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6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7.xml" ContentType="application/vnd.openxmlformats-officedocument.spreadsheetml.work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8.xml" ContentType="application/vnd.openxmlformats-officedocument.spreadsheetml.work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worksheets/sheet16.xml" ContentType="application/vnd.openxmlformats-officedocument.spreadsheetml.work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worksheets/sheet17.xml" ContentType="application/vnd.openxmlformats-officedocument.spreadsheetml.work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worksheets/sheet18.xml" ContentType="application/vnd.openxmlformats-officedocument.spreadsheetml.work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ml.chartshapes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9.xml" ContentType="application/vnd.openxmlformats-officedocument.drawingml.chartshapes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30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3.xml" ContentType="application/vnd.openxmlformats-officedocument.drawingml.chartshapes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3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6.xml" ContentType="application/vnd.openxmlformats-officedocument.drawingml.chartshapes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3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0.xml" ContentType="application/vnd.openxmlformats-officedocument.drawingml.chartshapes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4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4.xml" ContentType="application/vnd.openxmlformats-officedocument.drawingml.chartshapes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4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48.xml" ContentType="application/vnd.openxmlformats-officedocument.drawingml.chartshapes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4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52.xml" ContentType="application/vnd.openxmlformats-officedocument.drawingml.chartshapes+xml"/>
  <Override PartName="/xl/pivotTables/pivotTable34.xml" ContentType="application/vnd.openxmlformats-officedocument.spreadsheetml.pivotTable+xml"/>
  <Override PartName="/xl/comments2.xml" ContentType="application/vnd.openxmlformats-officedocument.spreadsheetml.comments+xml"/>
  <Override PartName="/xl/pivotTables/pivotTable3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03"/>
  <workbookPr hidePivotFieldList="1"/>
  <mc:AlternateContent xmlns:mc="http://schemas.openxmlformats.org/markup-compatibility/2006">
    <mc:Choice Requires="x15">
      <x15ac:absPath xmlns:x15ac="http://schemas.microsoft.com/office/spreadsheetml/2010/11/ac" url="D:\Users\wanravinn\OneDrive - Betagro Public Company Limited\Desktop\BFB1 2022-2023\PPรายงานสัปดาห์\"/>
    </mc:Choice>
  </mc:AlternateContent>
  <xr:revisionPtr revIDLastSave="0" documentId="11_A4E3E9A7D64318AA90AB0F2E6627EF5622E8C832" xr6:coauthVersionLast="47" xr6:coauthVersionMax="47" xr10:uidLastSave="{00000000-0000-0000-0000-000000000000}"/>
  <bookViews>
    <workbookView xWindow="0" yWindow="0" windowWidth="10670" windowHeight="7580" tabRatio="788" xr2:uid="{00000000-000D-0000-FFFF-FFFF00000000}"/>
  </bookViews>
  <sheets>
    <sheet name="house" sheetId="3" r:id="rId1"/>
    <sheet name="pen" sheetId="4" state="hidden" r:id="rId2"/>
    <sheet name="16" sheetId="6" r:id="rId3"/>
    <sheet name="F16" sheetId="7" r:id="rId4"/>
    <sheet name="M16" sheetId="15" r:id="rId5"/>
    <sheet name="15" sheetId="9" r:id="rId6"/>
    <sheet name="F15" sheetId="10" r:id="rId7"/>
    <sheet name="M15" sheetId="11" r:id="rId8"/>
    <sheet name="14" sheetId="12" r:id="rId9"/>
    <sheet name="F14" sheetId="13" r:id="rId10"/>
    <sheet name="M14" sheetId="14" r:id="rId11"/>
    <sheet name="13" sheetId="16" r:id="rId12"/>
    <sheet name="F13" sheetId="17" r:id="rId13"/>
    <sheet name="M13" sheetId="18" r:id="rId14"/>
    <sheet name="12" sheetId="19" r:id="rId15"/>
    <sheet name="F12" sheetId="20" r:id="rId16"/>
    <sheet name="M12" sheetId="21" r:id="rId17"/>
    <sheet name="11" sheetId="22" r:id="rId18"/>
    <sheet name="F11" sheetId="23" r:id="rId19"/>
    <sheet name="M11" sheetId="24" r:id="rId20"/>
    <sheet name="10" sheetId="25" r:id="rId21"/>
    <sheet name="F10" sheetId="26" r:id="rId22"/>
    <sheet name="M10" sheetId="27" r:id="rId23"/>
    <sheet name="09" sheetId="28" r:id="rId24"/>
    <sheet name="F09" sheetId="29" r:id="rId25"/>
    <sheet name="M09" sheetId="30" r:id="rId26"/>
    <sheet name="08" sheetId="31" r:id="rId27"/>
    <sheet name="F08" sheetId="32" r:id="rId28"/>
    <sheet name="M08" sheetId="33" r:id="rId29"/>
    <sheet name="07" sheetId="34" r:id="rId30"/>
    <sheet name="F07" sheetId="35" r:id="rId31"/>
    <sheet name="M07" sheetId="36" r:id="rId32"/>
    <sheet name="06" sheetId="43" r:id="rId33"/>
    <sheet name="F06" sheetId="44" r:id="rId34"/>
    <sheet name="M06" sheetId="45" r:id="rId35"/>
    <sheet name="05" sheetId="46" r:id="rId36"/>
    <sheet name="F05" sheetId="47" r:id="rId37"/>
    <sheet name="M05" sheetId="48" r:id="rId38"/>
    <sheet name="04" sheetId="49" r:id="rId39"/>
    <sheet name="F04" sheetId="50" r:id="rId40"/>
    <sheet name="M04" sheetId="51" r:id="rId41"/>
    <sheet name="03" sheetId="52" r:id="rId42"/>
    <sheet name="F03" sheetId="53" r:id="rId43"/>
    <sheet name="M03" sheetId="54" r:id="rId44"/>
    <sheet name="02" sheetId="37" r:id="rId45"/>
    <sheet name="F02" sheetId="38" r:id="rId46"/>
    <sheet name="M02" sheetId="39" r:id="rId47"/>
    <sheet name="01" sheetId="40" r:id="rId48"/>
    <sheet name="F01" sheetId="41" r:id="rId49"/>
    <sheet name="M01" sheetId="42" r:id="rId50"/>
    <sheet name="uniform" sheetId="5" r:id="rId51"/>
    <sheet name="master" sheetId="2" r:id="rId52"/>
    <sheet name="raw" sheetId="1" r:id="rId53"/>
    <sheet name="sat" sheetId="55" r:id="rId54"/>
  </sheets>
  <externalReferences>
    <externalReference r:id="rId55"/>
  </externalReferences>
  <definedNames>
    <definedName name="_xlnm._FilterDatabase" localSheetId="52" hidden="1">raw!$A$1:$S$1380</definedName>
  </definedNames>
  <calcPr calcId="162913"/>
  <pivotCaches>
    <pivotCache cacheId="1537" r:id="rId56"/>
    <pivotCache cacheId="1538" r:id="rId5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393" i="1" l="1"/>
  <c r="J1393" i="1"/>
  <c r="Q1393" i="1" s="1"/>
  <c r="K1393" i="1"/>
  <c r="L1393" i="1"/>
  <c r="M1393" i="1"/>
  <c r="O1393" i="1" s="1"/>
  <c r="P1393" i="1" s="1"/>
  <c r="N1393" i="1"/>
  <c r="R1393" i="1"/>
  <c r="S1393" i="1" s="1"/>
  <c r="I1394" i="1"/>
  <c r="J1394" i="1"/>
  <c r="Q1394" i="1" s="1"/>
  <c r="K1394" i="1"/>
  <c r="L1394" i="1"/>
  <c r="M1394" i="1"/>
  <c r="O1394" i="1" s="1"/>
  <c r="P1394" i="1" s="1"/>
  <c r="N1394" i="1"/>
  <c r="R1394" i="1"/>
  <c r="S1394" i="1" s="1"/>
  <c r="I1395" i="1"/>
  <c r="J1395" i="1"/>
  <c r="Q1395" i="1" s="1"/>
  <c r="K1395" i="1"/>
  <c r="L1395" i="1"/>
  <c r="M1395" i="1"/>
  <c r="N1395" i="1"/>
  <c r="O1395" i="1"/>
  <c r="P1395" i="1" s="1"/>
  <c r="R1395" i="1"/>
  <c r="S1395" i="1" s="1"/>
  <c r="I1396" i="1"/>
  <c r="J1396" i="1"/>
  <c r="K1396" i="1"/>
  <c r="L1396" i="1"/>
  <c r="M1396" i="1"/>
  <c r="N1396" i="1"/>
  <c r="O1396" i="1"/>
  <c r="P1396" i="1" s="1"/>
  <c r="Q1396" i="1"/>
  <c r="R1396" i="1"/>
  <c r="S1396" i="1" s="1"/>
  <c r="I1397" i="1"/>
  <c r="J1397" i="1"/>
  <c r="K1397" i="1"/>
  <c r="L1397" i="1"/>
  <c r="M1397" i="1"/>
  <c r="N1397" i="1"/>
  <c r="O1397" i="1"/>
  <c r="P1397" i="1" s="1"/>
  <c r="Q1397" i="1"/>
  <c r="R1397" i="1"/>
  <c r="S1397" i="1" s="1"/>
  <c r="I1398" i="1"/>
  <c r="J1398" i="1"/>
  <c r="K1398" i="1"/>
  <c r="L1398" i="1"/>
  <c r="M1398" i="1"/>
  <c r="N1398" i="1"/>
  <c r="O1398" i="1"/>
  <c r="P1398" i="1" s="1"/>
  <c r="Q1398" i="1"/>
  <c r="R1398" i="1"/>
  <c r="S1398" i="1"/>
  <c r="I1399" i="1"/>
  <c r="J1399" i="1"/>
  <c r="K1399" i="1"/>
  <c r="L1399" i="1"/>
  <c r="M1399" i="1"/>
  <c r="N1399" i="1"/>
  <c r="O1399" i="1"/>
  <c r="P1399" i="1" s="1"/>
  <c r="Q1399" i="1"/>
  <c r="R1399" i="1"/>
  <c r="S1399" i="1"/>
  <c r="I1400" i="1"/>
  <c r="J1400" i="1"/>
  <c r="K1400" i="1"/>
  <c r="L1400" i="1"/>
  <c r="M1400" i="1"/>
  <c r="O1400" i="1" s="1"/>
  <c r="P1400" i="1" s="1"/>
  <c r="N1400" i="1"/>
  <c r="Q1400" i="1"/>
  <c r="R1400" i="1"/>
  <c r="S1400" i="1"/>
  <c r="I1401" i="1"/>
  <c r="J1401" i="1"/>
  <c r="K1401" i="1"/>
  <c r="L1401" i="1"/>
  <c r="M1401" i="1"/>
  <c r="O1401" i="1" s="1"/>
  <c r="P1401" i="1" s="1"/>
  <c r="N1401" i="1"/>
  <c r="Q1401" i="1"/>
  <c r="R1401" i="1"/>
  <c r="S1401" i="1"/>
  <c r="I1402" i="1"/>
  <c r="J1402" i="1"/>
  <c r="Q1402" i="1" s="1"/>
  <c r="K1402" i="1"/>
  <c r="L1402" i="1"/>
  <c r="M1402" i="1"/>
  <c r="O1402" i="1" s="1"/>
  <c r="P1402" i="1" s="1"/>
  <c r="N1402" i="1"/>
  <c r="R1402" i="1"/>
  <c r="S1402" i="1" s="1"/>
  <c r="I1403" i="1"/>
  <c r="J1403" i="1"/>
  <c r="Q1403" i="1" s="1"/>
  <c r="K1403" i="1"/>
  <c r="L1403" i="1"/>
  <c r="M1403" i="1"/>
  <c r="N1403" i="1"/>
  <c r="O1403" i="1"/>
  <c r="P1403" i="1" s="1"/>
  <c r="R1403" i="1"/>
  <c r="S1403" i="1" s="1"/>
  <c r="I1404" i="1"/>
  <c r="J1404" i="1"/>
  <c r="Q1404" i="1" s="1"/>
  <c r="K1404" i="1"/>
  <c r="L1404" i="1"/>
  <c r="M1404" i="1"/>
  <c r="N1404" i="1"/>
  <c r="O1404" i="1"/>
  <c r="P1404" i="1" s="1"/>
  <c r="R1404" i="1"/>
  <c r="S1404" i="1" s="1"/>
  <c r="I1405" i="1"/>
  <c r="J1405" i="1"/>
  <c r="K1405" i="1"/>
  <c r="L1405" i="1"/>
  <c r="M1405" i="1"/>
  <c r="N1405" i="1"/>
  <c r="O1405" i="1"/>
  <c r="P1405" i="1" s="1"/>
  <c r="Q1405" i="1"/>
  <c r="R1405" i="1"/>
  <c r="S1405" i="1" s="1"/>
  <c r="I1406" i="1"/>
  <c r="J1406" i="1"/>
  <c r="K1406" i="1"/>
  <c r="L1406" i="1"/>
  <c r="M1406" i="1"/>
  <c r="N1406" i="1"/>
  <c r="O1406" i="1"/>
  <c r="P1406" i="1" s="1"/>
  <c r="Q1406" i="1"/>
  <c r="R1406" i="1"/>
  <c r="S1406" i="1" s="1"/>
  <c r="I1407" i="1"/>
  <c r="J1407" i="1"/>
  <c r="K1407" i="1"/>
  <c r="L1407" i="1"/>
  <c r="M1407" i="1"/>
  <c r="N1407" i="1"/>
  <c r="O1407" i="1"/>
  <c r="P1407" i="1" s="1"/>
  <c r="Q1407" i="1"/>
  <c r="R1407" i="1"/>
  <c r="S1407" i="1"/>
  <c r="I1408" i="1"/>
  <c r="J1408" i="1"/>
  <c r="K1408" i="1"/>
  <c r="L1408" i="1"/>
  <c r="M1408" i="1"/>
  <c r="O1408" i="1" s="1"/>
  <c r="P1408" i="1" s="1"/>
  <c r="N1408" i="1"/>
  <c r="Q1408" i="1"/>
  <c r="R1408" i="1"/>
  <c r="S1408" i="1"/>
  <c r="I1409" i="1"/>
  <c r="J1409" i="1"/>
  <c r="K1409" i="1"/>
  <c r="L1409" i="1"/>
  <c r="M1409" i="1"/>
  <c r="O1409" i="1" s="1"/>
  <c r="P1409" i="1" s="1"/>
  <c r="N1409" i="1"/>
  <c r="Q1409" i="1"/>
  <c r="R1409" i="1"/>
  <c r="S1409" i="1"/>
  <c r="I1410" i="1"/>
  <c r="J1410" i="1"/>
  <c r="Q1410" i="1" s="1"/>
  <c r="K1410" i="1"/>
  <c r="L1410" i="1"/>
  <c r="M1410" i="1"/>
  <c r="O1410" i="1" s="1"/>
  <c r="P1410" i="1" s="1"/>
  <c r="N1410" i="1"/>
  <c r="R1410" i="1"/>
  <c r="S1410" i="1" s="1"/>
  <c r="I1411" i="1"/>
  <c r="J1411" i="1"/>
  <c r="Q1411" i="1" s="1"/>
  <c r="K1411" i="1"/>
  <c r="L1411" i="1"/>
  <c r="M1411" i="1"/>
  <c r="N1411" i="1"/>
  <c r="O1411" i="1"/>
  <c r="P1411" i="1" s="1"/>
  <c r="R1411" i="1"/>
  <c r="S1411" i="1" s="1"/>
  <c r="I1412" i="1"/>
  <c r="J1412" i="1"/>
  <c r="Q1412" i="1" s="1"/>
  <c r="K1412" i="1"/>
  <c r="L1412" i="1"/>
  <c r="M1412" i="1"/>
  <c r="N1412" i="1"/>
  <c r="O1412" i="1"/>
  <c r="P1412" i="1" s="1"/>
  <c r="R1412" i="1"/>
  <c r="S1412" i="1" s="1"/>
  <c r="I1413" i="1"/>
  <c r="J1413" i="1"/>
  <c r="K1413" i="1"/>
  <c r="L1413" i="1"/>
  <c r="M1413" i="1"/>
  <c r="N1413" i="1"/>
  <c r="O1413" i="1"/>
  <c r="P1413" i="1" s="1"/>
  <c r="Q1413" i="1"/>
  <c r="R1413" i="1"/>
  <c r="S1413" i="1" s="1"/>
  <c r="I1414" i="1"/>
  <c r="J1414" i="1"/>
  <c r="K1414" i="1"/>
  <c r="L1414" i="1"/>
  <c r="M1414" i="1"/>
  <c r="N1414" i="1"/>
  <c r="O1414" i="1"/>
  <c r="P1414" i="1" s="1"/>
  <c r="Q1414" i="1"/>
  <c r="R1414" i="1"/>
  <c r="S1414" i="1" s="1"/>
  <c r="I1415" i="1"/>
  <c r="J1415" i="1"/>
  <c r="K1415" i="1"/>
  <c r="L1415" i="1"/>
  <c r="M1415" i="1"/>
  <c r="N1415" i="1"/>
  <c r="O1415" i="1"/>
  <c r="P1415" i="1" s="1"/>
  <c r="Q1415" i="1"/>
  <c r="R1415" i="1"/>
  <c r="S1415" i="1"/>
  <c r="I1416" i="1"/>
  <c r="J1416" i="1"/>
  <c r="K1416" i="1"/>
  <c r="L1416" i="1"/>
  <c r="M1416" i="1"/>
  <c r="O1416" i="1" s="1"/>
  <c r="P1416" i="1" s="1"/>
  <c r="N1416" i="1"/>
  <c r="Q1416" i="1"/>
  <c r="R1416" i="1"/>
  <c r="S1416" i="1"/>
  <c r="I1417" i="1"/>
  <c r="J1417" i="1"/>
  <c r="K1417" i="1"/>
  <c r="L1417" i="1"/>
  <c r="M1417" i="1"/>
  <c r="O1417" i="1" s="1"/>
  <c r="P1417" i="1" s="1"/>
  <c r="N1417" i="1"/>
  <c r="Q1417" i="1"/>
  <c r="R1417" i="1"/>
  <c r="S1417" i="1"/>
  <c r="I1418" i="1"/>
  <c r="J1418" i="1"/>
  <c r="Q1418" i="1" s="1"/>
  <c r="K1418" i="1"/>
  <c r="L1418" i="1"/>
  <c r="M1418" i="1"/>
  <c r="O1418" i="1" s="1"/>
  <c r="P1418" i="1" s="1"/>
  <c r="N1418" i="1"/>
  <c r="R1418" i="1"/>
  <c r="S1418" i="1" s="1"/>
  <c r="I1419" i="1"/>
  <c r="J1419" i="1"/>
  <c r="Q1419" i="1" s="1"/>
  <c r="K1419" i="1"/>
  <c r="L1419" i="1"/>
  <c r="M1419" i="1"/>
  <c r="N1419" i="1"/>
  <c r="O1419" i="1"/>
  <c r="P1419" i="1" s="1"/>
  <c r="R1419" i="1"/>
  <c r="S1419" i="1" s="1"/>
  <c r="I1420" i="1"/>
  <c r="J1420" i="1"/>
  <c r="Q1420" i="1" s="1"/>
  <c r="K1420" i="1"/>
  <c r="L1420" i="1"/>
  <c r="M1420" i="1"/>
  <c r="N1420" i="1"/>
  <c r="O1420" i="1"/>
  <c r="P1420" i="1" s="1"/>
  <c r="R1420" i="1"/>
  <c r="S1420" i="1" s="1"/>
  <c r="I1421" i="1"/>
  <c r="J1421" i="1"/>
  <c r="K1421" i="1"/>
  <c r="L1421" i="1"/>
  <c r="M1421" i="1"/>
  <c r="N1421" i="1"/>
  <c r="O1421" i="1"/>
  <c r="P1421" i="1" s="1"/>
  <c r="Q1421" i="1"/>
  <c r="R1421" i="1"/>
  <c r="S1421" i="1" s="1"/>
  <c r="I1422" i="1"/>
  <c r="J1422" i="1"/>
  <c r="K1422" i="1"/>
  <c r="L1422" i="1"/>
  <c r="M1422" i="1"/>
  <c r="N1422" i="1"/>
  <c r="O1422" i="1"/>
  <c r="P1422" i="1" s="1"/>
  <c r="Q1422" i="1"/>
  <c r="R1422" i="1"/>
  <c r="S1422" i="1" s="1"/>
  <c r="I1423" i="1"/>
  <c r="J1423" i="1"/>
  <c r="K1423" i="1"/>
  <c r="L1423" i="1"/>
  <c r="M1423" i="1"/>
  <c r="N1423" i="1"/>
  <c r="O1423" i="1"/>
  <c r="P1423" i="1" s="1"/>
  <c r="Q1423" i="1"/>
  <c r="R1423" i="1"/>
  <c r="S1423" i="1"/>
  <c r="I1424" i="1"/>
  <c r="J1424" i="1"/>
  <c r="K1424" i="1"/>
  <c r="L1424" i="1"/>
  <c r="M1424" i="1"/>
  <c r="O1424" i="1" s="1"/>
  <c r="P1424" i="1" s="1"/>
  <c r="N1424" i="1"/>
  <c r="Q1424" i="1"/>
  <c r="R1424" i="1"/>
  <c r="S1424" i="1"/>
  <c r="I1425" i="1"/>
  <c r="J1425" i="1"/>
  <c r="K1425" i="1"/>
  <c r="L1425" i="1"/>
  <c r="M1425" i="1"/>
  <c r="O1425" i="1" s="1"/>
  <c r="P1425" i="1" s="1"/>
  <c r="N1425" i="1"/>
  <c r="Q1425" i="1"/>
  <c r="R1425" i="1"/>
  <c r="S1425" i="1"/>
  <c r="I1426" i="1"/>
  <c r="J1426" i="1"/>
  <c r="Q1426" i="1" s="1"/>
  <c r="K1426" i="1"/>
  <c r="L1426" i="1"/>
  <c r="M1426" i="1"/>
  <c r="O1426" i="1" s="1"/>
  <c r="P1426" i="1" s="1"/>
  <c r="N1426" i="1"/>
  <c r="R1426" i="1"/>
  <c r="S1426" i="1" s="1"/>
  <c r="I1427" i="1"/>
  <c r="J1427" i="1"/>
  <c r="Q1427" i="1" s="1"/>
  <c r="K1427" i="1"/>
  <c r="L1427" i="1"/>
  <c r="M1427" i="1"/>
  <c r="N1427" i="1"/>
  <c r="O1427" i="1"/>
  <c r="P1427" i="1" s="1"/>
  <c r="R1427" i="1"/>
  <c r="S1427" i="1" s="1"/>
  <c r="I1428" i="1"/>
  <c r="J1428" i="1"/>
  <c r="Q1428" i="1" s="1"/>
  <c r="K1428" i="1"/>
  <c r="L1428" i="1"/>
  <c r="M1428" i="1"/>
  <c r="N1428" i="1"/>
  <c r="O1428" i="1"/>
  <c r="P1428" i="1" s="1"/>
  <c r="R1428" i="1"/>
  <c r="S1428" i="1" s="1"/>
  <c r="I1429" i="1"/>
  <c r="J1429" i="1"/>
  <c r="K1429" i="1"/>
  <c r="L1429" i="1"/>
  <c r="M1429" i="1"/>
  <c r="O1429" i="1" s="1"/>
  <c r="P1429" i="1" s="1"/>
  <c r="N1429" i="1"/>
  <c r="Q1429" i="1"/>
  <c r="R1429" i="1"/>
  <c r="S1429" i="1" s="1"/>
  <c r="I1430" i="1"/>
  <c r="J1430" i="1"/>
  <c r="K1430" i="1"/>
  <c r="L1430" i="1"/>
  <c r="M1430" i="1"/>
  <c r="N1430" i="1"/>
  <c r="O1430" i="1"/>
  <c r="P1430" i="1" s="1"/>
  <c r="Q1430" i="1"/>
  <c r="R1430" i="1"/>
  <c r="S1430" i="1" s="1"/>
  <c r="I1431" i="1"/>
  <c r="J1431" i="1"/>
  <c r="K1431" i="1"/>
  <c r="L1431" i="1"/>
  <c r="M1431" i="1"/>
  <c r="N1431" i="1"/>
  <c r="O1431" i="1"/>
  <c r="P1431" i="1" s="1"/>
  <c r="Q1431" i="1"/>
  <c r="R1431" i="1"/>
  <c r="S1431" i="1"/>
  <c r="I1432" i="1"/>
  <c r="J1432" i="1"/>
  <c r="K1432" i="1"/>
  <c r="L1432" i="1"/>
  <c r="M1432" i="1"/>
  <c r="O1432" i="1" s="1"/>
  <c r="P1432" i="1" s="1"/>
  <c r="N1432" i="1"/>
  <c r="Q1432" i="1"/>
  <c r="R1432" i="1"/>
  <c r="S1432" i="1"/>
  <c r="I1433" i="1"/>
  <c r="J1433" i="1"/>
  <c r="K1433" i="1"/>
  <c r="L1433" i="1"/>
  <c r="M1433" i="1"/>
  <c r="O1433" i="1" s="1"/>
  <c r="P1433" i="1" s="1"/>
  <c r="N1433" i="1"/>
  <c r="Q1433" i="1"/>
  <c r="R1433" i="1"/>
  <c r="S1433" i="1"/>
  <c r="I1434" i="1"/>
  <c r="J1434" i="1"/>
  <c r="Q1434" i="1" s="1"/>
  <c r="K1434" i="1"/>
  <c r="L1434" i="1"/>
  <c r="M1434" i="1"/>
  <c r="O1434" i="1" s="1"/>
  <c r="P1434" i="1" s="1"/>
  <c r="N1434" i="1"/>
  <c r="R1434" i="1"/>
  <c r="S1434" i="1" s="1"/>
  <c r="I1435" i="1"/>
  <c r="J1435" i="1"/>
  <c r="Q1435" i="1" s="1"/>
  <c r="K1435" i="1"/>
  <c r="L1435" i="1"/>
  <c r="M1435" i="1"/>
  <c r="N1435" i="1"/>
  <c r="O1435" i="1"/>
  <c r="P1435" i="1" s="1"/>
  <c r="R1435" i="1"/>
  <c r="S1435" i="1" s="1"/>
  <c r="I1436" i="1"/>
  <c r="J1436" i="1"/>
  <c r="Q1436" i="1" s="1"/>
  <c r="K1436" i="1"/>
  <c r="L1436" i="1"/>
  <c r="M1436" i="1"/>
  <c r="N1436" i="1"/>
  <c r="O1436" i="1"/>
  <c r="P1436" i="1" s="1"/>
  <c r="R1436" i="1"/>
  <c r="S1436" i="1" s="1"/>
  <c r="I1437" i="1"/>
  <c r="J1437" i="1"/>
  <c r="K1437" i="1"/>
  <c r="L1437" i="1"/>
  <c r="M1437" i="1"/>
  <c r="O1437" i="1" s="1"/>
  <c r="P1437" i="1" s="1"/>
  <c r="N1437" i="1"/>
  <c r="Q1437" i="1"/>
  <c r="R1437" i="1"/>
  <c r="S1437" i="1" s="1"/>
  <c r="I1438" i="1"/>
  <c r="J1438" i="1"/>
  <c r="K1438" i="1"/>
  <c r="L1438" i="1"/>
  <c r="M1438" i="1"/>
  <c r="N1438" i="1"/>
  <c r="O1438" i="1"/>
  <c r="P1438" i="1" s="1"/>
  <c r="Q1438" i="1"/>
  <c r="R1438" i="1"/>
  <c r="S1438" i="1" s="1"/>
  <c r="I1439" i="1"/>
  <c r="J1439" i="1"/>
  <c r="K1439" i="1"/>
  <c r="L1439" i="1"/>
  <c r="M1439" i="1"/>
  <c r="N1439" i="1"/>
  <c r="O1439" i="1"/>
  <c r="P1439" i="1" s="1"/>
  <c r="Q1439" i="1"/>
  <c r="R1439" i="1"/>
  <c r="S1439" i="1"/>
  <c r="I1440" i="1"/>
  <c r="J1440" i="1"/>
  <c r="K1440" i="1"/>
  <c r="L1440" i="1"/>
  <c r="M1440" i="1"/>
  <c r="O1440" i="1" s="1"/>
  <c r="P1440" i="1" s="1"/>
  <c r="N1440" i="1"/>
  <c r="Q1440" i="1"/>
  <c r="R1440" i="1"/>
  <c r="S1440" i="1"/>
  <c r="I1441" i="1"/>
  <c r="J1441" i="1"/>
  <c r="K1441" i="1"/>
  <c r="L1441" i="1"/>
  <c r="M1441" i="1"/>
  <c r="O1441" i="1" s="1"/>
  <c r="P1441" i="1" s="1"/>
  <c r="N1441" i="1"/>
  <c r="Q1441" i="1"/>
  <c r="R1441" i="1"/>
  <c r="S1441" i="1"/>
  <c r="I1442" i="1"/>
  <c r="J1442" i="1"/>
  <c r="Q1442" i="1" s="1"/>
  <c r="K1442" i="1"/>
  <c r="L1442" i="1"/>
  <c r="M1442" i="1"/>
  <c r="O1442" i="1" s="1"/>
  <c r="P1442" i="1" s="1"/>
  <c r="N1442" i="1"/>
  <c r="R1442" i="1"/>
  <c r="S1442" i="1"/>
  <c r="I1443" i="1"/>
  <c r="J1443" i="1"/>
  <c r="Q1443" i="1" s="1"/>
  <c r="K1443" i="1"/>
  <c r="L1443" i="1"/>
  <c r="M1443" i="1"/>
  <c r="N1443" i="1"/>
  <c r="O1443" i="1"/>
  <c r="P1443" i="1" s="1"/>
  <c r="R1443" i="1"/>
  <c r="S1443" i="1" s="1"/>
  <c r="I1444" i="1"/>
  <c r="J1444" i="1"/>
  <c r="Q1444" i="1" s="1"/>
  <c r="K1444" i="1"/>
  <c r="L1444" i="1"/>
  <c r="M1444" i="1"/>
  <c r="N1444" i="1"/>
  <c r="O1444" i="1"/>
  <c r="P1444" i="1" s="1"/>
  <c r="R1444" i="1"/>
  <c r="S1444" i="1" s="1"/>
  <c r="I1445" i="1"/>
  <c r="J1445" i="1"/>
  <c r="K1445" i="1"/>
  <c r="L1445" i="1"/>
  <c r="M1445" i="1"/>
  <c r="O1445" i="1" s="1"/>
  <c r="P1445" i="1" s="1"/>
  <c r="N1445" i="1"/>
  <c r="Q1445" i="1"/>
  <c r="R1445" i="1"/>
  <c r="S1445" i="1" s="1"/>
  <c r="I1446" i="1"/>
  <c r="J1446" i="1"/>
  <c r="K1446" i="1"/>
  <c r="L1446" i="1"/>
  <c r="M1446" i="1"/>
  <c r="N1446" i="1"/>
  <c r="O1446" i="1"/>
  <c r="P1446" i="1" s="1"/>
  <c r="Q1446" i="1"/>
  <c r="R1446" i="1"/>
  <c r="S1446" i="1" s="1"/>
  <c r="I1447" i="1"/>
  <c r="J1447" i="1"/>
  <c r="K1447" i="1"/>
  <c r="L1447" i="1"/>
  <c r="M1447" i="1"/>
  <c r="N1447" i="1"/>
  <c r="O1447" i="1"/>
  <c r="P1447" i="1" s="1"/>
  <c r="Q1447" i="1"/>
  <c r="R1447" i="1"/>
  <c r="S1447" i="1"/>
  <c r="I1448" i="1"/>
  <c r="J1448" i="1"/>
  <c r="K1448" i="1"/>
  <c r="L1448" i="1"/>
  <c r="M1448" i="1"/>
  <c r="O1448" i="1" s="1"/>
  <c r="P1448" i="1" s="1"/>
  <c r="N1448" i="1"/>
  <c r="Q1448" i="1"/>
  <c r="R1448" i="1"/>
  <c r="S1448" i="1"/>
  <c r="I1449" i="1"/>
  <c r="J1449" i="1"/>
  <c r="K1449" i="1"/>
  <c r="L1449" i="1"/>
  <c r="M1449" i="1"/>
  <c r="O1449" i="1" s="1"/>
  <c r="P1449" i="1" s="1"/>
  <c r="N1449" i="1"/>
  <c r="Q1449" i="1"/>
  <c r="R1449" i="1"/>
  <c r="S1449" i="1"/>
  <c r="I1450" i="1"/>
  <c r="J1450" i="1"/>
  <c r="Q1450" i="1" s="1"/>
  <c r="K1450" i="1"/>
  <c r="L1450" i="1"/>
  <c r="M1450" i="1"/>
  <c r="O1450" i="1" s="1"/>
  <c r="P1450" i="1" s="1"/>
  <c r="N1450" i="1"/>
  <c r="R1450" i="1"/>
  <c r="S1450" i="1"/>
  <c r="I1451" i="1"/>
  <c r="J1451" i="1"/>
  <c r="Q1451" i="1" s="1"/>
  <c r="K1451" i="1"/>
  <c r="L1451" i="1"/>
  <c r="M1451" i="1"/>
  <c r="N1451" i="1"/>
  <c r="O1451" i="1"/>
  <c r="P1451" i="1" s="1"/>
  <c r="R1451" i="1"/>
  <c r="S1451" i="1" s="1"/>
  <c r="I1452" i="1"/>
  <c r="J1452" i="1"/>
  <c r="Q1452" i="1" s="1"/>
  <c r="K1452" i="1"/>
  <c r="L1452" i="1"/>
  <c r="M1452" i="1"/>
  <c r="N1452" i="1"/>
  <c r="O1452" i="1"/>
  <c r="P1452" i="1" s="1"/>
  <c r="R1452" i="1"/>
  <c r="S1452" i="1" s="1"/>
  <c r="I1453" i="1"/>
  <c r="J1453" i="1"/>
  <c r="Q1453" i="1" s="1"/>
  <c r="K1453" i="1"/>
  <c r="L1453" i="1"/>
  <c r="M1453" i="1"/>
  <c r="O1453" i="1" s="1"/>
  <c r="P1453" i="1" s="1"/>
  <c r="N1453" i="1"/>
  <c r="R1453" i="1"/>
  <c r="S1453" i="1" s="1"/>
  <c r="I1454" i="1"/>
  <c r="J1454" i="1"/>
  <c r="K1454" i="1"/>
  <c r="L1454" i="1"/>
  <c r="M1454" i="1"/>
  <c r="N1454" i="1"/>
  <c r="O1454" i="1"/>
  <c r="P1454" i="1" s="1"/>
  <c r="Q1454" i="1"/>
  <c r="R1454" i="1"/>
  <c r="S1454" i="1" s="1"/>
  <c r="I1455" i="1"/>
  <c r="J1455" i="1"/>
  <c r="K1455" i="1"/>
  <c r="L1455" i="1"/>
  <c r="M1455" i="1"/>
  <c r="N1455" i="1"/>
  <c r="O1455" i="1"/>
  <c r="P1455" i="1" s="1"/>
  <c r="Q1455" i="1"/>
  <c r="R1455" i="1"/>
  <c r="S1455" i="1"/>
  <c r="I1456" i="1"/>
  <c r="J1456" i="1"/>
  <c r="K1456" i="1"/>
  <c r="L1456" i="1"/>
  <c r="M1456" i="1"/>
  <c r="O1456" i="1" s="1"/>
  <c r="P1456" i="1" s="1"/>
  <c r="N1456" i="1"/>
  <c r="Q1456" i="1"/>
  <c r="R1456" i="1"/>
  <c r="S1456" i="1"/>
  <c r="I1457" i="1"/>
  <c r="J1457" i="1"/>
  <c r="K1457" i="1"/>
  <c r="L1457" i="1"/>
  <c r="M1457" i="1"/>
  <c r="O1457" i="1" s="1"/>
  <c r="P1457" i="1" s="1"/>
  <c r="N1457" i="1"/>
  <c r="Q1457" i="1"/>
  <c r="R1457" i="1"/>
  <c r="S1457" i="1"/>
  <c r="I1458" i="1"/>
  <c r="J1458" i="1"/>
  <c r="Q1458" i="1" s="1"/>
  <c r="K1458" i="1"/>
  <c r="L1458" i="1"/>
  <c r="M1458" i="1"/>
  <c r="O1458" i="1" s="1"/>
  <c r="P1458" i="1" s="1"/>
  <c r="N1458" i="1"/>
  <c r="R1458" i="1"/>
  <c r="S1458" i="1"/>
  <c r="I1459" i="1"/>
  <c r="J1459" i="1"/>
  <c r="Q1459" i="1" s="1"/>
  <c r="K1459" i="1"/>
  <c r="L1459" i="1"/>
  <c r="M1459" i="1"/>
  <c r="N1459" i="1"/>
  <c r="O1459" i="1"/>
  <c r="P1459" i="1"/>
  <c r="R1459" i="1"/>
  <c r="S1459" i="1" s="1"/>
  <c r="AV8" i="46"/>
  <c r="AV9" i="46"/>
  <c r="AV10" i="46"/>
  <c r="AV11" i="46"/>
  <c r="AV12" i="46"/>
  <c r="AV13" i="46"/>
  <c r="AV14" i="46"/>
  <c r="I1221" i="1"/>
  <c r="J1221" i="1"/>
  <c r="Q1221" i="1" s="1"/>
  <c r="K1221" i="1"/>
  <c r="L1221" i="1"/>
  <c r="M1221" i="1"/>
  <c r="N1221" i="1"/>
  <c r="O1221" i="1"/>
  <c r="P1221" i="1" s="1"/>
  <c r="R1221" i="1"/>
  <c r="S1221" i="1" s="1"/>
  <c r="I1222" i="1"/>
  <c r="J1222" i="1"/>
  <c r="K1222" i="1"/>
  <c r="L1222" i="1"/>
  <c r="M1222" i="1"/>
  <c r="N1222" i="1"/>
  <c r="O1222" i="1"/>
  <c r="P1222" i="1" s="1"/>
  <c r="Q1222" i="1"/>
  <c r="R1222" i="1"/>
  <c r="S1222" i="1"/>
  <c r="I1223" i="1"/>
  <c r="J1223" i="1"/>
  <c r="K1223" i="1"/>
  <c r="L1223" i="1"/>
  <c r="M1223" i="1"/>
  <c r="O1223" i="1" s="1"/>
  <c r="P1223" i="1" s="1"/>
  <c r="N1223" i="1"/>
  <c r="Q1223" i="1"/>
  <c r="R1223" i="1"/>
  <c r="S1223" i="1"/>
  <c r="I1224" i="1"/>
  <c r="J1224" i="1"/>
  <c r="K1224" i="1"/>
  <c r="L1224" i="1"/>
  <c r="M1224" i="1"/>
  <c r="O1224" i="1" s="1"/>
  <c r="P1224" i="1" s="1"/>
  <c r="N1224" i="1"/>
  <c r="Q1224" i="1"/>
  <c r="R1224" i="1"/>
  <c r="S1224" i="1"/>
  <c r="I1225" i="1"/>
  <c r="J1225" i="1"/>
  <c r="Q1225" i="1" s="1"/>
  <c r="K1225" i="1"/>
  <c r="L1225" i="1"/>
  <c r="M1225" i="1"/>
  <c r="O1225" i="1" s="1"/>
  <c r="P1225" i="1" s="1"/>
  <c r="N1225" i="1"/>
  <c r="R1225" i="1"/>
  <c r="S1225" i="1"/>
  <c r="I1226" i="1"/>
  <c r="J1226" i="1"/>
  <c r="Q1226" i="1" s="1"/>
  <c r="K1226" i="1"/>
  <c r="L1226" i="1"/>
  <c r="M1226" i="1"/>
  <c r="O1226" i="1" s="1"/>
  <c r="N1226" i="1"/>
  <c r="P1226" i="1"/>
  <c r="R1226" i="1"/>
  <c r="S1226" i="1" s="1"/>
  <c r="I1227" i="1"/>
  <c r="J1227" i="1"/>
  <c r="Q1227" i="1" s="1"/>
  <c r="K1227" i="1"/>
  <c r="L1227" i="1"/>
  <c r="M1227" i="1"/>
  <c r="N1227" i="1"/>
  <c r="O1227" i="1"/>
  <c r="P1227" i="1" s="1"/>
  <c r="R1227" i="1"/>
  <c r="S1227" i="1" s="1"/>
  <c r="I1228" i="1"/>
  <c r="J1228" i="1"/>
  <c r="Q1228" i="1" s="1"/>
  <c r="K1228" i="1"/>
  <c r="L1228" i="1"/>
  <c r="M1228" i="1"/>
  <c r="O1228" i="1" s="1"/>
  <c r="P1228" i="1" s="1"/>
  <c r="N1228" i="1"/>
  <c r="R1228" i="1"/>
  <c r="S1228" i="1" s="1"/>
  <c r="I1229" i="1"/>
  <c r="J1229" i="1"/>
  <c r="K1229" i="1"/>
  <c r="L1229" i="1"/>
  <c r="M1229" i="1"/>
  <c r="N1229" i="1"/>
  <c r="O1229" i="1"/>
  <c r="P1229" i="1" s="1"/>
  <c r="Q1229" i="1"/>
  <c r="R1229" i="1"/>
  <c r="S1229" i="1" s="1"/>
  <c r="I1230" i="1"/>
  <c r="J1230" i="1"/>
  <c r="K1230" i="1"/>
  <c r="L1230" i="1"/>
  <c r="M1230" i="1"/>
  <c r="N1230" i="1"/>
  <c r="O1230" i="1"/>
  <c r="P1230" i="1" s="1"/>
  <c r="Q1230" i="1"/>
  <c r="R1230" i="1"/>
  <c r="S1230" i="1"/>
  <c r="I1231" i="1"/>
  <c r="J1231" i="1"/>
  <c r="K1231" i="1"/>
  <c r="L1231" i="1"/>
  <c r="M1231" i="1"/>
  <c r="O1231" i="1" s="1"/>
  <c r="P1231" i="1" s="1"/>
  <c r="N1231" i="1"/>
  <c r="Q1231" i="1"/>
  <c r="R1231" i="1"/>
  <c r="S1231" i="1"/>
  <c r="I1232" i="1"/>
  <c r="J1232" i="1"/>
  <c r="K1232" i="1"/>
  <c r="L1232" i="1"/>
  <c r="M1232" i="1"/>
  <c r="O1232" i="1" s="1"/>
  <c r="N1232" i="1"/>
  <c r="P1232" i="1"/>
  <c r="Q1232" i="1"/>
  <c r="R1232" i="1"/>
  <c r="S1232" i="1"/>
  <c r="I1233" i="1"/>
  <c r="J1233" i="1"/>
  <c r="Q1233" i="1" s="1"/>
  <c r="K1233" i="1"/>
  <c r="L1233" i="1"/>
  <c r="M1233" i="1"/>
  <c r="O1233" i="1" s="1"/>
  <c r="P1233" i="1" s="1"/>
  <c r="N1233" i="1"/>
  <c r="R1233" i="1"/>
  <c r="S1233" i="1"/>
  <c r="I1234" i="1"/>
  <c r="J1234" i="1"/>
  <c r="Q1234" i="1" s="1"/>
  <c r="K1234" i="1"/>
  <c r="L1234" i="1"/>
  <c r="M1234" i="1"/>
  <c r="O1234" i="1" s="1"/>
  <c r="N1234" i="1"/>
  <c r="P1234" i="1"/>
  <c r="R1234" i="1"/>
  <c r="S1234" i="1"/>
  <c r="I1235" i="1"/>
  <c r="J1235" i="1"/>
  <c r="K1235" i="1"/>
  <c r="L1235" i="1"/>
  <c r="M1235" i="1"/>
  <c r="O1235" i="1" s="1"/>
  <c r="P1235" i="1" s="1"/>
  <c r="N1235" i="1"/>
  <c r="Q1235" i="1"/>
  <c r="R1235" i="1"/>
  <c r="S1235" i="1" s="1"/>
  <c r="I1236" i="1"/>
  <c r="J1236" i="1"/>
  <c r="Q1236" i="1" s="1"/>
  <c r="K1236" i="1"/>
  <c r="L1236" i="1"/>
  <c r="M1236" i="1"/>
  <c r="N1236" i="1"/>
  <c r="O1236" i="1"/>
  <c r="P1236" i="1" s="1"/>
  <c r="R1236" i="1"/>
  <c r="S1236" i="1" s="1"/>
  <c r="I1237" i="1"/>
  <c r="J1237" i="1"/>
  <c r="K1237" i="1"/>
  <c r="L1237" i="1"/>
  <c r="M1237" i="1"/>
  <c r="N1237" i="1"/>
  <c r="O1237" i="1"/>
  <c r="P1237" i="1" s="1"/>
  <c r="Q1237" i="1"/>
  <c r="R1237" i="1"/>
  <c r="S1237" i="1" s="1"/>
  <c r="I1238" i="1"/>
  <c r="J1238" i="1"/>
  <c r="K1238" i="1"/>
  <c r="L1238" i="1"/>
  <c r="M1238" i="1"/>
  <c r="N1238" i="1"/>
  <c r="O1238" i="1"/>
  <c r="P1238" i="1" s="1"/>
  <c r="Q1238" i="1"/>
  <c r="R1238" i="1"/>
  <c r="S1238" i="1"/>
  <c r="I1239" i="1"/>
  <c r="J1239" i="1"/>
  <c r="K1239" i="1"/>
  <c r="L1239" i="1"/>
  <c r="M1239" i="1"/>
  <c r="O1239" i="1" s="1"/>
  <c r="P1239" i="1" s="1"/>
  <c r="N1239" i="1"/>
  <c r="Q1239" i="1"/>
  <c r="R1239" i="1"/>
  <c r="S1239" i="1"/>
  <c r="I1240" i="1"/>
  <c r="J1240" i="1"/>
  <c r="Q1240" i="1" s="1"/>
  <c r="K1240" i="1"/>
  <c r="L1240" i="1"/>
  <c r="M1240" i="1"/>
  <c r="O1240" i="1" s="1"/>
  <c r="P1240" i="1" s="1"/>
  <c r="N1240" i="1"/>
  <c r="R1240" i="1"/>
  <c r="S1240" i="1" s="1"/>
  <c r="I1241" i="1"/>
  <c r="J1241" i="1"/>
  <c r="Q1241" i="1" s="1"/>
  <c r="K1241" i="1"/>
  <c r="L1241" i="1"/>
  <c r="M1241" i="1"/>
  <c r="N1241" i="1"/>
  <c r="O1241" i="1"/>
  <c r="P1241" i="1" s="1"/>
  <c r="R1241" i="1"/>
  <c r="S1241" i="1"/>
  <c r="I1242" i="1"/>
  <c r="J1242" i="1"/>
  <c r="Q1242" i="1" s="1"/>
  <c r="K1242" i="1"/>
  <c r="L1242" i="1"/>
  <c r="M1242" i="1"/>
  <c r="O1242" i="1" s="1"/>
  <c r="P1242" i="1" s="1"/>
  <c r="N1242" i="1"/>
  <c r="R1242" i="1"/>
  <c r="S1242" i="1"/>
  <c r="I1243" i="1"/>
  <c r="J1243" i="1"/>
  <c r="K1243" i="1"/>
  <c r="L1243" i="1"/>
  <c r="M1243" i="1"/>
  <c r="O1243" i="1" s="1"/>
  <c r="P1243" i="1" s="1"/>
  <c r="N1243" i="1"/>
  <c r="Q1243" i="1"/>
  <c r="R1243" i="1"/>
  <c r="S1243" i="1" s="1"/>
  <c r="I1244" i="1"/>
  <c r="J1244" i="1"/>
  <c r="Q1244" i="1" s="1"/>
  <c r="K1244" i="1"/>
  <c r="L1244" i="1"/>
  <c r="M1244" i="1"/>
  <c r="N1244" i="1"/>
  <c r="O1244" i="1"/>
  <c r="P1244" i="1" s="1"/>
  <c r="R1244" i="1"/>
  <c r="S1244" i="1" s="1"/>
  <c r="I1245" i="1"/>
  <c r="J1245" i="1"/>
  <c r="Q1245" i="1" s="1"/>
  <c r="K1245" i="1"/>
  <c r="L1245" i="1"/>
  <c r="M1245" i="1"/>
  <c r="N1245" i="1"/>
  <c r="O1245" i="1"/>
  <c r="P1245" i="1" s="1"/>
  <c r="R1245" i="1"/>
  <c r="S1245" i="1"/>
  <c r="I1246" i="1"/>
  <c r="J1246" i="1"/>
  <c r="K1246" i="1"/>
  <c r="L1246" i="1"/>
  <c r="M1246" i="1"/>
  <c r="N1246" i="1"/>
  <c r="O1246" i="1"/>
  <c r="P1246" i="1"/>
  <c r="Q1246" i="1"/>
  <c r="R1246" i="1"/>
  <c r="S1246" i="1"/>
  <c r="I1247" i="1"/>
  <c r="J1247" i="1"/>
  <c r="K1247" i="1"/>
  <c r="L1247" i="1"/>
  <c r="M1247" i="1"/>
  <c r="O1247" i="1" s="1"/>
  <c r="P1247" i="1" s="1"/>
  <c r="N1247" i="1"/>
  <c r="Q1247" i="1"/>
  <c r="R1247" i="1"/>
  <c r="S1247" i="1"/>
  <c r="I1248" i="1"/>
  <c r="J1248" i="1"/>
  <c r="K1248" i="1"/>
  <c r="L1248" i="1"/>
  <c r="M1248" i="1"/>
  <c r="O1248" i="1" s="1"/>
  <c r="P1248" i="1" s="1"/>
  <c r="N1248" i="1"/>
  <c r="Q1248" i="1"/>
  <c r="R1248" i="1"/>
  <c r="S1248" i="1" s="1"/>
  <c r="I1249" i="1"/>
  <c r="J1249" i="1"/>
  <c r="Q1249" i="1" s="1"/>
  <c r="K1249" i="1"/>
  <c r="L1249" i="1"/>
  <c r="M1249" i="1"/>
  <c r="N1249" i="1"/>
  <c r="O1249" i="1"/>
  <c r="P1249" i="1" s="1"/>
  <c r="R1249" i="1"/>
  <c r="S1249" i="1"/>
  <c r="I1250" i="1"/>
  <c r="J1250" i="1"/>
  <c r="Q1250" i="1" s="1"/>
  <c r="K1250" i="1"/>
  <c r="L1250" i="1"/>
  <c r="M1250" i="1"/>
  <c r="O1250" i="1" s="1"/>
  <c r="P1250" i="1" s="1"/>
  <c r="N1250" i="1"/>
  <c r="R1250" i="1"/>
  <c r="S1250" i="1" s="1"/>
  <c r="I1251" i="1"/>
  <c r="J1251" i="1"/>
  <c r="K1251" i="1"/>
  <c r="L1251" i="1"/>
  <c r="M1251" i="1"/>
  <c r="N1251" i="1"/>
  <c r="O1251" i="1"/>
  <c r="P1251" i="1" s="1"/>
  <c r="Q1251" i="1"/>
  <c r="R1251" i="1"/>
  <c r="S1251" i="1" s="1"/>
  <c r="I1252" i="1"/>
  <c r="J1252" i="1"/>
  <c r="Q1252" i="1" s="1"/>
  <c r="K1252" i="1"/>
  <c r="L1252" i="1"/>
  <c r="M1252" i="1"/>
  <c r="O1252" i="1" s="1"/>
  <c r="P1252" i="1" s="1"/>
  <c r="N1252" i="1"/>
  <c r="R1252" i="1"/>
  <c r="S1252" i="1" s="1"/>
  <c r="I1253" i="1"/>
  <c r="J1253" i="1"/>
  <c r="Q1253" i="1" s="1"/>
  <c r="K1253" i="1"/>
  <c r="L1253" i="1"/>
  <c r="M1253" i="1"/>
  <c r="N1253" i="1"/>
  <c r="O1253" i="1"/>
  <c r="P1253" i="1" s="1"/>
  <c r="R1253" i="1"/>
  <c r="S1253" i="1"/>
  <c r="I1254" i="1"/>
  <c r="J1254" i="1"/>
  <c r="K1254" i="1"/>
  <c r="L1254" i="1"/>
  <c r="M1254" i="1"/>
  <c r="N1254" i="1"/>
  <c r="O1254" i="1"/>
  <c r="P1254" i="1"/>
  <c r="Q1254" i="1"/>
  <c r="R1254" i="1"/>
  <c r="S1254" i="1"/>
  <c r="I1255" i="1"/>
  <c r="J1255" i="1"/>
  <c r="K1255" i="1"/>
  <c r="L1255" i="1"/>
  <c r="M1255" i="1"/>
  <c r="O1255" i="1" s="1"/>
  <c r="P1255" i="1" s="1"/>
  <c r="N1255" i="1"/>
  <c r="Q1255" i="1"/>
  <c r="R1255" i="1"/>
  <c r="S1255" i="1"/>
  <c r="I1256" i="1"/>
  <c r="J1256" i="1"/>
  <c r="K1256" i="1"/>
  <c r="L1256" i="1"/>
  <c r="M1256" i="1"/>
  <c r="O1256" i="1" s="1"/>
  <c r="N1256" i="1"/>
  <c r="P1256" i="1"/>
  <c r="Q1256" i="1"/>
  <c r="R1256" i="1"/>
  <c r="S1256" i="1" s="1"/>
  <c r="I1257" i="1"/>
  <c r="J1257" i="1"/>
  <c r="Q1257" i="1" s="1"/>
  <c r="K1257" i="1"/>
  <c r="L1257" i="1"/>
  <c r="M1257" i="1"/>
  <c r="O1257" i="1" s="1"/>
  <c r="P1257" i="1" s="1"/>
  <c r="N1257" i="1"/>
  <c r="R1257" i="1"/>
  <c r="S1257" i="1"/>
  <c r="I1258" i="1"/>
  <c r="J1258" i="1"/>
  <c r="Q1258" i="1" s="1"/>
  <c r="K1258" i="1"/>
  <c r="L1258" i="1"/>
  <c r="M1258" i="1"/>
  <c r="O1258" i="1" s="1"/>
  <c r="P1258" i="1" s="1"/>
  <c r="N1258" i="1"/>
  <c r="R1258" i="1"/>
  <c r="S1258" i="1" s="1"/>
  <c r="I1259" i="1"/>
  <c r="J1259" i="1"/>
  <c r="Q1259" i="1" s="1"/>
  <c r="K1259" i="1"/>
  <c r="L1259" i="1"/>
  <c r="M1259" i="1"/>
  <c r="N1259" i="1"/>
  <c r="O1259" i="1"/>
  <c r="P1259" i="1" s="1"/>
  <c r="R1259" i="1"/>
  <c r="S1259" i="1" s="1"/>
  <c r="I1260" i="1"/>
  <c r="J1260" i="1"/>
  <c r="Q1260" i="1" s="1"/>
  <c r="K1260" i="1"/>
  <c r="L1260" i="1"/>
  <c r="M1260" i="1"/>
  <c r="O1260" i="1" s="1"/>
  <c r="P1260" i="1" s="1"/>
  <c r="N1260" i="1"/>
  <c r="R1260" i="1"/>
  <c r="S1260" i="1" s="1"/>
  <c r="I1261" i="1"/>
  <c r="J1261" i="1"/>
  <c r="K1261" i="1"/>
  <c r="L1261" i="1"/>
  <c r="M1261" i="1"/>
  <c r="N1261" i="1"/>
  <c r="O1261" i="1"/>
  <c r="P1261" i="1" s="1"/>
  <c r="Q1261" i="1"/>
  <c r="R1261" i="1"/>
  <c r="S1261" i="1" s="1"/>
  <c r="I1262" i="1"/>
  <c r="J1262" i="1"/>
  <c r="K1262" i="1"/>
  <c r="L1262" i="1"/>
  <c r="M1262" i="1"/>
  <c r="N1262" i="1"/>
  <c r="O1262" i="1"/>
  <c r="P1262" i="1" s="1"/>
  <c r="Q1262" i="1"/>
  <c r="R1262" i="1"/>
  <c r="S1262" i="1"/>
  <c r="I1263" i="1"/>
  <c r="J1263" i="1"/>
  <c r="K1263" i="1"/>
  <c r="L1263" i="1"/>
  <c r="M1263" i="1"/>
  <c r="O1263" i="1" s="1"/>
  <c r="P1263" i="1" s="1"/>
  <c r="N1263" i="1"/>
  <c r="Q1263" i="1"/>
  <c r="R1263" i="1"/>
  <c r="S1263" i="1"/>
  <c r="I1264" i="1"/>
  <c r="J1264" i="1"/>
  <c r="Q1264" i="1" s="1"/>
  <c r="K1264" i="1"/>
  <c r="L1264" i="1"/>
  <c r="M1264" i="1"/>
  <c r="O1264" i="1" s="1"/>
  <c r="N1264" i="1"/>
  <c r="P1264" i="1"/>
  <c r="R1264" i="1"/>
  <c r="S1264" i="1"/>
  <c r="I1265" i="1"/>
  <c r="J1265" i="1"/>
  <c r="Q1265" i="1" s="1"/>
  <c r="K1265" i="1"/>
  <c r="L1265" i="1"/>
  <c r="M1265" i="1"/>
  <c r="O1265" i="1" s="1"/>
  <c r="P1265" i="1" s="1"/>
  <c r="N1265" i="1"/>
  <c r="R1265" i="1"/>
  <c r="S1265" i="1"/>
  <c r="I1266" i="1"/>
  <c r="J1266" i="1"/>
  <c r="Q1266" i="1" s="1"/>
  <c r="K1266" i="1"/>
  <c r="L1266" i="1"/>
  <c r="M1266" i="1"/>
  <c r="O1266" i="1" s="1"/>
  <c r="N1266" i="1"/>
  <c r="P1266" i="1"/>
  <c r="R1266" i="1"/>
  <c r="S1266" i="1" s="1"/>
  <c r="I1267" i="1"/>
  <c r="J1267" i="1"/>
  <c r="Q1267" i="1" s="1"/>
  <c r="K1267" i="1"/>
  <c r="L1267" i="1"/>
  <c r="M1267" i="1"/>
  <c r="O1267" i="1" s="1"/>
  <c r="P1267" i="1" s="1"/>
  <c r="N1267" i="1"/>
  <c r="R1267" i="1"/>
  <c r="S1267" i="1" s="1"/>
  <c r="I1268" i="1"/>
  <c r="J1268" i="1"/>
  <c r="Q1268" i="1" s="1"/>
  <c r="K1268" i="1"/>
  <c r="L1268" i="1"/>
  <c r="M1268" i="1"/>
  <c r="O1268" i="1" s="1"/>
  <c r="P1268" i="1" s="1"/>
  <c r="N1268" i="1"/>
  <c r="R1268" i="1"/>
  <c r="S1268" i="1" s="1"/>
  <c r="I1269" i="1"/>
  <c r="J1269" i="1"/>
  <c r="K1269" i="1"/>
  <c r="L1269" i="1"/>
  <c r="M1269" i="1"/>
  <c r="N1269" i="1"/>
  <c r="O1269" i="1"/>
  <c r="P1269" i="1" s="1"/>
  <c r="Q1269" i="1"/>
  <c r="R1269" i="1"/>
  <c r="S1269" i="1"/>
  <c r="I1270" i="1"/>
  <c r="J1270" i="1"/>
  <c r="K1270" i="1"/>
  <c r="L1270" i="1"/>
  <c r="M1270" i="1"/>
  <c r="N1270" i="1"/>
  <c r="O1270" i="1"/>
  <c r="P1270" i="1"/>
  <c r="Q1270" i="1"/>
  <c r="R1270" i="1"/>
  <c r="S1270" i="1"/>
  <c r="I1271" i="1"/>
  <c r="J1271" i="1"/>
  <c r="K1271" i="1"/>
  <c r="L1271" i="1"/>
  <c r="M1271" i="1"/>
  <c r="O1271" i="1" s="1"/>
  <c r="P1271" i="1" s="1"/>
  <c r="N1271" i="1"/>
  <c r="Q1271" i="1"/>
  <c r="R1271" i="1"/>
  <c r="S1271" i="1"/>
  <c r="I1272" i="1"/>
  <c r="J1272" i="1"/>
  <c r="Q1272" i="1" s="1"/>
  <c r="K1272" i="1"/>
  <c r="L1272" i="1"/>
  <c r="M1272" i="1"/>
  <c r="O1272" i="1" s="1"/>
  <c r="P1272" i="1" s="1"/>
  <c r="N1272" i="1"/>
  <c r="R1272" i="1"/>
  <c r="S1272" i="1"/>
  <c r="I1273" i="1"/>
  <c r="J1273" i="1"/>
  <c r="Q1273" i="1" s="1"/>
  <c r="K1273" i="1"/>
  <c r="L1273" i="1"/>
  <c r="M1273" i="1"/>
  <c r="O1273" i="1" s="1"/>
  <c r="P1273" i="1" s="1"/>
  <c r="N1273" i="1"/>
  <c r="R1273" i="1"/>
  <c r="S1273" i="1"/>
  <c r="I1274" i="1"/>
  <c r="J1274" i="1"/>
  <c r="Q1274" i="1" s="1"/>
  <c r="K1274" i="1"/>
  <c r="L1274" i="1"/>
  <c r="M1274" i="1"/>
  <c r="O1274" i="1" s="1"/>
  <c r="P1274" i="1" s="1"/>
  <c r="N1274" i="1"/>
  <c r="R1274" i="1"/>
  <c r="S1274" i="1"/>
  <c r="I1275" i="1"/>
  <c r="J1275" i="1"/>
  <c r="K1275" i="1"/>
  <c r="L1275" i="1"/>
  <c r="M1275" i="1"/>
  <c r="O1275" i="1" s="1"/>
  <c r="P1275" i="1" s="1"/>
  <c r="N1275" i="1"/>
  <c r="Q1275" i="1"/>
  <c r="R1275" i="1"/>
  <c r="S1275" i="1" s="1"/>
  <c r="I1276" i="1"/>
  <c r="J1276" i="1"/>
  <c r="Q1276" i="1" s="1"/>
  <c r="K1276" i="1"/>
  <c r="L1276" i="1"/>
  <c r="M1276" i="1"/>
  <c r="N1276" i="1"/>
  <c r="O1276" i="1"/>
  <c r="P1276" i="1" s="1"/>
  <c r="R1276" i="1"/>
  <c r="S1276" i="1" s="1"/>
  <c r="I1277" i="1"/>
  <c r="J1277" i="1"/>
  <c r="K1277" i="1"/>
  <c r="L1277" i="1"/>
  <c r="M1277" i="1"/>
  <c r="N1277" i="1"/>
  <c r="O1277" i="1"/>
  <c r="P1277" i="1" s="1"/>
  <c r="Q1277" i="1"/>
  <c r="R1277" i="1"/>
  <c r="S1277" i="1"/>
  <c r="I1278" i="1"/>
  <c r="J1278" i="1"/>
  <c r="K1278" i="1"/>
  <c r="L1278" i="1"/>
  <c r="M1278" i="1"/>
  <c r="N1278" i="1"/>
  <c r="O1278" i="1"/>
  <c r="P1278" i="1"/>
  <c r="Q1278" i="1"/>
  <c r="R1278" i="1"/>
  <c r="S1278" i="1"/>
  <c r="I1279" i="1"/>
  <c r="J1279" i="1"/>
  <c r="K1279" i="1"/>
  <c r="L1279" i="1"/>
  <c r="M1279" i="1"/>
  <c r="O1279" i="1" s="1"/>
  <c r="P1279" i="1" s="1"/>
  <c r="N1279" i="1"/>
  <c r="Q1279" i="1"/>
  <c r="R1279" i="1"/>
  <c r="S1279" i="1"/>
  <c r="I1280" i="1"/>
  <c r="J1280" i="1"/>
  <c r="K1280" i="1"/>
  <c r="L1280" i="1"/>
  <c r="M1280" i="1"/>
  <c r="O1280" i="1" s="1"/>
  <c r="P1280" i="1" s="1"/>
  <c r="N1280" i="1"/>
  <c r="Q1280" i="1"/>
  <c r="R1280" i="1"/>
  <c r="S1280" i="1" s="1"/>
  <c r="I1281" i="1"/>
  <c r="J1281" i="1"/>
  <c r="Q1281" i="1" s="1"/>
  <c r="K1281" i="1"/>
  <c r="L1281" i="1"/>
  <c r="M1281" i="1"/>
  <c r="N1281" i="1"/>
  <c r="O1281" i="1"/>
  <c r="P1281" i="1" s="1"/>
  <c r="R1281" i="1"/>
  <c r="S1281" i="1"/>
  <c r="I1282" i="1"/>
  <c r="J1282" i="1"/>
  <c r="Q1282" i="1" s="1"/>
  <c r="K1282" i="1"/>
  <c r="L1282" i="1"/>
  <c r="M1282" i="1"/>
  <c r="O1282" i="1" s="1"/>
  <c r="P1282" i="1" s="1"/>
  <c r="N1282" i="1"/>
  <c r="R1282" i="1"/>
  <c r="S1282" i="1"/>
  <c r="I1283" i="1"/>
  <c r="J1283" i="1"/>
  <c r="Q1283" i="1" s="1"/>
  <c r="K1283" i="1"/>
  <c r="L1283" i="1"/>
  <c r="M1283" i="1"/>
  <c r="O1283" i="1" s="1"/>
  <c r="P1283" i="1" s="1"/>
  <c r="N1283" i="1"/>
  <c r="R1283" i="1"/>
  <c r="S1283" i="1" s="1"/>
  <c r="I1284" i="1"/>
  <c r="J1284" i="1"/>
  <c r="Q1284" i="1" s="1"/>
  <c r="K1284" i="1"/>
  <c r="L1284" i="1"/>
  <c r="M1284" i="1"/>
  <c r="O1284" i="1" s="1"/>
  <c r="P1284" i="1" s="1"/>
  <c r="N1284" i="1"/>
  <c r="R1284" i="1"/>
  <c r="S1284" i="1" s="1"/>
  <c r="I1285" i="1"/>
  <c r="J1285" i="1"/>
  <c r="Q1285" i="1" s="1"/>
  <c r="K1285" i="1"/>
  <c r="L1285" i="1"/>
  <c r="M1285" i="1"/>
  <c r="N1285" i="1"/>
  <c r="O1285" i="1"/>
  <c r="P1285" i="1" s="1"/>
  <c r="R1285" i="1"/>
  <c r="S1285" i="1" s="1"/>
  <c r="I1286" i="1"/>
  <c r="J1286" i="1"/>
  <c r="K1286" i="1"/>
  <c r="L1286" i="1"/>
  <c r="M1286" i="1"/>
  <c r="N1286" i="1"/>
  <c r="O1286" i="1"/>
  <c r="P1286" i="1" s="1"/>
  <c r="Q1286" i="1"/>
  <c r="R1286" i="1"/>
  <c r="S1286" i="1"/>
  <c r="I1287" i="1"/>
  <c r="J1287" i="1"/>
  <c r="K1287" i="1"/>
  <c r="L1287" i="1"/>
  <c r="M1287" i="1"/>
  <c r="O1287" i="1" s="1"/>
  <c r="P1287" i="1" s="1"/>
  <c r="N1287" i="1"/>
  <c r="Q1287" i="1"/>
  <c r="R1287" i="1"/>
  <c r="S1287" i="1"/>
  <c r="I1288" i="1"/>
  <c r="J1288" i="1"/>
  <c r="K1288" i="1"/>
  <c r="L1288" i="1"/>
  <c r="M1288" i="1"/>
  <c r="O1288" i="1" s="1"/>
  <c r="P1288" i="1" s="1"/>
  <c r="N1288" i="1"/>
  <c r="Q1288" i="1"/>
  <c r="R1288" i="1"/>
  <c r="S1288" i="1"/>
  <c r="I1289" i="1"/>
  <c r="J1289" i="1"/>
  <c r="Q1289" i="1" s="1"/>
  <c r="K1289" i="1"/>
  <c r="L1289" i="1"/>
  <c r="M1289" i="1"/>
  <c r="O1289" i="1" s="1"/>
  <c r="P1289" i="1" s="1"/>
  <c r="N1289" i="1"/>
  <c r="R1289" i="1"/>
  <c r="S1289" i="1"/>
  <c r="I1290" i="1"/>
  <c r="J1290" i="1"/>
  <c r="Q1290" i="1" s="1"/>
  <c r="K1290" i="1"/>
  <c r="L1290" i="1"/>
  <c r="M1290" i="1"/>
  <c r="O1290" i="1" s="1"/>
  <c r="N1290" i="1"/>
  <c r="P1290" i="1"/>
  <c r="R1290" i="1"/>
  <c r="S1290" i="1" s="1"/>
  <c r="I1291" i="1"/>
  <c r="J1291" i="1"/>
  <c r="Q1291" i="1" s="1"/>
  <c r="K1291" i="1"/>
  <c r="L1291" i="1"/>
  <c r="M1291" i="1"/>
  <c r="N1291" i="1"/>
  <c r="O1291" i="1"/>
  <c r="P1291" i="1" s="1"/>
  <c r="R1291" i="1"/>
  <c r="S1291" i="1" s="1"/>
  <c r="I1292" i="1"/>
  <c r="J1292" i="1"/>
  <c r="Q1292" i="1" s="1"/>
  <c r="K1292" i="1"/>
  <c r="L1292" i="1"/>
  <c r="M1292" i="1"/>
  <c r="O1292" i="1" s="1"/>
  <c r="P1292" i="1" s="1"/>
  <c r="N1292" i="1"/>
  <c r="R1292" i="1"/>
  <c r="S1292" i="1" s="1"/>
  <c r="I1293" i="1"/>
  <c r="J1293" i="1"/>
  <c r="K1293" i="1"/>
  <c r="L1293" i="1"/>
  <c r="M1293" i="1"/>
  <c r="N1293" i="1"/>
  <c r="O1293" i="1"/>
  <c r="P1293" i="1" s="1"/>
  <c r="Q1293" i="1"/>
  <c r="R1293" i="1"/>
  <c r="S1293" i="1" s="1"/>
  <c r="I1294" i="1"/>
  <c r="J1294" i="1"/>
  <c r="K1294" i="1"/>
  <c r="L1294" i="1"/>
  <c r="M1294" i="1"/>
  <c r="N1294" i="1"/>
  <c r="O1294" i="1"/>
  <c r="P1294" i="1" s="1"/>
  <c r="Q1294" i="1"/>
  <c r="R1294" i="1"/>
  <c r="S1294" i="1"/>
  <c r="I1295" i="1"/>
  <c r="J1295" i="1"/>
  <c r="K1295" i="1"/>
  <c r="L1295" i="1"/>
  <c r="M1295" i="1"/>
  <c r="O1295" i="1" s="1"/>
  <c r="P1295" i="1" s="1"/>
  <c r="N1295" i="1"/>
  <c r="Q1295" i="1"/>
  <c r="R1295" i="1"/>
  <c r="S1295" i="1"/>
  <c r="I1296" i="1"/>
  <c r="J1296" i="1"/>
  <c r="K1296" i="1"/>
  <c r="L1296" i="1"/>
  <c r="M1296" i="1"/>
  <c r="O1296" i="1" s="1"/>
  <c r="N1296" i="1"/>
  <c r="P1296" i="1"/>
  <c r="Q1296" i="1"/>
  <c r="R1296" i="1"/>
  <c r="S1296" i="1"/>
  <c r="I1297" i="1"/>
  <c r="J1297" i="1"/>
  <c r="Q1297" i="1" s="1"/>
  <c r="K1297" i="1"/>
  <c r="L1297" i="1"/>
  <c r="M1297" i="1"/>
  <c r="O1297" i="1" s="1"/>
  <c r="P1297" i="1" s="1"/>
  <c r="N1297" i="1"/>
  <c r="R1297" i="1"/>
  <c r="S1297" i="1"/>
  <c r="I1298" i="1"/>
  <c r="J1298" i="1"/>
  <c r="Q1298" i="1" s="1"/>
  <c r="K1298" i="1"/>
  <c r="L1298" i="1"/>
  <c r="M1298" i="1"/>
  <c r="O1298" i="1" s="1"/>
  <c r="N1298" i="1"/>
  <c r="P1298" i="1"/>
  <c r="R1298" i="1"/>
  <c r="S1298" i="1"/>
  <c r="I1299" i="1"/>
  <c r="J1299" i="1"/>
  <c r="K1299" i="1"/>
  <c r="L1299" i="1"/>
  <c r="M1299" i="1"/>
  <c r="O1299" i="1" s="1"/>
  <c r="P1299" i="1" s="1"/>
  <c r="N1299" i="1"/>
  <c r="Q1299" i="1"/>
  <c r="R1299" i="1"/>
  <c r="S1299" i="1" s="1"/>
  <c r="I1300" i="1"/>
  <c r="J1300" i="1"/>
  <c r="Q1300" i="1" s="1"/>
  <c r="K1300" i="1"/>
  <c r="L1300" i="1"/>
  <c r="M1300" i="1"/>
  <c r="N1300" i="1"/>
  <c r="O1300" i="1"/>
  <c r="P1300" i="1" s="1"/>
  <c r="R1300" i="1"/>
  <c r="S1300" i="1" s="1"/>
  <c r="I1301" i="1"/>
  <c r="J1301" i="1"/>
  <c r="K1301" i="1"/>
  <c r="L1301" i="1"/>
  <c r="M1301" i="1"/>
  <c r="N1301" i="1"/>
  <c r="O1301" i="1"/>
  <c r="P1301" i="1" s="1"/>
  <c r="Q1301" i="1"/>
  <c r="R1301" i="1"/>
  <c r="S1301" i="1" s="1"/>
  <c r="I1302" i="1"/>
  <c r="J1302" i="1"/>
  <c r="K1302" i="1"/>
  <c r="L1302" i="1"/>
  <c r="M1302" i="1"/>
  <c r="N1302" i="1"/>
  <c r="O1302" i="1"/>
  <c r="P1302" i="1" s="1"/>
  <c r="Q1302" i="1"/>
  <c r="R1302" i="1"/>
  <c r="S1302" i="1"/>
  <c r="I1303" i="1"/>
  <c r="J1303" i="1"/>
  <c r="K1303" i="1"/>
  <c r="L1303" i="1"/>
  <c r="M1303" i="1"/>
  <c r="O1303" i="1" s="1"/>
  <c r="P1303" i="1" s="1"/>
  <c r="N1303" i="1"/>
  <c r="Q1303" i="1"/>
  <c r="R1303" i="1"/>
  <c r="S1303" i="1"/>
  <c r="I1304" i="1"/>
  <c r="J1304" i="1"/>
  <c r="Q1304" i="1" s="1"/>
  <c r="K1304" i="1"/>
  <c r="L1304" i="1"/>
  <c r="M1304" i="1"/>
  <c r="O1304" i="1" s="1"/>
  <c r="P1304" i="1" s="1"/>
  <c r="N1304" i="1"/>
  <c r="R1304" i="1"/>
  <c r="S1304" i="1" s="1"/>
  <c r="I1305" i="1"/>
  <c r="J1305" i="1"/>
  <c r="Q1305" i="1" s="1"/>
  <c r="K1305" i="1"/>
  <c r="L1305" i="1"/>
  <c r="M1305" i="1"/>
  <c r="N1305" i="1"/>
  <c r="O1305" i="1"/>
  <c r="P1305" i="1" s="1"/>
  <c r="R1305" i="1"/>
  <c r="S1305" i="1"/>
  <c r="I1306" i="1"/>
  <c r="J1306" i="1"/>
  <c r="Q1306" i="1" s="1"/>
  <c r="K1306" i="1"/>
  <c r="L1306" i="1"/>
  <c r="M1306" i="1"/>
  <c r="O1306" i="1" s="1"/>
  <c r="P1306" i="1" s="1"/>
  <c r="N1306" i="1"/>
  <c r="R1306" i="1"/>
  <c r="S1306" i="1"/>
  <c r="I1307" i="1"/>
  <c r="J1307" i="1"/>
  <c r="K1307" i="1"/>
  <c r="L1307" i="1"/>
  <c r="M1307" i="1"/>
  <c r="O1307" i="1" s="1"/>
  <c r="P1307" i="1" s="1"/>
  <c r="N1307" i="1"/>
  <c r="Q1307" i="1"/>
  <c r="R1307" i="1"/>
  <c r="S1307" i="1" s="1"/>
  <c r="I1308" i="1"/>
  <c r="J1308" i="1"/>
  <c r="Q1308" i="1" s="1"/>
  <c r="K1308" i="1"/>
  <c r="L1308" i="1"/>
  <c r="M1308" i="1"/>
  <c r="N1308" i="1"/>
  <c r="O1308" i="1"/>
  <c r="P1308" i="1" s="1"/>
  <c r="R1308" i="1"/>
  <c r="S1308" i="1" s="1"/>
  <c r="I1309" i="1"/>
  <c r="J1309" i="1"/>
  <c r="Q1309" i="1" s="1"/>
  <c r="K1309" i="1"/>
  <c r="L1309" i="1"/>
  <c r="M1309" i="1"/>
  <c r="N1309" i="1"/>
  <c r="O1309" i="1"/>
  <c r="P1309" i="1" s="1"/>
  <c r="R1309" i="1"/>
  <c r="S1309" i="1"/>
  <c r="I1310" i="1"/>
  <c r="J1310" i="1"/>
  <c r="K1310" i="1"/>
  <c r="L1310" i="1"/>
  <c r="M1310" i="1"/>
  <c r="N1310" i="1"/>
  <c r="O1310" i="1"/>
  <c r="P1310" i="1"/>
  <c r="Q1310" i="1"/>
  <c r="R1310" i="1"/>
  <c r="S1310" i="1"/>
  <c r="I1311" i="1"/>
  <c r="J1311" i="1"/>
  <c r="K1311" i="1"/>
  <c r="L1311" i="1"/>
  <c r="M1311" i="1"/>
  <c r="O1311" i="1" s="1"/>
  <c r="P1311" i="1" s="1"/>
  <c r="N1311" i="1"/>
  <c r="Q1311" i="1"/>
  <c r="R1311" i="1"/>
  <c r="S1311" i="1"/>
  <c r="I1312" i="1"/>
  <c r="J1312" i="1"/>
  <c r="K1312" i="1"/>
  <c r="L1312" i="1"/>
  <c r="M1312" i="1"/>
  <c r="O1312" i="1" s="1"/>
  <c r="P1312" i="1" s="1"/>
  <c r="N1312" i="1"/>
  <c r="Q1312" i="1"/>
  <c r="R1312" i="1"/>
  <c r="S1312" i="1" s="1"/>
  <c r="I1313" i="1"/>
  <c r="J1313" i="1"/>
  <c r="Q1313" i="1" s="1"/>
  <c r="K1313" i="1"/>
  <c r="L1313" i="1"/>
  <c r="M1313" i="1"/>
  <c r="N1313" i="1"/>
  <c r="O1313" i="1"/>
  <c r="P1313" i="1" s="1"/>
  <c r="R1313" i="1"/>
  <c r="S1313" i="1"/>
  <c r="I1314" i="1"/>
  <c r="J1314" i="1"/>
  <c r="Q1314" i="1" s="1"/>
  <c r="K1314" i="1"/>
  <c r="L1314" i="1"/>
  <c r="M1314" i="1"/>
  <c r="O1314" i="1" s="1"/>
  <c r="P1314" i="1" s="1"/>
  <c r="N1314" i="1"/>
  <c r="R1314" i="1"/>
  <c r="S1314" i="1" s="1"/>
  <c r="I1315" i="1"/>
  <c r="J1315" i="1"/>
  <c r="K1315" i="1"/>
  <c r="L1315" i="1"/>
  <c r="M1315" i="1"/>
  <c r="N1315" i="1"/>
  <c r="O1315" i="1"/>
  <c r="P1315" i="1" s="1"/>
  <c r="Q1315" i="1"/>
  <c r="R1315" i="1"/>
  <c r="S1315" i="1" s="1"/>
  <c r="I1316" i="1"/>
  <c r="J1316" i="1"/>
  <c r="Q1316" i="1" s="1"/>
  <c r="K1316" i="1"/>
  <c r="L1316" i="1"/>
  <c r="M1316" i="1"/>
  <c r="O1316" i="1" s="1"/>
  <c r="P1316" i="1" s="1"/>
  <c r="N1316" i="1"/>
  <c r="R1316" i="1"/>
  <c r="S1316" i="1" s="1"/>
  <c r="I1317" i="1"/>
  <c r="J1317" i="1"/>
  <c r="Q1317" i="1" s="1"/>
  <c r="K1317" i="1"/>
  <c r="L1317" i="1"/>
  <c r="M1317" i="1"/>
  <c r="N1317" i="1"/>
  <c r="O1317" i="1"/>
  <c r="P1317" i="1" s="1"/>
  <c r="R1317" i="1"/>
  <c r="S1317" i="1"/>
  <c r="I1318" i="1"/>
  <c r="J1318" i="1"/>
  <c r="K1318" i="1"/>
  <c r="L1318" i="1"/>
  <c r="M1318" i="1"/>
  <c r="N1318" i="1"/>
  <c r="O1318" i="1"/>
  <c r="P1318" i="1"/>
  <c r="Q1318" i="1"/>
  <c r="R1318" i="1"/>
  <c r="S1318" i="1"/>
  <c r="I1319" i="1"/>
  <c r="J1319" i="1"/>
  <c r="K1319" i="1"/>
  <c r="L1319" i="1"/>
  <c r="M1319" i="1"/>
  <c r="O1319" i="1" s="1"/>
  <c r="P1319" i="1" s="1"/>
  <c r="N1319" i="1"/>
  <c r="Q1319" i="1"/>
  <c r="R1319" i="1"/>
  <c r="S1319" i="1"/>
  <c r="I1320" i="1"/>
  <c r="J1320" i="1"/>
  <c r="K1320" i="1"/>
  <c r="L1320" i="1"/>
  <c r="M1320" i="1"/>
  <c r="O1320" i="1" s="1"/>
  <c r="N1320" i="1"/>
  <c r="P1320" i="1"/>
  <c r="Q1320" i="1"/>
  <c r="R1320" i="1"/>
  <c r="S1320" i="1" s="1"/>
  <c r="I1321" i="1"/>
  <c r="J1321" i="1"/>
  <c r="Q1321" i="1" s="1"/>
  <c r="K1321" i="1"/>
  <c r="L1321" i="1"/>
  <c r="M1321" i="1"/>
  <c r="O1321" i="1" s="1"/>
  <c r="P1321" i="1" s="1"/>
  <c r="N1321" i="1"/>
  <c r="R1321" i="1"/>
  <c r="S1321" i="1"/>
  <c r="I1322" i="1"/>
  <c r="J1322" i="1"/>
  <c r="Q1322" i="1" s="1"/>
  <c r="K1322" i="1"/>
  <c r="L1322" i="1"/>
  <c r="M1322" i="1"/>
  <c r="O1322" i="1" s="1"/>
  <c r="P1322" i="1" s="1"/>
  <c r="N1322" i="1"/>
  <c r="R1322" i="1"/>
  <c r="S1322" i="1" s="1"/>
  <c r="I1323" i="1"/>
  <c r="J1323" i="1"/>
  <c r="Q1323" i="1" s="1"/>
  <c r="K1323" i="1"/>
  <c r="L1323" i="1"/>
  <c r="M1323" i="1"/>
  <c r="N1323" i="1"/>
  <c r="O1323" i="1"/>
  <c r="P1323" i="1" s="1"/>
  <c r="R1323" i="1"/>
  <c r="S1323" i="1" s="1"/>
  <c r="I1324" i="1"/>
  <c r="J1324" i="1"/>
  <c r="Q1324" i="1" s="1"/>
  <c r="K1324" i="1"/>
  <c r="L1324" i="1"/>
  <c r="M1324" i="1"/>
  <c r="O1324" i="1" s="1"/>
  <c r="P1324" i="1" s="1"/>
  <c r="N1324" i="1"/>
  <c r="R1324" i="1"/>
  <c r="S1324" i="1" s="1"/>
  <c r="I1325" i="1"/>
  <c r="J1325" i="1"/>
  <c r="K1325" i="1"/>
  <c r="L1325" i="1"/>
  <c r="M1325" i="1"/>
  <c r="N1325" i="1"/>
  <c r="O1325" i="1"/>
  <c r="P1325" i="1" s="1"/>
  <c r="Q1325" i="1"/>
  <c r="R1325" i="1"/>
  <c r="S1325" i="1" s="1"/>
  <c r="I1326" i="1"/>
  <c r="J1326" i="1"/>
  <c r="K1326" i="1"/>
  <c r="L1326" i="1"/>
  <c r="M1326" i="1"/>
  <c r="N1326" i="1"/>
  <c r="O1326" i="1"/>
  <c r="P1326" i="1" s="1"/>
  <c r="Q1326" i="1"/>
  <c r="R1326" i="1"/>
  <c r="S1326" i="1"/>
  <c r="I1327" i="1"/>
  <c r="J1327" i="1"/>
  <c r="K1327" i="1"/>
  <c r="L1327" i="1"/>
  <c r="M1327" i="1"/>
  <c r="O1327" i="1" s="1"/>
  <c r="P1327" i="1" s="1"/>
  <c r="N1327" i="1"/>
  <c r="Q1327" i="1"/>
  <c r="R1327" i="1"/>
  <c r="S1327" i="1"/>
  <c r="I1328" i="1"/>
  <c r="J1328" i="1"/>
  <c r="Q1328" i="1" s="1"/>
  <c r="K1328" i="1"/>
  <c r="L1328" i="1"/>
  <c r="M1328" i="1"/>
  <c r="O1328" i="1" s="1"/>
  <c r="N1328" i="1"/>
  <c r="P1328" i="1"/>
  <c r="R1328" i="1"/>
  <c r="S1328" i="1"/>
  <c r="I1329" i="1"/>
  <c r="J1329" i="1"/>
  <c r="Q1329" i="1" s="1"/>
  <c r="K1329" i="1"/>
  <c r="L1329" i="1"/>
  <c r="M1329" i="1"/>
  <c r="O1329" i="1" s="1"/>
  <c r="P1329" i="1" s="1"/>
  <c r="N1329" i="1"/>
  <c r="R1329" i="1"/>
  <c r="S1329" i="1"/>
  <c r="I1330" i="1"/>
  <c r="J1330" i="1"/>
  <c r="Q1330" i="1" s="1"/>
  <c r="K1330" i="1"/>
  <c r="L1330" i="1"/>
  <c r="M1330" i="1"/>
  <c r="O1330" i="1" s="1"/>
  <c r="N1330" i="1"/>
  <c r="P1330" i="1"/>
  <c r="R1330" i="1"/>
  <c r="S1330" i="1" s="1"/>
  <c r="I1331" i="1"/>
  <c r="J1331" i="1"/>
  <c r="Q1331" i="1" s="1"/>
  <c r="K1331" i="1"/>
  <c r="L1331" i="1"/>
  <c r="M1331" i="1"/>
  <c r="O1331" i="1" s="1"/>
  <c r="P1331" i="1" s="1"/>
  <c r="N1331" i="1"/>
  <c r="R1331" i="1"/>
  <c r="S1331" i="1" s="1"/>
  <c r="I1332" i="1"/>
  <c r="J1332" i="1"/>
  <c r="Q1332" i="1" s="1"/>
  <c r="K1332" i="1"/>
  <c r="L1332" i="1"/>
  <c r="M1332" i="1"/>
  <c r="O1332" i="1" s="1"/>
  <c r="P1332" i="1" s="1"/>
  <c r="N1332" i="1"/>
  <c r="R1332" i="1"/>
  <c r="S1332" i="1" s="1"/>
  <c r="I1333" i="1"/>
  <c r="J1333" i="1"/>
  <c r="K1333" i="1"/>
  <c r="L1333" i="1"/>
  <c r="M1333" i="1"/>
  <c r="N1333" i="1"/>
  <c r="O1333" i="1"/>
  <c r="P1333" i="1" s="1"/>
  <c r="Q1333" i="1"/>
  <c r="R1333" i="1"/>
  <c r="S1333" i="1"/>
  <c r="I1334" i="1"/>
  <c r="J1334" i="1"/>
  <c r="K1334" i="1"/>
  <c r="L1334" i="1"/>
  <c r="M1334" i="1"/>
  <c r="N1334" i="1"/>
  <c r="O1334" i="1"/>
  <c r="P1334" i="1"/>
  <c r="Q1334" i="1"/>
  <c r="R1334" i="1"/>
  <c r="S1334" i="1"/>
  <c r="I1335" i="1"/>
  <c r="J1335" i="1"/>
  <c r="K1335" i="1"/>
  <c r="L1335" i="1"/>
  <c r="M1335" i="1"/>
  <c r="O1335" i="1" s="1"/>
  <c r="P1335" i="1" s="1"/>
  <c r="N1335" i="1"/>
  <c r="Q1335" i="1"/>
  <c r="R1335" i="1"/>
  <c r="S1335" i="1"/>
  <c r="I1336" i="1"/>
  <c r="J1336" i="1"/>
  <c r="Q1336" i="1" s="1"/>
  <c r="K1336" i="1"/>
  <c r="L1336" i="1"/>
  <c r="M1336" i="1"/>
  <c r="O1336" i="1" s="1"/>
  <c r="P1336" i="1" s="1"/>
  <c r="N1336" i="1"/>
  <c r="R1336" i="1"/>
  <c r="S1336" i="1"/>
  <c r="I1337" i="1"/>
  <c r="J1337" i="1"/>
  <c r="Q1337" i="1" s="1"/>
  <c r="K1337" i="1"/>
  <c r="L1337" i="1"/>
  <c r="M1337" i="1"/>
  <c r="O1337" i="1" s="1"/>
  <c r="P1337" i="1" s="1"/>
  <c r="N1337" i="1"/>
  <c r="R1337" i="1"/>
  <c r="S1337" i="1"/>
  <c r="I1338" i="1"/>
  <c r="J1338" i="1"/>
  <c r="Q1338" i="1" s="1"/>
  <c r="K1338" i="1"/>
  <c r="L1338" i="1"/>
  <c r="M1338" i="1"/>
  <c r="O1338" i="1" s="1"/>
  <c r="P1338" i="1" s="1"/>
  <c r="N1338" i="1"/>
  <c r="R1338" i="1"/>
  <c r="S1338" i="1"/>
  <c r="I1339" i="1"/>
  <c r="J1339" i="1"/>
  <c r="K1339" i="1"/>
  <c r="L1339" i="1"/>
  <c r="M1339" i="1"/>
  <c r="O1339" i="1" s="1"/>
  <c r="P1339" i="1" s="1"/>
  <c r="N1339" i="1"/>
  <c r="Q1339" i="1"/>
  <c r="R1339" i="1"/>
  <c r="S1339" i="1" s="1"/>
  <c r="I1340" i="1"/>
  <c r="J1340" i="1"/>
  <c r="Q1340" i="1" s="1"/>
  <c r="K1340" i="1"/>
  <c r="L1340" i="1"/>
  <c r="M1340" i="1"/>
  <c r="N1340" i="1"/>
  <c r="O1340" i="1"/>
  <c r="P1340" i="1" s="1"/>
  <c r="R1340" i="1"/>
  <c r="S1340" i="1" s="1"/>
  <c r="I1341" i="1"/>
  <c r="J1341" i="1"/>
  <c r="K1341" i="1"/>
  <c r="L1341" i="1"/>
  <c r="M1341" i="1"/>
  <c r="N1341" i="1"/>
  <c r="O1341" i="1"/>
  <c r="P1341" i="1" s="1"/>
  <c r="Q1341" i="1"/>
  <c r="R1341" i="1"/>
  <c r="S1341" i="1"/>
  <c r="I1342" i="1"/>
  <c r="J1342" i="1"/>
  <c r="K1342" i="1"/>
  <c r="L1342" i="1"/>
  <c r="M1342" i="1"/>
  <c r="N1342" i="1"/>
  <c r="O1342" i="1"/>
  <c r="P1342" i="1"/>
  <c r="Q1342" i="1"/>
  <c r="R1342" i="1"/>
  <c r="S1342" i="1"/>
  <c r="I1343" i="1"/>
  <c r="J1343" i="1"/>
  <c r="K1343" i="1"/>
  <c r="L1343" i="1"/>
  <c r="M1343" i="1"/>
  <c r="O1343" i="1" s="1"/>
  <c r="P1343" i="1" s="1"/>
  <c r="N1343" i="1"/>
  <c r="Q1343" i="1"/>
  <c r="R1343" i="1"/>
  <c r="S1343" i="1"/>
  <c r="I1344" i="1"/>
  <c r="J1344" i="1"/>
  <c r="K1344" i="1"/>
  <c r="L1344" i="1"/>
  <c r="M1344" i="1"/>
  <c r="O1344" i="1" s="1"/>
  <c r="P1344" i="1" s="1"/>
  <c r="N1344" i="1"/>
  <c r="Q1344" i="1"/>
  <c r="R1344" i="1"/>
  <c r="S1344" i="1" s="1"/>
  <c r="I1345" i="1"/>
  <c r="J1345" i="1"/>
  <c r="Q1345" i="1" s="1"/>
  <c r="K1345" i="1"/>
  <c r="L1345" i="1"/>
  <c r="M1345" i="1"/>
  <c r="N1345" i="1"/>
  <c r="O1345" i="1"/>
  <c r="P1345" i="1" s="1"/>
  <c r="R1345" i="1"/>
  <c r="S1345" i="1"/>
  <c r="I1346" i="1"/>
  <c r="J1346" i="1"/>
  <c r="Q1346" i="1" s="1"/>
  <c r="K1346" i="1"/>
  <c r="L1346" i="1"/>
  <c r="M1346" i="1"/>
  <c r="O1346" i="1" s="1"/>
  <c r="P1346" i="1" s="1"/>
  <c r="N1346" i="1"/>
  <c r="R1346" i="1"/>
  <c r="S1346" i="1"/>
  <c r="I1347" i="1"/>
  <c r="J1347" i="1"/>
  <c r="Q1347" i="1" s="1"/>
  <c r="K1347" i="1"/>
  <c r="L1347" i="1"/>
  <c r="M1347" i="1"/>
  <c r="N1347" i="1"/>
  <c r="O1347" i="1"/>
  <c r="P1347" i="1" s="1"/>
  <c r="R1347" i="1"/>
  <c r="S1347" i="1" s="1"/>
  <c r="I1348" i="1"/>
  <c r="J1348" i="1"/>
  <c r="Q1348" i="1" s="1"/>
  <c r="K1348" i="1"/>
  <c r="L1348" i="1"/>
  <c r="M1348" i="1"/>
  <c r="O1348" i="1" s="1"/>
  <c r="P1348" i="1" s="1"/>
  <c r="N1348" i="1"/>
  <c r="R1348" i="1"/>
  <c r="S1348" i="1" s="1"/>
  <c r="I1349" i="1"/>
  <c r="J1349" i="1"/>
  <c r="Q1349" i="1" s="1"/>
  <c r="K1349" i="1"/>
  <c r="L1349" i="1"/>
  <c r="M1349" i="1"/>
  <c r="N1349" i="1"/>
  <c r="O1349" i="1"/>
  <c r="P1349" i="1" s="1"/>
  <c r="R1349" i="1"/>
  <c r="S1349" i="1" s="1"/>
  <c r="I1350" i="1"/>
  <c r="J1350" i="1"/>
  <c r="K1350" i="1"/>
  <c r="L1350" i="1"/>
  <c r="M1350" i="1"/>
  <c r="N1350" i="1"/>
  <c r="O1350" i="1"/>
  <c r="P1350" i="1" s="1"/>
  <c r="Q1350" i="1"/>
  <c r="R1350" i="1"/>
  <c r="S1350" i="1"/>
  <c r="I1351" i="1"/>
  <c r="J1351" i="1"/>
  <c r="K1351" i="1"/>
  <c r="L1351" i="1"/>
  <c r="M1351" i="1"/>
  <c r="O1351" i="1" s="1"/>
  <c r="P1351" i="1" s="1"/>
  <c r="N1351" i="1"/>
  <c r="Q1351" i="1"/>
  <c r="R1351" i="1"/>
  <c r="S1351" i="1"/>
  <c r="I1352" i="1"/>
  <c r="J1352" i="1"/>
  <c r="K1352" i="1"/>
  <c r="L1352" i="1"/>
  <c r="M1352" i="1"/>
  <c r="O1352" i="1" s="1"/>
  <c r="N1352" i="1"/>
  <c r="P1352" i="1"/>
  <c r="Q1352" i="1"/>
  <c r="R1352" i="1"/>
  <c r="S1352" i="1"/>
  <c r="I1353" i="1"/>
  <c r="J1353" i="1"/>
  <c r="Q1353" i="1" s="1"/>
  <c r="K1353" i="1"/>
  <c r="L1353" i="1"/>
  <c r="M1353" i="1"/>
  <c r="O1353" i="1" s="1"/>
  <c r="P1353" i="1" s="1"/>
  <c r="N1353" i="1"/>
  <c r="R1353" i="1"/>
  <c r="S1353" i="1"/>
  <c r="I1354" i="1"/>
  <c r="J1354" i="1"/>
  <c r="Q1354" i="1" s="1"/>
  <c r="K1354" i="1"/>
  <c r="L1354" i="1"/>
  <c r="M1354" i="1"/>
  <c r="O1354" i="1" s="1"/>
  <c r="N1354" i="1"/>
  <c r="P1354" i="1"/>
  <c r="R1354" i="1"/>
  <c r="S1354" i="1" s="1"/>
  <c r="I1355" i="1"/>
  <c r="J1355" i="1"/>
  <c r="Q1355" i="1" s="1"/>
  <c r="K1355" i="1"/>
  <c r="L1355" i="1"/>
  <c r="M1355" i="1"/>
  <c r="N1355" i="1"/>
  <c r="O1355" i="1"/>
  <c r="P1355" i="1" s="1"/>
  <c r="R1355" i="1"/>
  <c r="S1355" i="1" s="1"/>
  <c r="I1356" i="1"/>
  <c r="J1356" i="1"/>
  <c r="Q1356" i="1" s="1"/>
  <c r="K1356" i="1"/>
  <c r="L1356" i="1"/>
  <c r="M1356" i="1"/>
  <c r="O1356" i="1" s="1"/>
  <c r="P1356" i="1" s="1"/>
  <c r="N1356" i="1"/>
  <c r="R1356" i="1"/>
  <c r="S1356" i="1" s="1"/>
  <c r="I1357" i="1"/>
  <c r="J1357" i="1"/>
  <c r="K1357" i="1"/>
  <c r="L1357" i="1"/>
  <c r="M1357" i="1"/>
  <c r="N1357" i="1"/>
  <c r="O1357" i="1"/>
  <c r="P1357" i="1" s="1"/>
  <c r="Q1357" i="1"/>
  <c r="R1357" i="1"/>
  <c r="S1357" i="1" s="1"/>
  <c r="I1358" i="1"/>
  <c r="J1358" i="1"/>
  <c r="K1358" i="1"/>
  <c r="L1358" i="1"/>
  <c r="M1358" i="1"/>
  <c r="N1358" i="1"/>
  <c r="O1358" i="1"/>
  <c r="P1358" i="1" s="1"/>
  <c r="Q1358" i="1"/>
  <c r="R1358" i="1"/>
  <c r="S1358" i="1"/>
  <c r="I1359" i="1"/>
  <c r="J1359" i="1"/>
  <c r="K1359" i="1"/>
  <c r="L1359" i="1"/>
  <c r="M1359" i="1"/>
  <c r="O1359" i="1" s="1"/>
  <c r="P1359" i="1" s="1"/>
  <c r="N1359" i="1"/>
  <c r="Q1359" i="1"/>
  <c r="R1359" i="1"/>
  <c r="S1359" i="1"/>
  <c r="I1360" i="1"/>
  <c r="J1360" i="1"/>
  <c r="Q1360" i="1" s="1"/>
  <c r="K1360" i="1"/>
  <c r="L1360" i="1"/>
  <c r="M1360" i="1"/>
  <c r="O1360" i="1" s="1"/>
  <c r="N1360" i="1"/>
  <c r="P1360" i="1"/>
  <c r="R1360" i="1"/>
  <c r="S1360" i="1"/>
  <c r="I1361" i="1"/>
  <c r="J1361" i="1"/>
  <c r="Q1361" i="1" s="1"/>
  <c r="K1361" i="1"/>
  <c r="L1361" i="1"/>
  <c r="M1361" i="1"/>
  <c r="O1361" i="1" s="1"/>
  <c r="P1361" i="1" s="1"/>
  <c r="N1361" i="1"/>
  <c r="R1361" i="1"/>
  <c r="S1361" i="1" s="1"/>
  <c r="I1362" i="1"/>
  <c r="J1362" i="1"/>
  <c r="Q1362" i="1" s="1"/>
  <c r="K1362" i="1"/>
  <c r="L1362" i="1"/>
  <c r="M1362" i="1"/>
  <c r="N1362" i="1"/>
  <c r="O1362" i="1"/>
  <c r="P1362" i="1" s="1"/>
  <c r="R1362" i="1"/>
  <c r="S1362" i="1"/>
  <c r="I1363" i="1"/>
  <c r="J1363" i="1"/>
  <c r="K1363" i="1"/>
  <c r="L1363" i="1"/>
  <c r="M1363" i="1"/>
  <c r="O1363" i="1" s="1"/>
  <c r="P1363" i="1" s="1"/>
  <c r="N1363" i="1"/>
  <c r="Q1363" i="1"/>
  <c r="R1363" i="1"/>
  <c r="S1363" i="1" s="1"/>
  <c r="I1364" i="1"/>
  <c r="J1364" i="1"/>
  <c r="Q1364" i="1" s="1"/>
  <c r="K1364" i="1"/>
  <c r="L1364" i="1"/>
  <c r="M1364" i="1"/>
  <c r="N1364" i="1"/>
  <c r="O1364" i="1"/>
  <c r="P1364" i="1" s="1"/>
  <c r="R1364" i="1"/>
  <c r="S1364" i="1" s="1"/>
  <c r="I1365" i="1"/>
  <c r="J1365" i="1"/>
  <c r="Q1365" i="1" s="1"/>
  <c r="K1365" i="1"/>
  <c r="L1365" i="1"/>
  <c r="M1365" i="1"/>
  <c r="N1365" i="1"/>
  <c r="O1365" i="1"/>
  <c r="P1365" i="1" s="1"/>
  <c r="R1365" i="1"/>
  <c r="S1365" i="1"/>
  <c r="I1366" i="1"/>
  <c r="J1366" i="1"/>
  <c r="K1366" i="1"/>
  <c r="L1366" i="1"/>
  <c r="M1366" i="1"/>
  <c r="N1366" i="1"/>
  <c r="O1366" i="1"/>
  <c r="P1366" i="1"/>
  <c r="Q1366" i="1"/>
  <c r="R1366" i="1"/>
  <c r="S1366" i="1"/>
  <c r="I1367" i="1"/>
  <c r="J1367" i="1"/>
  <c r="K1367" i="1"/>
  <c r="L1367" i="1"/>
  <c r="M1367" i="1"/>
  <c r="O1367" i="1" s="1"/>
  <c r="P1367" i="1" s="1"/>
  <c r="N1367" i="1"/>
  <c r="Q1367" i="1"/>
  <c r="R1367" i="1"/>
  <c r="S1367" i="1"/>
  <c r="I1368" i="1"/>
  <c r="J1368" i="1"/>
  <c r="K1368" i="1"/>
  <c r="L1368" i="1"/>
  <c r="M1368" i="1"/>
  <c r="O1368" i="1" s="1"/>
  <c r="N1368" i="1"/>
  <c r="P1368" i="1"/>
  <c r="Q1368" i="1"/>
  <c r="R1368" i="1"/>
  <c r="S1368" i="1"/>
  <c r="I1369" i="1"/>
  <c r="J1369" i="1"/>
  <c r="Q1369" i="1" s="1"/>
  <c r="K1369" i="1"/>
  <c r="L1369" i="1"/>
  <c r="M1369" i="1"/>
  <c r="O1369" i="1" s="1"/>
  <c r="P1369" i="1" s="1"/>
  <c r="N1369" i="1"/>
  <c r="R1369" i="1"/>
  <c r="S1369" i="1" s="1"/>
  <c r="I1370" i="1"/>
  <c r="J1370" i="1"/>
  <c r="Q1370" i="1" s="1"/>
  <c r="K1370" i="1"/>
  <c r="L1370" i="1"/>
  <c r="M1370" i="1"/>
  <c r="N1370" i="1"/>
  <c r="O1370" i="1"/>
  <c r="P1370" i="1" s="1"/>
  <c r="R1370" i="1"/>
  <c r="S1370" i="1"/>
  <c r="I1371" i="1"/>
  <c r="J1371" i="1"/>
  <c r="K1371" i="1"/>
  <c r="L1371" i="1"/>
  <c r="M1371" i="1"/>
  <c r="O1371" i="1" s="1"/>
  <c r="P1371" i="1" s="1"/>
  <c r="N1371" i="1"/>
  <c r="Q1371" i="1"/>
  <c r="R1371" i="1"/>
  <c r="S1371" i="1" s="1"/>
  <c r="I1372" i="1"/>
  <c r="J1372" i="1"/>
  <c r="K1372" i="1"/>
  <c r="L1372" i="1"/>
  <c r="M1372" i="1"/>
  <c r="N1372" i="1"/>
  <c r="O1372" i="1"/>
  <c r="P1372" i="1" s="1"/>
  <c r="Q1372" i="1"/>
  <c r="R1372" i="1"/>
  <c r="S1372" i="1" s="1"/>
  <c r="I1373" i="1"/>
  <c r="J1373" i="1"/>
  <c r="Q1373" i="1" s="1"/>
  <c r="K1373" i="1"/>
  <c r="L1373" i="1"/>
  <c r="M1373" i="1"/>
  <c r="N1373" i="1"/>
  <c r="O1373" i="1"/>
  <c r="P1373" i="1" s="1"/>
  <c r="R1373" i="1"/>
  <c r="S1373" i="1"/>
  <c r="I1374" i="1"/>
  <c r="J1374" i="1"/>
  <c r="K1374" i="1"/>
  <c r="L1374" i="1"/>
  <c r="M1374" i="1"/>
  <c r="N1374" i="1"/>
  <c r="O1374" i="1"/>
  <c r="P1374" i="1"/>
  <c r="Q1374" i="1"/>
  <c r="R1374" i="1"/>
  <c r="S1374" i="1"/>
  <c r="I1375" i="1"/>
  <c r="J1375" i="1"/>
  <c r="K1375" i="1"/>
  <c r="L1375" i="1"/>
  <c r="M1375" i="1"/>
  <c r="O1375" i="1" s="1"/>
  <c r="P1375" i="1" s="1"/>
  <c r="N1375" i="1"/>
  <c r="Q1375" i="1"/>
  <c r="R1375" i="1"/>
  <c r="S1375" i="1"/>
  <c r="I1376" i="1"/>
  <c r="J1376" i="1"/>
  <c r="K1376" i="1"/>
  <c r="L1376" i="1"/>
  <c r="M1376" i="1"/>
  <c r="O1376" i="1" s="1"/>
  <c r="N1376" i="1"/>
  <c r="P1376" i="1"/>
  <c r="Q1376" i="1"/>
  <c r="R1376" i="1"/>
  <c r="S1376" i="1"/>
  <c r="I1377" i="1"/>
  <c r="J1377" i="1"/>
  <c r="Q1377" i="1" s="1"/>
  <c r="K1377" i="1"/>
  <c r="L1377" i="1"/>
  <c r="M1377" i="1"/>
  <c r="O1377" i="1" s="1"/>
  <c r="P1377" i="1" s="1"/>
  <c r="N1377" i="1"/>
  <c r="R1377" i="1"/>
  <c r="S1377" i="1" s="1"/>
  <c r="I1378" i="1"/>
  <c r="J1378" i="1"/>
  <c r="Q1378" i="1" s="1"/>
  <c r="K1378" i="1"/>
  <c r="L1378" i="1"/>
  <c r="M1378" i="1"/>
  <c r="N1378" i="1"/>
  <c r="O1378" i="1"/>
  <c r="P1378" i="1" s="1"/>
  <c r="R1378" i="1"/>
  <c r="S1378" i="1"/>
  <c r="I1379" i="1"/>
  <c r="J1379" i="1"/>
  <c r="K1379" i="1"/>
  <c r="L1379" i="1"/>
  <c r="M1379" i="1"/>
  <c r="O1379" i="1" s="1"/>
  <c r="P1379" i="1" s="1"/>
  <c r="N1379" i="1"/>
  <c r="Q1379" i="1"/>
  <c r="R1379" i="1"/>
  <c r="S1379" i="1" s="1"/>
  <c r="I1380" i="1"/>
  <c r="J1380" i="1"/>
  <c r="K1380" i="1"/>
  <c r="L1380" i="1"/>
  <c r="M1380" i="1"/>
  <c r="N1380" i="1"/>
  <c r="O1380" i="1"/>
  <c r="P1380" i="1" s="1"/>
  <c r="Q1380" i="1"/>
  <c r="R1380" i="1"/>
  <c r="S1380" i="1" s="1"/>
  <c r="I1381" i="1"/>
  <c r="J1381" i="1"/>
  <c r="Q1381" i="1" s="1"/>
  <c r="K1381" i="1"/>
  <c r="L1381" i="1"/>
  <c r="M1381" i="1"/>
  <c r="N1381" i="1"/>
  <c r="O1381" i="1"/>
  <c r="P1381" i="1" s="1"/>
  <c r="R1381" i="1"/>
  <c r="S1381" i="1"/>
  <c r="I1382" i="1"/>
  <c r="J1382" i="1"/>
  <c r="K1382" i="1"/>
  <c r="L1382" i="1"/>
  <c r="M1382" i="1"/>
  <c r="N1382" i="1"/>
  <c r="O1382" i="1"/>
  <c r="P1382" i="1"/>
  <c r="Q1382" i="1"/>
  <c r="R1382" i="1"/>
  <c r="S1382" i="1"/>
  <c r="I1383" i="1"/>
  <c r="J1383" i="1"/>
  <c r="K1383" i="1"/>
  <c r="L1383" i="1"/>
  <c r="M1383" i="1"/>
  <c r="O1383" i="1" s="1"/>
  <c r="P1383" i="1" s="1"/>
  <c r="N1383" i="1"/>
  <c r="Q1383" i="1"/>
  <c r="R1383" i="1"/>
  <c r="S1383" i="1"/>
  <c r="I1384" i="1"/>
  <c r="J1384" i="1"/>
  <c r="K1384" i="1"/>
  <c r="L1384" i="1"/>
  <c r="M1384" i="1"/>
  <c r="O1384" i="1" s="1"/>
  <c r="N1384" i="1"/>
  <c r="P1384" i="1"/>
  <c r="Q1384" i="1"/>
  <c r="R1384" i="1"/>
  <c r="S1384" i="1"/>
  <c r="I1385" i="1"/>
  <c r="J1385" i="1"/>
  <c r="Q1385" i="1" s="1"/>
  <c r="K1385" i="1"/>
  <c r="L1385" i="1"/>
  <c r="M1385" i="1"/>
  <c r="O1385" i="1" s="1"/>
  <c r="P1385" i="1" s="1"/>
  <c r="N1385" i="1"/>
  <c r="R1385" i="1"/>
  <c r="S1385" i="1" s="1"/>
  <c r="I1386" i="1"/>
  <c r="J1386" i="1"/>
  <c r="Q1386" i="1" s="1"/>
  <c r="K1386" i="1"/>
  <c r="L1386" i="1"/>
  <c r="M1386" i="1"/>
  <c r="N1386" i="1"/>
  <c r="O1386" i="1"/>
  <c r="P1386" i="1" s="1"/>
  <c r="R1386" i="1"/>
  <c r="S1386" i="1"/>
  <c r="I1387" i="1"/>
  <c r="J1387" i="1"/>
  <c r="K1387" i="1"/>
  <c r="L1387" i="1"/>
  <c r="M1387" i="1"/>
  <c r="N1387" i="1"/>
  <c r="O1387" i="1"/>
  <c r="P1387" i="1" s="1"/>
  <c r="Q1387" i="1"/>
  <c r="R1387" i="1"/>
  <c r="S1387" i="1" s="1"/>
  <c r="I1388" i="1"/>
  <c r="J1388" i="1"/>
  <c r="Q1388" i="1" s="1"/>
  <c r="K1388" i="1"/>
  <c r="L1388" i="1"/>
  <c r="M1388" i="1"/>
  <c r="O1388" i="1" s="1"/>
  <c r="P1388" i="1" s="1"/>
  <c r="N1388" i="1"/>
  <c r="R1388" i="1"/>
  <c r="S1388" i="1"/>
  <c r="I1389" i="1"/>
  <c r="J1389" i="1"/>
  <c r="Q1389" i="1" s="1"/>
  <c r="K1389" i="1"/>
  <c r="L1389" i="1"/>
  <c r="M1389" i="1"/>
  <c r="N1389" i="1"/>
  <c r="O1389" i="1"/>
  <c r="P1389" i="1"/>
  <c r="R1389" i="1"/>
  <c r="S1389" i="1"/>
  <c r="I1390" i="1"/>
  <c r="J1390" i="1"/>
  <c r="K1390" i="1"/>
  <c r="L1390" i="1"/>
  <c r="M1390" i="1"/>
  <c r="O1390" i="1" s="1"/>
  <c r="P1390" i="1" s="1"/>
  <c r="N1390" i="1"/>
  <c r="Q1390" i="1"/>
  <c r="R1390" i="1"/>
  <c r="S1390" i="1"/>
  <c r="I1391" i="1"/>
  <c r="J1391" i="1"/>
  <c r="Q1391" i="1" s="1"/>
  <c r="K1391" i="1"/>
  <c r="L1391" i="1"/>
  <c r="M1391" i="1"/>
  <c r="O1391" i="1" s="1"/>
  <c r="P1391" i="1" s="1"/>
  <c r="N1391" i="1"/>
  <c r="R1391" i="1"/>
  <c r="S1391" i="1"/>
  <c r="I1392" i="1"/>
  <c r="J1392" i="1"/>
  <c r="Q1392" i="1" s="1"/>
  <c r="K1392" i="1"/>
  <c r="L1392" i="1"/>
  <c r="M1392" i="1"/>
  <c r="O1392" i="1" s="1"/>
  <c r="P1392" i="1" s="1"/>
  <c r="N1392" i="1"/>
  <c r="R1392" i="1"/>
  <c r="S1392" i="1"/>
  <c r="S1162" i="1" l="1"/>
  <c r="P1162" i="1"/>
  <c r="Q1162" i="1"/>
  <c r="R1162" i="1"/>
  <c r="O1162" i="1"/>
  <c r="J1162" i="1"/>
  <c r="K1162" i="1"/>
  <c r="L1162" i="1"/>
  <c r="M1162" i="1"/>
  <c r="N1162" i="1"/>
  <c r="I1162" i="1"/>
  <c r="AX8" i="9" l="1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AX25" i="9"/>
  <c r="AX26" i="9"/>
  <c r="AX27" i="9"/>
  <c r="AX28" i="9"/>
  <c r="AX29" i="9"/>
  <c r="AX30" i="9"/>
  <c r="AX31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29" i="9"/>
  <c r="AV30" i="9"/>
  <c r="AV31" i="9"/>
  <c r="AH13" i="3" l="1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V9" i="31" l="1"/>
  <c r="AV10" i="31"/>
  <c r="AV11" i="31"/>
  <c r="AV12" i="31"/>
  <c r="AV13" i="31"/>
  <c r="AV14" i="31"/>
  <c r="AV15" i="31"/>
  <c r="AV16" i="31"/>
  <c r="AV17" i="31"/>
  <c r="AV18" i="31"/>
  <c r="AV19" i="31"/>
  <c r="AV20" i="31"/>
  <c r="AV21" i="31"/>
  <c r="AV22" i="31"/>
  <c r="AV23" i="31"/>
  <c r="AV24" i="31"/>
  <c r="AV25" i="31"/>
  <c r="AV26" i="31"/>
  <c r="AV27" i="31"/>
  <c r="AV28" i="31"/>
  <c r="AV29" i="31"/>
  <c r="AV30" i="31"/>
  <c r="AV31" i="31"/>
  <c r="F6" i="46" l="1"/>
  <c r="F7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P13" i="46"/>
  <c r="P14" i="46"/>
  <c r="P15" i="46"/>
  <c r="P16" i="46"/>
  <c r="P17" i="46"/>
  <c r="P18" i="46"/>
  <c r="P19" i="46"/>
  <c r="P20" i="46"/>
  <c r="P21" i="46"/>
  <c r="P22" i="46"/>
  <c r="P23" i="46"/>
  <c r="P24" i="46"/>
  <c r="P25" i="46"/>
  <c r="P26" i="46"/>
  <c r="P27" i="46"/>
  <c r="P28" i="46"/>
  <c r="P29" i="46"/>
  <c r="P30" i="46"/>
  <c r="P31" i="46"/>
  <c r="R13" i="46"/>
  <c r="R14" i="46"/>
  <c r="R15" i="46"/>
  <c r="R16" i="46"/>
  <c r="R17" i="46"/>
  <c r="R18" i="46"/>
  <c r="R19" i="46"/>
  <c r="R20" i="46"/>
  <c r="R21" i="46"/>
  <c r="R22" i="46"/>
  <c r="R23" i="46"/>
  <c r="R24" i="46"/>
  <c r="R25" i="46"/>
  <c r="R26" i="46"/>
  <c r="R27" i="46"/>
  <c r="R28" i="46"/>
  <c r="R29" i="46"/>
  <c r="R30" i="46"/>
  <c r="R31" i="46"/>
  <c r="T13" i="46"/>
  <c r="T14" i="46"/>
  <c r="T15" i="46"/>
  <c r="T16" i="46"/>
  <c r="T17" i="46"/>
  <c r="T18" i="46"/>
  <c r="T19" i="46"/>
  <c r="T20" i="46"/>
  <c r="T21" i="46"/>
  <c r="T22" i="46"/>
  <c r="T23" i="46"/>
  <c r="T24" i="46"/>
  <c r="T25" i="46"/>
  <c r="T26" i="46"/>
  <c r="T27" i="46"/>
  <c r="T28" i="46"/>
  <c r="T29" i="46"/>
  <c r="T30" i="46"/>
  <c r="T31" i="46"/>
  <c r="V13" i="46"/>
  <c r="V14" i="46"/>
  <c r="V15" i="46"/>
  <c r="V16" i="46"/>
  <c r="V17" i="46"/>
  <c r="V18" i="46"/>
  <c r="V19" i="46"/>
  <c r="V20" i="46"/>
  <c r="V21" i="46"/>
  <c r="V22" i="46"/>
  <c r="V23" i="46"/>
  <c r="V24" i="46"/>
  <c r="V25" i="46"/>
  <c r="V26" i="46"/>
  <c r="V27" i="46"/>
  <c r="V28" i="46"/>
  <c r="V29" i="46"/>
  <c r="V30" i="46"/>
  <c r="V31" i="46"/>
  <c r="X13" i="46"/>
  <c r="X14" i="46"/>
  <c r="X15" i="46"/>
  <c r="X16" i="46"/>
  <c r="X17" i="46"/>
  <c r="X18" i="46"/>
  <c r="X19" i="46"/>
  <c r="X20" i="46"/>
  <c r="X21" i="46"/>
  <c r="X22" i="46"/>
  <c r="X23" i="46"/>
  <c r="X24" i="46"/>
  <c r="X25" i="46"/>
  <c r="X26" i="46"/>
  <c r="X27" i="46"/>
  <c r="X28" i="46"/>
  <c r="X29" i="46"/>
  <c r="X30" i="46"/>
  <c r="X31" i="46"/>
  <c r="Z13" i="46"/>
  <c r="Z14" i="46"/>
  <c r="Z15" i="46"/>
  <c r="Z16" i="46"/>
  <c r="Z17" i="46"/>
  <c r="Z18" i="46"/>
  <c r="Z19" i="46"/>
  <c r="Z20" i="46"/>
  <c r="Z21" i="46"/>
  <c r="Z22" i="46"/>
  <c r="Z23" i="46"/>
  <c r="Z24" i="46"/>
  <c r="Z25" i="46"/>
  <c r="Z26" i="46"/>
  <c r="Z27" i="46"/>
  <c r="Z28" i="46"/>
  <c r="Z29" i="46"/>
  <c r="Z30" i="46"/>
  <c r="Z31" i="46"/>
  <c r="AB13" i="46"/>
  <c r="AB14" i="46"/>
  <c r="AB15" i="46"/>
  <c r="AB16" i="46"/>
  <c r="AB17" i="46"/>
  <c r="AB18" i="46"/>
  <c r="AB19" i="46"/>
  <c r="AB20" i="46"/>
  <c r="AB21" i="46"/>
  <c r="AB22" i="46"/>
  <c r="AB23" i="46"/>
  <c r="AB24" i="46"/>
  <c r="AB25" i="46"/>
  <c r="AB26" i="46"/>
  <c r="AB27" i="46"/>
  <c r="AB28" i="46"/>
  <c r="AB29" i="46"/>
  <c r="AB30" i="46"/>
  <c r="AB31" i="46"/>
  <c r="AD13" i="46"/>
  <c r="AD14" i="46"/>
  <c r="AD15" i="46"/>
  <c r="AD16" i="46"/>
  <c r="AD17" i="46"/>
  <c r="AD18" i="46"/>
  <c r="AD19" i="46"/>
  <c r="AD20" i="46"/>
  <c r="AD21" i="46"/>
  <c r="AD22" i="46"/>
  <c r="AD23" i="46"/>
  <c r="AD24" i="46"/>
  <c r="AD25" i="46"/>
  <c r="AD26" i="46"/>
  <c r="AD27" i="46"/>
  <c r="AD28" i="46"/>
  <c r="AD29" i="46"/>
  <c r="AD30" i="46"/>
  <c r="AD31" i="46"/>
  <c r="AF13" i="46"/>
  <c r="AF14" i="46"/>
  <c r="AF15" i="46"/>
  <c r="AF16" i="46"/>
  <c r="AF17" i="46"/>
  <c r="AF18" i="46"/>
  <c r="AF19" i="46"/>
  <c r="AF20" i="46"/>
  <c r="AF21" i="46"/>
  <c r="AF22" i="46"/>
  <c r="AF23" i="46"/>
  <c r="AF24" i="46"/>
  <c r="AF25" i="46"/>
  <c r="AF26" i="46"/>
  <c r="AF27" i="46"/>
  <c r="AF28" i="46"/>
  <c r="AF29" i="46"/>
  <c r="AF30" i="46"/>
  <c r="AF31" i="46"/>
  <c r="AH13" i="46"/>
  <c r="AH14" i="46"/>
  <c r="AH15" i="46"/>
  <c r="AH16" i="46"/>
  <c r="AH17" i="46"/>
  <c r="AH18" i="46"/>
  <c r="AH19" i="46"/>
  <c r="AH20" i="46"/>
  <c r="AH21" i="46"/>
  <c r="AH22" i="46"/>
  <c r="AH23" i="46"/>
  <c r="AH24" i="46"/>
  <c r="AH25" i="46"/>
  <c r="AH26" i="46"/>
  <c r="AH27" i="46"/>
  <c r="AH28" i="46"/>
  <c r="AH29" i="46"/>
  <c r="AH30" i="46"/>
  <c r="AH31" i="46"/>
  <c r="AJ13" i="46"/>
  <c r="AJ14" i="46"/>
  <c r="AJ15" i="46"/>
  <c r="AJ16" i="46"/>
  <c r="AJ17" i="46"/>
  <c r="AJ18" i="46"/>
  <c r="AJ19" i="46"/>
  <c r="AJ20" i="46"/>
  <c r="AJ21" i="46"/>
  <c r="AJ22" i="46"/>
  <c r="AJ23" i="46"/>
  <c r="AJ24" i="46"/>
  <c r="AJ25" i="46"/>
  <c r="AJ26" i="46"/>
  <c r="AJ27" i="46"/>
  <c r="AJ28" i="46"/>
  <c r="AJ29" i="46"/>
  <c r="AJ30" i="46"/>
  <c r="AJ31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F13" i="46"/>
  <c r="F14" i="46"/>
  <c r="F15" i="46"/>
  <c r="F16" i="46"/>
  <c r="F17" i="46"/>
  <c r="F18" i="46"/>
  <c r="F19" i="46"/>
  <c r="F20" i="46"/>
  <c r="F21" i="46"/>
  <c r="F22" i="46"/>
  <c r="F23" i="46"/>
  <c r="F24" i="46"/>
  <c r="F25" i="46"/>
  <c r="F26" i="46"/>
  <c r="F27" i="46"/>
  <c r="F28" i="46"/>
  <c r="F29" i="46"/>
  <c r="F30" i="46"/>
  <c r="F31" i="46"/>
  <c r="G15" i="3" l="1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BF9" i="46"/>
  <c r="BF10" i="46"/>
  <c r="BF11" i="46"/>
  <c r="BF12" i="46"/>
  <c r="BF13" i="46"/>
  <c r="BF14" i="46"/>
  <c r="BF15" i="46"/>
  <c r="BG15" i="46" s="1"/>
  <c r="BF16" i="46"/>
  <c r="BF17" i="46"/>
  <c r="BF18" i="46"/>
  <c r="BF19" i="46"/>
  <c r="BF20" i="46"/>
  <c r="BG20" i="46" s="1"/>
  <c r="BF21" i="46"/>
  <c r="BF22" i="46"/>
  <c r="BF23" i="46"/>
  <c r="BG23" i="46" s="1"/>
  <c r="BF24" i="46"/>
  <c r="BF25" i="46"/>
  <c r="BF26" i="46"/>
  <c r="BF27" i="46"/>
  <c r="BF28" i="46"/>
  <c r="BG28" i="46" s="1"/>
  <c r="BF29" i="46"/>
  <c r="BF30" i="46"/>
  <c r="BF31" i="46"/>
  <c r="BG31" i="46" s="1"/>
  <c r="BD9" i="46"/>
  <c r="BD10" i="46"/>
  <c r="BD11" i="46"/>
  <c r="BD12" i="46"/>
  <c r="BD13" i="46"/>
  <c r="BE13" i="46" s="1"/>
  <c r="BD14" i="46"/>
  <c r="BE14" i="46" s="1"/>
  <c r="BD15" i="46"/>
  <c r="BE15" i="46" s="1"/>
  <c r="BD16" i="46"/>
  <c r="BD17" i="46"/>
  <c r="BD18" i="46"/>
  <c r="BD19" i="46"/>
  <c r="BD20" i="46"/>
  <c r="BD21" i="46"/>
  <c r="BE21" i="46" s="1"/>
  <c r="BD22" i="46"/>
  <c r="BE22" i="46" s="1"/>
  <c r="BD23" i="46"/>
  <c r="BE23" i="46" s="1"/>
  <c r="BD24" i="46"/>
  <c r="BD25" i="46"/>
  <c r="BD26" i="46"/>
  <c r="BD27" i="46"/>
  <c r="BD28" i="46"/>
  <c r="BD29" i="46"/>
  <c r="BE29" i="46" s="1"/>
  <c r="BD30" i="46"/>
  <c r="BE30" i="46" s="1"/>
  <c r="BD31" i="46"/>
  <c r="BE31" i="46" s="1"/>
  <c r="BB9" i="46"/>
  <c r="BB10" i="46"/>
  <c r="BB11" i="46"/>
  <c r="BB12" i="46"/>
  <c r="BB13" i="46"/>
  <c r="BC13" i="46" s="1"/>
  <c r="BB14" i="46"/>
  <c r="BB15" i="46"/>
  <c r="BC15" i="46" s="1"/>
  <c r="BB16" i="46"/>
  <c r="BB17" i="46"/>
  <c r="BB18" i="46"/>
  <c r="BB19" i="46"/>
  <c r="BB20" i="46"/>
  <c r="BC20" i="46" s="1"/>
  <c r="BB21" i="46"/>
  <c r="BC21" i="46" s="1"/>
  <c r="BB22" i="46"/>
  <c r="BB23" i="46"/>
  <c r="BC23" i="46" s="1"/>
  <c r="BB24" i="46"/>
  <c r="BB25" i="46"/>
  <c r="BB26" i="46"/>
  <c r="BB27" i="46"/>
  <c r="BB28" i="46"/>
  <c r="BC28" i="46" s="1"/>
  <c r="BB29" i="46"/>
  <c r="BC29" i="46" s="1"/>
  <c r="BB30" i="46"/>
  <c r="BB31" i="46"/>
  <c r="BC31" i="46" s="1"/>
  <c r="AZ9" i="46"/>
  <c r="AZ10" i="46"/>
  <c r="AZ11" i="46"/>
  <c r="AZ12" i="46"/>
  <c r="BA13" i="46" s="1"/>
  <c r="AZ13" i="46"/>
  <c r="AZ14" i="46"/>
  <c r="AZ15" i="46"/>
  <c r="AZ16" i="46"/>
  <c r="AZ17" i="46"/>
  <c r="AZ18" i="46"/>
  <c r="BA18" i="46" s="1"/>
  <c r="AZ19" i="46"/>
  <c r="BA19" i="46" s="1"/>
  <c r="AZ20" i="46"/>
  <c r="BA20" i="46" s="1"/>
  <c r="AZ21" i="46"/>
  <c r="AZ22" i="46"/>
  <c r="AZ23" i="46"/>
  <c r="AZ24" i="46"/>
  <c r="AZ25" i="46"/>
  <c r="AZ26" i="46"/>
  <c r="BA26" i="46" s="1"/>
  <c r="AZ27" i="46"/>
  <c r="BA27" i="46" s="1"/>
  <c r="AZ28" i="46"/>
  <c r="BA28" i="46" s="1"/>
  <c r="AZ29" i="46"/>
  <c r="AZ30" i="46"/>
  <c r="AZ31" i="46"/>
  <c r="AX9" i="46"/>
  <c r="AX10" i="46"/>
  <c r="AX11" i="46"/>
  <c r="AX12" i="46"/>
  <c r="AY13" i="46" s="1"/>
  <c r="AX13" i="46"/>
  <c r="AX14" i="46"/>
  <c r="AY15" i="46" s="1"/>
  <c r="AX15" i="46"/>
  <c r="AX16" i="46"/>
  <c r="AX17" i="46"/>
  <c r="AY17" i="46" s="1"/>
  <c r="AX18" i="46"/>
  <c r="AY18" i="46" s="1"/>
  <c r="AX19" i="46"/>
  <c r="AY19" i="46" s="1"/>
  <c r="AX20" i="46"/>
  <c r="AY20" i="46" s="1"/>
  <c r="AX21" i="46"/>
  <c r="AX22" i="46"/>
  <c r="AY23" i="46" s="1"/>
  <c r="AX23" i="46"/>
  <c r="AX24" i="46"/>
  <c r="AX25" i="46"/>
  <c r="AY25" i="46" s="1"/>
  <c r="AX26" i="46"/>
  <c r="AY26" i="46" s="1"/>
  <c r="AX27" i="46"/>
  <c r="AY27" i="46" s="1"/>
  <c r="AX28" i="46"/>
  <c r="AY29" i="46" s="1"/>
  <c r="AX29" i="46"/>
  <c r="AX30" i="46"/>
  <c r="AY31" i="46" s="1"/>
  <c r="AX31" i="46"/>
  <c r="AT13" i="46"/>
  <c r="AT14" i="46"/>
  <c r="AV15" i="46"/>
  <c r="AT15" i="46" s="1"/>
  <c r="AV16" i="46"/>
  <c r="AV17" i="46"/>
  <c r="AT17" i="46" s="1"/>
  <c r="AV18" i="46"/>
  <c r="AV19" i="46"/>
  <c r="AT19" i="46" s="1"/>
  <c r="AV20" i="46"/>
  <c r="AV21" i="46"/>
  <c r="AT21" i="46" s="1"/>
  <c r="AV22" i="46"/>
  <c r="AT22" i="46" s="1"/>
  <c r="AV23" i="46"/>
  <c r="AT23" i="46" s="1"/>
  <c r="AV24" i="46"/>
  <c r="AV25" i="46"/>
  <c r="AT25" i="46" s="1"/>
  <c r="AV26" i="46"/>
  <c r="AV27" i="46"/>
  <c r="AT27" i="46" s="1"/>
  <c r="AV28" i="46"/>
  <c r="AV29" i="46"/>
  <c r="AT29" i="46" s="1"/>
  <c r="AV30" i="46"/>
  <c r="AT30" i="46" s="1"/>
  <c r="AV31" i="46"/>
  <c r="AT31" i="46" s="1"/>
  <c r="AT12" i="46"/>
  <c r="AT16" i="46"/>
  <c r="AT18" i="46"/>
  <c r="AT20" i="46"/>
  <c r="AT24" i="46"/>
  <c r="AT26" i="46"/>
  <c r="AT28" i="46"/>
  <c r="BC14" i="46"/>
  <c r="BC17" i="46"/>
  <c r="BC18" i="46"/>
  <c r="BC19" i="46"/>
  <c r="BC22" i="46"/>
  <c r="BC25" i="46"/>
  <c r="BC26" i="46"/>
  <c r="BC27" i="46"/>
  <c r="BC30" i="46"/>
  <c r="BE16" i="46"/>
  <c r="BE17" i="46"/>
  <c r="BE18" i="46"/>
  <c r="BE19" i="46"/>
  <c r="BE20" i="46"/>
  <c r="BE24" i="46"/>
  <c r="BE25" i="46"/>
  <c r="BE26" i="46"/>
  <c r="BE27" i="46"/>
  <c r="BE28" i="46"/>
  <c r="BG13" i="46"/>
  <c r="BG14" i="46"/>
  <c r="BG17" i="46"/>
  <c r="BG18" i="46"/>
  <c r="BG19" i="46"/>
  <c r="BG21" i="46"/>
  <c r="BG22" i="46"/>
  <c r="BG25" i="46"/>
  <c r="BG26" i="46"/>
  <c r="BG27" i="46"/>
  <c r="BG29" i="46"/>
  <c r="BG30" i="46"/>
  <c r="BA14" i="46"/>
  <c r="BA15" i="46"/>
  <c r="BA16" i="46"/>
  <c r="BA17" i="46"/>
  <c r="BA22" i="46"/>
  <c r="BA23" i="46"/>
  <c r="BA24" i="46"/>
  <c r="BA25" i="46"/>
  <c r="BA30" i="46"/>
  <c r="BA31" i="46"/>
  <c r="AY14" i="46"/>
  <c r="AY16" i="46"/>
  <c r="AY22" i="46"/>
  <c r="AY24" i="46"/>
  <c r="AY30" i="46"/>
  <c r="E12" i="46"/>
  <c r="E13" i="46"/>
  <c r="E14" i="46"/>
  <c r="E15" i="46"/>
  <c r="E16" i="46"/>
  <c r="E17" i="46"/>
  <c r="E18" i="46"/>
  <c r="E19" i="46"/>
  <c r="E20" i="46"/>
  <c r="E21" i="46"/>
  <c r="E22" i="46"/>
  <c r="E23" i="46"/>
  <c r="E24" i="46"/>
  <c r="E25" i="46"/>
  <c r="E26" i="46"/>
  <c r="E27" i="46"/>
  <c r="E28" i="46"/>
  <c r="E29" i="46"/>
  <c r="E30" i="46"/>
  <c r="E31" i="46"/>
  <c r="S9" i="46"/>
  <c r="S10" i="46"/>
  <c r="S11" i="46"/>
  <c r="T12" i="46" s="1"/>
  <c r="S12" i="46"/>
  <c r="S13" i="46"/>
  <c r="S14" i="46"/>
  <c r="S15" i="46"/>
  <c r="S16" i="46"/>
  <c r="S17" i="46"/>
  <c r="S18" i="46"/>
  <c r="S19" i="46"/>
  <c r="S20" i="46"/>
  <c r="S21" i="46"/>
  <c r="S22" i="46"/>
  <c r="S23" i="46"/>
  <c r="S24" i="46"/>
  <c r="S25" i="46"/>
  <c r="S26" i="46"/>
  <c r="S27" i="46"/>
  <c r="S28" i="46"/>
  <c r="S29" i="46"/>
  <c r="S30" i="46"/>
  <c r="S31" i="46"/>
  <c r="AT11" i="46" l="1"/>
  <c r="BC11" i="46"/>
  <c r="BC12" i="46"/>
  <c r="BE11" i="46"/>
  <c r="BE12" i="46"/>
  <c r="BG12" i="46"/>
  <c r="BG11" i="46"/>
  <c r="T11" i="46"/>
  <c r="AT10" i="46"/>
  <c r="BG10" i="46"/>
  <c r="BA11" i="46"/>
  <c r="BE10" i="46"/>
  <c r="AY11" i="46"/>
  <c r="BC10" i="46"/>
  <c r="BA10" i="46"/>
  <c r="T10" i="46"/>
  <c r="AY10" i="46"/>
  <c r="AT9" i="46"/>
  <c r="BG24" i="46"/>
  <c r="BG16" i="46"/>
  <c r="BC24" i="46"/>
  <c r="BC16" i="46"/>
  <c r="BA29" i="46"/>
  <c r="BA21" i="46"/>
  <c r="BA12" i="46"/>
  <c r="AY21" i="46"/>
  <c r="AY28" i="46"/>
  <c r="AY12" i="46"/>
  <c r="E6" i="12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AI13" i="3" l="1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T10" i="16"/>
  <c r="AT11" i="16"/>
  <c r="AT12" i="16"/>
  <c r="AT13" i="16"/>
  <c r="AT14" i="16"/>
  <c r="AT15" i="16"/>
  <c r="AT16" i="16"/>
  <c r="AT17" i="16"/>
  <c r="AT18" i="16"/>
  <c r="AT19" i="16"/>
  <c r="AT20" i="16"/>
  <c r="AT21" i="16"/>
  <c r="AT22" i="16"/>
  <c r="AT23" i="16"/>
  <c r="AT24" i="16"/>
  <c r="AT25" i="16"/>
  <c r="AT26" i="16"/>
  <c r="AT27" i="16"/>
  <c r="AT28" i="16"/>
  <c r="AT29" i="16"/>
  <c r="AT30" i="16"/>
  <c r="AT31" i="16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U9" i="46" l="1"/>
  <c r="U10" i="46"/>
  <c r="U11" i="46"/>
  <c r="V12" i="46" s="1"/>
  <c r="U12" i="46"/>
  <c r="U13" i="46"/>
  <c r="U14" i="46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V11" i="46" l="1"/>
  <c r="V10" i="46"/>
  <c r="AK8" i="3"/>
  <c r="AK9" i="3"/>
  <c r="AJ8" i="3"/>
  <c r="AJ9" i="3"/>
  <c r="AI8" i="3"/>
  <c r="AI9" i="3"/>
  <c r="AH8" i="3"/>
  <c r="AH9" i="3"/>
  <c r="AG8" i="3"/>
  <c r="AG9" i="3"/>
  <c r="AF8" i="3"/>
  <c r="AF9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E8" i="3"/>
  <c r="AE9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K7" i="3"/>
  <c r="AJ7" i="3"/>
  <c r="AI7" i="3"/>
  <c r="AH7" i="3"/>
  <c r="AG7" i="3"/>
  <c r="AF7" i="3"/>
  <c r="AE7" i="3"/>
  <c r="AD9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7" i="3"/>
  <c r="AC8" i="3"/>
  <c r="AC9" i="3"/>
  <c r="AC7" i="3"/>
  <c r="AB8" i="3"/>
  <c r="AB9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7" i="3"/>
  <c r="X8" i="3"/>
  <c r="X9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Y8" i="3"/>
  <c r="Y9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AA8" i="3"/>
  <c r="AA9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AA7" i="3"/>
  <c r="Y7" i="3"/>
  <c r="X7" i="3"/>
  <c r="C8" i="3"/>
  <c r="C9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D8" i="3"/>
  <c r="D9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E7" i="3"/>
  <c r="D7" i="3"/>
  <c r="C7" i="3"/>
  <c r="W8" i="3"/>
  <c r="W9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V8" i="3"/>
  <c r="V9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W7" i="3"/>
  <c r="V7" i="3"/>
  <c r="I8" i="3"/>
  <c r="I9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J8" i="3"/>
  <c r="J9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K8" i="3"/>
  <c r="K9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L8" i="3"/>
  <c r="L9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M8" i="3"/>
  <c r="M9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N8" i="3"/>
  <c r="N9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O8" i="3"/>
  <c r="O9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P8" i="3"/>
  <c r="P9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Q8" i="3"/>
  <c r="Q9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R8" i="3"/>
  <c r="R9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7" i="3"/>
  <c r="Q7" i="3"/>
  <c r="P7" i="3"/>
  <c r="O7" i="3"/>
  <c r="N7" i="3"/>
  <c r="M7" i="3"/>
  <c r="L7" i="3"/>
  <c r="K7" i="3"/>
  <c r="J7" i="3"/>
  <c r="I7" i="3"/>
  <c r="H8" i="3"/>
  <c r="H9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7" i="3"/>
  <c r="F8" i="3"/>
  <c r="F9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7" i="3"/>
  <c r="E8" i="3"/>
  <c r="E9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AT6" i="40" l="1"/>
  <c r="AT7" i="40"/>
  <c r="AT8" i="40"/>
  <c r="AT9" i="40"/>
  <c r="AT10" i="40"/>
  <c r="AT11" i="40"/>
  <c r="AT12" i="40"/>
  <c r="AT13" i="40"/>
  <c r="AT14" i="40"/>
  <c r="AT15" i="40"/>
  <c r="AT16" i="40"/>
  <c r="AT17" i="40"/>
  <c r="AT18" i="40"/>
  <c r="AT19" i="40"/>
  <c r="AT20" i="40"/>
  <c r="AT21" i="40"/>
  <c r="AT22" i="40"/>
  <c r="AT23" i="40"/>
  <c r="AT24" i="40"/>
  <c r="AT25" i="40"/>
  <c r="AT26" i="40"/>
  <c r="AT27" i="40"/>
  <c r="AT28" i="40"/>
  <c r="AT29" i="40"/>
  <c r="AT30" i="40"/>
  <c r="AT31" i="40"/>
  <c r="AT5" i="40"/>
  <c r="I347" i="1"/>
  <c r="J347" i="1"/>
  <c r="Q347" i="1" s="1"/>
  <c r="K347" i="1"/>
  <c r="L347" i="1"/>
  <c r="M347" i="1"/>
  <c r="O347" i="1" s="1"/>
  <c r="P347" i="1" s="1"/>
  <c r="N347" i="1"/>
  <c r="R347" i="1"/>
  <c r="S347" i="1" s="1"/>
  <c r="I348" i="1"/>
  <c r="J348" i="1"/>
  <c r="Q348" i="1" s="1"/>
  <c r="K348" i="1"/>
  <c r="L348" i="1"/>
  <c r="M348" i="1"/>
  <c r="O348" i="1" s="1"/>
  <c r="P348" i="1" s="1"/>
  <c r="N348" i="1"/>
  <c r="R348" i="1"/>
  <c r="S348" i="1" s="1"/>
  <c r="I349" i="1"/>
  <c r="J349" i="1"/>
  <c r="Q349" i="1" s="1"/>
  <c r="K349" i="1"/>
  <c r="L349" i="1"/>
  <c r="M349" i="1"/>
  <c r="O349" i="1" s="1"/>
  <c r="P349" i="1" s="1"/>
  <c r="N349" i="1"/>
  <c r="R349" i="1"/>
  <c r="S349" i="1" s="1"/>
  <c r="I350" i="1"/>
  <c r="J350" i="1"/>
  <c r="Q350" i="1" s="1"/>
  <c r="K350" i="1"/>
  <c r="L350" i="1"/>
  <c r="M350" i="1"/>
  <c r="O350" i="1" s="1"/>
  <c r="P350" i="1" s="1"/>
  <c r="N350" i="1"/>
  <c r="R350" i="1"/>
  <c r="S350" i="1" s="1"/>
  <c r="I351" i="1"/>
  <c r="J351" i="1"/>
  <c r="Q351" i="1" s="1"/>
  <c r="K351" i="1"/>
  <c r="L351" i="1"/>
  <c r="M351" i="1"/>
  <c r="O351" i="1" s="1"/>
  <c r="P351" i="1" s="1"/>
  <c r="N351" i="1"/>
  <c r="R351" i="1"/>
  <c r="S351" i="1" s="1"/>
  <c r="I352" i="1"/>
  <c r="J352" i="1"/>
  <c r="Q352" i="1" s="1"/>
  <c r="K352" i="1"/>
  <c r="L352" i="1"/>
  <c r="M352" i="1"/>
  <c r="O352" i="1" s="1"/>
  <c r="P352" i="1" s="1"/>
  <c r="N352" i="1"/>
  <c r="R352" i="1"/>
  <c r="S352" i="1" s="1"/>
  <c r="I353" i="1"/>
  <c r="J353" i="1"/>
  <c r="Q353" i="1" s="1"/>
  <c r="K353" i="1"/>
  <c r="L353" i="1"/>
  <c r="M353" i="1"/>
  <c r="O353" i="1" s="1"/>
  <c r="P353" i="1" s="1"/>
  <c r="N353" i="1"/>
  <c r="R353" i="1"/>
  <c r="S353" i="1" s="1"/>
  <c r="I354" i="1"/>
  <c r="J354" i="1"/>
  <c r="Q354" i="1" s="1"/>
  <c r="K354" i="1"/>
  <c r="L354" i="1"/>
  <c r="M354" i="1"/>
  <c r="O354" i="1" s="1"/>
  <c r="P354" i="1" s="1"/>
  <c r="N354" i="1"/>
  <c r="R354" i="1"/>
  <c r="S354" i="1" s="1"/>
  <c r="I355" i="1"/>
  <c r="J355" i="1"/>
  <c r="Q355" i="1" s="1"/>
  <c r="K355" i="1"/>
  <c r="L355" i="1"/>
  <c r="M355" i="1"/>
  <c r="O355" i="1" s="1"/>
  <c r="P355" i="1" s="1"/>
  <c r="N355" i="1"/>
  <c r="R355" i="1"/>
  <c r="S355" i="1" s="1"/>
  <c r="I356" i="1"/>
  <c r="J356" i="1"/>
  <c r="Q356" i="1" s="1"/>
  <c r="K356" i="1"/>
  <c r="L356" i="1"/>
  <c r="M356" i="1"/>
  <c r="O356" i="1" s="1"/>
  <c r="P356" i="1" s="1"/>
  <c r="N356" i="1"/>
  <c r="R356" i="1"/>
  <c r="S356" i="1" s="1"/>
  <c r="I357" i="1"/>
  <c r="J357" i="1"/>
  <c r="Q357" i="1" s="1"/>
  <c r="K357" i="1"/>
  <c r="L357" i="1"/>
  <c r="M357" i="1"/>
  <c r="O357" i="1" s="1"/>
  <c r="P357" i="1" s="1"/>
  <c r="N357" i="1"/>
  <c r="R357" i="1"/>
  <c r="S357" i="1" s="1"/>
  <c r="I358" i="1"/>
  <c r="J358" i="1"/>
  <c r="Q358" i="1" s="1"/>
  <c r="K358" i="1"/>
  <c r="L358" i="1"/>
  <c r="M358" i="1"/>
  <c r="O358" i="1" s="1"/>
  <c r="P358" i="1" s="1"/>
  <c r="N358" i="1"/>
  <c r="R358" i="1"/>
  <c r="S358" i="1" s="1"/>
  <c r="I359" i="1"/>
  <c r="J359" i="1"/>
  <c r="Q359" i="1" s="1"/>
  <c r="K359" i="1"/>
  <c r="L359" i="1"/>
  <c r="M359" i="1"/>
  <c r="O359" i="1" s="1"/>
  <c r="P359" i="1" s="1"/>
  <c r="N359" i="1"/>
  <c r="R359" i="1"/>
  <c r="S359" i="1" s="1"/>
  <c r="I360" i="1"/>
  <c r="J360" i="1"/>
  <c r="Q360" i="1" s="1"/>
  <c r="K360" i="1"/>
  <c r="L360" i="1"/>
  <c r="M360" i="1"/>
  <c r="O360" i="1" s="1"/>
  <c r="P360" i="1" s="1"/>
  <c r="N360" i="1"/>
  <c r="R360" i="1"/>
  <c r="S360" i="1" s="1"/>
  <c r="I361" i="1"/>
  <c r="J361" i="1"/>
  <c r="Q361" i="1" s="1"/>
  <c r="K361" i="1"/>
  <c r="L361" i="1"/>
  <c r="M361" i="1"/>
  <c r="O361" i="1" s="1"/>
  <c r="P361" i="1" s="1"/>
  <c r="N361" i="1"/>
  <c r="R361" i="1"/>
  <c r="S361" i="1" s="1"/>
  <c r="I362" i="1"/>
  <c r="J362" i="1"/>
  <c r="Q362" i="1" s="1"/>
  <c r="K362" i="1"/>
  <c r="L362" i="1"/>
  <c r="M362" i="1"/>
  <c r="O362" i="1" s="1"/>
  <c r="P362" i="1" s="1"/>
  <c r="N362" i="1"/>
  <c r="R362" i="1"/>
  <c r="S362" i="1" s="1"/>
  <c r="I363" i="1"/>
  <c r="J363" i="1"/>
  <c r="Q363" i="1" s="1"/>
  <c r="K363" i="1"/>
  <c r="L363" i="1"/>
  <c r="M363" i="1"/>
  <c r="O363" i="1" s="1"/>
  <c r="P363" i="1" s="1"/>
  <c r="N363" i="1"/>
  <c r="R363" i="1"/>
  <c r="S363" i="1" s="1"/>
  <c r="I364" i="1"/>
  <c r="J364" i="1"/>
  <c r="Q364" i="1" s="1"/>
  <c r="K364" i="1"/>
  <c r="L364" i="1"/>
  <c r="M364" i="1"/>
  <c r="O364" i="1" s="1"/>
  <c r="P364" i="1" s="1"/>
  <c r="N364" i="1"/>
  <c r="R364" i="1"/>
  <c r="S364" i="1" s="1"/>
  <c r="I365" i="1"/>
  <c r="J365" i="1"/>
  <c r="Q365" i="1" s="1"/>
  <c r="K365" i="1"/>
  <c r="L365" i="1"/>
  <c r="M365" i="1"/>
  <c r="O365" i="1" s="1"/>
  <c r="P365" i="1" s="1"/>
  <c r="N365" i="1"/>
  <c r="R365" i="1"/>
  <c r="S365" i="1" s="1"/>
  <c r="I366" i="1"/>
  <c r="J366" i="1"/>
  <c r="Q366" i="1" s="1"/>
  <c r="K366" i="1"/>
  <c r="L366" i="1"/>
  <c r="M366" i="1"/>
  <c r="O366" i="1" s="1"/>
  <c r="P366" i="1" s="1"/>
  <c r="N366" i="1"/>
  <c r="R366" i="1"/>
  <c r="S366" i="1" s="1"/>
  <c r="I367" i="1"/>
  <c r="J367" i="1"/>
  <c r="Q367" i="1" s="1"/>
  <c r="K367" i="1"/>
  <c r="L367" i="1"/>
  <c r="M367" i="1"/>
  <c r="O367" i="1" s="1"/>
  <c r="P367" i="1" s="1"/>
  <c r="N367" i="1"/>
  <c r="R367" i="1"/>
  <c r="S367" i="1" s="1"/>
  <c r="I368" i="1"/>
  <c r="J368" i="1"/>
  <c r="Q368" i="1" s="1"/>
  <c r="K368" i="1"/>
  <c r="L368" i="1"/>
  <c r="M368" i="1"/>
  <c r="O368" i="1" s="1"/>
  <c r="P368" i="1" s="1"/>
  <c r="N368" i="1"/>
  <c r="R368" i="1"/>
  <c r="S368" i="1" s="1"/>
  <c r="I369" i="1"/>
  <c r="J369" i="1"/>
  <c r="Q369" i="1" s="1"/>
  <c r="K369" i="1"/>
  <c r="L369" i="1"/>
  <c r="M369" i="1"/>
  <c r="O369" i="1" s="1"/>
  <c r="P369" i="1" s="1"/>
  <c r="N369" i="1"/>
  <c r="R369" i="1"/>
  <c r="S369" i="1" s="1"/>
  <c r="I370" i="1"/>
  <c r="J370" i="1"/>
  <c r="Q370" i="1" s="1"/>
  <c r="K370" i="1"/>
  <c r="L370" i="1"/>
  <c r="M370" i="1"/>
  <c r="O370" i="1" s="1"/>
  <c r="P370" i="1" s="1"/>
  <c r="N370" i="1"/>
  <c r="R370" i="1"/>
  <c r="S370" i="1" s="1"/>
  <c r="I371" i="1"/>
  <c r="J371" i="1"/>
  <c r="Q371" i="1" s="1"/>
  <c r="K371" i="1"/>
  <c r="L371" i="1"/>
  <c r="M371" i="1"/>
  <c r="O371" i="1" s="1"/>
  <c r="P371" i="1" s="1"/>
  <c r="N371" i="1"/>
  <c r="R371" i="1"/>
  <c r="S371" i="1" s="1"/>
  <c r="I372" i="1"/>
  <c r="J372" i="1"/>
  <c r="Q372" i="1" s="1"/>
  <c r="K372" i="1"/>
  <c r="L372" i="1"/>
  <c r="M372" i="1"/>
  <c r="O372" i="1" s="1"/>
  <c r="P372" i="1" s="1"/>
  <c r="N372" i="1"/>
  <c r="R372" i="1"/>
  <c r="S372" i="1" s="1"/>
  <c r="I373" i="1"/>
  <c r="J373" i="1"/>
  <c r="Q373" i="1" s="1"/>
  <c r="K373" i="1"/>
  <c r="L373" i="1"/>
  <c r="M373" i="1"/>
  <c r="O373" i="1" s="1"/>
  <c r="P373" i="1" s="1"/>
  <c r="N373" i="1"/>
  <c r="R373" i="1"/>
  <c r="S373" i="1" s="1"/>
  <c r="I374" i="1"/>
  <c r="J374" i="1"/>
  <c r="Q374" i="1" s="1"/>
  <c r="K374" i="1"/>
  <c r="L374" i="1"/>
  <c r="M374" i="1"/>
  <c r="O374" i="1" s="1"/>
  <c r="P374" i="1" s="1"/>
  <c r="N374" i="1"/>
  <c r="R374" i="1"/>
  <c r="S374" i="1" s="1"/>
  <c r="I375" i="1"/>
  <c r="J375" i="1"/>
  <c r="Q375" i="1" s="1"/>
  <c r="K375" i="1"/>
  <c r="L375" i="1"/>
  <c r="M375" i="1"/>
  <c r="O375" i="1" s="1"/>
  <c r="P375" i="1" s="1"/>
  <c r="N375" i="1"/>
  <c r="R375" i="1"/>
  <c r="S375" i="1" s="1"/>
  <c r="I376" i="1"/>
  <c r="J376" i="1"/>
  <c r="Q376" i="1" s="1"/>
  <c r="K376" i="1"/>
  <c r="L376" i="1"/>
  <c r="M376" i="1"/>
  <c r="O376" i="1" s="1"/>
  <c r="P376" i="1" s="1"/>
  <c r="N376" i="1"/>
  <c r="R376" i="1"/>
  <c r="S376" i="1" s="1"/>
  <c r="I377" i="1"/>
  <c r="J377" i="1"/>
  <c r="Q377" i="1" s="1"/>
  <c r="K377" i="1"/>
  <c r="L377" i="1"/>
  <c r="M377" i="1"/>
  <c r="O377" i="1" s="1"/>
  <c r="P377" i="1" s="1"/>
  <c r="N377" i="1"/>
  <c r="R377" i="1"/>
  <c r="S377" i="1" s="1"/>
  <c r="I378" i="1"/>
  <c r="J378" i="1"/>
  <c r="Q378" i="1" s="1"/>
  <c r="K378" i="1"/>
  <c r="L378" i="1"/>
  <c r="M378" i="1"/>
  <c r="O378" i="1" s="1"/>
  <c r="P378" i="1" s="1"/>
  <c r="N378" i="1"/>
  <c r="R378" i="1"/>
  <c r="S378" i="1" s="1"/>
  <c r="I379" i="1"/>
  <c r="J379" i="1"/>
  <c r="Q379" i="1" s="1"/>
  <c r="K379" i="1"/>
  <c r="L379" i="1"/>
  <c r="M379" i="1"/>
  <c r="O379" i="1" s="1"/>
  <c r="P379" i="1" s="1"/>
  <c r="N379" i="1"/>
  <c r="R379" i="1"/>
  <c r="S379" i="1" s="1"/>
  <c r="I380" i="1"/>
  <c r="J380" i="1"/>
  <c r="Q380" i="1" s="1"/>
  <c r="K380" i="1"/>
  <c r="L380" i="1"/>
  <c r="M380" i="1"/>
  <c r="O380" i="1" s="1"/>
  <c r="P380" i="1" s="1"/>
  <c r="N380" i="1"/>
  <c r="R380" i="1"/>
  <c r="S380" i="1" s="1"/>
  <c r="I381" i="1"/>
  <c r="J381" i="1"/>
  <c r="Q381" i="1" s="1"/>
  <c r="K381" i="1"/>
  <c r="L381" i="1"/>
  <c r="M381" i="1"/>
  <c r="O381" i="1" s="1"/>
  <c r="P381" i="1" s="1"/>
  <c r="N381" i="1"/>
  <c r="R381" i="1"/>
  <c r="S381" i="1" s="1"/>
  <c r="I382" i="1"/>
  <c r="J382" i="1"/>
  <c r="Q382" i="1" s="1"/>
  <c r="K382" i="1"/>
  <c r="L382" i="1"/>
  <c r="M382" i="1"/>
  <c r="O382" i="1" s="1"/>
  <c r="P382" i="1" s="1"/>
  <c r="N382" i="1"/>
  <c r="R382" i="1"/>
  <c r="S382" i="1" s="1"/>
  <c r="I383" i="1"/>
  <c r="J383" i="1"/>
  <c r="Q383" i="1" s="1"/>
  <c r="K383" i="1"/>
  <c r="L383" i="1"/>
  <c r="M383" i="1"/>
  <c r="O383" i="1" s="1"/>
  <c r="P383" i="1" s="1"/>
  <c r="N383" i="1"/>
  <c r="R383" i="1"/>
  <c r="S383" i="1" s="1"/>
  <c r="I384" i="1"/>
  <c r="J384" i="1"/>
  <c r="Q384" i="1" s="1"/>
  <c r="K384" i="1"/>
  <c r="L384" i="1"/>
  <c r="M384" i="1"/>
  <c r="O384" i="1" s="1"/>
  <c r="P384" i="1" s="1"/>
  <c r="N384" i="1"/>
  <c r="R384" i="1"/>
  <c r="S384" i="1" s="1"/>
  <c r="I385" i="1"/>
  <c r="J385" i="1"/>
  <c r="Q385" i="1" s="1"/>
  <c r="K385" i="1"/>
  <c r="L385" i="1"/>
  <c r="M385" i="1"/>
  <c r="O385" i="1" s="1"/>
  <c r="P385" i="1" s="1"/>
  <c r="N385" i="1"/>
  <c r="R385" i="1"/>
  <c r="S385" i="1" s="1"/>
  <c r="I386" i="1"/>
  <c r="J386" i="1"/>
  <c r="Q386" i="1" s="1"/>
  <c r="K386" i="1"/>
  <c r="L386" i="1"/>
  <c r="M386" i="1"/>
  <c r="O386" i="1" s="1"/>
  <c r="P386" i="1" s="1"/>
  <c r="N386" i="1"/>
  <c r="R386" i="1"/>
  <c r="S386" i="1" s="1"/>
  <c r="I387" i="1"/>
  <c r="J387" i="1"/>
  <c r="Q387" i="1" s="1"/>
  <c r="K387" i="1"/>
  <c r="L387" i="1"/>
  <c r="M387" i="1"/>
  <c r="O387" i="1" s="1"/>
  <c r="P387" i="1" s="1"/>
  <c r="N387" i="1"/>
  <c r="R387" i="1"/>
  <c r="S387" i="1" s="1"/>
  <c r="I388" i="1"/>
  <c r="J388" i="1"/>
  <c r="Q388" i="1" s="1"/>
  <c r="K388" i="1"/>
  <c r="L388" i="1"/>
  <c r="M388" i="1"/>
  <c r="O388" i="1" s="1"/>
  <c r="P388" i="1" s="1"/>
  <c r="N388" i="1"/>
  <c r="R388" i="1"/>
  <c r="S388" i="1" s="1"/>
  <c r="I389" i="1"/>
  <c r="J389" i="1"/>
  <c r="Q389" i="1" s="1"/>
  <c r="K389" i="1"/>
  <c r="L389" i="1"/>
  <c r="M389" i="1"/>
  <c r="O389" i="1" s="1"/>
  <c r="P389" i="1" s="1"/>
  <c r="N389" i="1"/>
  <c r="R389" i="1"/>
  <c r="S389" i="1" s="1"/>
  <c r="I390" i="1"/>
  <c r="J390" i="1"/>
  <c r="Q390" i="1" s="1"/>
  <c r="K390" i="1"/>
  <c r="L390" i="1"/>
  <c r="M390" i="1"/>
  <c r="O390" i="1" s="1"/>
  <c r="P390" i="1" s="1"/>
  <c r="N390" i="1"/>
  <c r="R390" i="1"/>
  <c r="S390" i="1" s="1"/>
  <c r="I391" i="1"/>
  <c r="J391" i="1"/>
  <c r="Q391" i="1" s="1"/>
  <c r="K391" i="1"/>
  <c r="L391" i="1"/>
  <c r="M391" i="1"/>
  <c r="O391" i="1" s="1"/>
  <c r="P391" i="1" s="1"/>
  <c r="N391" i="1"/>
  <c r="R391" i="1"/>
  <c r="S391" i="1" s="1"/>
  <c r="I392" i="1"/>
  <c r="J392" i="1"/>
  <c r="Q392" i="1" s="1"/>
  <c r="K392" i="1"/>
  <c r="L392" i="1"/>
  <c r="M392" i="1"/>
  <c r="O392" i="1" s="1"/>
  <c r="P392" i="1" s="1"/>
  <c r="N392" i="1"/>
  <c r="R392" i="1"/>
  <c r="S392" i="1" s="1"/>
  <c r="I393" i="1"/>
  <c r="J393" i="1"/>
  <c r="Q393" i="1" s="1"/>
  <c r="K393" i="1"/>
  <c r="L393" i="1"/>
  <c r="M393" i="1"/>
  <c r="O393" i="1" s="1"/>
  <c r="P393" i="1" s="1"/>
  <c r="N393" i="1"/>
  <c r="R393" i="1"/>
  <c r="S393" i="1" s="1"/>
  <c r="I394" i="1"/>
  <c r="J394" i="1"/>
  <c r="Q394" i="1" s="1"/>
  <c r="K394" i="1"/>
  <c r="L394" i="1"/>
  <c r="M394" i="1"/>
  <c r="O394" i="1" s="1"/>
  <c r="P394" i="1" s="1"/>
  <c r="N394" i="1"/>
  <c r="R394" i="1"/>
  <c r="S394" i="1" s="1"/>
  <c r="I395" i="1"/>
  <c r="J395" i="1"/>
  <c r="Q395" i="1" s="1"/>
  <c r="K395" i="1"/>
  <c r="L395" i="1"/>
  <c r="M395" i="1"/>
  <c r="O395" i="1" s="1"/>
  <c r="P395" i="1" s="1"/>
  <c r="N395" i="1"/>
  <c r="R395" i="1"/>
  <c r="S395" i="1" s="1"/>
  <c r="I396" i="1"/>
  <c r="J396" i="1"/>
  <c r="Q396" i="1" s="1"/>
  <c r="K396" i="1"/>
  <c r="L396" i="1"/>
  <c r="M396" i="1"/>
  <c r="O396" i="1" s="1"/>
  <c r="P396" i="1" s="1"/>
  <c r="N396" i="1"/>
  <c r="R396" i="1"/>
  <c r="S396" i="1" s="1"/>
  <c r="I397" i="1"/>
  <c r="J397" i="1"/>
  <c r="Q397" i="1" s="1"/>
  <c r="K397" i="1"/>
  <c r="L397" i="1"/>
  <c r="M397" i="1"/>
  <c r="O397" i="1" s="1"/>
  <c r="P397" i="1" s="1"/>
  <c r="N397" i="1"/>
  <c r="R397" i="1"/>
  <c r="S397" i="1" s="1"/>
  <c r="I398" i="1"/>
  <c r="J398" i="1"/>
  <c r="Q398" i="1" s="1"/>
  <c r="K398" i="1"/>
  <c r="L398" i="1"/>
  <c r="M398" i="1"/>
  <c r="O398" i="1" s="1"/>
  <c r="P398" i="1" s="1"/>
  <c r="N398" i="1"/>
  <c r="R398" i="1"/>
  <c r="S398" i="1" s="1"/>
  <c r="I399" i="1"/>
  <c r="J399" i="1"/>
  <c r="Q399" i="1" s="1"/>
  <c r="K399" i="1"/>
  <c r="L399" i="1"/>
  <c r="M399" i="1"/>
  <c r="O399" i="1" s="1"/>
  <c r="P399" i="1" s="1"/>
  <c r="N399" i="1"/>
  <c r="R399" i="1"/>
  <c r="S399" i="1" s="1"/>
  <c r="I400" i="1"/>
  <c r="J400" i="1"/>
  <c r="Q400" i="1" s="1"/>
  <c r="K400" i="1"/>
  <c r="L400" i="1"/>
  <c r="M400" i="1"/>
  <c r="O400" i="1" s="1"/>
  <c r="P400" i="1" s="1"/>
  <c r="N400" i="1"/>
  <c r="R400" i="1"/>
  <c r="S400" i="1" s="1"/>
  <c r="I401" i="1"/>
  <c r="J401" i="1"/>
  <c r="Q401" i="1" s="1"/>
  <c r="K401" i="1"/>
  <c r="L401" i="1"/>
  <c r="M401" i="1"/>
  <c r="O401" i="1" s="1"/>
  <c r="P401" i="1" s="1"/>
  <c r="N401" i="1"/>
  <c r="R401" i="1"/>
  <c r="S401" i="1" s="1"/>
  <c r="I402" i="1"/>
  <c r="J402" i="1"/>
  <c r="Q402" i="1" s="1"/>
  <c r="K402" i="1"/>
  <c r="L402" i="1"/>
  <c r="M402" i="1"/>
  <c r="O402" i="1" s="1"/>
  <c r="P402" i="1" s="1"/>
  <c r="N402" i="1"/>
  <c r="R402" i="1"/>
  <c r="S402" i="1" s="1"/>
  <c r="I403" i="1"/>
  <c r="J403" i="1"/>
  <c r="Q403" i="1" s="1"/>
  <c r="K403" i="1"/>
  <c r="L403" i="1"/>
  <c r="M403" i="1"/>
  <c r="O403" i="1" s="1"/>
  <c r="P403" i="1" s="1"/>
  <c r="N403" i="1"/>
  <c r="R403" i="1"/>
  <c r="S403" i="1" s="1"/>
  <c r="I404" i="1"/>
  <c r="J404" i="1"/>
  <c r="Q404" i="1" s="1"/>
  <c r="K404" i="1"/>
  <c r="L404" i="1"/>
  <c r="M404" i="1"/>
  <c r="O404" i="1" s="1"/>
  <c r="P404" i="1" s="1"/>
  <c r="N404" i="1"/>
  <c r="R404" i="1"/>
  <c r="S404" i="1" s="1"/>
  <c r="I405" i="1"/>
  <c r="J405" i="1"/>
  <c r="Q405" i="1" s="1"/>
  <c r="K405" i="1"/>
  <c r="L405" i="1"/>
  <c r="M405" i="1"/>
  <c r="O405" i="1" s="1"/>
  <c r="P405" i="1" s="1"/>
  <c r="N405" i="1"/>
  <c r="R405" i="1"/>
  <c r="S405" i="1" s="1"/>
  <c r="I406" i="1"/>
  <c r="J406" i="1"/>
  <c r="Q406" i="1" s="1"/>
  <c r="K406" i="1"/>
  <c r="L406" i="1"/>
  <c r="M406" i="1"/>
  <c r="O406" i="1" s="1"/>
  <c r="P406" i="1" s="1"/>
  <c r="N406" i="1"/>
  <c r="R406" i="1"/>
  <c r="S406" i="1" s="1"/>
  <c r="I407" i="1"/>
  <c r="J407" i="1"/>
  <c r="Q407" i="1" s="1"/>
  <c r="K407" i="1"/>
  <c r="L407" i="1"/>
  <c r="M407" i="1"/>
  <c r="O407" i="1" s="1"/>
  <c r="P407" i="1" s="1"/>
  <c r="N407" i="1"/>
  <c r="R407" i="1"/>
  <c r="S407" i="1" s="1"/>
  <c r="I408" i="1"/>
  <c r="J408" i="1"/>
  <c r="Q408" i="1" s="1"/>
  <c r="K408" i="1"/>
  <c r="L408" i="1"/>
  <c r="M408" i="1"/>
  <c r="O408" i="1" s="1"/>
  <c r="P408" i="1" s="1"/>
  <c r="N408" i="1"/>
  <c r="R408" i="1"/>
  <c r="S408" i="1" s="1"/>
  <c r="I409" i="1"/>
  <c r="J409" i="1"/>
  <c r="Q409" i="1" s="1"/>
  <c r="K409" i="1"/>
  <c r="L409" i="1"/>
  <c r="M409" i="1"/>
  <c r="O409" i="1" s="1"/>
  <c r="P409" i="1" s="1"/>
  <c r="N409" i="1"/>
  <c r="R409" i="1"/>
  <c r="S409" i="1" s="1"/>
  <c r="I410" i="1"/>
  <c r="J410" i="1"/>
  <c r="Q410" i="1" s="1"/>
  <c r="K410" i="1"/>
  <c r="L410" i="1"/>
  <c r="M410" i="1"/>
  <c r="O410" i="1" s="1"/>
  <c r="P410" i="1" s="1"/>
  <c r="N410" i="1"/>
  <c r="R410" i="1"/>
  <c r="S410" i="1" s="1"/>
  <c r="I411" i="1"/>
  <c r="J411" i="1"/>
  <c r="Q411" i="1" s="1"/>
  <c r="K411" i="1"/>
  <c r="L411" i="1"/>
  <c r="M411" i="1"/>
  <c r="O411" i="1" s="1"/>
  <c r="P411" i="1" s="1"/>
  <c r="N411" i="1"/>
  <c r="R411" i="1"/>
  <c r="S411" i="1" s="1"/>
  <c r="I412" i="1"/>
  <c r="J412" i="1"/>
  <c r="Q412" i="1" s="1"/>
  <c r="K412" i="1"/>
  <c r="L412" i="1"/>
  <c r="M412" i="1"/>
  <c r="O412" i="1" s="1"/>
  <c r="P412" i="1" s="1"/>
  <c r="N412" i="1"/>
  <c r="R412" i="1"/>
  <c r="S412" i="1" s="1"/>
  <c r="I413" i="1"/>
  <c r="J413" i="1"/>
  <c r="Q413" i="1" s="1"/>
  <c r="K413" i="1"/>
  <c r="L413" i="1"/>
  <c r="M413" i="1"/>
  <c r="O413" i="1" s="1"/>
  <c r="P413" i="1" s="1"/>
  <c r="N413" i="1"/>
  <c r="R413" i="1"/>
  <c r="S413" i="1" s="1"/>
  <c r="I414" i="1"/>
  <c r="J414" i="1"/>
  <c r="Q414" i="1" s="1"/>
  <c r="K414" i="1"/>
  <c r="L414" i="1"/>
  <c r="M414" i="1"/>
  <c r="O414" i="1" s="1"/>
  <c r="P414" i="1" s="1"/>
  <c r="N414" i="1"/>
  <c r="R414" i="1"/>
  <c r="S414" i="1" s="1"/>
  <c r="I415" i="1"/>
  <c r="J415" i="1"/>
  <c r="Q415" i="1" s="1"/>
  <c r="K415" i="1"/>
  <c r="L415" i="1"/>
  <c r="M415" i="1"/>
  <c r="O415" i="1" s="1"/>
  <c r="P415" i="1" s="1"/>
  <c r="N415" i="1"/>
  <c r="R415" i="1"/>
  <c r="S415" i="1" s="1"/>
  <c r="I416" i="1"/>
  <c r="J416" i="1"/>
  <c r="Q416" i="1" s="1"/>
  <c r="K416" i="1"/>
  <c r="L416" i="1"/>
  <c r="M416" i="1"/>
  <c r="O416" i="1" s="1"/>
  <c r="P416" i="1" s="1"/>
  <c r="N416" i="1"/>
  <c r="R416" i="1"/>
  <c r="S416" i="1" s="1"/>
  <c r="I417" i="1"/>
  <c r="J417" i="1"/>
  <c r="Q417" i="1" s="1"/>
  <c r="K417" i="1"/>
  <c r="L417" i="1"/>
  <c r="M417" i="1"/>
  <c r="O417" i="1" s="1"/>
  <c r="P417" i="1" s="1"/>
  <c r="N417" i="1"/>
  <c r="R417" i="1"/>
  <c r="S417" i="1" s="1"/>
  <c r="I418" i="1"/>
  <c r="J418" i="1"/>
  <c r="Q418" i="1" s="1"/>
  <c r="K418" i="1"/>
  <c r="L418" i="1"/>
  <c r="M418" i="1"/>
  <c r="O418" i="1" s="1"/>
  <c r="P418" i="1" s="1"/>
  <c r="N418" i="1"/>
  <c r="R418" i="1"/>
  <c r="S418" i="1" s="1"/>
  <c r="I419" i="1"/>
  <c r="J419" i="1"/>
  <c r="Q419" i="1" s="1"/>
  <c r="K419" i="1"/>
  <c r="L419" i="1"/>
  <c r="M419" i="1"/>
  <c r="O419" i="1" s="1"/>
  <c r="P419" i="1" s="1"/>
  <c r="N419" i="1"/>
  <c r="R419" i="1"/>
  <c r="S419" i="1" s="1"/>
  <c r="I420" i="1"/>
  <c r="J420" i="1"/>
  <c r="Q420" i="1" s="1"/>
  <c r="K420" i="1"/>
  <c r="L420" i="1"/>
  <c r="M420" i="1"/>
  <c r="O420" i="1" s="1"/>
  <c r="P420" i="1" s="1"/>
  <c r="N420" i="1"/>
  <c r="R420" i="1"/>
  <c r="S420" i="1" s="1"/>
  <c r="I421" i="1"/>
  <c r="J421" i="1"/>
  <c r="Q421" i="1" s="1"/>
  <c r="K421" i="1"/>
  <c r="L421" i="1"/>
  <c r="M421" i="1"/>
  <c r="O421" i="1" s="1"/>
  <c r="P421" i="1" s="1"/>
  <c r="N421" i="1"/>
  <c r="R421" i="1"/>
  <c r="S421" i="1" s="1"/>
  <c r="I422" i="1"/>
  <c r="J422" i="1"/>
  <c r="Q422" i="1" s="1"/>
  <c r="K422" i="1"/>
  <c r="L422" i="1"/>
  <c r="M422" i="1"/>
  <c r="O422" i="1" s="1"/>
  <c r="P422" i="1" s="1"/>
  <c r="N422" i="1"/>
  <c r="R422" i="1"/>
  <c r="S422" i="1" s="1"/>
  <c r="I423" i="1"/>
  <c r="J423" i="1"/>
  <c r="Q423" i="1" s="1"/>
  <c r="K423" i="1"/>
  <c r="L423" i="1"/>
  <c r="M423" i="1"/>
  <c r="O423" i="1" s="1"/>
  <c r="P423" i="1" s="1"/>
  <c r="N423" i="1"/>
  <c r="R423" i="1"/>
  <c r="S423" i="1" s="1"/>
  <c r="I424" i="1"/>
  <c r="J424" i="1"/>
  <c r="Q424" i="1" s="1"/>
  <c r="K424" i="1"/>
  <c r="L424" i="1"/>
  <c r="M424" i="1"/>
  <c r="O424" i="1" s="1"/>
  <c r="P424" i="1" s="1"/>
  <c r="N424" i="1"/>
  <c r="R424" i="1"/>
  <c r="S424" i="1" s="1"/>
  <c r="I425" i="1"/>
  <c r="J425" i="1"/>
  <c r="Q425" i="1" s="1"/>
  <c r="K425" i="1"/>
  <c r="L425" i="1"/>
  <c r="M425" i="1"/>
  <c r="O425" i="1" s="1"/>
  <c r="P425" i="1" s="1"/>
  <c r="N425" i="1"/>
  <c r="R425" i="1"/>
  <c r="S425" i="1" s="1"/>
  <c r="I426" i="1"/>
  <c r="J426" i="1"/>
  <c r="Q426" i="1" s="1"/>
  <c r="K426" i="1"/>
  <c r="L426" i="1"/>
  <c r="M426" i="1"/>
  <c r="O426" i="1" s="1"/>
  <c r="P426" i="1" s="1"/>
  <c r="N426" i="1"/>
  <c r="R426" i="1"/>
  <c r="S426" i="1" s="1"/>
  <c r="I427" i="1"/>
  <c r="J427" i="1"/>
  <c r="Q427" i="1" s="1"/>
  <c r="K427" i="1"/>
  <c r="L427" i="1"/>
  <c r="M427" i="1"/>
  <c r="O427" i="1" s="1"/>
  <c r="P427" i="1" s="1"/>
  <c r="N427" i="1"/>
  <c r="R427" i="1"/>
  <c r="S427" i="1" s="1"/>
  <c r="I428" i="1"/>
  <c r="J428" i="1"/>
  <c r="Q428" i="1" s="1"/>
  <c r="K428" i="1"/>
  <c r="L428" i="1"/>
  <c r="M428" i="1"/>
  <c r="O428" i="1" s="1"/>
  <c r="P428" i="1" s="1"/>
  <c r="N428" i="1"/>
  <c r="R428" i="1"/>
  <c r="S428" i="1" s="1"/>
  <c r="I429" i="1"/>
  <c r="J429" i="1"/>
  <c r="Q429" i="1" s="1"/>
  <c r="K429" i="1"/>
  <c r="L429" i="1"/>
  <c r="M429" i="1"/>
  <c r="O429" i="1" s="1"/>
  <c r="P429" i="1" s="1"/>
  <c r="N429" i="1"/>
  <c r="R429" i="1"/>
  <c r="S429" i="1" s="1"/>
  <c r="I430" i="1"/>
  <c r="J430" i="1"/>
  <c r="Q430" i="1" s="1"/>
  <c r="K430" i="1"/>
  <c r="L430" i="1"/>
  <c r="M430" i="1"/>
  <c r="O430" i="1" s="1"/>
  <c r="P430" i="1" s="1"/>
  <c r="N430" i="1"/>
  <c r="R430" i="1"/>
  <c r="S430" i="1" s="1"/>
  <c r="I431" i="1"/>
  <c r="J431" i="1"/>
  <c r="Q431" i="1" s="1"/>
  <c r="K431" i="1"/>
  <c r="L431" i="1"/>
  <c r="M431" i="1"/>
  <c r="O431" i="1" s="1"/>
  <c r="P431" i="1" s="1"/>
  <c r="N431" i="1"/>
  <c r="R431" i="1"/>
  <c r="S431" i="1" s="1"/>
  <c r="I432" i="1"/>
  <c r="J432" i="1"/>
  <c r="Q432" i="1" s="1"/>
  <c r="K432" i="1"/>
  <c r="L432" i="1"/>
  <c r="M432" i="1"/>
  <c r="O432" i="1" s="1"/>
  <c r="P432" i="1" s="1"/>
  <c r="N432" i="1"/>
  <c r="R432" i="1"/>
  <c r="S432" i="1" s="1"/>
  <c r="I433" i="1"/>
  <c r="J433" i="1"/>
  <c r="Q433" i="1" s="1"/>
  <c r="K433" i="1"/>
  <c r="L433" i="1"/>
  <c r="M433" i="1"/>
  <c r="O433" i="1" s="1"/>
  <c r="P433" i="1" s="1"/>
  <c r="N433" i="1"/>
  <c r="R433" i="1"/>
  <c r="S433" i="1" s="1"/>
  <c r="I434" i="1"/>
  <c r="J434" i="1"/>
  <c r="Q434" i="1" s="1"/>
  <c r="K434" i="1"/>
  <c r="L434" i="1"/>
  <c r="M434" i="1"/>
  <c r="O434" i="1" s="1"/>
  <c r="P434" i="1" s="1"/>
  <c r="N434" i="1"/>
  <c r="R434" i="1"/>
  <c r="S434" i="1" s="1"/>
  <c r="I435" i="1"/>
  <c r="J435" i="1"/>
  <c r="Q435" i="1" s="1"/>
  <c r="K435" i="1"/>
  <c r="L435" i="1"/>
  <c r="M435" i="1"/>
  <c r="O435" i="1" s="1"/>
  <c r="P435" i="1" s="1"/>
  <c r="N435" i="1"/>
  <c r="R435" i="1"/>
  <c r="S435" i="1" s="1"/>
  <c r="I436" i="1"/>
  <c r="J436" i="1"/>
  <c r="Q436" i="1" s="1"/>
  <c r="K436" i="1"/>
  <c r="L436" i="1"/>
  <c r="M436" i="1"/>
  <c r="O436" i="1" s="1"/>
  <c r="P436" i="1" s="1"/>
  <c r="N436" i="1"/>
  <c r="R436" i="1"/>
  <c r="S436" i="1" s="1"/>
  <c r="I437" i="1"/>
  <c r="J437" i="1"/>
  <c r="Q437" i="1" s="1"/>
  <c r="K437" i="1"/>
  <c r="L437" i="1"/>
  <c r="M437" i="1"/>
  <c r="O437" i="1" s="1"/>
  <c r="P437" i="1" s="1"/>
  <c r="N437" i="1"/>
  <c r="R437" i="1"/>
  <c r="S437" i="1" s="1"/>
  <c r="I438" i="1"/>
  <c r="J438" i="1"/>
  <c r="Q438" i="1" s="1"/>
  <c r="K438" i="1"/>
  <c r="L438" i="1"/>
  <c r="M438" i="1"/>
  <c r="O438" i="1" s="1"/>
  <c r="P438" i="1" s="1"/>
  <c r="N438" i="1"/>
  <c r="R438" i="1"/>
  <c r="S438" i="1" s="1"/>
  <c r="I439" i="1"/>
  <c r="J439" i="1"/>
  <c r="Q439" i="1" s="1"/>
  <c r="K439" i="1"/>
  <c r="L439" i="1"/>
  <c r="M439" i="1"/>
  <c r="O439" i="1" s="1"/>
  <c r="P439" i="1" s="1"/>
  <c r="N439" i="1"/>
  <c r="R439" i="1"/>
  <c r="S439" i="1" s="1"/>
  <c r="I440" i="1"/>
  <c r="J440" i="1"/>
  <c r="Q440" i="1" s="1"/>
  <c r="K440" i="1"/>
  <c r="L440" i="1"/>
  <c r="M440" i="1"/>
  <c r="O440" i="1" s="1"/>
  <c r="P440" i="1" s="1"/>
  <c r="N440" i="1"/>
  <c r="R440" i="1"/>
  <c r="S440" i="1" s="1"/>
  <c r="I441" i="1"/>
  <c r="J441" i="1"/>
  <c r="Q441" i="1" s="1"/>
  <c r="K441" i="1"/>
  <c r="L441" i="1"/>
  <c r="M441" i="1"/>
  <c r="O441" i="1" s="1"/>
  <c r="P441" i="1" s="1"/>
  <c r="N441" i="1"/>
  <c r="R441" i="1"/>
  <c r="S441" i="1" s="1"/>
  <c r="I442" i="1"/>
  <c r="J442" i="1"/>
  <c r="Q442" i="1" s="1"/>
  <c r="K442" i="1"/>
  <c r="L442" i="1"/>
  <c r="M442" i="1"/>
  <c r="O442" i="1" s="1"/>
  <c r="P442" i="1" s="1"/>
  <c r="N442" i="1"/>
  <c r="R442" i="1"/>
  <c r="S442" i="1" s="1"/>
  <c r="I443" i="1"/>
  <c r="J443" i="1"/>
  <c r="Q443" i="1" s="1"/>
  <c r="K443" i="1"/>
  <c r="L443" i="1"/>
  <c r="M443" i="1"/>
  <c r="O443" i="1" s="1"/>
  <c r="P443" i="1" s="1"/>
  <c r="N443" i="1"/>
  <c r="R443" i="1"/>
  <c r="S443" i="1" s="1"/>
  <c r="I444" i="1"/>
  <c r="J444" i="1"/>
  <c r="Q444" i="1" s="1"/>
  <c r="K444" i="1"/>
  <c r="L444" i="1"/>
  <c r="M444" i="1"/>
  <c r="O444" i="1" s="1"/>
  <c r="P444" i="1" s="1"/>
  <c r="N444" i="1"/>
  <c r="R444" i="1"/>
  <c r="S444" i="1" s="1"/>
  <c r="I445" i="1"/>
  <c r="J445" i="1"/>
  <c r="Q445" i="1" s="1"/>
  <c r="K445" i="1"/>
  <c r="L445" i="1"/>
  <c r="M445" i="1"/>
  <c r="O445" i="1" s="1"/>
  <c r="P445" i="1" s="1"/>
  <c r="N445" i="1"/>
  <c r="R445" i="1"/>
  <c r="S445" i="1" s="1"/>
  <c r="I446" i="1"/>
  <c r="J446" i="1"/>
  <c r="Q446" i="1" s="1"/>
  <c r="K446" i="1"/>
  <c r="L446" i="1"/>
  <c r="M446" i="1"/>
  <c r="O446" i="1" s="1"/>
  <c r="P446" i="1" s="1"/>
  <c r="N446" i="1"/>
  <c r="R446" i="1"/>
  <c r="S446" i="1" s="1"/>
  <c r="I447" i="1"/>
  <c r="J447" i="1"/>
  <c r="Q447" i="1" s="1"/>
  <c r="K447" i="1"/>
  <c r="L447" i="1"/>
  <c r="M447" i="1"/>
  <c r="O447" i="1" s="1"/>
  <c r="P447" i="1" s="1"/>
  <c r="N447" i="1"/>
  <c r="R447" i="1"/>
  <c r="S447" i="1" s="1"/>
  <c r="I448" i="1"/>
  <c r="J448" i="1"/>
  <c r="Q448" i="1" s="1"/>
  <c r="K448" i="1"/>
  <c r="L448" i="1"/>
  <c r="M448" i="1"/>
  <c r="O448" i="1" s="1"/>
  <c r="P448" i="1" s="1"/>
  <c r="N448" i="1"/>
  <c r="R448" i="1"/>
  <c r="S448" i="1" s="1"/>
  <c r="I449" i="1"/>
  <c r="J449" i="1"/>
  <c r="Q449" i="1" s="1"/>
  <c r="K449" i="1"/>
  <c r="L449" i="1"/>
  <c r="M449" i="1"/>
  <c r="O449" i="1" s="1"/>
  <c r="P449" i="1" s="1"/>
  <c r="N449" i="1"/>
  <c r="R449" i="1"/>
  <c r="S449" i="1" s="1"/>
  <c r="I450" i="1"/>
  <c r="J450" i="1"/>
  <c r="Q450" i="1" s="1"/>
  <c r="K450" i="1"/>
  <c r="L450" i="1"/>
  <c r="M450" i="1"/>
  <c r="O450" i="1" s="1"/>
  <c r="P450" i="1" s="1"/>
  <c r="N450" i="1"/>
  <c r="R450" i="1"/>
  <c r="S450" i="1" s="1"/>
  <c r="I451" i="1"/>
  <c r="J451" i="1"/>
  <c r="Q451" i="1" s="1"/>
  <c r="K451" i="1"/>
  <c r="L451" i="1"/>
  <c r="M451" i="1"/>
  <c r="O451" i="1" s="1"/>
  <c r="P451" i="1" s="1"/>
  <c r="N451" i="1"/>
  <c r="R451" i="1"/>
  <c r="S451" i="1" s="1"/>
  <c r="I452" i="1"/>
  <c r="J452" i="1"/>
  <c r="Q452" i="1" s="1"/>
  <c r="K452" i="1"/>
  <c r="L452" i="1"/>
  <c r="M452" i="1"/>
  <c r="O452" i="1" s="1"/>
  <c r="P452" i="1" s="1"/>
  <c r="N452" i="1"/>
  <c r="R452" i="1"/>
  <c r="S452" i="1" s="1"/>
  <c r="I453" i="1"/>
  <c r="J453" i="1"/>
  <c r="Q453" i="1" s="1"/>
  <c r="K453" i="1"/>
  <c r="L453" i="1"/>
  <c r="M453" i="1"/>
  <c r="O453" i="1" s="1"/>
  <c r="P453" i="1" s="1"/>
  <c r="N453" i="1"/>
  <c r="R453" i="1"/>
  <c r="S453" i="1" s="1"/>
  <c r="I454" i="1"/>
  <c r="J454" i="1"/>
  <c r="Q454" i="1" s="1"/>
  <c r="K454" i="1"/>
  <c r="L454" i="1"/>
  <c r="M454" i="1"/>
  <c r="O454" i="1" s="1"/>
  <c r="P454" i="1" s="1"/>
  <c r="N454" i="1"/>
  <c r="R454" i="1"/>
  <c r="S454" i="1" s="1"/>
  <c r="I455" i="1"/>
  <c r="J455" i="1"/>
  <c r="Q455" i="1" s="1"/>
  <c r="K455" i="1"/>
  <c r="L455" i="1"/>
  <c r="M455" i="1"/>
  <c r="O455" i="1" s="1"/>
  <c r="P455" i="1" s="1"/>
  <c r="N455" i="1"/>
  <c r="R455" i="1"/>
  <c r="S455" i="1" s="1"/>
  <c r="I456" i="1"/>
  <c r="J456" i="1"/>
  <c r="Q456" i="1" s="1"/>
  <c r="K456" i="1"/>
  <c r="L456" i="1"/>
  <c r="M456" i="1"/>
  <c r="O456" i="1" s="1"/>
  <c r="P456" i="1" s="1"/>
  <c r="N456" i="1"/>
  <c r="R456" i="1"/>
  <c r="S456" i="1" s="1"/>
  <c r="I457" i="1"/>
  <c r="J457" i="1"/>
  <c r="Q457" i="1" s="1"/>
  <c r="K457" i="1"/>
  <c r="L457" i="1"/>
  <c r="M457" i="1"/>
  <c r="O457" i="1" s="1"/>
  <c r="P457" i="1" s="1"/>
  <c r="N457" i="1"/>
  <c r="R457" i="1"/>
  <c r="S457" i="1" s="1"/>
  <c r="I458" i="1"/>
  <c r="J458" i="1"/>
  <c r="Q458" i="1" s="1"/>
  <c r="K458" i="1"/>
  <c r="L458" i="1"/>
  <c r="M458" i="1"/>
  <c r="O458" i="1" s="1"/>
  <c r="P458" i="1" s="1"/>
  <c r="N458" i="1"/>
  <c r="R458" i="1"/>
  <c r="S458" i="1" s="1"/>
  <c r="I459" i="1"/>
  <c r="J459" i="1"/>
  <c r="Q459" i="1" s="1"/>
  <c r="K459" i="1"/>
  <c r="L459" i="1"/>
  <c r="M459" i="1"/>
  <c r="O459" i="1" s="1"/>
  <c r="P459" i="1" s="1"/>
  <c r="N459" i="1"/>
  <c r="R459" i="1"/>
  <c r="S459" i="1" s="1"/>
  <c r="I460" i="1"/>
  <c r="J460" i="1"/>
  <c r="K460" i="1"/>
  <c r="L460" i="1"/>
  <c r="M460" i="1"/>
  <c r="O460" i="1" s="1"/>
  <c r="P460" i="1" s="1"/>
  <c r="N460" i="1"/>
  <c r="Q460" i="1"/>
  <c r="R460" i="1"/>
  <c r="S460" i="1" s="1"/>
  <c r="I461" i="1"/>
  <c r="J461" i="1"/>
  <c r="Q461" i="1" s="1"/>
  <c r="K461" i="1"/>
  <c r="L461" i="1"/>
  <c r="M461" i="1"/>
  <c r="O461" i="1" s="1"/>
  <c r="P461" i="1" s="1"/>
  <c r="N461" i="1"/>
  <c r="R461" i="1"/>
  <c r="S461" i="1" s="1"/>
  <c r="I462" i="1"/>
  <c r="J462" i="1"/>
  <c r="Q462" i="1" s="1"/>
  <c r="K462" i="1"/>
  <c r="L462" i="1"/>
  <c r="M462" i="1"/>
  <c r="O462" i="1" s="1"/>
  <c r="P462" i="1" s="1"/>
  <c r="N462" i="1"/>
  <c r="R462" i="1"/>
  <c r="S462" i="1" s="1"/>
  <c r="I463" i="1"/>
  <c r="J463" i="1"/>
  <c r="Q463" i="1" s="1"/>
  <c r="K463" i="1"/>
  <c r="L463" i="1"/>
  <c r="M463" i="1"/>
  <c r="O463" i="1" s="1"/>
  <c r="P463" i="1" s="1"/>
  <c r="N463" i="1"/>
  <c r="R463" i="1"/>
  <c r="S463" i="1" s="1"/>
  <c r="I464" i="1"/>
  <c r="J464" i="1"/>
  <c r="Q464" i="1" s="1"/>
  <c r="K464" i="1"/>
  <c r="L464" i="1"/>
  <c r="M464" i="1"/>
  <c r="O464" i="1" s="1"/>
  <c r="P464" i="1" s="1"/>
  <c r="N464" i="1"/>
  <c r="R464" i="1"/>
  <c r="S464" i="1" s="1"/>
  <c r="I465" i="1"/>
  <c r="J465" i="1"/>
  <c r="Q465" i="1" s="1"/>
  <c r="K465" i="1"/>
  <c r="L465" i="1"/>
  <c r="M465" i="1"/>
  <c r="O465" i="1" s="1"/>
  <c r="P465" i="1" s="1"/>
  <c r="N465" i="1"/>
  <c r="R465" i="1"/>
  <c r="S465" i="1" s="1"/>
  <c r="I466" i="1"/>
  <c r="J466" i="1"/>
  <c r="Q466" i="1" s="1"/>
  <c r="K466" i="1"/>
  <c r="L466" i="1"/>
  <c r="M466" i="1"/>
  <c r="O466" i="1" s="1"/>
  <c r="P466" i="1" s="1"/>
  <c r="N466" i="1"/>
  <c r="R466" i="1"/>
  <c r="S466" i="1" s="1"/>
  <c r="I467" i="1"/>
  <c r="J467" i="1"/>
  <c r="Q467" i="1" s="1"/>
  <c r="K467" i="1"/>
  <c r="L467" i="1"/>
  <c r="M467" i="1"/>
  <c r="O467" i="1" s="1"/>
  <c r="P467" i="1" s="1"/>
  <c r="N467" i="1"/>
  <c r="R467" i="1"/>
  <c r="S467" i="1" s="1"/>
  <c r="I468" i="1"/>
  <c r="J468" i="1"/>
  <c r="Q468" i="1" s="1"/>
  <c r="K468" i="1"/>
  <c r="L468" i="1"/>
  <c r="M468" i="1"/>
  <c r="O468" i="1" s="1"/>
  <c r="P468" i="1" s="1"/>
  <c r="N468" i="1"/>
  <c r="R468" i="1"/>
  <c r="S468" i="1" s="1"/>
  <c r="I469" i="1"/>
  <c r="J469" i="1"/>
  <c r="Q469" i="1" s="1"/>
  <c r="K469" i="1"/>
  <c r="L469" i="1"/>
  <c r="M469" i="1"/>
  <c r="O469" i="1" s="1"/>
  <c r="P469" i="1" s="1"/>
  <c r="N469" i="1"/>
  <c r="R469" i="1"/>
  <c r="S469" i="1" s="1"/>
  <c r="I470" i="1"/>
  <c r="J470" i="1"/>
  <c r="Q470" i="1" s="1"/>
  <c r="K470" i="1"/>
  <c r="L470" i="1"/>
  <c r="M470" i="1"/>
  <c r="O470" i="1" s="1"/>
  <c r="P470" i="1" s="1"/>
  <c r="N470" i="1"/>
  <c r="R470" i="1"/>
  <c r="S470" i="1" s="1"/>
  <c r="I471" i="1"/>
  <c r="J471" i="1"/>
  <c r="Q471" i="1" s="1"/>
  <c r="K471" i="1"/>
  <c r="L471" i="1"/>
  <c r="M471" i="1"/>
  <c r="O471" i="1" s="1"/>
  <c r="P471" i="1" s="1"/>
  <c r="N471" i="1"/>
  <c r="R471" i="1"/>
  <c r="S471" i="1" s="1"/>
  <c r="I472" i="1"/>
  <c r="J472" i="1"/>
  <c r="Q472" i="1" s="1"/>
  <c r="K472" i="1"/>
  <c r="L472" i="1"/>
  <c r="M472" i="1"/>
  <c r="O472" i="1" s="1"/>
  <c r="P472" i="1" s="1"/>
  <c r="N472" i="1"/>
  <c r="R472" i="1"/>
  <c r="S472" i="1" s="1"/>
  <c r="I473" i="1"/>
  <c r="J473" i="1"/>
  <c r="Q473" i="1" s="1"/>
  <c r="K473" i="1"/>
  <c r="L473" i="1"/>
  <c r="M473" i="1"/>
  <c r="O473" i="1" s="1"/>
  <c r="P473" i="1" s="1"/>
  <c r="N473" i="1"/>
  <c r="R473" i="1"/>
  <c r="S473" i="1" s="1"/>
  <c r="I474" i="1"/>
  <c r="J474" i="1"/>
  <c r="Q474" i="1" s="1"/>
  <c r="K474" i="1"/>
  <c r="L474" i="1"/>
  <c r="M474" i="1"/>
  <c r="O474" i="1" s="1"/>
  <c r="P474" i="1" s="1"/>
  <c r="N474" i="1"/>
  <c r="R474" i="1"/>
  <c r="S474" i="1" s="1"/>
  <c r="I475" i="1"/>
  <c r="J475" i="1"/>
  <c r="Q475" i="1" s="1"/>
  <c r="K475" i="1"/>
  <c r="L475" i="1"/>
  <c r="M475" i="1"/>
  <c r="O475" i="1" s="1"/>
  <c r="P475" i="1" s="1"/>
  <c r="N475" i="1"/>
  <c r="R475" i="1"/>
  <c r="S475" i="1" s="1"/>
  <c r="I476" i="1"/>
  <c r="J476" i="1"/>
  <c r="Q476" i="1" s="1"/>
  <c r="K476" i="1"/>
  <c r="L476" i="1"/>
  <c r="M476" i="1"/>
  <c r="O476" i="1" s="1"/>
  <c r="P476" i="1" s="1"/>
  <c r="N476" i="1"/>
  <c r="R476" i="1"/>
  <c r="S476" i="1" s="1"/>
  <c r="I477" i="1"/>
  <c r="J477" i="1"/>
  <c r="Q477" i="1" s="1"/>
  <c r="K477" i="1"/>
  <c r="L477" i="1"/>
  <c r="M477" i="1"/>
  <c r="O477" i="1" s="1"/>
  <c r="P477" i="1" s="1"/>
  <c r="N477" i="1"/>
  <c r="R477" i="1"/>
  <c r="S477" i="1" s="1"/>
  <c r="I478" i="1"/>
  <c r="J478" i="1"/>
  <c r="Q478" i="1" s="1"/>
  <c r="K478" i="1"/>
  <c r="L478" i="1"/>
  <c r="M478" i="1"/>
  <c r="O478" i="1" s="1"/>
  <c r="P478" i="1" s="1"/>
  <c r="N478" i="1"/>
  <c r="R478" i="1"/>
  <c r="S478" i="1" s="1"/>
  <c r="I479" i="1"/>
  <c r="J479" i="1"/>
  <c r="Q479" i="1" s="1"/>
  <c r="K479" i="1"/>
  <c r="L479" i="1"/>
  <c r="M479" i="1"/>
  <c r="O479" i="1" s="1"/>
  <c r="P479" i="1" s="1"/>
  <c r="N479" i="1"/>
  <c r="R479" i="1"/>
  <c r="S479" i="1" s="1"/>
  <c r="I480" i="1"/>
  <c r="J480" i="1"/>
  <c r="Q480" i="1" s="1"/>
  <c r="K480" i="1"/>
  <c r="L480" i="1"/>
  <c r="M480" i="1"/>
  <c r="O480" i="1" s="1"/>
  <c r="P480" i="1" s="1"/>
  <c r="N480" i="1"/>
  <c r="R480" i="1"/>
  <c r="S480" i="1" s="1"/>
  <c r="I481" i="1"/>
  <c r="J481" i="1"/>
  <c r="Q481" i="1" s="1"/>
  <c r="K481" i="1"/>
  <c r="L481" i="1"/>
  <c r="M481" i="1"/>
  <c r="O481" i="1" s="1"/>
  <c r="P481" i="1" s="1"/>
  <c r="N481" i="1"/>
  <c r="R481" i="1"/>
  <c r="S481" i="1" s="1"/>
  <c r="I482" i="1"/>
  <c r="J482" i="1"/>
  <c r="Q482" i="1" s="1"/>
  <c r="K482" i="1"/>
  <c r="L482" i="1"/>
  <c r="M482" i="1"/>
  <c r="O482" i="1" s="1"/>
  <c r="P482" i="1" s="1"/>
  <c r="N482" i="1"/>
  <c r="R482" i="1"/>
  <c r="S482" i="1" s="1"/>
  <c r="I483" i="1"/>
  <c r="J483" i="1"/>
  <c r="Q483" i="1" s="1"/>
  <c r="K483" i="1"/>
  <c r="L483" i="1"/>
  <c r="M483" i="1"/>
  <c r="O483" i="1" s="1"/>
  <c r="P483" i="1" s="1"/>
  <c r="N483" i="1"/>
  <c r="R483" i="1"/>
  <c r="S483" i="1" s="1"/>
  <c r="I484" i="1"/>
  <c r="J484" i="1"/>
  <c r="Q484" i="1" s="1"/>
  <c r="K484" i="1"/>
  <c r="L484" i="1"/>
  <c r="M484" i="1"/>
  <c r="O484" i="1" s="1"/>
  <c r="P484" i="1" s="1"/>
  <c r="N484" i="1"/>
  <c r="R484" i="1"/>
  <c r="S484" i="1" s="1"/>
  <c r="I485" i="1"/>
  <c r="J485" i="1"/>
  <c r="Q485" i="1" s="1"/>
  <c r="K485" i="1"/>
  <c r="L485" i="1"/>
  <c r="M485" i="1"/>
  <c r="O485" i="1" s="1"/>
  <c r="P485" i="1" s="1"/>
  <c r="N485" i="1"/>
  <c r="R485" i="1"/>
  <c r="S485" i="1" s="1"/>
  <c r="I486" i="1"/>
  <c r="J486" i="1"/>
  <c r="Q486" i="1" s="1"/>
  <c r="K486" i="1"/>
  <c r="L486" i="1"/>
  <c r="M486" i="1"/>
  <c r="O486" i="1" s="1"/>
  <c r="P486" i="1" s="1"/>
  <c r="N486" i="1"/>
  <c r="R486" i="1"/>
  <c r="S486" i="1" s="1"/>
  <c r="I487" i="1"/>
  <c r="J487" i="1"/>
  <c r="Q487" i="1" s="1"/>
  <c r="K487" i="1"/>
  <c r="L487" i="1"/>
  <c r="M487" i="1"/>
  <c r="O487" i="1" s="1"/>
  <c r="P487" i="1" s="1"/>
  <c r="N487" i="1"/>
  <c r="R487" i="1"/>
  <c r="S487" i="1" s="1"/>
  <c r="I488" i="1"/>
  <c r="J488" i="1"/>
  <c r="Q488" i="1" s="1"/>
  <c r="K488" i="1"/>
  <c r="L488" i="1"/>
  <c r="M488" i="1"/>
  <c r="O488" i="1" s="1"/>
  <c r="P488" i="1" s="1"/>
  <c r="N488" i="1"/>
  <c r="R488" i="1"/>
  <c r="S488" i="1" s="1"/>
  <c r="I489" i="1"/>
  <c r="J489" i="1"/>
  <c r="Q489" i="1" s="1"/>
  <c r="K489" i="1"/>
  <c r="L489" i="1"/>
  <c r="M489" i="1"/>
  <c r="O489" i="1" s="1"/>
  <c r="P489" i="1" s="1"/>
  <c r="N489" i="1"/>
  <c r="R489" i="1"/>
  <c r="S489" i="1" s="1"/>
  <c r="I490" i="1"/>
  <c r="J490" i="1"/>
  <c r="Q490" i="1" s="1"/>
  <c r="K490" i="1"/>
  <c r="L490" i="1"/>
  <c r="M490" i="1"/>
  <c r="O490" i="1" s="1"/>
  <c r="P490" i="1" s="1"/>
  <c r="N490" i="1"/>
  <c r="R490" i="1"/>
  <c r="S490" i="1" s="1"/>
  <c r="I491" i="1"/>
  <c r="J491" i="1"/>
  <c r="Q491" i="1" s="1"/>
  <c r="K491" i="1"/>
  <c r="L491" i="1"/>
  <c r="M491" i="1"/>
  <c r="O491" i="1" s="1"/>
  <c r="P491" i="1" s="1"/>
  <c r="N491" i="1"/>
  <c r="R491" i="1"/>
  <c r="S491" i="1" s="1"/>
  <c r="I492" i="1"/>
  <c r="J492" i="1"/>
  <c r="Q492" i="1" s="1"/>
  <c r="K492" i="1"/>
  <c r="L492" i="1"/>
  <c r="M492" i="1"/>
  <c r="O492" i="1" s="1"/>
  <c r="P492" i="1" s="1"/>
  <c r="N492" i="1"/>
  <c r="R492" i="1"/>
  <c r="S492" i="1" s="1"/>
  <c r="I493" i="1"/>
  <c r="J493" i="1"/>
  <c r="Q493" i="1" s="1"/>
  <c r="K493" i="1"/>
  <c r="L493" i="1"/>
  <c r="M493" i="1"/>
  <c r="O493" i="1" s="1"/>
  <c r="P493" i="1" s="1"/>
  <c r="N493" i="1"/>
  <c r="R493" i="1"/>
  <c r="S493" i="1" s="1"/>
  <c r="I494" i="1"/>
  <c r="J494" i="1"/>
  <c r="Q494" i="1" s="1"/>
  <c r="K494" i="1"/>
  <c r="L494" i="1"/>
  <c r="M494" i="1"/>
  <c r="O494" i="1" s="1"/>
  <c r="P494" i="1" s="1"/>
  <c r="N494" i="1"/>
  <c r="R494" i="1"/>
  <c r="S494" i="1" s="1"/>
  <c r="I495" i="1"/>
  <c r="J495" i="1"/>
  <c r="Q495" i="1" s="1"/>
  <c r="K495" i="1"/>
  <c r="L495" i="1"/>
  <c r="M495" i="1"/>
  <c r="O495" i="1" s="1"/>
  <c r="P495" i="1" s="1"/>
  <c r="N495" i="1"/>
  <c r="R495" i="1"/>
  <c r="S495" i="1" s="1"/>
  <c r="I496" i="1"/>
  <c r="J496" i="1"/>
  <c r="Q496" i="1" s="1"/>
  <c r="K496" i="1"/>
  <c r="L496" i="1"/>
  <c r="M496" i="1"/>
  <c r="O496" i="1" s="1"/>
  <c r="P496" i="1" s="1"/>
  <c r="N496" i="1"/>
  <c r="R496" i="1"/>
  <c r="S496" i="1" s="1"/>
  <c r="I497" i="1"/>
  <c r="J497" i="1"/>
  <c r="Q497" i="1" s="1"/>
  <c r="K497" i="1"/>
  <c r="L497" i="1"/>
  <c r="M497" i="1"/>
  <c r="O497" i="1" s="1"/>
  <c r="P497" i="1" s="1"/>
  <c r="N497" i="1"/>
  <c r="R497" i="1"/>
  <c r="S497" i="1" s="1"/>
  <c r="I498" i="1"/>
  <c r="J498" i="1"/>
  <c r="Q498" i="1" s="1"/>
  <c r="K498" i="1"/>
  <c r="L498" i="1"/>
  <c r="M498" i="1"/>
  <c r="O498" i="1" s="1"/>
  <c r="P498" i="1" s="1"/>
  <c r="N498" i="1"/>
  <c r="R498" i="1"/>
  <c r="S498" i="1" s="1"/>
  <c r="I499" i="1"/>
  <c r="J499" i="1"/>
  <c r="Q499" i="1" s="1"/>
  <c r="K499" i="1"/>
  <c r="L499" i="1"/>
  <c r="M499" i="1"/>
  <c r="O499" i="1" s="1"/>
  <c r="P499" i="1" s="1"/>
  <c r="N499" i="1"/>
  <c r="R499" i="1"/>
  <c r="S499" i="1" s="1"/>
  <c r="I500" i="1"/>
  <c r="J500" i="1"/>
  <c r="Q500" i="1" s="1"/>
  <c r="K500" i="1"/>
  <c r="L500" i="1"/>
  <c r="M500" i="1"/>
  <c r="O500" i="1" s="1"/>
  <c r="P500" i="1" s="1"/>
  <c r="N500" i="1"/>
  <c r="R500" i="1"/>
  <c r="S500" i="1" s="1"/>
  <c r="I501" i="1"/>
  <c r="J501" i="1"/>
  <c r="Q501" i="1" s="1"/>
  <c r="K501" i="1"/>
  <c r="L501" i="1"/>
  <c r="M501" i="1"/>
  <c r="O501" i="1" s="1"/>
  <c r="P501" i="1" s="1"/>
  <c r="N501" i="1"/>
  <c r="R501" i="1"/>
  <c r="S501" i="1" s="1"/>
  <c r="I502" i="1"/>
  <c r="J502" i="1"/>
  <c r="Q502" i="1" s="1"/>
  <c r="K502" i="1"/>
  <c r="L502" i="1"/>
  <c r="M502" i="1"/>
  <c r="O502" i="1" s="1"/>
  <c r="P502" i="1" s="1"/>
  <c r="N502" i="1"/>
  <c r="R502" i="1"/>
  <c r="S502" i="1" s="1"/>
  <c r="I503" i="1"/>
  <c r="J503" i="1"/>
  <c r="Q503" i="1" s="1"/>
  <c r="K503" i="1"/>
  <c r="L503" i="1"/>
  <c r="M503" i="1"/>
  <c r="O503" i="1" s="1"/>
  <c r="P503" i="1" s="1"/>
  <c r="N503" i="1"/>
  <c r="R503" i="1"/>
  <c r="S503" i="1" s="1"/>
  <c r="I504" i="1"/>
  <c r="J504" i="1"/>
  <c r="Q504" i="1" s="1"/>
  <c r="K504" i="1"/>
  <c r="L504" i="1"/>
  <c r="M504" i="1"/>
  <c r="O504" i="1" s="1"/>
  <c r="P504" i="1" s="1"/>
  <c r="N504" i="1"/>
  <c r="R504" i="1"/>
  <c r="S504" i="1" s="1"/>
  <c r="I505" i="1"/>
  <c r="J505" i="1"/>
  <c r="Q505" i="1" s="1"/>
  <c r="K505" i="1"/>
  <c r="L505" i="1"/>
  <c r="M505" i="1"/>
  <c r="O505" i="1" s="1"/>
  <c r="P505" i="1" s="1"/>
  <c r="N505" i="1"/>
  <c r="R505" i="1"/>
  <c r="S505" i="1" s="1"/>
  <c r="I506" i="1"/>
  <c r="J506" i="1"/>
  <c r="Q506" i="1" s="1"/>
  <c r="K506" i="1"/>
  <c r="L506" i="1"/>
  <c r="M506" i="1"/>
  <c r="O506" i="1" s="1"/>
  <c r="P506" i="1" s="1"/>
  <c r="N506" i="1"/>
  <c r="R506" i="1"/>
  <c r="S506" i="1" s="1"/>
  <c r="I507" i="1"/>
  <c r="J507" i="1"/>
  <c r="Q507" i="1" s="1"/>
  <c r="K507" i="1"/>
  <c r="L507" i="1"/>
  <c r="M507" i="1"/>
  <c r="O507" i="1" s="1"/>
  <c r="P507" i="1" s="1"/>
  <c r="N507" i="1"/>
  <c r="R507" i="1"/>
  <c r="S507" i="1" s="1"/>
  <c r="I508" i="1"/>
  <c r="J508" i="1"/>
  <c r="Q508" i="1" s="1"/>
  <c r="K508" i="1"/>
  <c r="L508" i="1"/>
  <c r="M508" i="1"/>
  <c r="O508" i="1" s="1"/>
  <c r="P508" i="1" s="1"/>
  <c r="N508" i="1"/>
  <c r="R508" i="1"/>
  <c r="S508" i="1" s="1"/>
  <c r="I509" i="1"/>
  <c r="J509" i="1"/>
  <c r="Q509" i="1" s="1"/>
  <c r="K509" i="1"/>
  <c r="L509" i="1"/>
  <c r="M509" i="1"/>
  <c r="O509" i="1" s="1"/>
  <c r="P509" i="1" s="1"/>
  <c r="N509" i="1"/>
  <c r="R509" i="1"/>
  <c r="S509" i="1" s="1"/>
  <c r="I510" i="1"/>
  <c r="J510" i="1"/>
  <c r="Q510" i="1" s="1"/>
  <c r="K510" i="1"/>
  <c r="L510" i="1"/>
  <c r="M510" i="1"/>
  <c r="O510" i="1" s="1"/>
  <c r="P510" i="1" s="1"/>
  <c r="N510" i="1"/>
  <c r="R510" i="1"/>
  <c r="S510" i="1" s="1"/>
  <c r="I511" i="1"/>
  <c r="J511" i="1"/>
  <c r="Q511" i="1" s="1"/>
  <c r="K511" i="1"/>
  <c r="L511" i="1"/>
  <c r="M511" i="1"/>
  <c r="O511" i="1" s="1"/>
  <c r="P511" i="1" s="1"/>
  <c r="N511" i="1"/>
  <c r="R511" i="1"/>
  <c r="S511" i="1" s="1"/>
  <c r="I512" i="1"/>
  <c r="J512" i="1"/>
  <c r="Q512" i="1" s="1"/>
  <c r="K512" i="1"/>
  <c r="L512" i="1"/>
  <c r="M512" i="1"/>
  <c r="O512" i="1" s="1"/>
  <c r="P512" i="1" s="1"/>
  <c r="N512" i="1"/>
  <c r="R512" i="1"/>
  <c r="S512" i="1" s="1"/>
  <c r="I513" i="1"/>
  <c r="J513" i="1"/>
  <c r="Q513" i="1" s="1"/>
  <c r="K513" i="1"/>
  <c r="L513" i="1"/>
  <c r="M513" i="1"/>
  <c r="O513" i="1" s="1"/>
  <c r="P513" i="1" s="1"/>
  <c r="N513" i="1"/>
  <c r="R513" i="1"/>
  <c r="S513" i="1" s="1"/>
  <c r="I514" i="1"/>
  <c r="J514" i="1"/>
  <c r="Q514" i="1" s="1"/>
  <c r="K514" i="1"/>
  <c r="L514" i="1"/>
  <c r="M514" i="1"/>
  <c r="O514" i="1" s="1"/>
  <c r="P514" i="1" s="1"/>
  <c r="N514" i="1"/>
  <c r="R514" i="1"/>
  <c r="S514" i="1" s="1"/>
  <c r="I515" i="1"/>
  <c r="J515" i="1"/>
  <c r="Q515" i="1" s="1"/>
  <c r="K515" i="1"/>
  <c r="L515" i="1"/>
  <c r="M515" i="1"/>
  <c r="O515" i="1" s="1"/>
  <c r="P515" i="1" s="1"/>
  <c r="N515" i="1"/>
  <c r="R515" i="1"/>
  <c r="S515" i="1" s="1"/>
  <c r="I516" i="1"/>
  <c r="J516" i="1"/>
  <c r="Q516" i="1" s="1"/>
  <c r="K516" i="1"/>
  <c r="L516" i="1"/>
  <c r="M516" i="1"/>
  <c r="O516" i="1" s="1"/>
  <c r="P516" i="1" s="1"/>
  <c r="N516" i="1"/>
  <c r="R516" i="1"/>
  <c r="S516" i="1" s="1"/>
  <c r="I517" i="1"/>
  <c r="J517" i="1"/>
  <c r="Q517" i="1" s="1"/>
  <c r="K517" i="1"/>
  <c r="L517" i="1"/>
  <c r="M517" i="1"/>
  <c r="O517" i="1" s="1"/>
  <c r="P517" i="1" s="1"/>
  <c r="N517" i="1"/>
  <c r="R517" i="1"/>
  <c r="S517" i="1" s="1"/>
  <c r="I518" i="1"/>
  <c r="J518" i="1"/>
  <c r="Q518" i="1" s="1"/>
  <c r="K518" i="1"/>
  <c r="L518" i="1"/>
  <c r="M518" i="1"/>
  <c r="O518" i="1" s="1"/>
  <c r="P518" i="1" s="1"/>
  <c r="N518" i="1"/>
  <c r="R518" i="1"/>
  <c r="S518" i="1" s="1"/>
  <c r="I519" i="1"/>
  <c r="J519" i="1"/>
  <c r="Q519" i="1" s="1"/>
  <c r="K519" i="1"/>
  <c r="L519" i="1"/>
  <c r="M519" i="1"/>
  <c r="O519" i="1" s="1"/>
  <c r="P519" i="1" s="1"/>
  <c r="N519" i="1"/>
  <c r="R519" i="1"/>
  <c r="S519" i="1" s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25" i="49"/>
  <c r="G26" i="49"/>
  <c r="G27" i="49"/>
  <c r="G28" i="49"/>
  <c r="G29" i="49"/>
  <c r="G30" i="49"/>
  <c r="G31" i="49"/>
  <c r="L6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5" i="52"/>
  <c r="V6" i="6" l="1"/>
  <c r="T6" i="6"/>
  <c r="R6" i="6"/>
  <c r="P6" i="6"/>
  <c r="P11" i="6"/>
  <c r="P12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6" i="6"/>
  <c r="L6" i="6"/>
  <c r="J6" i="6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6" i="9"/>
  <c r="R6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6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6" i="9"/>
  <c r="L6" i="9"/>
  <c r="J6" i="9"/>
  <c r="AW6" i="12"/>
  <c r="V6" i="12"/>
  <c r="T6" i="12"/>
  <c r="R6" i="12"/>
  <c r="P6" i="12"/>
  <c r="N6" i="12"/>
  <c r="L6" i="12"/>
  <c r="J6" i="12"/>
  <c r="V6" i="16"/>
  <c r="T6" i="16"/>
  <c r="R6" i="16"/>
  <c r="P6" i="16"/>
  <c r="N6" i="16"/>
  <c r="L6" i="16"/>
  <c r="J6" i="16"/>
  <c r="AU6" i="19"/>
  <c r="AU11" i="19"/>
  <c r="AU12" i="19"/>
  <c r="AU13" i="19"/>
  <c r="AU14" i="19"/>
  <c r="AU15" i="19"/>
  <c r="AU16" i="19"/>
  <c r="AU17" i="19"/>
  <c r="AU18" i="19"/>
  <c r="AU19" i="19"/>
  <c r="AU20" i="19"/>
  <c r="AU21" i="19"/>
  <c r="AU22" i="19"/>
  <c r="AU23" i="19"/>
  <c r="AU24" i="19"/>
  <c r="AU25" i="19"/>
  <c r="AU26" i="19"/>
  <c r="AU27" i="19"/>
  <c r="AU28" i="19"/>
  <c r="AU29" i="19"/>
  <c r="AU30" i="19"/>
  <c r="AU31" i="19"/>
  <c r="AW11" i="19"/>
  <c r="AW12" i="19"/>
  <c r="AW13" i="19"/>
  <c r="AW14" i="19"/>
  <c r="AW15" i="19"/>
  <c r="AW16" i="19"/>
  <c r="AW17" i="19"/>
  <c r="AW18" i="19"/>
  <c r="AW19" i="19"/>
  <c r="AW20" i="19"/>
  <c r="AW21" i="19"/>
  <c r="AW22" i="19"/>
  <c r="AW23" i="19"/>
  <c r="AW24" i="19"/>
  <c r="AW25" i="19"/>
  <c r="AW26" i="19"/>
  <c r="AW27" i="19"/>
  <c r="AW28" i="19"/>
  <c r="AW29" i="19"/>
  <c r="AW30" i="19"/>
  <c r="AW31" i="19"/>
  <c r="AW6" i="19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6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5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5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5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5" i="6"/>
  <c r="N5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5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5" i="6"/>
  <c r="AW10" i="9"/>
  <c r="AW11" i="9"/>
  <c r="AW12" i="9"/>
  <c r="AW13" i="9"/>
  <c r="AW14" i="9"/>
  <c r="AW15" i="9"/>
  <c r="AW16" i="9"/>
  <c r="AW17" i="9"/>
  <c r="AW18" i="9"/>
  <c r="AW19" i="9"/>
  <c r="AW20" i="9"/>
  <c r="AW21" i="9"/>
  <c r="AW22" i="9"/>
  <c r="AW23" i="9"/>
  <c r="AW24" i="9"/>
  <c r="AW25" i="9"/>
  <c r="AW26" i="9"/>
  <c r="AW27" i="9"/>
  <c r="AW28" i="9"/>
  <c r="AW29" i="9"/>
  <c r="AW30" i="9"/>
  <c r="AW31" i="9"/>
  <c r="AW6" i="9"/>
  <c r="V31" i="9"/>
  <c r="V30" i="9"/>
  <c r="V29" i="9"/>
  <c r="V28" i="9"/>
  <c r="V27" i="9"/>
  <c r="V26" i="9"/>
  <c r="V25" i="9"/>
  <c r="V24" i="9"/>
  <c r="V23" i="9"/>
  <c r="V22" i="9"/>
  <c r="V21" i="9"/>
  <c r="V20" i="9"/>
  <c r="V19" i="9"/>
  <c r="V18" i="9"/>
  <c r="V17" i="9"/>
  <c r="V16" i="9"/>
  <c r="V15" i="9"/>
  <c r="V14" i="9"/>
  <c r="V13" i="9"/>
  <c r="V12" i="9"/>
  <c r="V11" i="9"/>
  <c r="V6" i="9"/>
  <c r="V5" i="9"/>
  <c r="T5" i="9"/>
  <c r="R31" i="9"/>
  <c r="R30" i="9"/>
  <c r="R29" i="9"/>
  <c r="R28" i="9"/>
  <c r="R27" i="9"/>
  <c r="R26" i="9"/>
  <c r="R25" i="9"/>
  <c r="R24" i="9"/>
  <c r="R23" i="9"/>
  <c r="R22" i="9"/>
  <c r="R21" i="9"/>
  <c r="R20" i="9"/>
  <c r="R19" i="9"/>
  <c r="R18" i="9"/>
  <c r="R17" i="9"/>
  <c r="R16" i="9"/>
  <c r="R15" i="9"/>
  <c r="R14" i="9"/>
  <c r="R13" i="9"/>
  <c r="R12" i="9"/>
  <c r="R11" i="9"/>
  <c r="R5" i="9"/>
  <c r="P5" i="9"/>
  <c r="N5" i="9"/>
  <c r="L5" i="9"/>
  <c r="J5" i="9"/>
  <c r="V31" i="12"/>
  <c r="V30" i="12"/>
  <c r="V29" i="12"/>
  <c r="V28" i="12"/>
  <c r="V27" i="12"/>
  <c r="V26" i="12"/>
  <c r="V25" i="12"/>
  <c r="V24" i="12"/>
  <c r="V23" i="12"/>
  <c r="V22" i="12"/>
  <c r="V21" i="12"/>
  <c r="V20" i="12"/>
  <c r="V19" i="12"/>
  <c r="V18" i="12"/>
  <c r="V17" i="12"/>
  <c r="V16" i="12"/>
  <c r="V15" i="12"/>
  <c r="V14" i="12"/>
  <c r="V13" i="12"/>
  <c r="V12" i="12"/>
  <c r="V11" i="12"/>
  <c r="V5" i="12"/>
  <c r="T31" i="12"/>
  <c r="T30" i="12"/>
  <c r="T29" i="12"/>
  <c r="T28" i="12"/>
  <c r="T27" i="12"/>
  <c r="T26" i="12"/>
  <c r="T25" i="12"/>
  <c r="T24" i="12"/>
  <c r="T23" i="12"/>
  <c r="T22" i="12"/>
  <c r="T21" i="12"/>
  <c r="T20" i="12"/>
  <c r="T19" i="12"/>
  <c r="T18" i="12"/>
  <c r="T17" i="12"/>
  <c r="T16" i="12"/>
  <c r="T15" i="12"/>
  <c r="T14" i="12"/>
  <c r="T13" i="12"/>
  <c r="T12" i="12"/>
  <c r="T11" i="12"/>
  <c r="T5" i="12"/>
  <c r="R31" i="12"/>
  <c r="R30" i="12"/>
  <c r="R29" i="12"/>
  <c r="R28" i="12"/>
  <c r="R27" i="12"/>
  <c r="R26" i="12"/>
  <c r="R25" i="12"/>
  <c r="R24" i="12"/>
  <c r="R23" i="12"/>
  <c r="R22" i="12"/>
  <c r="R21" i="12"/>
  <c r="R20" i="12"/>
  <c r="R19" i="12"/>
  <c r="R18" i="12"/>
  <c r="R17" i="12"/>
  <c r="R16" i="12"/>
  <c r="R15" i="12"/>
  <c r="R14" i="12"/>
  <c r="R13" i="12"/>
  <c r="R12" i="12"/>
  <c r="R11" i="12"/>
  <c r="R5" i="12"/>
  <c r="P31" i="12"/>
  <c r="P30" i="12"/>
  <c r="P29" i="12"/>
  <c r="P28" i="12"/>
  <c r="P27" i="12"/>
  <c r="P26" i="12"/>
  <c r="P25" i="12"/>
  <c r="P24" i="12"/>
  <c r="P23" i="12"/>
  <c r="P22" i="12"/>
  <c r="P21" i="12"/>
  <c r="P20" i="12"/>
  <c r="P19" i="12"/>
  <c r="P18" i="12"/>
  <c r="P17" i="12"/>
  <c r="P16" i="12"/>
  <c r="P15" i="12"/>
  <c r="P14" i="12"/>
  <c r="P13" i="12"/>
  <c r="P12" i="12"/>
  <c r="P11" i="12"/>
  <c r="P5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5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5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5" i="12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AW26" i="16"/>
  <c r="AW27" i="16"/>
  <c r="AW28" i="16"/>
  <c r="AW29" i="16"/>
  <c r="AW30" i="16"/>
  <c r="AW31" i="16"/>
  <c r="AW6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5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5" i="16"/>
  <c r="R31" i="16"/>
  <c r="R30" i="16"/>
  <c r="R29" i="16"/>
  <c r="R28" i="16"/>
  <c r="R27" i="16"/>
  <c r="R26" i="16"/>
  <c r="R25" i="16"/>
  <c r="R24" i="16"/>
  <c r="R23" i="16"/>
  <c r="R22" i="16"/>
  <c r="R21" i="16"/>
  <c r="R20" i="16"/>
  <c r="R19" i="16"/>
  <c r="R18" i="16"/>
  <c r="R17" i="16"/>
  <c r="R16" i="16"/>
  <c r="R15" i="16"/>
  <c r="R14" i="16"/>
  <c r="R13" i="16"/>
  <c r="R12" i="16"/>
  <c r="R11" i="16"/>
  <c r="R5" i="16"/>
  <c r="P31" i="16"/>
  <c r="P30" i="16"/>
  <c r="P29" i="16"/>
  <c r="P28" i="16"/>
  <c r="P27" i="16"/>
  <c r="P26" i="16"/>
  <c r="P25" i="16"/>
  <c r="P24" i="16"/>
  <c r="P23" i="16"/>
  <c r="P22" i="16"/>
  <c r="P21" i="16"/>
  <c r="P20" i="16"/>
  <c r="P19" i="16"/>
  <c r="P18" i="16"/>
  <c r="P17" i="16"/>
  <c r="P16" i="16"/>
  <c r="P15" i="16"/>
  <c r="P14" i="16"/>
  <c r="P13" i="16"/>
  <c r="P12" i="16"/>
  <c r="P11" i="16"/>
  <c r="P5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5" i="16"/>
  <c r="L5" i="16"/>
  <c r="J5" i="16"/>
  <c r="V5" i="19"/>
  <c r="V6" i="19"/>
  <c r="T5" i="19"/>
  <c r="R5" i="19"/>
  <c r="P5" i="19"/>
  <c r="N5" i="19"/>
  <c r="L5" i="19"/>
  <c r="J5" i="19"/>
  <c r="G8" i="19"/>
  <c r="G9" i="19"/>
  <c r="G10" i="19"/>
  <c r="G11" i="19"/>
  <c r="G12" i="19"/>
  <c r="G13" i="19"/>
  <c r="G14" i="19"/>
  <c r="H15" i="19" s="1"/>
  <c r="G15" i="19"/>
  <c r="G16" i="19"/>
  <c r="G17" i="19"/>
  <c r="G18" i="19"/>
  <c r="G19" i="19"/>
  <c r="G20" i="19"/>
  <c r="G21" i="19"/>
  <c r="G22" i="19"/>
  <c r="H22" i="19" s="1"/>
  <c r="G23" i="19"/>
  <c r="G24" i="19"/>
  <c r="G25" i="19"/>
  <c r="G26" i="19"/>
  <c r="G27" i="19"/>
  <c r="G28" i="19"/>
  <c r="G29" i="19"/>
  <c r="G30" i="19"/>
  <c r="H30" i="19" s="1"/>
  <c r="G31" i="19"/>
  <c r="AF12" i="22"/>
  <c r="AF13" i="22"/>
  <c r="AF14" i="22"/>
  <c r="AF15" i="22"/>
  <c r="AF16" i="22"/>
  <c r="AF17" i="22"/>
  <c r="AF18" i="22"/>
  <c r="AF19" i="22"/>
  <c r="AF20" i="22"/>
  <c r="AF21" i="22"/>
  <c r="AF22" i="22"/>
  <c r="AF23" i="22"/>
  <c r="AF24" i="22"/>
  <c r="AF25" i="22"/>
  <c r="AF26" i="22"/>
  <c r="AF27" i="22"/>
  <c r="AF28" i="22"/>
  <c r="AF29" i="22"/>
  <c r="AF30" i="22"/>
  <c r="AF31" i="22"/>
  <c r="AD12" i="22"/>
  <c r="AD13" i="22"/>
  <c r="AD14" i="22"/>
  <c r="AD15" i="22"/>
  <c r="AD16" i="22"/>
  <c r="AD17" i="22"/>
  <c r="AD18" i="22"/>
  <c r="AD19" i="22"/>
  <c r="AD20" i="22"/>
  <c r="AD21" i="22"/>
  <c r="AD22" i="22"/>
  <c r="AD23" i="22"/>
  <c r="AD24" i="22"/>
  <c r="AD25" i="22"/>
  <c r="AD26" i="22"/>
  <c r="AD27" i="22"/>
  <c r="AD28" i="22"/>
  <c r="AD29" i="22"/>
  <c r="AD30" i="22"/>
  <c r="AD31" i="22"/>
  <c r="V5" i="22"/>
  <c r="AL6" i="22"/>
  <c r="AL30" i="22"/>
  <c r="AL29" i="22"/>
  <c r="AL28" i="22"/>
  <c r="AL27" i="22"/>
  <c r="AL26" i="22"/>
  <c r="AL25" i="22"/>
  <c r="AL24" i="22"/>
  <c r="AL23" i="22"/>
  <c r="AL22" i="22"/>
  <c r="AL21" i="22"/>
  <c r="AL20" i="22"/>
  <c r="AL19" i="22"/>
  <c r="AL18" i="22"/>
  <c r="AL17" i="22"/>
  <c r="AL16" i="22"/>
  <c r="AL15" i="22"/>
  <c r="AL14" i="22"/>
  <c r="AL13" i="22"/>
  <c r="AL12" i="22"/>
  <c r="AJ31" i="22"/>
  <c r="AJ30" i="22"/>
  <c r="AJ29" i="22"/>
  <c r="AJ28" i="22"/>
  <c r="AJ27" i="22"/>
  <c r="AJ26" i="22"/>
  <c r="AJ25" i="22"/>
  <c r="AJ24" i="22"/>
  <c r="AJ23" i="22"/>
  <c r="AJ22" i="22"/>
  <c r="AJ21" i="22"/>
  <c r="AJ20" i="22"/>
  <c r="AJ19" i="22"/>
  <c r="AJ18" i="22"/>
  <c r="AJ17" i="22"/>
  <c r="AJ16" i="22"/>
  <c r="AJ15" i="22"/>
  <c r="AJ14" i="22"/>
  <c r="AJ13" i="22"/>
  <c r="AJ12" i="22"/>
  <c r="AJ6" i="22"/>
  <c r="AH31" i="22"/>
  <c r="AH30" i="22"/>
  <c r="AH29" i="22"/>
  <c r="AH28" i="22"/>
  <c r="AH27" i="22"/>
  <c r="AH26" i="22"/>
  <c r="AH25" i="22"/>
  <c r="AH24" i="22"/>
  <c r="AH23" i="22"/>
  <c r="AH22" i="22"/>
  <c r="AH21" i="22"/>
  <c r="AH20" i="22"/>
  <c r="AH19" i="22"/>
  <c r="AH18" i="22"/>
  <c r="AH17" i="22"/>
  <c r="AH16" i="22"/>
  <c r="AH15" i="22"/>
  <c r="AH14" i="22"/>
  <c r="AH13" i="22"/>
  <c r="AH12" i="22"/>
  <c r="AH6" i="22"/>
  <c r="AF6" i="22"/>
  <c r="AD6" i="22"/>
  <c r="AB31" i="22"/>
  <c r="AB30" i="22"/>
  <c r="AB29" i="22"/>
  <c r="AB28" i="22"/>
  <c r="AB27" i="22"/>
  <c r="AB26" i="22"/>
  <c r="AB25" i="22"/>
  <c r="AB24" i="22"/>
  <c r="AB23" i="22"/>
  <c r="AB22" i="22"/>
  <c r="AB21" i="22"/>
  <c r="AB20" i="22"/>
  <c r="AB19" i="22"/>
  <c r="AB18" i="22"/>
  <c r="AB17" i="22"/>
  <c r="AB16" i="22"/>
  <c r="AB15" i="22"/>
  <c r="AB14" i="22"/>
  <c r="AB13" i="22"/>
  <c r="AB12" i="22"/>
  <c r="AB6" i="22"/>
  <c r="Z31" i="22"/>
  <c r="Z30" i="22"/>
  <c r="Z29" i="22"/>
  <c r="Z28" i="22"/>
  <c r="Z27" i="22"/>
  <c r="Z26" i="22"/>
  <c r="Z25" i="22"/>
  <c r="Z24" i="22"/>
  <c r="Z23" i="22"/>
  <c r="Z22" i="22"/>
  <c r="Z21" i="22"/>
  <c r="Z20" i="22"/>
  <c r="Z19" i="22"/>
  <c r="Z18" i="22"/>
  <c r="Z17" i="22"/>
  <c r="Z16" i="22"/>
  <c r="Z15" i="22"/>
  <c r="Z14" i="22"/>
  <c r="Z13" i="22"/>
  <c r="Z12" i="22"/>
  <c r="Z6" i="22"/>
  <c r="X31" i="22"/>
  <c r="X30" i="22"/>
  <c r="X29" i="22"/>
  <c r="X28" i="22"/>
  <c r="X27" i="22"/>
  <c r="X26" i="22"/>
  <c r="X25" i="22"/>
  <c r="X24" i="22"/>
  <c r="X23" i="22"/>
  <c r="X22" i="22"/>
  <c r="X21" i="22"/>
  <c r="X20" i="22"/>
  <c r="X19" i="22"/>
  <c r="X18" i="22"/>
  <c r="X17" i="22"/>
  <c r="X16" i="22"/>
  <c r="X15" i="22"/>
  <c r="X14" i="22"/>
  <c r="X13" i="22"/>
  <c r="X12" i="22"/>
  <c r="X6" i="22"/>
  <c r="V31" i="22"/>
  <c r="V30" i="22"/>
  <c r="V29" i="22"/>
  <c r="V28" i="22"/>
  <c r="V27" i="22"/>
  <c r="V26" i="22"/>
  <c r="V25" i="22"/>
  <c r="V24" i="22"/>
  <c r="V23" i="22"/>
  <c r="V22" i="22"/>
  <c r="V21" i="22"/>
  <c r="V20" i="22"/>
  <c r="V19" i="22"/>
  <c r="V18" i="22"/>
  <c r="V17" i="22"/>
  <c r="V16" i="22"/>
  <c r="V15" i="22"/>
  <c r="V14" i="22"/>
  <c r="V13" i="22"/>
  <c r="V12" i="22"/>
  <c r="V6" i="22"/>
  <c r="T31" i="22"/>
  <c r="T30" i="22"/>
  <c r="T29" i="22"/>
  <c r="T28" i="22"/>
  <c r="T27" i="22"/>
  <c r="T26" i="22"/>
  <c r="T25" i="22"/>
  <c r="T24" i="22"/>
  <c r="T23" i="22"/>
  <c r="T22" i="22"/>
  <c r="T21" i="22"/>
  <c r="T20" i="22"/>
  <c r="T19" i="22"/>
  <c r="T18" i="22"/>
  <c r="T17" i="22"/>
  <c r="T16" i="22"/>
  <c r="T15" i="22"/>
  <c r="T14" i="22"/>
  <c r="T13" i="22"/>
  <c r="T12" i="22"/>
  <c r="T6" i="22"/>
  <c r="R31" i="22"/>
  <c r="R30" i="22"/>
  <c r="R29" i="22"/>
  <c r="R28" i="22"/>
  <c r="R27" i="22"/>
  <c r="R26" i="22"/>
  <c r="R25" i="22"/>
  <c r="R24" i="22"/>
  <c r="R23" i="22"/>
  <c r="R22" i="22"/>
  <c r="R21" i="22"/>
  <c r="R20" i="22"/>
  <c r="R19" i="22"/>
  <c r="R18" i="22"/>
  <c r="R17" i="22"/>
  <c r="R16" i="22"/>
  <c r="R15" i="22"/>
  <c r="R14" i="22"/>
  <c r="R13" i="22"/>
  <c r="R12" i="22"/>
  <c r="R6" i="22"/>
  <c r="P31" i="22"/>
  <c r="P30" i="22"/>
  <c r="P29" i="22"/>
  <c r="P28" i="22"/>
  <c r="P27" i="22"/>
  <c r="P26" i="22"/>
  <c r="P25" i="22"/>
  <c r="P24" i="22"/>
  <c r="P23" i="22"/>
  <c r="P22" i="22"/>
  <c r="P21" i="22"/>
  <c r="P20" i="22"/>
  <c r="P19" i="22"/>
  <c r="P18" i="22"/>
  <c r="P17" i="22"/>
  <c r="P16" i="22"/>
  <c r="P15" i="22"/>
  <c r="P14" i="22"/>
  <c r="P13" i="22"/>
  <c r="P12" i="22"/>
  <c r="P6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6" i="22"/>
  <c r="L31" i="22"/>
  <c r="L30" i="22"/>
  <c r="L29" i="22"/>
  <c r="L28" i="22"/>
  <c r="L27" i="22"/>
  <c r="L26" i="22"/>
  <c r="L25" i="22"/>
  <c r="L24" i="22"/>
  <c r="L23" i="22"/>
  <c r="L22" i="22"/>
  <c r="L21" i="22"/>
  <c r="L20" i="22"/>
  <c r="L19" i="22"/>
  <c r="L18" i="22"/>
  <c r="L17" i="22"/>
  <c r="L16" i="22"/>
  <c r="L15" i="22"/>
  <c r="L14" i="22"/>
  <c r="L13" i="22"/>
  <c r="L12" i="22"/>
  <c r="L6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AW6" i="22"/>
  <c r="AU6" i="22"/>
  <c r="AR6" i="22"/>
  <c r="AQ6" i="22"/>
  <c r="AO6" i="22"/>
  <c r="J6" i="22"/>
  <c r="H6" i="22"/>
  <c r="AY6" i="22"/>
  <c r="AW5" i="22"/>
  <c r="AU5" i="22"/>
  <c r="AR5" i="22"/>
  <c r="AQ5" i="22"/>
  <c r="AO5" i="22"/>
  <c r="T5" i="22"/>
  <c r="R5" i="22"/>
  <c r="P5" i="22"/>
  <c r="N5" i="22"/>
  <c r="L5" i="22"/>
  <c r="J5" i="22"/>
  <c r="AR4" i="22"/>
  <c r="AQ4" i="22"/>
  <c r="E4" i="22"/>
  <c r="AX7" i="25"/>
  <c r="AY7" i="25" s="1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6" i="25"/>
  <c r="F5" i="25"/>
  <c r="H31" i="25"/>
  <c r="H30" i="25"/>
  <c r="H29" i="25"/>
  <c r="H28" i="25"/>
  <c r="H27" i="25"/>
  <c r="H26" i="25"/>
  <c r="H25" i="25"/>
  <c r="H24" i="25"/>
  <c r="H23" i="25"/>
  <c r="H22" i="25"/>
  <c r="H21" i="25"/>
  <c r="H20" i="25"/>
  <c r="H19" i="25"/>
  <c r="H18" i="25"/>
  <c r="H17" i="25"/>
  <c r="H16" i="25"/>
  <c r="H15" i="25"/>
  <c r="H14" i="25"/>
  <c r="H13" i="25"/>
  <c r="H12" i="25"/>
  <c r="H6" i="25"/>
  <c r="H5" i="25"/>
  <c r="J31" i="25"/>
  <c r="J30" i="25"/>
  <c r="J29" i="25"/>
  <c r="J28" i="25"/>
  <c r="J27" i="25"/>
  <c r="J26" i="25"/>
  <c r="J25" i="25"/>
  <c r="J24" i="25"/>
  <c r="J23" i="25"/>
  <c r="J22" i="25"/>
  <c r="J21" i="25"/>
  <c r="J20" i="25"/>
  <c r="J19" i="25"/>
  <c r="J18" i="25"/>
  <c r="J17" i="25"/>
  <c r="J16" i="25"/>
  <c r="J15" i="25"/>
  <c r="J14" i="25"/>
  <c r="J13" i="25"/>
  <c r="J12" i="25"/>
  <c r="J6" i="25"/>
  <c r="J5" i="25"/>
  <c r="L31" i="25"/>
  <c r="L30" i="25"/>
  <c r="L29" i="25"/>
  <c r="L28" i="25"/>
  <c r="L27" i="25"/>
  <c r="L26" i="25"/>
  <c r="L25" i="25"/>
  <c r="L24" i="25"/>
  <c r="L23" i="25"/>
  <c r="L22" i="25"/>
  <c r="L21" i="25"/>
  <c r="L20" i="25"/>
  <c r="L19" i="25"/>
  <c r="L18" i="25"/>
  <c r="L17" i="25"/>
  <c r="L16" i="25"/>
  <c r="L15" i="25"/>
  <c r="L14" i="25"/>
  <c r="L13" i="25"/>
  <c r="L12" i="25"/>
  <c r="L6" i="25"/>
  <c r="L5" i="25"/>
  <c r="N31" i="25"/>
  <c r="N30" i="25"/>
  <c r="N29" i="25"/>
  <c r="N28" i="25"/>
  <c r="N27" i="25"/>
  <c r="N26" i="25"/>
  <c r="N25" i="25"/>
  <c r="N24" i="25"/>
  <c r="N23" i="25"/>
  <c r="N22" i="25"/>
  <c r="N21" i="25"/>
  <c r="N20" i="25"/>
  <c r="N19" i="25"/>
  <c r="N18" i="25"/>
  <c r="N17" i="25"/>
  <c r="N16" i="25"/>
  <c r="N15" i="25"/>
  <c r="N14" i="25"/>
  <c r="N13" i="25"/>
  <c r="N12" i="25"/>
  <c r="N6" i="25"/>
  <c r="N5" i="25"/>
  <c r="P31" i="25"/>
  <c r="P30" i="25"/>
  <c r="P29" i="25"/>
  <c r="P28" i="25"/>
  <c r="P27" i="25"/>
  <c r="P26" i="25"/>
  <c r="P25" i="25"/>
  <c r="P24" i="25"/>
  <c r="P23" i="25"/>
  <c r="P22" i="25"/>
  <c r="P21" i="25"/>
  <c r="P20" i="25"/>
  <c r="P19" i="25"/>
  <c r="P18" i="25"/>
  <c r="P17" i="25"/>
  <c r="P16" i="25"/>
  <c r="P15" i="25"/>
  <c r="P14" i="25"/>
  <c r="P13" i="25"/>
  <c r="P12" i="25"/>
  <c r="P6" i="25"/>
  <c r="P5" i="25"/>
  <c r="R31" i="25"/>
  <c r="R30" i="25"/>
  <c r="R29" i="25"/>
  <c r="R28" i="25"/>
  <c r="R27" i="25"/>
  <c r="R26" i="25"/>
  <c r="R25" i="25"/>
  <c r="R24" i="25"/>
  <c r="R23" i="25"/>
  <c r="R22" i="25"/>
  <c r="R21" i="25"/>
  <c r="R20" i="25"/>
  <c r="R19" i="25"/>
  <c r="R18" i="25"/>
  <c r="R17" i="25"/>
  <c r="R16" i="25"/>
  <c r="R15" i="25"/>
  <c r="R14" i="25"/>
  <c r="R13" i="25"/>
  <c r="R12" i="25"/>
  <c r="R6" i="25"/>
  <c r="R5" i="25"/>
  <c r="T31" i="25"/>
  <c r="T30" i="25"/>
  <c r="T29" i="25"/>
  <c r="T28" i="25"/>
  <c r="T27" i="25"/>
  <c r="T26" i="25"/>
  <c r="T25" i="25"/>
  <c r="T24" i="25"/>
  <c r="T23" i="25"/>
  <c r="T22" i="25"/>
  <c r="T21" i="25"/>
  <c r="T20" i="25"/>
  <c r="T19" i="25"/>
  <c r="T18" i="25"/>
  <c r="T17" i="25"/>
  <c r="T16" i="25"/>
  <c r="T15" i="25"/>
  <c r="T14" i="25"/>
  <c r="T13" i="25"/>
  <c r="T12" i="25"/>
  <c r="T6" i="25"/>
  <c r="T5" i="25"/>
  <c r="AL30" i="25"/>
  <c r="AL29" i="25"/>
  <c r="AL28" i="25"/>
  <c r="AL27" i="25"/>
  <c r="AL26" i="25"/>
  <c r="AL25" i="25"/>
  <c r="AL24" i="25"/>
  <c r="AL23" i="25"/>
  <c r="AL22" i="25"/>
  <c r="AL21" i="25"/>
  <c r="AL20" i="25"/>
  <c r="AL19" i="25"/>
  <c r="AL18" i="25"/>
  <c r="AL17" i="25"/>
  <c r="AL16" i="25"/>
  <c r="AL15" i="25"/>
  <c r="AL14" i="25"/>
  <c r="AL13" i="25"/>
  <c r="AL12" i="25"/>
  <c r="AL6" i="25"/>
  <c r="AJ31" i="25"/>
  <c r="AJ30" i="25"/>
  <c r="AJ29" i="25"/>
  <c r="AJ28" i="25"/>
  <c r="AJ27" i="25"/>
  <c r="AJ26" i="25"/>
  <c r="AJ25" i="25"/>
  <c r="AJ24" i="25"/>
  <c r="AJ23" i="25"/>
  <c r="AJ22" i="25"/>
  <c r="AJ21" i="25"/>
  <c r="AJ20" i="25"/>
  <c r="AJ19" i="25"/>
  <c r="AJ18" i="25"/>
  <c r="AJ17" i="25"/>
  <c r="AJ16" i="25"/>
  <c r="AJ15" i="25"/>
  <c r="AJ14" i="25"/>
  <c r="AJ13" i="25"/>
  <c r="AJ12" i="25"/>
  <c r="AJ6" i="25"/>
  <c r="AH31" i="25"/>
  <c r="AH30" i="25"/>
  <c r="AH29" i="25"/>
  <c r="AH28" i="25"/>
  <c r="AH27" i="25"/>
  <c r="AH26" i="25"/>
  <c r="AH25" i="25"/>
  <c r="AH24" i="25"/>
  <c r="AH23" i="25"/>
  <c r="AH22" i="25"/>
  <c r="AH21" i="25"/>
  <c r="AH20" i="25"/>
  <c r="AH19" i="25"/>
  <c r="AH18" i="25"/>
  <c r="AH17" i="25"/>
  <c r="AH16" i="25"/>
  <c r="AH15" i="25"/>
  <c r="AH14" i="25"/>
  <c r="AH13" i="25"/>
  <c r="AH12" i="25"/>
  <c r="AH6" i="25"/>
  <c r="AF31" i="25"/>
  <c r="AF30" i="25"/>
  <c r="AF29" i="25"/>
  <c r="AF28" i="25"/>
  <c r="AF27" i="25"/>
  <c r="AF26" i="25"/>
  <c r="AF25" i="25"/>
  <c r="AF24" i="25"/>
  <c r="AF23" i="25"/>
  <c r="AF22" i="25"/>
  <c r="AF21" i="25"/>
  <c r="AF20" i="25"/>
  <c r="AF19" i="25"/>
  <c r="AF18" i="25"/>
  <c r="AF17" i="25"/>
  <c r="AF16" i="25"/>
  <c r="AF15" i="25"/>
  <c r="AF14" i="25"/>
  <c r="AF13" i="25"/>
  <c r="AF12" i="25"/>
  <c r="AF6" i="25"/>
  <c r="AD31" i="25"/>
  <c r="AD30" i="25"/>
  <c r="AD29" i="25"/>
  <c r="AD28" i="25"/>
  <c r="AD27" i="25"/>
  <c r="AD26" i="25"/>
  <c r="AD25" i="25"/>
  <c r="AD24" i="25"/>
  <c r="AD23" i="25"/>
  <c r="AD22" i="25"/>
  <c r="AD21" i="25"/>
  <c r="AD20" i="25"/>
  <c r="AD19" i="25"/>
  <c r="AD18" i="25"/>
  <c r="AD17" i="25"/>
  <c r="AD16" i="25"/>
  <c r="AD15" i="25"/>
  <c r="AD14" i="25"/>
  <c r="AD13" i="25"/>
  <c r="AD12" i="25"/>
  <c r="AD6" i="25"/>
  <c r="AB31" i="25"/>
  <c r="AB30" i="25"/>
  <c r="AB29" i="25"/>
  <c r="AB28" i="25"/>
  <c r="AB27" i="25"/>
  <c r="AB26" i="25"/>
  <c r="AB25" i="25"/>
  <c r="AB24" i="25"/>
  <c r="AB23" i="25"/>
  <c r="AB22" i="25"/>
  <c r="AB21" i="25"/>
  <c r="AB20" i="25"/>
  <c r="AB19" i="25"/>
  <c r="AB18" i="25"/>
  <c r="AB17" i="25"/>
  <c r="AB16" i="25"/>
  <c r="AB15" i="25"/>
  <c r="AB14" i="25"/>
  <c r="AB13" i="25"/>
  <c r="AB12" i="25"/>
  <c r="AB6" i="25"/>
  <c r="Z31" i="25"/>
  <c r="Z30" i="25"/>
  <c r="Z29" i="25"/>
  <c r="Z28" i="25"/>
  <c r="Z27" i="25"/>
  <c r="Z26" i="25"/>
  <c r="Z25" i="25"/>
  <c r="Z24" i="25"/>
  <c r="Z23" i="25"/>
  <c r="Z22" i="25"/>
  <c r="Z21" i="25"/>
  <c r="Z20" i="25"/>
  <c r="Z19" i="25"/>
  <c r="Z18" i="25"/>
  <c r="Z17" i="25"/>
  <c r="Z16" i="25"/>
  <c r="Z15" i="25"/>
  <c r="Z14" i="25"/>
  <c r="Z13" i="25"/>
  <c r="Z12" i="25"/>
  <c r="Z6" i="25"/>
  <c r="X31" i="25"/>
  <c r="X30" i="25"/>
  <c r="X29" i="25"/>
  <c r="X28" i="25"/>
  <c r="X27" i="25"/>
  <c r="X26" i="25"/>
  <c r="X25" i="25"/>
  <c r="X24" i="25"/>
  <c r="X23" i="25"/>
  <c r="X22" i="25"/>
  <c r="X21" i="25"/>
  <c r="X20" i="25"/>
  <c r="X19" i="25"/>
  <c r="X18" i="25"/>
  <c r="X17" i="25"/>
  <c r="X16" i="25"/>
  <c r="X15" i="25"/>
  <c r="X14" i="25"/>
  <c r="X13" i="25"/>
  <c r="X12" i="25"/>
  <c r="X6" i="25"/>
  <c r="V12" i="25"/>
  <c r="V13" i="25"/>
  <c r="V14" i="25"/>
  <c r="V15" i="25"/>
  <c r="V16" i="25"/>
  <c r="V17" i="25"/>
  <c r="V18" i="25"/>
  <c r="V19" i="25"/>
  <c r="V20" i="25"/>
  <c r="V21" i="25"/>
  <c r="V22" i="25"/>
  <c r="V23" i="25"/>
  <c r="V24" i="25"/>
  <c r="V25" i="25"/>
  <c r="V26" i="25"/>
  <c r="V27" i="25"/>
  <c r="V28" i="25"/>
  <c r="V29" i="25"/>
  <c r="V30" i="25"/>
  <c r="V31" i="25"/>
  <c r="V6" i="25"/>
  <c r="V5" i="25"/>
  <c r="AW6" i="25"/>
  <c r="AU6" i="25"/>
  <c r="AR6" i="25"/>
  <c r="AQ6" i="25"/>
  <c r="AO6" i="25"/>
  <c r="AW5" i="25"/>
  <c r="AU5" i="25"/>
  <c r="AR5" i="25"/>
  <c r="AQ5" i="25"/>
  <c r="AO5" i="25"/>
  <c r="E5" i="25"/>
  <c r="AR4" i="25"/>
  <c r="AQ4" i="25"/>
  <c r="E4" i="25"/>
  <c r="AW6" i="28"/>
  <c r="AW12" i="28"/>
  <c r="AW13" i="28"/>
  <c r="AW14" i="28"/>
  <c r="AW15" i="28"/>
  <c r="AW16" i="28"/>
  <c r="AW17" i="28"/>
  <c r="AW18" i="28"/>
  <c r="AW19" i="28"/>
  <c r="AW20" i="28"/>
  <c r="AW21" i="28"/>
  <c r="AW22" i="28"/>
  <c r="AW23" i="28"/>
  <c r="AW24" i="28"/>
  <c r="AW25" i="28"/>
  <c r="AW26" i="28"/>
  <c r="AW27" i="28"/>
  <c r="AW28" i="28"/>
  <c r="AW29" i="28"/>
  <c r="AW30" i="28"/>
  <c r="AW31" i="28"/>
  <c r="AY12" i="28"/>
  <c r="AY13" i="28"/>
  <c r="AY14" i="28"/>
  <c r="AY15" i="28"/>
  <c r="AY16" i="28"/>
  <c r="AY17" i="28"/>
  <c r="AY18" i="28"/>
  <c r="AY19" i="28"/>
  <c r="AY20" i="28"/>
  <c r="AY21" i="28"/>
  <c r="AY22" i="28"/>
  <c r="AY23" i="28"/>
  <c r="AY24" i="28"/>
  <c r="AY25" i="28"/>
  <c r="AY26" i="28"/>
  <c r="AY27" i="28"/>
  <c r="AY28" i="28"/>
  <c r="AY29" i="28"/>
  <c r="AY30" i="28"/>
  <c r="AY31" i="28"/>
  <c r="AW5" i="28"/>
  <c r="AX5" i="28"/>
  <c r="AY5" i="28" s="1"/>
  <c r="H6" i="28"/>
  <c r="AL31" i="28"/>
  <c r="AL30" i="28"/>
  <c r="AL29" i="28"/>
  <c r="AL28" i="28"/>
  <c r="AL27" i="28"/>
  <c r="AL26" i="28"/>
  <c r="AL25" i="28"/>
  <c r="AL24" i="28"/>
  <c r="AL23" i="28"/>
  <c r="AL22" i="28"/>
  <c r="AL21" i="28"/>
  <c r="AL20" i="28"/>
  <c r="AL19" i="28"/>
  <c r="AL18" i="28"/>
  <c r="AL17" i="28"/>
  <c r="AL16" i="28"/>
  <c r="AL15" i="28"/>
  <c r="AL14" i="28"/>
  <c r="AL13" i="28"/>
  <c r="AL12" i="28"/>
  <c r="AL6" i="28"/>
  <c r="AJ31" i="28"/>
  <c r="AJ30" i="28"/>
  <c r="AJ29" i="28"/>
  <c r="AJ28" i="28"/>
  <c r="AJ27" i="28"/>
  <c r="AJ26" i="28"/>
  <c r="AJ25" i="28"/>
  <c r="AJ24" i="28"/>
  <c r="AJ23" i="28"/>
  <c r="AJ22" i="28"/>
  <c r="AJ21" i="28"/>
  <c r="AJ20" i="28"/>
  <c r="AJ19" i="28"/>
  <c r="AJ18" i="28"/>
  <c r="AJ17" i="28"/>
  <c r="AJ16" i="28"/>
  <c r="AJ15" i="28"/>
  <c r="AJ14" i="28"/>
  <c r="AJ13" i="28"/>
  <c r="AJ12" i="28"/>
  <c r="AJ6" i="28"/>
  <c r="AO6" i="28"/>
  <c r="AQ6" i="28"/>
  <c r="AR6" i="28"/>
  <c r="AT6" i="28"/>
  <c r="BI6" i="28"/>
  <c r="AH31" i="28"/>
  <c r="AH30" i="28"/>
  <c r="AH29" i="28"/>
  <c r="AH28" i="28"/>
  <c r="AH27" i="28"/>
  <c r="AH26" i="28"/>
  <c r="AH25" i="28"/>
  <c r="AH24" i="28"/>
  <c r="AH23" i="28"/>
  <c r="AH22" i="28"/>
  <c r="AH21" i="28"/>
  <c r="AH20" i="28"/>
  <c r="AH19" i="28"/>
  <c r="AH18" i="28"/>
  <c r="AH17" i="28"/>
  <c r="AH16" i="28"/>
  <c r="AH15" i="28"/>
  <c r="AH14" i="28"/>
  <c r="AH13" i="28"/>
  <c r="AH12" i="28"/>
  <c r="AH6" i="28"/>
  <c r="AF31" i="28"/>
  <c r="AF30" i="28"/>
  <c r="AF29" i="28"/>
  <c r="AF28" i="28"/>
  <c r="AF27" i="28"/>
  <c r="AF26" i="28"/>
  <c r="AF25" i="28"/>
  <c r="AF24" i="28"/>
  <c r="AF23" i="28"/>
  <c r="AF22" i="28"/>
  <c r="AF21" i="28"/>
  <c r="AF20" i="28"/>
  <c r="AF19" i="28"/>
  <c r="AF18" i="28"/>
  <c r="AF17" i="28"/>
  <c r="AF16" i="28"/>
  <c r="AF15" i="28"/>
  <c r="AF14" i="28"/>
  <c r="AF13" i="28"/>
  <c r="AF12" i="28"/>
  <c r="AF6" i="28"/>
  <c r="AD31" i="28"/>
  <c r="AD30" i="28"/>
  <c r="AD29" i="28"/>
  <c r="AD28" i="28"/>
  <c r="AD27" i="28"/>
  <c r="AD26" i="28"/>
  <c r="AD25" i="28"/>
  <c r="AD24" i="28"/>
  <c r="AD23" i="28"/>
  <c r="AD22" i="28"/>
  <c r="AD21" i="28"/>
  <c r="AD20" i="28"/>
  <c r="AD19" i="28"/>
  <c r="AD18" i="28"/>
  <c r="AD17" i="28"/>
  <c r="AD16" i="28"/>
  <c r="AD15" i="28"/>
  <c r="AD14" i="28"/>
  <c r="AD13" i="28"/>
  <c r="AD12" i="28"/>
  <c r="AD6" i="28"/>
  <c r="AB31" i="28"/>
  <c r="AB30" i="28"/>
  <c r="AB29" i="28"/>
  <c r="AB28" i="28"/>
  <c r="AB27" i="28"/>
  <c r="AB26" i="28"/>
  <c r="AB25" i="28"/>
  <c r="AB24" i="28"/>
  <c r="AB23" i="28"/>
  <c r="AB22" i="28"/>
  <c r="AB21" i="28"/>
  <c r="AB20" i="28"/>
  <c r="AB19" i="28"/>
  <c r="AB18" i="28"/>
  <c r="AB17" i="28"/>
  <c r="AB16" i="28"/>
  <c r="AB15" i="28"/>
  <c r="AB14" i="28"/>
  <c r="AB13" i="28"/>
  <c r="AB12" i="28"/>
  <c r="AB6" i="28"/>
  <c r="Z12" i="28"/>
  <c r="Z13" i="28"/>
  <c r="Z14" i="28"/>
  <c r="Z15" i="28"/>
  <c r="Z16" i="28"/>
  <c r="Z17" i="28"/>
  <c r="Z18" i="28"/>
  <c r="Z19" i="28"/>
  <c r="Z20" i="28"/>
  <c r="Z21" i="28"/>
  <c r="Z22" i="28"/>
  <c r="Z23" i="28"/>
  <c r="Z24" i="28"/>
  <c r="Z25" i="28"/>
  <c r="Z26" i="28"/>
  <c r="Z27" i="28"/>
  <c r="Z28" i="28"/>
  <c r="Z29" i="28"/>
  <c r="Z30" i="28"/>
  <c r="Z31" i="28"/>
  <c r="X12" i="28"/>
  <c r="X13" i="28"/>
  <c r="X14" i="28"/>
  <c r="X15" i="28"/>
  <c r="X16" i="28"/>
  <c r="X17" i="28"/>
  <c r="X18" i="28"/>
  <c r="X19" i="28"/>
  <c r="X20" i="28"/>
  <c r="X21" i="28"/>
  <c r="X22" i="28"/>
  <c r="X23" i="28"/>
  <c r="X24" i="28"/>
  <c r="X25" i="28"/>
  <c r="X26" i="28"/>
  <c r="X27" i="28"/>
  <c r="X28" i="28"/>
  <c r="X29" i="28"/>
  <c r="X30" i="28"/>
  <c r="X31" i="28"/>
  <c r="V12" i="28"/>
  <c r="V13" i="28"/>
  <c r="V14" i="28"/>
  <c r="V15" i="28"/>
  <c r="V16" i="28"/>
  <c r="V17" i="28"/>
  <c r="V18" i="28"/>
  <c r="V19" i="28"/>
  <c r="V20" i="28"/>
  <c r="V21" i="28"/>
  <c r="V22" i="28"/>
  <c r="V23" i="28"/>
  <c r="V24" i="28"/>
  <c r="V25" i="28"/>
  <c r="V26" i="28"/>
  <c r="V27" i="28"/>
  <c r="V28" i="28"/>
  <c r="V29" i="28"/>
  <c r="V30" i="28"/>
  <c r="V31" i="28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T30" i="28"/>
  <c r="T3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Z6" i="28"/>
  <c r="X6" i="28"/>
  <c r="V6" i="28"/>
  <c r="T6" i="28"/>
  <c r="R6" i="28"/>
  <c r="P6" i="28"/>
  <c r="N6" i="28"/>
  <c r="L6" i="28"/>
  <c r="J6" i="28"/>
  <c r="V5" i="28"/>
  <c r="T5" i="28"/>
  <c r="R5" i="28"/>
  <c r="P5" i="28"/>
  <c r="N5" i="28"/>
  <c r="L5" i="28"/>
  <c r="J5" i="28"/>
  <c r="E4" i="28"/>
  <c r="AY6" i="31"/>
  <c r="Z12" i="31"/>
  <c r="Z13" i="31"/>
  <c r="Z14" i="31"/>
  <c r="Z15" i="31"/>
  <c r="Z16" i="31"/>
  <c r="Z17" i="31"/>
  <c r="Z18" i="31"/>
  <c r="Z19" i="31"/>
  <c r="Z20" i="31"/>
  <c r="Z21" i="31"/>
  <c r="Z22" i="31"/>
  <c r="Z23" i="31"/>
  <c r="Z24" i="31"/>
  <c r="Z25" i="31"/>
  <c r="Z26" i="31"/>
  <c r="Z27" i="31"/>
  <c r="Z28" i="31"/>
  <c r="Z29" i="31"/>
  <c r="Z30" i="31"/>
  <c r="Z31" i="31"/>
  <c r="AB12" i="31"/>
  <c r="AB13" i="31"/>
  <c r="AB14" i="31"/>
  <c r="AB15" i="31"/>
  <c r="AB16" i="31"/>
  <c r="AB17" i="31"/>
  <c r="AB18" i="31"/>
  <c r="AB19" i="31"/>
  <c r="AB20" i="31"/>
  <c r="AB21" i="31"/>
  <c r="AB22" i="31"/>
  <c r="AB23" i="31"/>
  <c r="AB24" i="31"/>
  <c r="AB25" i="31"/>
  <c r="AB26" i="31"/>
  <c r="AB27" i="31"/>
  <c r="AB28" i="31"/>
  <c r="AB29" i="31"/>
  <c r="AB30" i="31"/>
  <c r="AB3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F12" i="31"/>
  <c r="AF13" i="31"/>
  <c r="AF14" i="31"/>
  <c r="AF15" i="31"/>
  <c r="AF16" i="31"/>
  <c r="AF17" i="31"/>
  <c r="AF18" i="31"/>
  <c r="AF19" i="31"/>
  <c r="AF20" i="31"/>
  <c r="AF21" i="31"/>
  <c r="AF22" i="31"/>
  <c r="AF23" i="31"/>
  <c r="AF24" i="31"/>
  <c r="AF25" i="31"/>
  <c r="AF26" i="31"/>
  <c r="AF27" i="31"/>
  <c r="AF28" i="31"/>
  <c r="AF29" i="31"/>
  <c r="AF30" i="31"/>
  <c r="AF31" i="31"/>
  <c r="AH12" i="31"/>
  <c r="AH13" i="31"/>
  <c r="AH14" i="31"/>
  <c r="AH15" i="31"/>
  <c r="AH16" i="31"/>
  <c r="AH17" i="31"/>
  <c r="AH18" i="31"/>
  <c r="AH19" i="31"/>
  <c r="AH20" i="31"/>
  <c r="AH21" i="31"/>
  <c r="AH22" i="31"/>
  <c r="AH23" i="31"/>
  <c r="AH24" i="31"/>
  <c r="AH25" i="31"/>
  <c r="AH26" i="31"/>
  <c r="AH27" i="31"/>
  <c r="AH28" i="31"/>
  <c r="AH29" i="31"/>
  <c r="AH30" i="31"/>
  <c r="AH3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L12" i="31"/>
  <c r="AL13" i="31"/>
  <c r="AL14" i="31"/>
  <c r="AL15" i="31"/>
  <c r="AL16" i="31"/>
  <c r="AL17" i="31"/>
  <c r="AL18" i="31"/>
  <c r="AL19" i="31"/>
  <c r="AL20" i="31"/>
  <c r="AL21" i="31"/>
  <c r="AL22" i="31"/>
  <c r="AL23" i="31"/>
  <c r="AL24" i="31"/>
  <c r="AL25" i="31"/>
  <c r="AL26" i="31"/>
  <c r="AL27" i="31"/>
  <c r="AL28" i="31"/>
  <c r="AL29" i="31"/>
  <c r="AL30" i="31"/>
  <c r="AL31" i="31"/>
  <c r="X6" i="31"/>
  <c r="V12" i="31"/>
  <c r="V13" i="31"/>
  <c r="V14" i="31"/>
  <c r="V15" i="31"/>
  <c r="V16" i="31"/>
  <c r="V17" i="31"/>
  <c r="V18" i="31"/>
  <c r="V19" i="31"/>
  <c r="V20" i="31"/>
  <c r="V21" i="31"/>
  <c r="V22" i="31"/>
  <c r="V23" i="31"/>
  <c r="V24" i="31"/>
  <c r="V25" i="31"/>
  <c r="V26" i="31"/>
  <c r="V27" i="31"/>
  <c r="V28" i="31"/>
  <c r="V29" i="31"/>
  <c r="V30" i="31"/>
  <c r="V31" i="31"/>
  <c r="T12" i="31"/>
  <c r="T13" i="31"/>
  <c r="T14" i="31"/>
  <c r="T15" i="31"/>
  <c r="T16" i="31"/>
  <c r="T17" i="31"/>
  <c r="T18" i="31"/>
  <c r="T19" i="31"/>
  <c r="T20" i="31"/>
  <c r="T21" i="31"/>
  <c r="T22" i="31"/>
  <c r="T23" i="31"/>
  <c r="T24" i="31"/>
  <c r="T25" i="31"/>
  <c r="T26" i="31"/>
  <c r="T27" i="31"/>
  <c r="T28" i="31"/>
  <c r="T29" i="31"/>
  <c r="T30" i="31"/>
  <c r="T31" i="31"/>
  <c r="U7" i="31"/>
  <c r="V7" i="31" s="1"/>
  <c r="R12" i="31"/>
  <c r="R13" i="31"/>
  <c r="R14" i="31"/>
  <c r="R15" i="31"/>
  <c r="R16" i="31"/>
  <c r="R17" i="31"/>
  <c r="R18" i="31"/>
  <c r="R19" i="31"/>
  <c r="R20" i="31"/>
  <c r="R21" i="31"/>
  <c r="R22" i="31"/>
  <c r="R23" i="31"/>
  <c r="R24" i="31"/>
  <c r="R25" i="31"/>
  <c r="R26" i="31"/>
  <c r="R27" i="31"/>
  <c r="R28" i="31"/>
  <c r="R29" i="31"/>
  <c r="R30" i="31"/>
  <c r="R31" i="31"/>
  <c r="N12" i="31"/>
  <c r="N13" i="31"/>
  <c r="P12" i="31"/>
  <c r="P13" i="31"/>
  <c r="P14" i="31"/>
  <c r="P15" i="31"/>
  <c r="P16" i="31"/>
  <c r="P17" i="31"/>
  <c r="P18" i="31"/>
  <c r="P19" i="31"/>
  <c r="P20" i="31"/>
  <c r="P21" i="31"/>
  <c r="P22" i="31"/>
  <c r="P23" i="31"/>
  <c r="P24" i="31"/>
  <c r="P25" i="31"/>
  <c r="P26" i="31"/>
  <c r="P27" i="31"/>
  <c r="P28" i="31"/>
  <c r="P29" i="31"/>
  <c r="P30" i="31"/>
  <c r="P31" i="31"/>
  <c r="E4" i="31"/>
  <c r="E5" i="31"/>
  <c r="E6" i="31"/>
  <c r="AW6" i="31"/>
  <c r="AU6" i="31"/>
  <c r="AR6" i="31"/>
  <c r="AQ6" i="31"/>
  <c r="AO6" i="31"/>
  <c r="V6" i="31"/>
  <c r="T6" i="31"/>
  <c r="R6" i="31"/>
  <c r="P6" i="31"/>
  <c r="N6" i="31"/>
  <c r="L6" i="31"/>
  <c r="J6" i="31"/>
  <c r="H6" i="31"/>
  <c r="AW5" i="31"/>
  <c r="AU5" i="31"/>
  <c r="AR5" i="31"/>
  <c r="AQ5" i="31"/>
  <c r="AO5" i="31"/>
  <c r="V5" i="31"/>
  <c r="T5" i="31"/>
  <c r="R5" i="31"/>
  <c r="P5" i="31"/>
  <c r="N5" i="31"/>
  <c r="L5" i="31"/>
  <c r="J5" i="31"/>
  <c r="AR4" i="31"/>
  <c r="AQ4" i="31"/>
  <c r="E4" i="43"/>
  <c r="E5" i="43"/>
  <c r="AL31" i="34"/>
  <c r="AL30" i="34"/>
  <c r="AL29" i="34"/>
  <c r="AL28" i="34"/>
  <c r="AL27" i="34"/>
  <c r="AL26" i="34"/>
  <c r="AL25" i="34"/>
  <c r="AL24" i="34"/>
  <c r="AL23" i="34"/>
  <c r="AL22" i="34"/>
  <c r="AL21" i="34"/>
  <c r="AL20" i="34"/>
  <c r="AL19" i="34"/>
  <c r="AL18" i="34"/>
  <c r="AL17" i="34"/>
  <c r="AL16" i="34"/>
  <c r="AL15" i="34"/>
  <c r="AL14" i="34"/>
  <c r="AL13" i="34"/>
  <c r="AJ31" i="34"/>
  <c r="AJ30" i="34"/>
  <c r="AJ29" i="34"/>
  <c r="AJ28" i="34"/>
  <c r="AJ27" i="34"/>
  <c r="AJ26" i="34"/>
  <c r="AJ25" i="34"/>
  <c r="AJ24" i="34"/>
  <c r="AJ23" i="34"/>
  <c r="AJ22" i="34"/>
  <c r="AJ21" i="34"/>
  <c r="AJ20" i="34"/>
  <c r="AJ19" i="34"/>
  <c r="AJ18" i="34"/>
  <c r="AJ17" i="34"/>
  <c r="AJ16" i="34"/>
  <c r="AJ15" i="34"/>
  <c r="AJ14" i="34"/>
  <c r="AJ13" i="34"/>
  <c r="AH31" i="34"/>
  <c r="AH30" i="34"/>
  <c r="AH29" i="34"/>
  <c r="AH28" i="34"/>
  <c r="AH27" i="34"/>
  <c r="AH26" i="34"/>
  <c r="AH25" i="34"/>
  <c r="AH24" i="34"/>
  <c r="AH23" i="34"/>
  <c r="AH22" i="34"/>
  <c r="AH21" i="34"/>
  <c r="AH20" i="34"/>
  <c r="AH19" i="34"/>
  <c r="AH18" i="34"/>
  <c r="AH17" i="34"/>
  <c r="AH16" i="34"/>
  <c r="AH15" i="34"/>
  <c r="AH14" i="34"/>
  <c r="AH13" i="34"/>
  <c r="AF31" i="34"/>
  <c r="AF30" i="34"/>
  <c r="AF29" i="34"/>
  <c r="AF28" i="34"/>
  <c r="AF27" i="34"/>
  <c r="AF26" i="34"/>
  <c r="AF25" i="34"/>
  <c r="AF24" i="34"/>
  <c r="AF23" i="34"/>
  <c r="AF22" i="34"/>
  <c r="AF21" i="34"/>
  <c r="AF20" i="34"/>
  <c r="AF19" i="34"/>
  <c r="AF18" i="34"/>
  <c r="AF17" i="34"/>
  <c r="AF16" i="34"/>
  <c r="AF15" i="34"/>
  <c r="AF14" i="34"/>
  <c r="AF13" i="34"/>
  <c r="AD31" i="34"/>
  <c r="AD30" i="34"/>
  <c r="AD29" i="34"/>
  <c r="AD28" i="34"/>
  <c r="AD27" i="34"/>
  <c r="AD26" i="34"/>
  <c r="AD25" i="34"/>
  <c r="AD24" i="34"/>
  <c r="AD23" i="34"/>
  <c r="AD22" i="34"/>
  <c r="AD21" i="34"/>
  <c r="AD20" i="34"/>
  <c r="AD19" i="34"/>
  <c r="AD18" i="34"/>
  <c r="AD17" i="34"/>
  <c r="AD16" i="34"/>
  <c r="AD15" i="34"/>
  <c r="AD14" i="34"/>
  <c r="AD13" i="34"/>
  <c r="AB31" i="34"/>
  <c r="AB30" i="34"/>
  <c r="AB29" i="34"/>
  <c r="AB28" i="34"/>
  <c r="AB27" i="34"/>
  <c r="AB26" i="34"/>
  <c r="AB25" i="34"/>
  <c r="AB24" i="34"/>
  <c r="AB23" i="34"/>
  <c r="AB22" i="34"/>
  <c r="AB21" i="34"/>
  <c r="AB20" i="34"/>
  <c r="AB19" i="34"/>
  <c r="AB18" i="34"/>
  <c r="AB17" i="34"/>
  <c r="AB16" i="34"/>
  <c r="AB15" i="34"/>
  <c r="AB14" i="34"/>
  <c r="AB13" i="34"/>
  <c r="Z31" i="34"/>
  <c r="Z30" i="34"/>
  <c r="Z29" i="34"/>
  <c r="Z28" i="34"/>
  <c r="Z27" i="34"/>
  <c r="Z26" i="34"/>
  <c r="Z25" i="34"/>
  <c r="Z24" i="34"/>
  <c r="Z23" i="34"/>
  <c r="Z22" i="34"/>
  <c r="Z21" i="34"/>
  <c r="Z20" i="34"/>
  <c r="Z19" i="34"/>
  <c r="Z18" i="34"/>
  <c r="Z17" i="34"/>
  <c r="Z16" i="34"/>
  <c r="Z15" i="34"/>
  <c r="Z14" i="34"/>
  <c r="Z13" i="34"/>
  <c r="X31" i="34"/>
  <c r="X30" i="34"/>
  <c r="X29" i="34"/>
  <c r="X28" i="34"/>
  <c r="X27" i="34"/>
  <c r="X26" i="34"/>
  <c r="X25" i="34"/>
  <c r="X24" i="34"/>
  <c r="X23" i="34"/>
  <c r="X22" i="34"/>
  <c r="X21" i="34"/>
  <c r="X20" i="34"/>
  <c r="X19" i="34"/>
  <c r="X18" i="34"/>
  <c r="X17" i="34"/>
  <c r="X16" i="34"/>
  <c r="X15" i="34"/>
  <c r="X14" i="34"/>
  <c r="X13" i="34"/>
  <c r="V31" i="34"/>
  <c r="V30" i="34"/>
  <c r="V29" i="34"/>
  <c r="V28" i="34"/>
  <c r="V27" i="34"/>
  <c r="V26" i="34"/>
  <c r="V25" i="34"/>
  <c r="V24" i="34"/>
  <c r="V23" i="34"/>
  <c r="V22" i="34"/>
  <c r="V21" i="34"/>
  <c r="V20" i="34"/>
  <c r="V19" i="34"/>
  <c r="V18" i="34"/>
  <c r="V17" i="34"/>
  <c r="V16" i="34"/>
  <c r="V15" i="34"/>
  <c r="V14" i="34"/>
  <c r="V13" i="34"/>
  <c r="T31" i="34"/>
  <c r="T30" i="34"/>
  <c r="T29" i="34"/>
  <c r="T28" i="34"/>
  <c r="T27" i="34"/>
  <c r="T26" i="34"/>
  <c r="T25" i="34"/>
  <c r="T24" i="34"/>
  <c r="T23" i="34"/>
  <c r="T22" i="34"/>
  <c r="T21" i="34"/>
  <c r="T20" i="34"/>
  <c r="T19" i="34"/>
  <c r="T18" i="34"/>
  <c r="T17" i="34"/>
  <c r="T16" i="34"/>
  <c r="T15" i="34"/>
  <c r="T14" i="34"/>
  <c r="T13" i="34"/>
  <c r="R13" i="34"/>
  <c r="R14" i="34"/>
  <c r="R15" i="34"/>
  <c r="R16" i="34"/>
  <c r="R17" i="34"/>
  <c r="R18" i="34"/>
  <c r="R19" i="34"/>
  <c r="R20" i="34"/>
  <c r="R21" i="34"/>
  <c r="R22" i="34"/>
  <c r="R23" i="34"/>
  <c r="R24" i="34"/>
  <c r="R25" i="34"/>
  <c r="R26" i="34"/>
  <c r="R27" i="34"/>
  <c r="R28" i="34"/>
  <c r="R29" i="34"/>
  <c r="R30" i="34"/>
  <c r="R31" i="34"/>
  <c r="P13" i="34"/>
  <c r="P14" i="34"/>
  <c r="P15" i="34"/>
  <c r="P16" i="34"/>
  <c r="P17" i="34"/>
  <c r="P18" i="34"/>
  <c r="P19" i="34"/>
  <c r="P20" i="34"/>
  <c r="P21" i="34"/>
  <c r="P22" i="34"/>
  <c r="P23" i="34"/>
  <c r="P24" i="34"/>
  <c r="P25" i="34"/>
  <c r="P26" i="34"/>
  <c r="P27" i="34"/>
  <c r="P28" i="34"/>
  <c r="P29" i="34"/>
  <c r="P30" i="34"/>
  <c r="P31" i="34"/>
  <c r="P6" i="34"/>
  <c r="K622" i="1"/>
  <c r="L622" i="1"/>
  <c r="N622" i="1"/>
  <c r="K623" i="1"/>
  <c r="L623" i="1"/>
  <c r="N623" i="1"/>
  <c r="K624" i="1"/>
  <c r="L624" i="1"/>
  <c r="N624" i="1"/>
  <c r="K625" i="1"/>
  <c r="L625" i="1"/>
  <c r="N625" i="1"/>
  <c r="K626" i="1"/>
  <c r="L626" i="1"/>
  <c r="N626" i="1"/>
  <c r="K627" i="1"/>
  <c r="L627" i="1"/>
  <c r="N627" i="1"/>
  <c r="K628" i="1"/>
  <c r="L628" i="1"/>
  <c r="N628" i="1"/>
  <c r="K629" i="1"/>
  <c r="L629" i="1"/>
  <c r="N629" i="1"/>
  <c r="K630" i="1"/>
  <c r="L630" i="1"/>
  <c r="N630" i="1"/>
  <c r="K631" i="1"/>
  <c r="L631" i="1"/>
  <c r="N631" i="1"/>
  <c r="K632" i="1"/>
  <c r="L632" i="1"/>
  <c r="N632" i="1"/>
  <c r="K633" i="1"/>
  <c r="L633" i="1"/>
  <c r="N633" i="1"/>
  <c r="K634" i="1"/>
  <c r="L634" i="1"/>
  <c r="N634" i="1"/>
  <c r="K635" i="1"/>
  <c r="L635" i="1"/>
  <c r="N635" i="1"/>
  <c r="K636" i="1"/>
  <c r="L636" i="1"/>
  <c r="N636" i="1"/>
  <c r="K637" i="1"/>
  <c r="L637" i="1"/>
  <c r="N637" i="1"/>
  <c r="K638" i="1"/>
  <c r="L638" i="1"/>
  <c r="N638" i="1"/>
  <c r="K639" i="1"/>
  <c r="L639" i="1"/>
  <c r="N639" i="1"/>
  <c r="K640" i="1"/>
  <c r="L640" i="1"/>
  <c r="N640" i="1"/>
  <c r="K641" i="1"/>
  <c r="L641" i="1"/>
  <c r="N641" i="1"/>
  <c r="K642" i="1"/>
  <c r="L642" i="1"/>
  <c r="N642" i="1"/>
  <c r="K643" i="1"/>
  <c r="L643" i="1"/>
  <c r="N643" i="1"/>
  <c r="K644" i="1"/>
  <c r="L644" i="1"/>
  <c r="N644" i="1"/>
  <c r="K645" i="1"/>
  <c r="L645" i="1"/>
  <c r="N645" i="1"/>
  <c r="K646" i="1"/>
  <c r="L646" i="1"/>
  <c r="N646" i="1"/>
  <c r="K647" i="1"/>
  <c r="L647" i="1"/>
  <c r="N647" i="1"/>
  <c r="K648" i="1"/>
  <c r="L648" i="1"/>
  <c r="N648" i="1"/>
  <c r="K649" i="1"/>
  <c r="L649" i="1"/>
  <c r="N649" i="1"/>
  <c r="K650" i="1"/>
  <c r="L650" i="1"/>
  <c r="N650" i="1"/>
  <c r="K651" i="1"/>
  <c r="L651" i="1"/>
  <c r="N651" i="1"/>
  <c r="K652" i="1"/>
  <c r="L652" i="1"/>
  <c r="N652" i="1"/>
  <c r="K653" i="1"/>
  <c r="L653" i="1"/>
  <c r="N653" i="1"/>
  <c r="K654" i="1"/>
  <c r="L654" i="1"/>
  <c r="N654" i="1"/>
  <c r="K655" i="1"/>
  <c r="L655" i="1"/>
  <c r="N655" i="1"/>
  <c r="K656" i="1"/>
  <c r="L656" i="1"/>
  <c r="N656" i="1"/>
  <c r="K657" i="1"/>
  <c r="L657" i="1"/>
  <c r="N657" i="1"/>
  <c r="K658" i="1"/>
  <c r="L658" i="1"/>
  <c r="N658" i="1"/>
  <c r="K659" i="1"/>
  <c r="L659" i="1"/>
  <c r="N659" i="1"/>
  <c r="K660" i="1"/>
  <c r="L660" i="1"/>
  <c r="N660" i="1"/>
  <c r="K661" i="1"/>
  <c r="L661" i="1"/>
  <c r="N661" i="1"/>
  <c r="K662" i="1"/>
  <c r="L662" i="1"/>
  <c r="N662" i="1"/>
  <c r="K663" i="1"/>
  <c r="L663" i="1"/>
  <c r="N663" i="1"/>
  <c r="K664" i="1"/>
  <c r="L664" i="1"/>
  <c r="N664" i="1"/>
  <c r="K665" i="1"/>
  <c r="L665" i="1"/>
  <c r="N665" i="1"/>
  <c r="K666" i="1"/>
  <c r="L666" i="1"/>
  <c r="N666" i="1"/>
  <c r="K667" i="1"/>
  <c r="L667" i="1"/>
  <c r="N667" i="1"/>
  <c r="K668" i="1"/>
  <c r="L668" i="1"/>
  <c r="N668" i="1"/>
  <c r="K669" i="1"/>
  <c r="L669" i="1"/>
  <c r="N669" i="1"/>
  <c r="K670" i="1"/>
  <c r="L670" i="1"/>
  <c r="N670" i="1"/>
  <c r="K671" i="1"/>
  <c r="L671" i="1"/>
  <c r="N671" i="1"/>
  <c r="K672" i="1"/>
  <c r="L672" i="1"/>
  <c r="N672" i="1"/>
  <c r="K673" i="1"/>
  <c r="L673" i="1"/>
  <c r="N673" i="1"/>
  <c r="K674" i="1"/>
  <c r="L674" i="1"/>
  <c r="N674" i="1"/>
  <c r="K675" i="1"/>
  <c r="L675" i="1"/>
  <c r="N675" i="1"/>
  <c r="K676" i="1"/>
  <c r="L676" i="1"/>
  <c r="N676" i="1"/>
  <c r="K677" i="1"/>
  <c r="L677" i="1"/>
  <c r="N677" i="1"/>
  <c r="K678" i="1"/>
  <c r="L678" i="1"/>
  <c r="N678" i="1"/>
  <c r="K679" i="1"/>
  <c r="L679" i="1"/>
  <c r="N679" i="1"/>
  <c r="K680" i="1"/>
  <c r="L680" i="1"/>
  <c r="N680" i="1"/>
  <c r="K681" i="1"/>
  <c r="L681" i="1"/>
  <c r="N681" i="1"/>
  <c r="K682" i="1"/>
  <c r="L682" i="1"/>
  <c r="N682" i="1"/>
  <c r="K683" i="1"/>
  <c r="L683" i="1"/>
  <c r="N683" i="1"/>
  <c r="K684" i="1"/>
  <c r="L684" i="1"/>
  <c r="N684" i="1"/>
  <c r="K685" i="1"/>
  <c r="L685" i="1"/>
  <c r="N685" i="1"/>
  <c r="K686" i="1"/>
  <c r="L686" i="1"/>
  <c r="N686" i="1"/>
  <c r="K687" i="1"/>
  <c r="L687" i="1"/>
  <c r="N687" i="1"/>
  <c r="K688" i="1"/>
  <c r="L688" i="1"/>
  <c r="N688" i="1"/>
  <c r="K689" i="1"/>
  <c r="L689" i="1"/>
  <c r="N689" i="1"/>
  <c r="K690" i="1"/>
  <c r="L690" i="1"/>
  <c r="N690" i="1"/>
  <c r="K691" i="1"/>
  <c r="L691" i="1"/>
  <c r="N691" i="1"/>
  <c r="K692" i="1"/>
  <c r="L692" i="1"/>
  <c r="N692" i="1"/>
  <c r="K693" i="1"/>
  <c r="L693" i="1"/>
  <c r="N693" i="1"/>
  <c r="K694" i="1"/>
  <c r="L694" i="1"/>
  <c r="N694" i="1"/>
  <c r="K695" i="1"/>
  <c r="L695" i="1"/>
  <c r="N695" i="1"/>
  <c r="K696" i="1"/>
  <c r="L696" i="1"/>
  <c r="N696" i="1"/>
  <c r="K697" i="1"/>
  <c r="L697" i="1"/>
  <c r="N697" i="1"/>
  <c r="K698" i="1"/>
  <c r="L698" i="1"/>
  <c r="N698" i="1"/>
  <c r="K699" i="1"/>
  <c r="L699" i="1"/>
  <c r="N699" i="1"/>
  <c r="K700" i="1"/>
  <c r="L700" i="1"/>
  <c r="N700" i="1"/>
  <c r="K701" i="1"/>
  <c r="L701" i="1"/>
  <c r="N701" i="1"/>
  <c r="K702" i="1"/>
  <c r="L702" i="1"/>
  <c r="N702" i="1"/>
  <c r="K703" i="1"/>
  <c r="L703" i="1"/>
  <c r="N703" i="1"/>
  <c r="K704" i="1"/>
  <c r="L704" i="1"/>
  <c r="N704" i="1"/>
  <c r="K705" i="1"/>
  <c r="L705" i="1"/>
  <c r="N705" i="1"/>
  <c r="K706" i="1"/>
  <c r="L706" i="1"/>
  <c r="N706" i="1"/>
  <c r="K707" i="1"/>
  <c r="L707" i="1"/>
  <c r="N707" i="1"/>
  <c r="K708" i="1"/>
  <c r="L708" i="1"/>
  <c r="N708" i="1"/>
  <c r="K709" i="1"/>
  <c r="L709" i="1"/>
  <c r="N709" i="1"/>
  <c r="K710" i="1"/>
  <c r="L710" i="1"/>
  <c r="N710" i="1"/>
  <c r="K711" i="1"/>
  <c r="L711" i="1"/>
  <c r="N711" i="1"/>
  <c r="K712" i="1"/>
  <c r="L712" i="1"/>
  <c r="N712" i="1"/>
  <c r="K713" i="1"/>
  <c r="L713" i="1"/>
  <c r="N713" i="1"/>
  <c r="K714" i="1"/>
  <c r="L714" i="1"/>
  <c r="N714" i="1"/>
  <c r="K715" i="1"/>
  <c r="L715" i="1"/>
  <c r="N715" i="1"/>
  <c r="K716" i="1"/>
  <c r="L716" i="1"/>
  <c r="N716" i="1"/>
  <c r="K717" i="1"/>
  <c r="L717" i="1"/>
  <c r="N717" i="1"/>
  <c r="K718" i="1"/>
  <c r="L718" i="1"/>
  <c r="N718" i="1"/>
  <c r="K719" i="1"/>
  <c r="L719" i="1"/>
  <c r="N719" i="1"/>
  <c r="K720" i="1"/>
  <c r="L720" i="1"/>
  <c r="N720" i="1"/>
  <c r="K721" i="1"/>
  <c r="L721" i="1"/>
  <c r="N721" i="1"/>
  <c r="K722" i="1"/>
  <c r="L722" i="1"/>
  <c r="N722" i="1"/>
  <c r="K723" i="1"/>
  <c r="L723" i="1"/>
  <c r="N723" i="1"/>
  <c r="K724" i="1"/>
  <c r="L724" i="1"/>
  <c r="N724" i="1"/>
  <c r="K725" i="1"/>
  <c r="L725" i="1"/>
  <c r="N725" i="1"/>
  <c r="K726" i="1"/>
  <c r="L726" i="1"/>
  <c r="N726" i="1"/>
  <c r="K727" i="1"/>
  <c r="L727" i="1"/>
  <c r="N727" i="1"/>
  <c r="K728" i="1"/>
  <c r="L728" i="1"/>
  <c r="N728" i="1"/>
  <c r="K729" i="1"/>
  <c r="L729" i="1"/>
  <c r="N729" i="1"/>
  <c r="K730" i="1"/>
  <c r="L730" i="1"/>
  <c r="N730" i="1"/>
  <c r="K731" i="1"/>
  <c r="L731" i="1"/>
  <c r="N731" i="1"/>
  <c r="K732" i="1"/>
  <c r="L732" i="1"/>
  <c r="N732" i="1"/>
  <c r="K733" i="1"/>
  <c r="L733" i="1"/>
  <c r="N733" i="1"/>
  <c r="K734" i="1"/>
  <c r="L734" i="1"/>
  <c r="N734" i="1"/>
  <c r="K735" i="1"/>
  <c r="L735" i="1"/>
  <c r="N735" i="1"/>
  <c r="K736" i="1"/>
  <c r="L736" i="1"/>
  <c r="N736" i="1"/>
  <c r="K737" i="1"/>
  <c r="L737" i="1"/>
  <c r="N737" i="1"/>
  <c r="K738" i="1"/>
  <c r="L738" i="1"/>
  <c r="N738" i="1"/>
  <c r="K739" i="1"/>
  <c r="L739" i="1"/>
  <c r="N739" i="1"/>
  <c r="K740" i="1"/>
  <c r="L740" i="1"/>
  <c r="N740" i="1"/>
  <c r="K741" i="1"/>
  <c r="L741" i="1"/>
  <c r="N741" i="1"/>
  <c r="K742" i="1"/>
  <c r="L742" i="1"/>
  <c r="N742" i="1"/>
  <c r="K743" i="1"/>
  <c r="L743" i="1"/>
  <c r="N743" i="1"/>
  <c r="K744" i="1"/>
  <c r="L744" i="1"/>
  <c r="N744" i="1"/>
  <c r="K745" i="1"/>
  <c r="L745" i="1"/>
  <c r="N745" i="1"/>
  <c r="K746" i="1"/>
  <c r="L746" i="1"/>
  <c r="N746" i="1"/>
  <c r="K747" i="1"/>
  <c r="L747" i="1"/>
  <c r="N747" i="1"/>
  <c r="K748" i="1"/>
  <c r="L748" i="1"/>
  <c r="N748" i="1"/>
  <c r="K749" i="1"/>
  <c r="L749" i="1"/>
  <c r="N749" i="1"/>
  <c r="K750" i="1"/>
  <c r="L750" i="1"/>
  <c r="N750" i="1"/>
  <c r="K751" i="1"/>
  <c r="L751" i="1"/>
  <c r="N751" i="1"/>
  <c r="K752" i="1"/>
  <c r="L752" i="1"/>
  <c r="N752" i="1"/>
  <c r="K753" i="1"/>
  <c r="L753" i="1"/>
  <c r="N753" i="1"/>
  <c r="K754" i="1"/>
  <c r="L754" i="1"/>
  <c r="N754" i="1"/>
  <c r="K755" i="1"/>
  <c r="L755" i="1"/>
  <c r="N755" i="1"/>
  <c r="K756" i="1"/>
  <c r="L756" i="1"/>
  <c r="N756" i="1"/>
  <c r="K757" i="1"/>
  <c r="L757" i="1"/>
  <c r="N757" i="1"/>
  <c r="K758" i="1"/>
  <c r="L758" i="1"/>
  <c r="N758" i="1"/>
  <c r="K759" i="1"/>
  <c r="L759" i="1"/>
  <c r="N759" i="1"/>
  <c r="K760" i="1"/>
  <c r="L760" i="1"/>
  <c r="N760" i="1"/>
  <c r="K761" i="1"/>
  <c r="L761" i="1"/>
  <c r="N761" i="1"/>
  <c r="K762" i="1"/>
  <c r="L762" i="1"/>
  <c r="N762" i="1"/>
  <c r="K763" i="1"/>
  <c r="L763" i="1"/>
  <c r="N763" i="1"/>
  <c r="K764" i="1"/>
  <c r="L764" i="1"/>
  <c r="N764" i="1"/>
  <c r="K765" i="1"/>
  <c r="L765" i="1"/>
  <c r="N765" i="1"/>
  <c r="K766" i="1"/>
  <c r="L766" i="1"/>
  <c r="N766" i="1"/>
  <c r="K767" i="1"/>
  <c r="L767" i="1"/>
  <c r="N767" i="1"/>
  <c r="K768" i="1"/>
  <c r="L768" i="1"/>
  <c r="N768" i="1"/>
  <c r="K769" i="1"/>
  <c r="L769" i="1"/>
  <c r="N769" i="1"/>
  <c r="K770" i="1"/>
  <c r="L770" i="1"/>
  <c r="N770" i="1"/>
  <c r="K771" i="1"/>
  <c r="L771" i="1"/>
  <c r="N771" i="1"/>
  <c r="K772" i="1"/>
  <c r="L772" i="1"/>
  <c r="N772" i="1"/>
  <c r="K773" i="1"/>
  <c r="L773" i="1"/>
  <c r="N773" i="1"/>
  <c r="K774" i="1"/>
  <c r="L774" i="1"/>
  <c r="N774" i="1"/>
  <c r="K775" i="1"/>
  <c r="L775" i="1"/>
  <c r="N775" i="1"/>
  <c r="K776" i="1"/>
  <c r="L776" i="1"/>
  <c r="N776" i="1"/>
  <c r="K777" i="1"/>
  <c r="L777" i="1"/>
  <c r="N777" i="1"/>
  <c r="K778" i="1"/>
  <c r="L778" i="1"/>
  <c r="N778" i="1"/>
  <c r="K779" i="1"/>
  <c r="L779" i="1"/>
  <c r="N779" i="1"/>
  <c r="K780" i="1"/>
  <c r="L780" i="1"/>
  <c r="N780" i="1"/>
  <c r="K781" i="1"/>
  <c r="L781" i="1"/>
  <c r="N781" i="1"/>
  <c r="K782" i="1"/>
  <c r="L782" i="1"/>
  <c r="N782" i="1"/>
  <c r="K783" i="1"/>
  <c r="L783" i="1"/>
  <c r="N783" i="1"/>
  <c r="K784" i="1"/>
  <c r="L784" i="1"/>
  <c r="N784" i="1"/>
  <c r="K785" i="1"/>
  <c r="L785" i="1"/>
  <c r="N785" i="1"/>
  <c r="K786" i="1"/>
  <c r="L786" i="1"/>
  <c r="N786" i="1"/>
  <c r="K787" i="1"/>
  <c r="L787" i="1"/>
  <c r="N787" i="1"/>
  <c r="K788" i="1"/>
  <c r="L788" i="1"/>
  <c r="N788" i="1"/>
  <c r="K789" i="1"/>
  <c r="L789" i="1"/>
  <c r="N789" i="1"/>
  <c r="K790" i="1"/>
  <c r="L790" i="1"/>
  <c r="N790" i="1"/>
  <c r="K791" i="1"/>
  <c r="L791" i="1"/>
  <c r="N791" i="1"/>
  <c r="K792" i="1"/>
  <c r="L792" i="1"/>
  <c r="N792" i="1"/>
  <c r="K793" i="1"/>
  <c r="L793" i="1"/>
  <c r="N793" i="1"/>
  <c r="K794" i="1"/>
  <c r="L794" i="1"/>
  <c r="N794" i="1"/>
  <c r="K795" i="1"/>
  <c r="L795" i="1"/>
  <c r="N795" i="1"/>
  <c r="K796" i="1"/>
  <c r="L796" i="1"/>
  <c r="N796" i="1"/>
  <c r="K797" i="1"/>
  <c r="L797" i="1"/>
  <c r="N797" i="1"/>
  <c r="K798" i="1"/>
  <c r="L798" i="1"/>
  <c r="N798" i="1"/>
  <c r="K799" i="1"/>
  <c r="L799" i="1"/>
  <c r="N799" i="1"/>
  <c r="K800" i="1"/>
  <c r="L800" i="1"/>
  <c r="N800" i="1"/>
  <c r="K801" i="1"/>
  <c r="L801" i="1"/>
  <c r="N801" i="1"/>
  <c r="K802" i="1"/>
  <c r="L802" i="1"/>
  <c r="N802" i="1"/>
  <c r="K803" i="1"/>
  <c r="L803" i="1"/>
  <c r="N803" i="1"/>
  <c r="K804" i="1"/>
  <c r="L804" i="1"/>
  <c r="N804" i="1"/>
  <c r="K805" i="1"/>
  <c r="L805" i="1"/>
  <c r="N805" i="1"/>
  <c r="K806" i="1"/>
  <c r="L806" i="1"/>
  <c r="N806" i="1"/>
  <c r="K807" i="1"/>
  <c r="L807" i="1"/>
  <c r="N807" i="1"/>
  <c r="K808" i="1"/>
  <c r="L808" i="1"/>
  <c r="N808" i="1"/>
  <c r="K809" i="1"/>
  <c r="L809" i="1"/>
  <c r="N809" i="1"/>
  <c r="K810" i="1"/>
  <c r="L810" i="1"/>
  <c r="N810" i="1"/>
  <c r="K811" i="1"/>
  <c r="L811" i="1"/>
  <c r="N811" i="1"/>
  <c r="K812" i="1"/>
  <c r="L812" i="1"/>
  <c r="N812" i="1"/>
  <c r="K813" i="1"/>
  <c r="L813" i="1"/>
  <c r="N813" i="1"/>
  <c r="K814" i="1"/>
  <c r="L814" i="1"/>
  <c r="N814" i="1"/>
  <c r="K815" i="1"/>
  <c r="L815" i="1"/>
  <c r="N815" i="1"/>
  <c r="K816" i="1"/>
  <c r="L816" i="1"/>
  <c r="N816" i="1"/>
  <c r="K817" i="1"/>
  <c r="L817" i="1"/>
  <c r="N817" i="1"/>
  <c r="K818" i="1"/>
  <c r="L818" i="1"/>
  <c r="N818" i="1"/>
  <c r="K819" i="1"/>
  <c r="L819" i="1"/>
  <c r="N819" i="1"/>
  <c r="K820" i="1"/>
  <c r="L820" i="1"/>
  <c r="N820" i="1"/>
  <c r="K821" i="1"/>
  <c r="L821" i="1"/>
  <c r="N821" i="1"/>
  <c r="K822" i="1"/>
  <c r="L822" i="1"/>
  <c r="N822" i="1"/>
  <c r="K823" i="1"/>
  <c r="L823" i="1"/>
  <c r="N823" i="1"/>
  <c r="K824" i="1"/>
  <c r="L824" i="1"/>
  <c r="N824" i="1"/>
  <c r="K825" i="1"/>
  <c r="L825" i="1"/>
  <c r="N825" i="1"/>
  <c r="K826" i="1"/>
  <c r="L826" i="1"/>
  <c r="N826" i="1"/>
  <c r="K827" i="1"/>
  <c r="L827" i="1"/>
  <c r="N827" i="1"/>
  <c r="K828" i="1"/>
  <c r="L828" i="1"/>
  <c r="N828" i="1"/>
  <c r="K829" i="1"/>
  <c r="L829" i="1"/>
  <c r="N829" i="1"/>
  <c r="K830" i="1"/>
  <c r="L830" i="1"/>
  <c r="N830" i="1"/>
  <c r="K831" i="1"/>
  <c r="L831" i="1"/>
  <c r="N831" i="1"/>
  <c r="K832" i="1"/>
  <c r="L832" i="1"/>
  <c r="N832" i="1"/>
  <c r="K833" i="1"/>
  <c r="L833" i="1"/>
  <c r="N833" i="1"/>
  <c r="K834" i="1"/>
  <c r="L834" i="1"/>
  <c r="N834" i="1"/>
  <c r="K835" i="1"/>
  <c r="L835" i="1"/>
  <c r="N835" i="1"/>
  <c r="K836" i="1"/>
  <c r="L836" i="1"/>
  <c r="N836" i="1"/>
  <c r="K837" i="1"/>
  <c r="L837" i="1"/>
  <c r="N837" i="1"/>
  <c r="K838" i="1"/>
  <c r="L838" i="1"/>
  <c r="N838" i="1"/>
  <c r="K839" i="1"/>
  <c r="L839" i="1"/>
  <c r="N839" i="1"/>
  <c r="K840" i="1"/>
  <c r="L840" i="1"/>
  <c r="N840" i="1"/>
  <c r="K841" i="1"/>
  <c r="L841" i="1"/>
  <c r="N841" i="1"/>
  <c r="K842" i="1"/>
  <c r="L842" i="1"/>
  <c r="N842" i="1"/>
  <c r="K843" i="1"/>
  <c r="L843" i="1"/>
  <c r="N843" i="1"/>
  <c r="K844" i="1"/>
  <c r="L844" i="1"/>
  <c r="N844" i="1"/>
  <c r="K845" i="1"/>
  <c r="L845" i="1"/>
  <c r="N845" i="1"/>
  <c r="K846" i="1"/>
  <c r="L846" i="1"/>
  <c r="N846" i="1"/>
  <c r="K847" i="1"/>
  <c r="L847" i="1"/>
  <c r="N847" i="1"/>
  <c r="K848" i="1"/>
  <c r="L848" i="1"/>
  <c r="N848" i="1"/>
  <c r="K849" i="1"/>
  <c r="L849" i="1"/>
  <c r="N849" i="1"/>
  <c r="K850" i="1"/>
  <c r="L850" i="1"/>
  <c r="N850" i="1"/>
  <c r="K851" i="1"/>
  <c r="L851" i="1"/>
  <c r="N851" i="1"/>
  <c r="K852" i="1"/>
  <c r="L852" i="1"/>
  <c r="N852" i="1"/>
  <c r="K853" i="1"/>
  <c r="L853" i="1"/>
  <c r="N853" i="1"/>
  <c r="K854" i="1"/>
  <c r="L854" i="1"/>
  <c r="N854" i="1"/>
  <c r="K855" i="1"/>
  <c r="L855" i="1"/>
  <c r="N855" i="1"/>
  <c r="K856" i="1"/>
  <c r="L856" i="1"/>
  <c r="N856" i="1"/>
  <c r="K857" i="1"/>
  <c r="L857" i="1"/>
  <c r="N857" i="1"/>
  <c r="K858" i="1"/>
  <c r="L858" i="1"/>
  <c r="N858" i="1"/>
  <c r="K859" i="1"/>
  <c r="L859" i="1"/>
  <c r="N859" i="1"/>
  <c r="K860" i="1"/>
  <c r="L860" i="1"/>
  <c r="N860" i="1"/>
  <c r="K861" i="1"/>
  <c r="L861" i="1"/>
  <c r="N861" i="1"/>
  <c r="K862" i="1"/>
  <c r="L862" i="1"/>
  <c r="N862" i="1"/>
  <c r="K863" i="1"/>
  <c r="L863" i="1"/>
  <c r="N863" i="1"/>
  <c r="K864" i="1"/>
  <c r="L864" i="1"/>
  <c r="N864" i="1"/>
  <c r="K865" i="1"/>
  <c r="L865" i="1"/>
  <c r="N865" i="1"/>
  <c r="K866" i="1"/>
  <c r="L866" i="1"/>
  <c r="N866" i="1"/>
  <c r="K867" i="1"/>
  <c r="L867" i="1"/>
  <c r="N867" i="1"/>
  <c r="K868" i="1"/>
  <c r="L868" i="1"/>
  <c r="N868" i="1"/>
  <c r="K869" i="1"/>
  <c r="L869" i="1"/>
  <c r="N869" i="1"/>
  <c r="K870" i="1"/>
  <c r="L870" i="1"/>
  <c r="N870" i="1"/>
  <c r="K871" i="1"/>
  <c r="L871" i="1"/>
  <c r="N871" i="1"/>
  <c r="K872" i="1"/>
  <c r="L872" i="1"/>
  <c r="N872" i="1"/>
  <c r="K873" i="1"/>
  <c r="L873" i="1"/>
  <c r="N873" i="1"/>
  <c r="K874" i="1"/>
  <c r="L874" i="1"/>
  <c r="N874" i="1"/>
  <c r="K875" i="1"/>
  <c r="L875" i="1"/>
  <c r="N875" i="1"/>
  <c r="K876" i="1"/>
  <c r="L876" i="1"/>
  <c r="N876" i="1"/>
  <c r="K877" i="1"/>
  <c r="L877" i="1"/>
  <c r="N877" i="1"/>
  <c r="K878" i="1"/>
  <c r="L878" i="1"/>
  <c r="N878" i="1"/>
  <c r="K879" i="1"/>
  <c r="L879" i="1"/>
  <c r="N879" i="1"/>
  <c r="K880" i="1"/>
  <c r="L880" i="1"/>
  <c r="N880" i="1"/>
  <c r="K881" i="1"/>
  <c r="L881" i="1"/>
  <c r="N881" i="1"/>
  <c r="K882" i="1"/>
  <c r="L882" i="1"/>
  <c r="N882" i="1"/>
  <c r="K883" i="1"/>
  <c r="L883" i="1"/>
  <c r="N883" i="1"/>
  <c r="K884" i="1"/>
  <c r="L884" i="1"/>
  <c r="N884" i="1"/>
  <c r="K885" i="1"/>
  <c r="L885" i="1"/>
  <c r="N885" i="1"/>
  <c r="K886" i="1"/>
  <c r="L886" i="1"/>
  <c r="N886" i="1"/>
  <c r="K887" i="1"/>
  <c r="L887" i="1"/>
  <c r="N887" i="1"/>
  <c r="K888" i="1"/>
  <c r="L888" i="1"/>
  <c r="N888" i="1"/>
  <c r="K889" i="1"/>
  <c r="L889" i="1"/>
  <c r="N889" i="1"/>
  <c r="K890" i="1"/>
  <c r="L890" i="1"/>
  <c r="N890" i="1"/>
  <c r="K891" i="1"/>
  <c r="L891" i="1"/>
  <c r="N891" i="1"/>
  <c r="K892" i="1"/>
  <c r="L892" i="1"/>
  <c r="N892" i="1"/>
  <c r="K893" i="1"/>
  <c r="L893" i="1"/>
  <c r="N893" i="1"/>
  <c r="K894" i="1"/>
  <c r="L894" i="1"/>
  <c r="N894" i="1"/>
  <c r="K895" i="1"/>
  <c r="L895" i="1"/>
  <c r="N895" i="1"/>
  <c r="K896" i="1"/>
  <c r="L896" i="1"/>
  <c r="N896" i="1"/>
  <c r="K897" i="1"/>
  <c r="L897" i="1"/>
  <c r="N897" i="1"/>
  <c r="K898" i="1"/>
  <c r="L898" i="1"/>
  <c r="N898" i="1"/>
  <c r="K899" i="1"/>
  <c r="L899" i="1"/>
  <c r="N899" i="1"/>
  <c r="K900" i="1"/>
  <c r="L900" i="1"/>
  <c r="N900" i="1"/>
  <c r="K901" i="1"/>
  <c r="L901" i="1"/>
  <c r="N901" i="1"/>
  <c r="K902" i="1"/>
  <c r="L902" i="1"/>
  <c r="N902" i="1"/>
  <c r="K903" i="1"/>
  <c r="L903" i="1"/>
  <c r="N903" i="1"/>
  <c r="K904" i="1"/>
  <c r="L904" i="1"/>
  <c r="N904" i="1"/>
  <c r="K905" i="1"/>
  <c r="L905" i="1"/>
  <c r="N905" i="1"/>
  <c r="K906" i="1"/>
  <c r="L906" i="1"/>
  <c r="N906" i="1"/>
  <c r="K907" i="1"/>
  <c r="L907" i="1"/>
  <c r="N907" i="1"/>
  <c r="K908" i="1"/>
  <c r="L908" i="1"/>
  <c r="N908" i="1"/>
  <c r="K909" i="1"/>
  <c r="L909" i="1"/>
  <c r="N909" i="1"/>
  <c r="K910" i="1"/>
  <c r="L910" i="1"/>
  <c r="N910" i="1"/>
  <c r="K911" i="1"/>
  <c r="L911" i="1"/>
  <c r="N911" i="1"/>
  <c r="K912" i="1"/>
  <c r="L912" i="1"/>
  <c r="N912" i="1"/>
  <c r="K913" i="1"/>
  <c r="L913" i="1"/>
  <c r="N913" i="1"/>
  <c r="K914" i="1"/>
  <c r="L914" i="1"/>
  <c r="N914" i="1"/>
  <c r="K915" i="1"/>
  <c r="L915" i="1"/>
  <c r="N915" i="1"/>
  <c r="K916" i="1"/>
  <c r="L916" i="1"/>
  <c r="N916" i="1"/>
  <c r="K917" i="1"/>
  <c r="L917" i="1"/>
  <c r="N917" i="1"/>
  <c r="K918" i="1"/>
  <c r="L918" i="1"/>
  <c r="N918" i="1"/>
  <c r="K919" i="1"/>
  <c r="L919" i="1"/>
  <c r="N919" i="1"/>
  <c r="K920" i="1"/>
  <c r="L920" i="1"/>
  <c r="N920" i="1"/>
  <c r="K921" i="1"/>
  <c r="L921" i="1"/>
  <c r="N921" i="1"/>
  <c r="K922" i="1"/>
  <c r="L922" i="1"/>
  <c r="N922" i="1"/>
  <c r="K923" i="1"/>
  <c r="L923" i="1"/>
  <c r="N923" i="1"/>
  <c r="K924" i="1"/>
  <c r="L924" i="1"/>
  <c r="N924" i="1"/>
  <c r="K925" i="1"/>
  <c r="L925" i="1"/>
  <c r="N925" i="1"/>
  <c r="K926" i="1"/>
  <c r="L926" i="1"/>
  <c r="N926" i="1"/>
  <c r="K927" i="1"/>
  <c r="L927" i="1"/>
  <c r="N927" i="1"/>
  <c r="K928" i="1"/>
  <c r="L928" i="1"/>
  <c r="N928" i="1"/>
  <c r="K929" i="1"/>
  <c r="L929" i="1"/>
  <c r="N929" i="1"/>
  <c r="K930" i="1"/>
  <c r="L930" i="1"/>
  <c r="N930" i="1"/>
  <c r="K931" i="1"/>
  <c r="L931" i="1"/>
  <c r="N931" i="1"/>
  <c r="K932" i="1"/>
  <c r="L932" i="1"/>
  <c r="N932" i="1"/>
  <c r="K933" i="1"/>
  <c r="L933" i="1"/>
  <c r="N933" i="1"/>
  <c r="K934" i="1"/>
  <c r="L934" i="1"/>
  <c r="N934" i="1"/>
  <c r="K935" i="1"/>
  <c r="L935" i="1"/>
  <c r="N935" i="1"/>
  <c r="K936" i="1"/>
  <c r="L936" i="1"/>
  <c r="N936" i="1"/>
  <c r="K937" i="1"/>
  <c r="L937" i="1"/>
  <c r="N937" i="1"/>
  <c r="K938" i="1"/>
  <c r="L938" i="1"/>
  <c r="N938" i="1"/>
  <c r="K939" i="1"/>
  <c r="L939" i="1"/>
  <c r="N939" i="1"/>
  <c r="K940" i="1"/>
  <c r="L940" i="1"/>
  <c r="N940" i="1"/>
  <c r="K941" i="1"/>
  <c r="L941" i="1"/>
  <c r="N941" i="1"/>
  <c r="K942" i="1"/>
  <c r="L942" i="1"/>
  <c r="N942" i="1"/>
  <c r="K943" i="1"/>
  <c r="L943" i="1"/>
  <c r="N943" i="1"/>
  <c r="K944" i="1"/>
  <c r="L944" i="1"/>
  <c r="N944" i="1"/>
  <c r="K945" i="1"/>
  <c r="L945" i="1"/>
  <c r="N945" i="1"/>
  <c r="K946" i="1"/>
  <c r="L946" i="1"/>
  <c r="N946" i="1"/>
  <c r="K947" i="1"/>
  <c r="L947" i="1"/>
  <c r="N947" i="1"/>
  <c r="K948" i="1"/>
  <c r="L948" i="1"/>
  <c r="N948" i="1"/>
  <c r="K949" i="1"/>
  <c r="L949" i="1"/>
  <c r="N949" i="1"/>
  <c r="K950" i="1"/>
  <c r="L950" i="1"/>
  <c r="N950" i="1"/>
  <c r="K951" i="1"/>
  <c r="L951" i="1"/>
  <c r="N951" i="1"/>
  <c r="K952" i="1"/>
  <c r="L952" i="1"/>
  <c r="N952" i="1"/>
  <c r="K953" i="1"/>
  <c r="L953" i="1"/>
  <c r="N953" i="1"/>
  <c r="K954" i="1"/>
  <c r="L954" i="1"/>
  <c r="N954" i="1"/>
  <c r="K955" i="1"/>
  <c r="L955" i="1"/>
  <c r="N955" i="1"/>
  <c r="K956" i="1"/>
  <c r="L956" i="1"/>
  <c r="N956" i="1"/>
  <c r="K957" i="1"/>
  <c r="L957" i="1"/>
  <c r="N957" i="1"/>
  <c r="K958" i="1"/>
  <c r="L958" i="1"/>
  <c r="N958" i="1"/>
  <c r="K959" i="1"/>
  <c r="L959" i="1"/>
  <c r="N959" i="1"/>
  <c r="K960" i="1"/>
  <c r="L960" i="1"/>
  <c r="N960" i="1"/>
  <c r="K961" i="1"/>
  <c r="L961" i="1"/>
  <c r="N961" i="1"/>
  <c r="K962" i="1"/>
  <c r="L962" i="1"/>
  <c r="N962" i="1"/>
  <c r="K963" i="1"/>
  <c r="L963" i="1"/>
  <c r="N963" i="1"/>
  <c r="K964" i="1"/>
  <c r="L964" i="1"/>
  <c r="N964" i="1"/>
  <c r="K965" i="1"/>
  <c r="L965" i="1"/>
  <c r="N965" i="1"/>
  <c r="K966" i="1"/>
  <c r="L966" i="1"/>
  <c r="N966" i="1"/>
  <c r="K967" i="1"/>
  <c r="L967" i="1"/>
  <c r="N967" i="1"/>
  <c r="K968" i="1"/>
  <c r="L968" i="1"/>
  <c r="N968" i="1"/>
  <c r="K969" i="1"/>
  <c r="L969" i="1"/>
  <c r="N969" i="1"/>
  <c r="K970" i="1"/>
  <c r="L970" i="1"/>
  <c r="N970" i="1"/>
  <c r="K971" i="1"/>
  <c r="L971" i="1"/>
  <c r="N971" i="1"/>
  <c r="K972" i="1"/>
  <c r="L972" i="1"/>
  <c r="N972" i="1"/>
  <c r="K973" i="1"/>
  <c r="L973" i="1"/>
  <c r="N973" i="1"/>
  <c r="K974" i="1"/>
  <c r="L974" i="1"/>
  <c r="N974" i="1"/>
  <c r="K975" i="1"/>
  <c r="L975" i="1"/>
  <c r="N975" i="1"/>
  <c r="K976" i="1"/>
  <c r="L976" i="1"/>
  <c r="N976" i="1"/>
  <c r="K977" i="1"/>
  <c r="L977" i="1"/>
  <c r="N977" i="1"/>
  <c r="K978" i="1"/>
  <c r="L978" i="1"/>
  <c r="N978" i="1"/>
  <c r="K979" i="1"/>
  <c r="L979" i="1"/>
  <c r="N979" i="1"/>
  <c r="K980" i="1"/>
  <c r="L980" i="1"/>
  <c r="N980" i="1"/>
  <c r="K981" i="1"/>
  <c r="L981" i="1"/>
  <c r="N981" i="1"/>
  <c r="K982" i="1"/>
  <c r="L982" i="1"/>
  <c r="N982" i="1"/>
  <c r="K983" i="1"/>
  <c r="L983" i="1"/>
  <c r="N983" i="1"/>
  <c r="K984" i="1"/>
  <c r="L984" i="1"/>
  <c r="N984" i="1"/>
  <c r="K985" i="1"/>
  <c r="L985" i="1"/>
  <c r="N985" i="1"/>
  <c r="K986" i="1"/>
  <c r="L986" i="1"/>
  <c r="N986" i="1"/>
  <c r="K987" i="1"/>
  <c r="L987" i="1"/>
  <c r="N987" i="1"/>
  <c r="K988" i="1"/>
  <c r="L988" i="1"/>
  <c r="N988" i="1"/>
  <c r="K989" i="1"/>
  <c r="L989" i="1"/>
  <c r="N989" i="1"/>
  <c r="K990" i="1"/>
  <c r="L990" i="1"/>
  <c r="N990" i="1"/>
  <c r="K991" i="1"/>
  <c r="L991" i="1"/>
  <c r="N991" i="1"/>
  <c r="K992" i="1"/>
  <c r="L992" i="1"/>
  <c r="N992" i="1"/>
  <c r="K993" i="1"/>
  <c r="L993" i="1"/>
  <c r="N993" i="1"/>
  <c r="K994" i="1"/>
  <c r="L994" i="1"/>
  <c r="N994" i="1"/>
  <c r="K995" i="1"/>
  <c r="L995" i="1"/>
  <c r="N995" i="1"/>
  <c r="K996" i="1"/>
  <c r="L996" i="1"/>
  <c r="N996" i="1"/>
  <c r="K997" i="1"/>
  <c r="L997" i="1"/>
  <c r="N997" i="1"/>
  <c r="K998" i="1"/>
  <c r="L998" i="1"/>
  <c r="N998" i="1"/>
  <c r="K999" i="1"/>
  <c r="L999" i="1"/>
  <c r="N999" i="1"/>
  <c r="K1000" i="1"/>
  <c r="L1000" i="1"/>
  <c r="N1000" i="1"/>
  <c r="K1001" i="1"/>
  <c r="L1001" i="1"/>
  <c r="N1001" i="1"/>
  <c r="K1002" i="1"/>
  <c r="L1002" i="1"/>
  <c r="N1002" i="1"/>
  <c r="K1003" i="1"/>
  <c r="L1003" i="1"/>
  <c r="N1003" i="1"/>
  <c r="K1004" i="1"/>
  <c r="L1004" i="1"/>
  <c r="N1004" i="1"/>
  <c r="K1005" i="1"/>
  <c r="L1005" i="1"/>
  <c r="N1005" i="1"/>
  <c r="K1006" i="1"/>
  <c r="L1006" i="1"/>
  <c r="N1006" i="1"/>
  <c r="K1007" i="1"/>
  <c r="L1007" i="1"/>
  <c r="N1007" i="1"/>
  <c r="K1008" i="1"/>
  <c r="L1008" i="1"/>
  <c r="N1008" i="1"/>
  <c r="K1009" i="1"/>
  <c r="L1009" i="1"/>
  <c r="N1009" i="1"/>
  <c r="K1010" i="1"/>
  <c r="L1010" i="1"/>
  <c r="N1010" i="1"/>
  <c r="K1011" i="1"/>
  <c r="L1011" i="1"/>
  <c r="N1011" i="1"/>
  <c r="K1012" i="1"/>
  <c r="L1012" i="1"/>
  <c r="N1012" i="1"/>
  <c r="K1013" i="1"/>
  <c r="L1013" i="1"/>
  <c r="N1013" i="1"/>
  <c r="K1014" i="1"/>
  <c r="L1014" i="1"/>
  <c r="N1014" i="1"/>
  <c r="K1015" i="1"/>
  <c r="L1015" i="1"/>
  <c r="N1015" i="1"/>
  <c r="K1016" i="1"/>
  <c r="L1016" i="1"/>
  <c r="N1016" i="1"/>
  <c r="K1017" i="1"/>
  <c r="L1017" i="1"/>
  <c r="N1017" i="1"/>
  <c r="K1018" i="1"/>
  <c r="L1018" i="1"/>
  <c r="N1018" i="1"/>
  <c r="K1019" i="1"/>
  <c r="L1019" i="1"/>
  <c r="N1019" i="1"/>
  <c r="K1020" i="1"/>
  <c r="L1020" i="1"/>
  <c r="N1020" i="1"/>
  <c r="K1021" i="1"/>
  <c r="L1021" i="1"/>
  <c r="N1021" i="1"/>
  <c r="K1022" i="1"/>
  <c r="L1022" i="1"/>
  <c r="N1022" i="1"/>
  <c r="K1023" i="1"/>
  <c r="L1023" i="1"/>
  <c r="N1023" i="1"/>
  <c r="K1024" i="1"/>
  <c r="L1024" i="1"/>
  <c r="N1024" i="1"/>
  <c r="K1025" i="1"/>
  <c r="L1025" i="1"/>
  <c r="N1025" i="1"/>
  <c r="K1026" i="1"/>
  <c r="L1026" i="1"/>
  <c r="N1026" i="1"/>
  <c r="K1027" i="1"/>
  <c r="L1027" i="1"/>
  <c r="N1027" i="1"/>
  <c r="K1028" i="1"/>
  <c r="L1028" i="1"/>
  <c r="N1028" i="1"/>
  <c r="K1029" i="1"/>
  <c r="L1029" i="1"/>
  <c r="N1029" i="1"/>
  <c r="K1030" i="1"/>
  <c r="L1030" i="1"/>
  <c r="N1030" i="1"/>
  <c r="K1031" i="1"/>
  <c r="L1031" i="1"/>
  <c r="N1031" i="1"/>
  <c r="K1032" i="1"/>
  <c r="L1032" i="1"/>
  <c r="N1032" i="1"/>
  <c r="K1033" i="1"/>
  <c r="L1033" i="1"/>
  <c r="N1033" i="1"/>
  <c r="K1034" i="1"/>
  <c r="L1034" i="1"/>
  <c r="N1034" i="1"/>
  <c r="K1035" i="1"/>
  <c r="L1035" i="1"/>
  <c r="N1035" i="1"/>
  <c r="K1036" i="1"/>
  <c r="L1036" i="1"/>
  <c r="N1036" i="1"/>
  <c r="K1037" i="1"/>
  <c r="L1037" i="1"/>
  <c r="N1037" i="1"/>
  <c r="K1038" i="1"/>
  <c r="L1038" i="1"/>
  <c r="N1038" i="1"/>
  <c r="K1039" i="1"/>
  <c r="L1039" i="1"/>
  <c r="N1039" i="1"/>
  <c r="K1040" i="1"/>
  <c r="L1040" i="1"/>
  <c r="N1040" i="1"/>
  <c r="K1041" i="1"/>
  <c r="L1041" i="1"/>
  <c r="N1041" i="1"/>
  <c r="K1042" i="1"/>
  <c r="L1042" i="1"/>
  <c r="N1042" i="1"/>
  <c r="K1043" i="1"/>
  <c r="L1043" i="1"/>
  <c r="N1043" i="1"/>
  <c r="K1044" i="1"/>
  <c r="L1044" i="1"/>
  <c r="N1044" i="1"/>
  <c r="K1045" i="1"/>
  <c r="L1045" i="1"/>
  <c r="N1045" i="1"/>
  <c r="K1046" i="1"/>
  <c r="L1046" i="1"/>
  <c r="N1046" i="1"/>
  <c r="K1047" i="1"/>
  <c r="L1047" i="1"/>
  <c r="N1047" i="1"/>
  <c r="K1048" i="1"/>
  <c r="L1048" i="1"/>
  <c r="N1048" i="1"/>
  <c r="K1049" i="1"/>
  <c r="L1049" i="1"/>
  <c r="N1049" i="1"/>
  <c r="K1050" i="1"/>
  <c r="L1050" i="1"/>
  <c r="N1050" i="1"/>
  <c r="K1051" i="1"/>
  <c r="L1051" i="1"/>
  <c r="N1051" i="1"/>
  <c r="K1052" i="1"/>
  <c r="L1052" i="1"/>
  <c r="N1052" i="1"/>
  <c r="K1053" i="1"/>
  <c r="L1053" i="1"/>
  <c r="N1053" i="1"/>
  <c r="K1054" i="1"/>
  <c r="L1054" i="1"/>
  <c r="N1054" i="1"/>
  <c r="K1055" i="1"/>
  <c r="L1055" i="1"/>
  <c r="N1055" i="1"/>
  <c r="K1056" i="1"/>
  <c r="L1056" i="1"/>
  <c r="N1056" i="1"/>
  <c r="K1057" i="1"/>
  <c r="L1057" i="1"/>
  <c r="N1057" i="1"/>
  <c r="K1058" i="1"/>
  <c r="L1058" i="1"/>
  <c r="N1058" i="1"/>
  <c r="K1059" i="1"/>
  <c r="L1059" i="1"/>
  <c r="N1059" i="1"/>
  <c r="K1060" i="1"/>
  <c r="L1060" i="1"/>
  <c r="N1060" i="1"/>
  <c r="K1061" i="1"/>
  <c r="L1061" i="1"/>
  <c r="N1061" i="1"/>
  <c r="K1062" i="1"/>
  <c r="L1062" i="1"/>
  <c r="N1062" i="1"/>
  <c r="K1063" i="1"/>
  <c r="L1063" i="1"/>
  <c r="N1063" i="1"/>
  <c r="K1064" i="1"/>
  <c r="L1064" i="1"/>
  <c r="N1064" i="1"/>
  <c r="K1065" i="1"/>
  <c r="L1065" i="1"/>
  <c r="N1065" i="1"/>
  <c r="K1066" i="1"/>
  <c r="L1066" i="1"/>
  <c r="N1066" i="1"/>
  <c r="K1067" i="1"/>
  <c r="L1067" i="1"/>
  <c r="N1067" i="1"/>
  <c r="K1068" i="1"/>
  <c r="L1068" i="1"/>
  <c r="N1068" i="1"/>
  <c r="K1069" i="1"/>
  <c r="L1069" i="1"/>
  <c r="N1069" i="1"/>
  <c r="K1070" i="1"/>
  <c r="L1070" i="1"/>
  <c r="N1070" i="1"/>
  <c r="K1071" i="1"/>
  <c r="L1071" i="1"/>
  <c r="N1071" i="1"/>
  <c r="K1072" i="1"/>
  <c r="L1072" i="1"/>
  <c r="N1072" i="1"/>
  <c r="K1073" i="1"/>
  <c r="L1073" i="1"/>
  <c r="N1073" i="1"/>
  <c r="K1074" i="1"/>
  <c r="L1074" i="1"/>
  <c r="N1074" i="1"/>
  <c r="K1075" i="1"/>
  <c r="L1075" i="1"/>
  <c r="N1075" i="1"/>
  <c r="K1076" i="1"/>
  <c r="L1076" i="1"/>
  <c r="N1076" i="1"/>
  <c r="K1077" i="1"/>
  <c r="L1077" i="1"/>
  <c r="N1077" i="1"/>
  <c r="K1078" i="1"/>
  <c r="L1078" i="1"/>
  <c r="N1078" i="1"/>
  <c r="K1079" i="1"/>
  <c r="L1079" i="1"/>
  <c r="N1079" i="1"/>
  <c r="K1080" i="1"/>
  <c r="L1080" i="1"/>
  <c r="N1080" i="1"/>
  <c r="K1081" i="1"/>
  <c r="L1081" i="1"/>
  <c r="N1081" i="1"/>
  <c r="K1082" i="1"/>
  <c r="L1082" i="1"/>
  <c r="N1082" i="1"/>
  <c r="K1083" i="1"/>
  <c r="L1083" i="1"/>
  <c r="N1083" i="1"/>
  <c r="K1084" i="1"/>
  <c r="L1084" i="1"/>
  <c r="N1084" i="1"/>
  <c r="K1085" i="1"/>
  <c r="L1085" i="1"/>
  <c r="N1085" i="1"/>
  <c r="K1086" i="1"/>
  <c r="L1086" i="1"/>
  <c r="N1086" i="1"/>
  <c r="K1087" i="1"/>
  <c r="L1087" i="1"/>
  <c r="N1087" i="1"/>
  <c r="K1088" i="1"/>
  <c r="L1088" i="1"/>
  <c r="N1088" i="1"/>
  <c r="K1089" i="1"/>
  <c r="L1089" i="1"/>
  <c r="N1089" i="1"/>
  <c r="K1090" i="1"/>
  <c r="L1090" i="1"/>
  <c r="N1090" i="1"/>
  <c r="K1091" i="1"/>
  <c r="L1091" i="1"/>
  <c r="N1091" i="1"/>
  <c r="K1092" i="1"/>
  <c r="L1092" i="1"/>
  <c r="N1092" i="1"/>
  <c r="K1093" i="1"/>
  <c r="L1093" i="1"/>
  <c r="N1093" i="1"/>
  <c r="K1094" i="1"/>
  <c r="L1094" i="1"/>
  <c r="N1094" i="1"/>
  <c r="K1095" i="1"/>
  <c r="L1095" i="1"/>
  <c r="N1095" i="1"/>
  <c r="K1096" i="1"/>
  <c r="L1096" i="1"/>
  <c r="N1096" i="1"/>
  <c r="K1097" i="1"/>
  <c r="L1097" i="1"/>
  <c r="N1097" i="1"/>
  <c r="K1098" i="1"/>
  <c r="L1098" i="1"/>
  <c r="N1098" i="1"/>
  <c r="K1099" i="1"/>
  <c r="L1099" i="1"/>
  <c r="N1099" i="1"/>
  <c r="K1100" i="1"/>
  <c r="L1100" i="1"/>
  <c r="N1100" i="1"/>
  <c r="K1101" i="1"/>
  <c r="L1101" i="1"/>
  <c r="N1101" i="1"/>
  <c r="K1102" i="1"/>
  <c r="L1102" i="1"/>
  <c r="N1102" i="1"/>
  <c r="K1103" i="1"/>
  <c r="L1103" i="1"/>
  <c r="N1103" i="1"/>
  <c r="K1104" i="1"/>
  <c r="L1104" i="1"/>
  <c r="N1104" i="1"/>
  <c r="K1105" i="1"/>
  <c r="L1105" i="1"/>
  <c r="N1105" i="1"/>
  <c r="K1106" i="1"/>
  <c r="L1106" i="1"/>
  <c r="N1106" i="1"/>
  <c r="K1107" i="1"/>
  <c r="L1107" i="1"/>
  <c r="N1107" i="1"/>
  <c r="K1108" i="1"/>
  <c r="L1108" i="1"/>
  <c r="N1108" i="1"/>
  <c r="K1109" i="1"/>
  <c r="L1109" i="1"/>
  <c r="N1109" i="1"/>
  <c r="K1110" i="1"/>
  <c r="L1110" i="1"/>
  <c r="N1110" i="1"/>
  <c r="K1111" i="1"/>
  <c r="L1111" i="1"/>
  <c r="N1111" i="1"/>
  <c r="K1112" i="1"/>
  <c r="L1112" i="1"/>
  <c r="N1112" i="1"/>
  <c r="K1113" i="1"/>
  <c r="L1113" i="1"/>
  <c r="N1113" i="1"/>
  <c r="K1114" i="1"/>
  <c r="L1114" i="1"/>
  <c r="N1114" i="1"/>
  <c r="K1115" i="1"/>
  <c r="L1115" i="1"/>
  <c r="N1115" i="1"/>
  <c r="K1116" i="1"/>
  <c r="L1116" i="1"/>
  <c r="N1116" i="1"/>
  <c r="K1117" i="1"/>
  <c r="L1117" i="1"/>
  <c r="N1117" i="1"/>
  <c r="K1118" i="1"/>
  <c r="L1118" i="1"/>
  <c r="N1118" i="1"/>
  <c r="K1119" i="1"/>
  <c r="L1119" i="1"/>
  <c r="N1119" i="1"/>
  <c r="K1120" i="1"/>
  <c r="L1120" i="1"/>
  <c r="N1120" i="1"/>
  <c r="K1121" i="1"/>
  <c r="L1121" i="1"/>
  <c r="N1121" i="1"/>
  <c r="K1122" i="1"/>
  <c r="L1122" i="1"/>
  <c r="N1122" i="1"/>
  <c r="K1123" i="1"/>
  <c r="L1123" i="1"/>
  <c r="N1123" i="1"/>
  <c r="K1124" i="1"/>
  <c r="L1124" i="1"/>
  <c r="N1124" i="1"/>
  <c r="K1125" i="1"/>
  <c r="L1125" i="1"/>
  <c r="N1125" i="1"/>
  <c r="K1126" i="1"/>
  <c r="L1126" i="1"/>
  <c r="N1126" i="1"/>
  <c r="K1127" i="1"/>
  <c r="L1127" i="1"/>
  <c r="N1127" i="1"/>
  <c r="K1128" i="1"/>
  <c r="L1128" i="1"/>
  <c r="N1128" i="1"/>
  <c r="K1129" i="1"/>
  <c r="L1129" i="1"/>
  <c r="N1129" i="1"/>
  <c r="K1130" i="1"/>
  <c r="L1130" i="1"/>
  <c r="N1130" i="1"/>
  <c r="K1131" i="1"/>
  <c r="L1131" i="1"/>
  <c r="N1131" i="1"/>
  <c r="K1132" i="1"/>
  <c r="L1132" i="1"/>
  <c r="N1132" i="1"/>
  <c r="K1133" i="1"/>
  <c r="L1133" i="1"/>
  <c r="N1133" i="1"/>
  <c r="K1134" i="1"/>
  <c r="L1134" i="1"/>
  <c r="N1134" i="1"/>
  <c r="K1135" i="1"/>
  <c r="L1135" i="1"/>
  <c r="N1135" i="1"/>
  <c r="K1136" i="1"/>
  <c r="L1136" i="1"/>
  <c r="N1136" i="1"/>
  <c r="K1137" i="1"/>
  <c r="L1137" i="1"/>
  <c r="N1137" i="1"/>
  <c r="K1138" i="1"/>
  <c r="L1138" i="1"/>
  <c r="N1138" i="1"/>
  <c r="K1139" i="1"/>
  <c r="L1139" i="1"/>
  <c r="N1139" i="1"/>
  <c r="K1140" i="1"/>
  <c r="L1140" i="1"/>
  <c r="N1140" i="1"/>
  <c r="K1141" i="1"/>
  <c r="L1141" i="1"/>
  <c r="N1141" i="1"/>
  <c r="K1142" i="1"/>
  <c r="L1142" i="1"/>
  <c r="N1142" i="1"/>
  <c r="K1143" i="1"/>
  <c r="L1143" i="1"/>
  <c r="N1143" i="1"/>
  <c r="K1144" i="1"/>
  <c r="L1144" i="1"/>
  <c r="N1144" i="1"/>
  <c r="K1145" i="1"/>
  <c r="L1145" i="1"/>
  <c r="N1145" i="1"/>
  <c r="K1146" i="1"/>
  <c r="L1146" i="1"/>
  <c r="N1146" i="1"/>
  <c r="K1147" i="1"/>
  <c r="L1147" i="1"/>
  <c r="N1147" i="1"/>
  <c r="K1148" i="1"/>
  <c r="L1148" i="1"/>
  <c r="N1148" i="1"/>
  <c r="K1149" i="1"/>
  <c r="L1149" i="1"/>
  <c r="N1149" i="1"/>
  <c r="K1150" i="1"/>
  <c r="L1150" i="1"/>
  <c r="N1150" i="1"/>
  <c r="K1151" i="1"/>
  <c r="L1151" i="1"/>
  <c r="N1151" i="1"/>
  <c r="K1152" i="1"/>
  <c r="L1152" i="1"/>
  <c r="N1152" i="1"/>
  <c r="K1153" i="1"/>
  <c r="L1153" i="1"/>
  <c r="N1153" i="1"/>
  <c r="K1154" i="1"/>
  <c r="L1154" i="1"/>
  <c r="N1154" i="1"/>
  <c r="K1155" i="1"/>
  <c r="L1155" i="1"/>
  <c r="N1155" i="1"/>
  <c r="K1156" i="1"/>
  <c r="L1156" i="1"/>
  <c r="N1156" i="1"/>
  <c r="K1157" i="1"/>
  <c r="L1157" i="1"/>
  <c r="N1157" i="1"/>
  <c r="K1158" i="1"/>
  <c r="L1158" i="1"/>
  <c r="N1158" i="1"/>
  <c r="K1159" i="1"/>
  <c r="L1159" i="1"/>
  <c r="N1159" i="1"/>
  <c r="K1160" i="1"/>
  <c r="L1160" i="1"/>
  <c r="N1160" i="1"/>
  <c r="K1161" i="1"/>
  <c r="L1161" i="1"/>
  <c r="N1161" i="1"/>
  <c r="K1163" i="1"/>
  <c r="L1163" i="1"/>
  <c r="N1163" i="1"/>
  <c r="K1164" i="1"/>
  <c r="L1164" i="1"/>
  <c r="N1164" i="1"/>
  <c r="K1165" i="1"/>
  <c r="L1165" i="1"/>
  <c r="N1165" i="1"/>
  <c r="K1166" i="1"/>
  <c r="L1166" i="1"/>
  <c r="N1166" i="1"/>
  <c r="K1167" i="1"/>
  <c r="L1167" i="1"/>
  <c r="N1167" i="1"/>
  <c r="K1168" i="1"/>
  <c r="L1168" i="1"/>
  <c r="N1168" i="1"/>
  <c r="K1169" i="1"/>
  <c r="L1169" i="1"/>
  <c r="N1169" i="1"/>
  <c r="K1170" i="1"/>
  <c r="L1170" i="1"/>
  <c r="N1170" i="1"/>
  <c r="K1171" i="1"/>
  <c r="L1171" i="1"/>
  <c r="N1171" i="1"/>
  <c r="K1172" i="1"/>
  <c r="L1172" i="1"/>
  <c r="N1172" i="1"/>
  <c r="K1173" i="1"/>
  <c r="L1173" i="1"/>
  <c r="N1173" i="1"/>
  <c r="K1174" i="1"/>
  <c r="L1174" i="1"/>
  <c r="N1174" i="1"/>
  <c r="K1175" i="1"/>
  <c r="L1175" i="1"/>
  <c r="N1175" i="1"/>
  <c r="K1176" i="1"/>
  <c r="L1176" i="1"/>
  <c r="N1176" i="1"/>
  <c r="K1177" i="1"/>
  <c r="L1177" i="1"/>
  <c r="N1177" i="1"/>
  <c r="K1178" i="1"/>
  <c r="L1178" i="1"/>
  <c r="N1178" i="1"/>
  <c r="K1179" i="1"/>
  <c r="L1179" i="1"/>
  <c r="N1179" i="1"/>
  <c r="K1180" i="1"/>
  <c r="L1180" i="1"/>
  <c r="N1180" i="1"/>
  <c r="K1181" i="1"/>
  <c r="L1181" i="1"/>
  <c r="N1181" i="1"/>
  <c r="K1182" i="1"/>
  <c r="L1182" i="1"/>
  <c r="N1182" i="1"/>
  <c r="K1183" i="1"/>
  <c r="L1183" i="1"/>
  <c r="N1183" i="1"/>
  <c r="K1184" i="1"/>
  <c r="L1184" i="1"/>
  <c r="N1184" i="1"/>
  <c r="K1185" i="1"/>
  <c r="L1185" i="1"/>
  <c r="N1185" i="1"/>
  <c r="K1186" i="1"/>
  <c r="L1186" i="1"/>
  <c r="N1186" i="1"/>
  <c r="K1187" i="1"/>
  <c r="L1187" i="1"/>
  <c r="N1187" i="1"/>
  <c r="K1188" i="1"/>
  <c r="L1188" i="1"/>
  <c r="N1188" i="1"/>
  <c r="K1189" i="1"/>
  <c r="L1189" i="1"/>
  <c r="N1189" i="1"/>
  <c r="K1190" i="1"/>
  <c r="L1190" i="1"/>
  <c r="N1190" i="1"/>
  <c r="K1191" i="1"/>
  <c r="L1191" i="1"/>
  <c r="N1191" i="1"/>
  <c r="K1192" i="1"/>
  <c r="L1192" i="1"/>
  <c r="N1192" i="1"/>
  <c r="K1193" i="1"/>
  <c r="L1193" i="1"/>
  <c r="N1193" i="1"/>
  <c r="K1194" i="1"/>
  <c r="L1194" i="1"/>
  <c r="N1194" i="1"/>
  <c r="K1195" i="1"/>
  <c r="L1195" i="1"/>
  <c r="N1195" i="1"/>
  <c r="K1196" i="1"/>
  <c r="L1196" i="1"/>
  <c r="N1196" i="1"/>
  <c r="K1197" i="1"/>
  <c r="L1197" i="1"/>
  <c r="N1197" i="1"/>
  <c r="K1198" i="1"/>
  <c r="L1198" i="1"/>
  <c r="N1198" i="1"/>
  <c r="K1199" i="1"/>
  <c r="L1199" i="1"/>
  <c r="N1199" i="1"/>
  <c r="K1200" i="1"/>
  <c r="L1200" i="1"/>
  <c r="N1200" i="1"/>
  <c r="K1201" i="1"/>
  <c r="L1201" i="1"/>
  <c r="N1201" i="1"/>
  <c r="K1202" i="1"/>
  <c r="L1202" i="1"/>
  <c r="N1202" i="1"/>
  <c r="K1203" i="1"/>
  <c r="L1203" i="1"/>
  <c r="N1203" i="1"/>
  <c r="K1204" i="1"/>
  <c r="L1204" i="1"/>
  <c r="N1204" i="1"/>
  <c r="K1205" i="1"/>
  <c r="L1205" i="1"/>
  <c r="N1205" i="1"/>
  <c r="K1206" i="1"/>
  <c r="L1206" i="1"/>
  <c r="N1206" i="1"/>
  <c r="K1207" i="1"/>
  <c r="L1207" i="1"/>
  <c r="N1207" i="1"/>
  <c r="K1208" i="1"/>
  <c r="L1208" i="1"/>
  <c r="N1208" i="1"/>
  <c r="K1209" i="1"/>
  <c r="L1209" i="1"/>
  <c r="N1209" i="1"/>
  <c r="K1210" i="1"/>
  <c r="L1210" i="1"/>
  <c r="N1210" i="1"/>
  <c r="K1211" i="1"/>
  <c r="L1211" i="1"/>
  <c r="N1211" i="1"/>
  <c r="K1212" i="1"/>
  <c r="L1212" i="1"/>
  <c r="N1212" i="1"/>
  <c r="K1213" i="1"/>
  <c r="L1213" i="1"/>
  <c r="N1213" i="1"/>
  <c r="K1214" i="1"/>
  <c r="L1214" i="1"/>
  <c r="N1214" i="1"/>
  <c r="K1215" i="1"/>
  <c r="L1215" i="1"/>
  <c r="N1215" i="1"/>
  <c r="K1216" i="1"/>
  <c r="L1216" i="1"/>
  <c r="N1216" i="1"/>
  <c r="K1217" i="1"/>
  <c r="L1217" i="1"/>
  <c r="N1217" i="1"/>
  <c r="K1218" i="1"/>
  <c r="L1218" i="1"/>
  <c r="N1218" i="1"/>
  <c r="K1219" i="1"/>
  <c r="L1219" i="1"/>
  <c r="N1219" i="1"/>
  <c r="K1220" i="1"/>
  <c r="L1220" i="1"/>
  <c r="N1220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Z31" i="43"/>
  <c r="Z30" i="43"/>
  <c r="Z29" i="43"/>
  <c r="Z28" i="43"/>
  <c r="Z27" i="43"/>
  <c r="Z26" i="43"/>
  <c r="Z25" i="43"/>
  <c r="Z24" i="43"/>
  <c r="Z23" i="43"/>
  <c r="Z22" i="43"/>
  <c r="Z21" i="43"/>
  <c r="Z20" i="43"/>
  <c r="Z19" i="43"/>
  <c r="Z18" i="43"/>
  <c r="Z17" i="43"/>
  <c r="Z16" i="43"/>
  <c r="Z15" i="43"/>
  <c r="Z14" i="43"/>
  <c r="Z13" i="43"/>
  <c r="Z6" i="43"/>
  <c r="AB31" i="43"/>
  <c r="AB30" i="43"/>
  <c r="AB29" i="43"/>
  <c r="AB28" i="43"/>
  <c r="AB27" i="43"/>
  <c r="AB26" i="43"/>
  <c r="AB25" i="43"/>
  <c r="AB24" i="43"/>
  <c r="AB23" i="43"/>
  <c r="AB22" i="43"/>
  <c r="AB21" i="43"/>
  <c r="AB20" i="43"/>
  <c r="AB19" i="43"/>
  <c r="AB18" i="43"/>
  <c r="AB17" i="43"/>
  <c r="AB16" i="43"/>
  <c r="AB15" i="43"/>
  <c r="AB14" i="43"/>
  <c r="AB13" i="43"/>
  <c r="AB6" i="43"/>
  <c r="AD31" i="43"/>
  <c r="AD30" i="43"/>
  <c r="AD29" i="43"/>
  <c r="AD28" i="43"/>
  <c r="AD27" i="43"/>
  <c r="AD26" i="43"/>
  <c r="AD25" i="43"/>
  <c r="AD24" i="43"/>
  <c r="AD23" i="43"/>
  <c r="AD22" i="43"/>
  <c r="AD21" i="43"/>
  <c r="AD20" i="43"/>
  <c r="AD19" i="43"/>
  <c r="AD18" i="43"/>
  <c r="AD17" i="43"/>
  <c r="AD16" i="43"/>
  <c r="AD15" i="43"/>
  <c r="AD14" i="43"/>
  <c r="AD13" i="43"/>
  <c r="AD6" i="43"/>
  <c r="AF31" i="43"/>
  <c r="AF30" i="43"/>
  <c r="AF29" i="43"/>
  <c r="AF28" i="43"/>
  <c r="AF27" i="43"/>
  <c r="AF26" i="43"/>
  <c r="AF25" i="43"/>
  <c r="AF24" i="43"/>
  <c r="AF23" i="43"/>
  <c r="AF22" i="43"/>
  <c r="AF21" i="43"/>
  <c r="AF20" i="43"/>
  <c r="AF19" i="43"/>
  <c r="AF18" i="43"/>
  <c r="AF17" i="43"/>
  <c r="AF16" i="43"/>
  <c r="AF15" i="43"/>
  <c r="AF14" i="43"/>
  <c r="AF13" i="43"/>
  <c r="AF6" i="43"/>
  <c r="AH31" i="43"/>
  <c r="AH30" i="43"/>
  <c r="AH29" i="43"/>
  <c r="AH28" i="43"/>
  <c r="AH27" i="43"/>
  <c r="AH26" i="43"/>
  <c r="AH25" i="43"/>
  <c r="AH24" i="43"/>
  <c r="AH23" i="43"/>
  <c r="AH22" i="43"/>
  <c r="AH21" i="43"/>
  <c r="AH20" i="43"/>
  <c r="AH19" i="43"/>
  <c r="AH18" i="43"/>
  <c r="AH17" i="43"/>
  <c r="AH16" i="43"/>
  <c r="AH15" i="43"/>
  <c r="AH14" i="43"/>
  <c r="AH13" i="43"/>
  <c r="AH6" i="43"/>
  <c r="AL14" i="43"/>
  <c r="AL15" i="43"/>
  <c r="AL16" i="43"/>
  <c r="AL17" i="43"/>
  <c r="AL18" i="43"/>
  <c r="AL19" i="43"/>
  <c r="AL20" i="43"/>
  <c r="AL21" i="43"/>
  <c r="AL22" i="43"/>
  <c r="AL23" i="43"/>
  <c r="AL24" i="43"/>
  <c r="AL25" i="43"/>
  <c r="AL26" i="43"/>
  <c r="AL27" i="43"/>
  <c r="AL28" i="43"/>
  <c r="AL29" i="43"/>
  <c r="AL30" i="43"/>
  <c r="AL31" i="43"/>
  <c r="AL13" i="43"/>
  <c r="AL6" i="43"/>
  <c r="AJ6" i="43"/>
  <c r="X6" i="43"/>
  <c r="V5" i="43"/>
  <c r="V6" i="43"/>
  <c r="T5" i="43"/>
  <c r="T6" i="43"/>
  <c r="R5" i="43"/>
  <c r="R6" i="43"/>
  <c r="P5" i="43"/>
  <c r="P6" i="43"/>
  <c r="N5" i="43"/>
  <c r="N6" i="43"/>
  <c r="L5" i="43"/>
  <c r="L6" i="43"/>
  <c r="J5" i="43"/>
  <c r="J6" i="43"/>
  <c r="H6" i="43"/>
  <c r="AU6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R126" i="1"/>
  <c r="S126" i="1" s="1"/>
  <c r="N126" i="1"/>
  <c r="M126" i="1"/>
  <c r="L126" i="1"/>
  <c r="K126" i="1"/>
  <c r="Q126" i="1"/>
  <c r="I126" i="1"/>
  <c r="AZ8" i="46"/>
  <c r="AX8" i="46"/>
  <c r="BG31" i="49"/>
  <c r="BG30" i="49"/>
  <c r="BG29" i="49"/>
  <c r="BG28" i="49"/>
  <c r="BG27" i="49"/>
  <c r="BG26" i="49"/>
  <c r="BG25" i="49"/>
  <c r="BG24" i="49"/>
  <c r="BG23" i="49"/>
  <c r="BG22" i="49"/>
  <c r="BG21" i="49"/>
  <c r="BG20" i="49"/>
  <c r="BG19" i="49"/>
  <c r="BG18" i="49"/>
  <c r="BG17" i="49"/>
  <c r="BG16" i="49"/>
  <c r="BG15" i="49"/>
  <c r="BG14" i="49"/>
  <c r="BG13" i="49"/>
  <c r="BE31" i="49"/>
  <c r="BE30" i="49"/>
  <c r="BE29" i="49"/>
  <c r="BE28" i="49"/>
  <c r="BE27" i="49"/>
  <c r="BE26" i="49"/>
  <c r="BE25" i="49"/>
  <c r="BE24" i="49"/>
  <c r="BE23" i="49"/>
  <c r="BE22" i="49"/>
  <c r="BE21" i="49"/>
  <c r="BE20" i="49"/>
  <c r="BE19" i="49"/>
  <c r="BE18" i="49"/>
  <c r="BE17" i="49"/>
  <c r="BE16" i="49"/>
  <c r="BE15" i="49"/>
  <c r="BE14" i="49"/>
  <c r="BE13" i="49"/>
  <c r="BC31" i="49"/>
  <c r="BC30" i="49"/>
  <c r="BC29" i="49"/>
  <c r="BC28" i="49"/>
  <c r="BC27" i="49"/>
  <c r="BC26" i="49"/>
  <c r="BC25" i="49"/>
  <c r="BC24" i="49"/>
  <c r="BC23" i="49"/>
  <c r="BC22" i="49"/>
  <c r="BC21" i="49"/>
  <c r="BC20" i="49"/>
  <c r="BC19" i="49"/>
  <c r="BC18" i="49"/>
  <c r="BC17" i="49"/>
  <c r="BC16" i="49"/>
  <c r="BC15" i="49"/>
  <c r="BC14" i="49"/>
  <c r="BC13" i="49"/>
  <c r="BA31" i="49"/>
  <c r="BA30" i="49"/>
  <c r="BA29" i="49"/>
  <c r="BA28" i="49"/>
  <c r="BA27" i="49"/>
  <c r="BA26" i="49"/>
  <c r="BA25" i="49"/>
  <c r="BA24" i="49"/>
  <c r="BA23" i="49"/>
  <c r="BA22" i="49"/>
  <c r="BA21" i="49"/>
  <c r="BA20" i="49"/>
  <c r="BA19" i="49"/>
  <c r="BA18" i="49"/>
  <c r="BA17" i="49"/>
  <c r="BA16" i="49"/>
  <c r="BA15" i="49"/>
  <c r="BA14" i="49"/>
  <c r="BA13" i="49"/>
  <c r="AY31" i="49"/>
  <c r="AY30" i="49"/>
  <c r="AY29" i="49"/>
  <c r="AY28" i="49"/>
  <c r="AY27" i="49"/>
  <c r="AY26" i="49"/>
  <c r="AY25" i="49"/>
  <c r="AY24" i="49"/>
  <c r="AY23" i="49"/>
  <c r="AY22" i="49"/>
  <c r="AY21" i="49"/>
  <c r="AY20" i="49"/>
  <c r="AY19" i="49"/>
  <c r="AY18" i="49"/>
  <c r="AY17" i="49"/>
  <c r="AY16" i="49"/>
  <c r="AY15" i="49"/>
  <c r="AY14" i="49"/>
  <c r="AY13" i="49"/>
  <c r="AY6" i="49"/>
  <c r="AY5" i="49"/>
  <c r="AW6" i="49"/>
  <c r="AW13" i="49"/>
  <c r="AW14" i="49"/>
  <c r="AW15" i="49"/>
  <c r="AW16" i="49"/>
  <c r="AW17" i="49"/>
  <c r="AW18" i="49"/>
  <c r="AW19" i="49"/>
  <c r="AW20" i="49"/>
  <c r="AW21" i="49"/>
  <c r="AW22" i="49"/>
  <c r="AW23" i="49"/>
  <c r="AW24" i="49"/>
  <c r="AW25" i="49"/>
  <c r="AW26" i="49"/>
  <c r="AW27" i="49"/>
  <c r="AW28" i="49"/>
  <c r="AW29" i="49"/>
  <c r="AW30" i="49"/>
  <c r="AW31" i="49"/>
  <c r="AL13" i="49"/>
  <c r="AL14" i="49"/>
  <c r="AL15" i="49"/>
  <c r="AL16" i="49"/>
  <c r="AL17" i="49"/>
  <c r="AL18" i="49"/>
  <c r="AL19" i="49"/>
  <c r="AL20" i="49"/>
  <c r="AL21" i="49"/>
  <c r="AL22" i="49"/>
  <c r="AL23" i="49"/>
  <c r="AL24" i="49"/>
  <c r="AL25" i="49"/>
  <c r="AL26" i="49"/>
  <c r="AL27" i="49"/>
  <c r="AL28" i="49"/>
  <c r="AL29" i="49"/>
  <c r="AL30" i="49"/>
  <c r="AL31" i="49"/>
  <c r="F21" i="49"/>
  <c r="H31" i="49"/>
  <c r="H30" i="49"/>
  <c r="H29" i="49"/>
  <c r="H28" i="49"/>
  <c r="H27" i="49"/>
  <c r="H26" i="49"/>
  <c r="H25" i="49"/>
  <c r="H24" i="49"/>
  <c r="H23" i="49"/>
  <c r="H22" i="49"/>
  <c r="H21" i="49"/>
  <c r="H20" i="49"/>
  <c r="H19" i="49"/>
  <c r="H18" i="49"/>
  <c r="H17" i="49"/>
  <c r="H16" i="49"/>
  <c r="H15" i="49"/>
  <c r="H14" i="49"/>
  <c r="H13" i="49"/>
  <c r="H12" i="49"/>
  <c r="H6" i="49"/>
  <c r="J31" i="49"/>
  <c r="J30" i="49"/>
  <c r="J29" i="49"/>
  <c r="J28" i="49"/>
  <c r="J27" i="49"/>
  <c r="J26" i="49"/>
  <c r="J25" i="49"/>
  <c r="J24" i="49"/>
  <c r="J23" i="49"/>
  <c r="J22" i="49"/>
  <c r="J21" i="49"/>
  <c r="J20" i="49"/>
  <c r="J19" i="49"/>
  <c r="J18" i="49"/>
  <c r="J17" i="49"/>
  <c r="J16" i="49"/>
  <c r="J15" i="49"/>
  <c r="J14" i="49"/>
  <c r="J13" i="49"/>
  <c r="J6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6" i="49"/>
  <c r="N31" i="49"/>
  <c r="N30" i="49"/>
  <c r="N29" i="49"/>
  <c r="N28" i="49"/>
  <c r="N27" i="49"/>
  <c r="N26" i="49"/>
  <c r="N25" i="49"/>
  <c r="N24" i="49"/>
  <c r="N23" i="49"/>
  <c r="N22" i="49"/>
  <c r="N21" i="49"/>
  <c r="N20" i="49"/>
  <c r="N19" i="49"/>
  <c r="N18" i="49"/>
  <c r="N17" i="49"/>
  <c r="N16" i="49"/>
  <c r="N15" i="49"/>
  <c r="N14" i="49"/>
  <c r="N13" i="49"/>
  <c r="N6" i="49"/>
  <c r="P31" i="49"/>
  <c r="P30" i="49"/>
  <c r="P29" i="49"/>
  <c r="P28" i="49"/>
  <c r="P27" i="49"/>
  <c r="P26" i="49"/>
  <c r="P25" i="49"/>
  <c r="P24" i="49"/>
  <c r="P23" i="49"/>
  <c r="P22" i="49"/>
  <c r="P21" i="49"/>
  <c r="P20" i="49"/>
  <c r="P19" i="49"/>
  <c r="P18" i="49"/>
  <c r="P17" i="49"/>
  <c r="P16" i="49"/>
  <c r="P15" i="49"/>
  <c r="P14" i="49"/>
  <c r="P13" i="49"/>
  <c r="P6" i="49"/>
  <c r="R31" i="49"/>
  <c r="R30" i="49"/>
  <c r="R29" i="49"/>
  <c r="R28" i="49"/>
  <c r="R27" i="49"/>
  <c r="R26" i="49"/>
  <c r="R25" i="49"/>
  <c r="R24" i="49"/>
  <c r="R23" i="49"/>
  <c r="R22" i="49"/>
  <c r="R21" i="49"/>
  <c r="R20" i="49"/>
  <c r="R19" i="49"/>
  <c r="R18" i="49"/>
  <c r="R17" i="49"/>
  <c r="R16" i="49"/>
  <c r="R15" i="49"/>
  <c r="R14" i="49"/>
  <c r="R13" i="49"/>
  <c r="R6" i="49"/>
  <c r="T31" i="49"/>
  <c r="T30" i="49"/>
  <c r="T29" i="49"/>
  <c r="T28" i="49"/>
  <c r="T27" i="49"/>
  <c r="T26" i="49"/>
  <c r="T25" i="49"/>
  <c r="T24" i="49"/>
  <c r="T23" i="49"/>
  <c r="T22" i="49"/>
  <c r="T21" i="49"/>
  <c r="T20" i="49"/>
  <c r="T19" i="49"/>
  <c r="T18" i="49"/>
  <c r="T17" i="49"/>
  <c r="T16" i="49"/>
  <c r="T15" i="49"/>
  <c r="T14" i="49"/>
  <c r="T13" i="49"/>
  <c r="T6" i="49"/>
  <c r="V31" i="49"/>
  <c r="V30" i="49"/>
  <c r="V29" i="49"/>
  <c r="V28" i="49"/>
  <c r="V27" i="49"/>
  <c r="V26" i="49"/>
  <c r="V25" i="49"/>
  <c r="V24" i="49"/>
  <c r="V23" i="49"/>
  <c r="V22" i="49"/>
  <c r="V21" i="49"/>
  <c r="V20" i="49"/>
  <c r="V19" i="49"/>
  <c r="V18" i="49"/>
  <c r="V17" i="49"/>
  <c r="V16" i="49"/>
  <c r="V15" i="49"/>
  <c r="V14" i="49"/>
  <c r="V13" i="49"/>
  <c r="V6" i="49"/>
  <c r="X31" i="49"/>
  <c r="X30" i="49"/>
  <c r="X29" i="49"/>
  <c r="X28" i="49"/>
  <c r="X27" i="49"/>
  <c r="X26" i="49"/>
  <c r="X25" i="49"/>
  <c r="X24" i="49"/>
  <c r="X23" i="49"/>
  <c r="X22" i="49"/>
  <c r="X21" i="49"/>
  <c r="X20" i="49"/>
  <c r="X19" i="49"/>
  <c r="X18" i="49"/>
  <c r="X17" i="49"/>
  <c r="X16" i="49"/>
  <c r="X15" i="49"/>
  <c r="X14" i="49"/>
  <c r="X13" i="49"/>
  <c r="X6" i="49"/>
  <c r="Z31" i="49"/>
  <c r="Z30" i="49"/>
  <c r="Z29" i="49"/>
  <c r="Z28" i="49"/>
  <c r="Z27" i="49"/>
  <c r="Z26" i="49"/>
  <c r="Z25" i="49"/>
  <c r="Z24" i="49"/>
  <c r="Z23" i="49"/>
  <c r="Z22" i="49"/>
  <c r="Z21" i="49"/>
  <c r="Z20" i="49"/>
  <c r="Z19" i="49"/>
  <c r="Z18" i="49"/>
  <c r="Z17" i="49"/>
  <c r="Z16" i="49"/>
  <c r="Z15" i="49"/>
  <c r="Z14" i="49"/>
  <c r="Z13" i="49"/>
  <c r="Z6" i="49"/>
  <c r="AB31" i="49"/>
  <c r="AB30" i="49"/>
  <c r="AB29" i="49"/>
  <c r="AB28" i="49"/>
  <c r="AB27" i="49"/>
  <c r="AB26" i="49"/>
  <c r="AB25" i="49"/>
  <c r="AB24" i="49"/>
  <c r="AB23" i="49"/>
  <c r="AB22" i="49"/>
  <c r="AB21" i="49"/>
  <c r="AB20" i="49"/>
  <c r="AB19" i="49"/>
  <c r="AB18" i="49"/>
  <c r="AB17" i="49"/>
  <c r="AB16" i="49"/>
  <c r="AB15" i="49"/>
  <c r="AB14" i="49"/>
  <c r="AB13" i="49"/>
  <c r="AB6" i="49"/>
  <c r="AD31" i="49"/>
  <c r="AD30" i="49"/>
  <c r="AD29" i="49"/>
  <c r="AD28" i="49"/>
  <c r="AD27" i="49"/>
  <c r="AD26" i="49"/>
  <c r="AD25" i="49"/>
  <c r="AD24" i="49"/>
  <c r="AD23" i="49"/>
  <c r="AD22" i="49"/>
  <c r="AD21" i="49"/>
  <c r="AD20" i="49"/>
  <c r="AD19" i="49"/>
  <c r="AD18" i="49"/>
  <c r="AD17" i="49"/>
  <c r="AD16" i="49"/>
  <c r="AD15" i="49"/>
  <c r="AD14" i="49"/>
  <c r="AD13" i="49"/>
  <c r="AD6" i="49"/>
  <c r="AF31" i="49"/>
  <c r="AF30" i="49"/>
  <c r="AF29" i="49"/>
  <c r="AF28" i="49"/>
  <c r="AF27" i="49"/>
  <c r="AF26" i="49"/>
  <c r="AF25" i="49"/>
  <c r="AF24" i="49"/>
  <c r="AF23" i="49"/>
  <c r="AF22" i="49"/>
  <c r="AF21" i="49"/>
  <c r="AF20" i="49"/>
  <c r="AF19" i="49"/>
  <c r="AF18" i="49"/>
  <c r="AF17" i="49"/>
  <c r="AF16" i="49"/>
  <c r="AF15" i="49"/>
  <c r="AF14" i="49"/>
  <c r="AF13" i="49"/>
  <c r="AF6" i="49"/>
  <c r="AH31" i="49"/>
  <c r="AH30" i="49"/>
  <c r="AH29" i="49"/>
  <c r="AH28" i="49"/>
  <c r="AH27" i="49"/>
  <c r="AH26" i="49"/>
  <c r="AH25" i="49"/>
  <c r="AH24" i="49"/>
  <c r="AH23" i="49"/>
  <c r="AH22" i="49"/>
  <c r="AH21" i="49"/>
  <c r="AH20" i="49"/>
  <c r="AH19" i="49"/>
  <c r="AH18" i="49"/>
  <c r="AH17" i="49"/>
  <c r="AH16" i="49"/>
  <c r="AH15" i="49"/>
  <c r="AH14" i="49"/>
  <c r="AH13" i="49"/>
  <c r="AH6" i="49"/>
  <c r="AJ14" i="49"/>
  <c r="AJ15" i="49"/>
  <c r="AJ16" i="49"/>
  <c r="AJ17" i="49"/>
  <c r="AJ18" i="49"/>
  <c r="AJ19" i="49"/>
  <c r="AJ20" i="49"/>
  <c r="AJ21" i="49"/>
  <c r="AJ22" i="49"/>
  <c r="AJ23" i="49"/>
  <c r="AJ24" i="49"/>
  <c r="AJ25" i="49"/>
  <c r="AJ26" i="49"/>
  <c r="AJ27" i="49"/>
  <c r="AJ28" i="49"/>
  <c r="AJ29" i="49"/>
  <c r="AJ30" i="49"/>
  <c r="AJ31" i="49"/>
  <c r="AJ13" i="49"/>
  <c r="AJ6" i="49"/>
  <c r="AU6" i="49"/>
  <c r="AR6" i="49"/>
  <c r="AQ6" i="49"/>
  <c r="AO6" i="49"/>
  <c r="AL6" i="49"/>
  <c r="AW5" i="49"/>
  <c r="AU5" i="49"/>
  <c r="AR5" i="49"/>
  <c r="AQ5" i="49"/>
  <c r="AO5" i="49"/>
  <c r="V5" i="49"/>
  <c r="T5" i="49"/>
  <c r="R5" i="49"/>
  <c r="P5" i="49"/>
  <c r="N5" i="49"/>
  <c r="L5" i="49"/>
  <c r="J5" i="49"/>
  <c r="H5" i="49"/>
  <c r="AR4" i="49"/>
  <c r="AQ4" i="49"/>
  <c r="E4" i="49"/>
  <c r="R4" i="49"/>
  <c r="P4" i="49"/>
  <c r="N4" i="49"/>
  <c r="L4" i="49"/>
  <c r="J4" i="49"/>
  <c r="V5" i="52"/>
  <c r="E6" i="52"/>
  <c r="E4" i="52"/>
  <c r="E5" i="52"/>
  <c r="M9" i="52"/>
  <c r="M10" i="52"/>
  <c r="M11" i="52"/>
  <c r="N12" i="52" s="1"/>
  <c r="M12" i="52"/>
  <c r="M13" i="52"/>
  <c r="N13" i="52" s="1"/>
  <c r="M14" i="52"/>
  <c r="M15" i="52"/>
  <c r="N15" i="52" s="1"/>
  <c r="M16" i="52"/>
  <c r="M17" i="52"/>
  <c r="N17" i="52" s="1"/>
  <c r="M18" i="52"/>
  <c r="M19" i="52"/>
  <c r="N19" i="52" s="1"/>
  <c r="M20" i="52"/>
  <c r="M21" i="52"/>
  <c r="N21" i="52" s="1"/>
  <c r="M22" i="52"/>
  <c r="M23" i="52"/>
  <c r="N23" i="52" s="1"/>
  <c r="M24" i="52"/>
  <c r="M25" i="52"/>
  <c r="N25" i="52" s="1"/>
  <c r="M26" i="52"/>
  <c r="M27" i="52"/>
  <c r="N27" i="52" s="1"/>
  <c r="M28" i="52"/>
  <c r="M29" i="52"/>
  <c r="N29" i="52" s="1"/>
  <c r="M30" i="52"/>
  <c r="M31" i="52"/>
  <c r="N31" i="52" s="1"/>
  <c r="N14" i="52"/>
  <c r="N16" i="52"/>
  <c r="N18" i="52"/>
  <c r="N20" i="52"/>
  <c r="N22" i="52"/>
  <c r="N24" i="52"/>
  <c r="N26" i="52"/>
  <c r="N28" i="52"/>
  <c r="N30" i="52"/>
  <c r="P13" i="52"/>
  <c r="P14" i="52"/>
  <c r="P15" i="52"/>
  <c r="P16" i="52"/>
  <c r="P17" i="52"/>
  <c r="P18" i="52"/>
  <c r="P19" i="52"/>
  <c r="P20" i="52"/>
  <c r="P21" i="52"/>
  <c r="P22" i="52"/>
  <c r="P23" i="52"/>
  <c r="P24" i="52"/>
  <c r="P25" i="52"/>
  <c r="P26" i="52"/>
  <c r="P27" i="52"/>
  <c r="P28" i="52"/>
  <c r="P29" i="52"/>
  <c r="P30" i="52"/>
  <c r="P31" i="52"/>
  <c r="P6" i="52"/>
  <c r="N6" i="52"/>
  <c r="AL31" i="52"/>
  <c r="AL30" i="52"/>
  <c r="AL29" i="52"/>
  <c r="AL28" i="52"/>
  <c r="AL27" i="52"/>
  <c r="AL26" i="52"/>
  <c r="AL25" i="52"/>
  <c r="AL24" i="52"/>
  <c r="AL23" i="52"/>
  <c r="AL22" i="52"/>
  <c r="AL21" i="52"/>
  <c r="AL20" i="52"/>
  <c r="AL19" i="52"/>
  <c r="AL18" i="52"/>
  <c r="AL17" i="52"/>
  <c r="AL16" i="52"/>
  <c r="AL15" i="52"/>
  <c r="AL14" i="52"/>
  <c r="AL13" i="52"/>
  <c r="AL6" i="52"/>
  <c r="AJ31" i="52"/>
  <c r="AJ30" i="52"/>
  <c r="AJ29" i="52"/>
  <c r="AJ28" i="52"/>
  <c r="AJ27" i="52"/>
  <c r="AJ26" i="52"/>
  <c r="AJ25" i="52"/>
  <c r="AJ24" i="52"/>
  <c r="AJ23" i="52"/>
  <c r="AJ22" i="52"/>
  <c r="AJ21" i="52"/>
  <c r="AJ20" i="52"/>
  <c r="AJ19" i="52"/>
  <c r="AJ18" i="52"/>
  <c r="AJ17" i="52"/>
  <c r="AJ16" i="52"/>
  <c r="AJ15" i="52"/>
  <c r="AJ14" i="52"/>
  <c r="AJ13" i="52"/>
  <c r="AJ6" i="52"/>
  <c r="AH31" i="52"/>
  <c r="AH30" i="52"/>
  <c r="AH29" i="52"/>
  <c r="AH28" i="52"/>
  <c r="AH27" i="52"/>
  <c r="AH26" i="52"/>
  <c r="AH25" i="52"/>
  <c r="AH24" i="52"/>
  <c r="AH23" i="52"/>
  <c r="AH22" i="52"/>
  <c r="AH21" i="52"/>
  <c r="AH20" i="52"/>
  <c r="AH19" i="52"/>
  <c r="AH18" i="52"/>
  <c r="AH17" i="52"/>
  <c r="AH16" i="52"/>
  <c r="AH15" i="52"/>
  <c r="AH14" i="52"/>
  <c r="AH13" i="52"/>
  <c r="AH6" i="52"/>
  <c r="AF31" i="52"/>
  <c r="AF30" i="52"/>
  <c r="AF29" i="52"/>
  <c r="AF28" i="52"/>
  <c r="AF27" i="52"/>
  <c r="AF26" i="52"/>
  <c r="AF25" i="52"/>
  <c r="AF24" i="52"/>
  <c r="AF23" i="52"/>
  <c r="AF22" i="52"/>
  <c r="AF21" i="52"/>
  <c r="AF20" i="52"/>
  <c r="AF19" i="52"/>
  <c r="AF18" i="52"/>
  <c r="AF17" i="52"/>
  <c r="AF16" i="52"/>
  <c r="AF15" i="52"/>
  <c r="AF14" i="52"/>
  <c r="AF13" i="52"/>
  <c r="AF6" i="52"/>
  <c r="AD31" i="52"/>
  <c r="AD30" i="52"/>
  <c r="AD29" i="52"/>
  <c r="AD28" i="52"/>
  <c r="AD27" i="52"/>
  <c r="AD26" i="52"/>
  <c r="AD25" i="52"/>
  <c r="AD24" i="52"/>
  <c r="AD23" i="52"/>
  <c r="AD22" i="52"/>
  <c r="AD21" i="52"/>
  <c r="AD20" i="52"/>
  <c r="AD19" i="52"/>
  <c r="AD18" i="52"/>
  <c r="AD17" i="52"/>
  <c r="AD16" i="52"/>
  <c r="AD15" i="52"/>
  <c r="AD14" i="52"/>
  <c r="AD13" i="52"/>
  <c r="AD6" i="52"/>
  <c r="AB31" i="52"/>
  <c r="AB30" i="52"/>
  <c r="AB29" i="52"/>
  <c r="AB28" i="52"/>
  <c r="AB27" i="52"/>
  <c r="AB26" i="52"/>
  <c r="AB25" i="52"/>
  <c r="AB24" i="52"/>
  <c r="AB23" i="52"/>
  <c r="AB22" i="52"/>
  <c r="AB21" i="52"/>
  <c r="AB20" i="52"/>
  <c r="AB19" i="52"/>
  <c r="AB18" i="52"/>
  <c r="AB17" i="52"/>
  <c r="AB16" i="52"/>
  <c r="AB15" i="52"/>
  <c r="AB14" i="52"/>
  <c r="AB13" i="52"/>
  <c r="AB6" i="52"/>
  <c r="Z31" i="52"/>
  <c r="Z30" i="52"/>
  <c r="Z29" i="52"/>
  <c r="Z28" i="52"/>
  <c r="Z27" i="52"/>
  <c r="Z26" i="52"/>
  <c r="Z25" i="52"/>
  <c r="Z24" i="52"/>
  <c r="Z23" i="52"/>
  <c r="Z22" i="52"/>
  <c r="Z21" i="52"/>
  <c r="Z20" i="52"/>
  <c r="Z19" i="52"/>
  <c r="Z18" i="52"/>
  <c r="Z17" i="52"/>
  <c r="Z16" i="52"/>
  <c r="Z15" i="52"/>
  <c r="Z14" i="52"/>
  <c r="Z13" i="52"/>
  <c r="Z6" i="52"/>
  <c r="X31" i="52"/>
  <c r="X30" i="52"/>
  <c r="X29" i="52"/>
  <c r="X28" i="52"/>
  <c r="X27" i="52"/>
  <c r="X26" i="52"/>
  <c r="X25" i="52"/>
  <c r="X24" i="52"/>
  <c r="X23" i="52"/>
  <c r="X22" i="52"/>
  <c r="X21" i="52"/>
  <c r="X20" i="52"/>
  <c r="X19" i="52"/>
  <c r="X18" i="52"/>
  <c r="X17" i="52"/>
  <c r="X16" i="52"/>
  <c r="X15" i="52"/>
  <c r="X14" i="52"/>
  <c r="X13" i="52"/>
  <c r="X6" i="52"/>
  <c r="V31" i="52"/>
  <c r="V30" i="52"/>
  <c r="V29" i="52"/>
  <c r="V28" i="52"/>
  <c r="V27" i="52"/>
  <c r="V26" i="52"/>
  <c r="V25" i="52"/>
  <c r="V24" i="52"/>
  <c r="V23" i="52"/>
  <c r="V22" i="52"/>
  <c r="V21" i="52"/>
  <c r="V20" i="52"/>
  <c r="V19" i="52"/>
  <c r="V18" i="52"/>
  <c r="V17" i="52"/>
  <c r="V16" i="52"/>
  <c r="V15" i="52"/>
  <c r="V14" i="52"/>
  <c r="V13" i="52"/>
  <c r="V6" i="52"/>
  <c r="T6" i="52"/>
  <c r="T13" i="52"/>
  <c r="T14" i="52"/>
  <c r="T15" i="52"/>
  <c r="T16" i="52"/>
  <c r="T17" i="52"/>
  <c r="T18" i="52"/>
  <c r="T19" i="52"/>
  <c r="T20" i="52"/>
  <c r="T21" i="52"/>
  <c r="T22" i="52"/>
  <c r="T23" i="52"/>
  <c r="T24" i="52"/>
  <c r="T25" i="52"/>
  <c r="T26" i="52"/>
  <c r="T27" i="52"/>
  <c r="T28" i="52"/>
  <c r="T29" i="52"/>
  <c r="T30" i="52"/>
  <c r="T31" i="52"/>
  <c r="R13" i="52"/>
  <c r="R14" i="52"/>
  <c r="R15" i="52"/>
  <c r="R16" i="52"/>
  <c r="R17" i="52"/>
  <c r="R18" i="52"/>
  <c r="R19" i="52"/>
  <c r="R20" i="52"/>
  <c r="R21" i="52"/>
  <c r="R22" i="52"/>
  <c r="R23" i="52"/>
  <c r="R24" i="52"/>
  <c r="R25" i="52"/>
  <c r="R26" i="52"/>
  <c r="R27" i="52"/>
  <c r="R28" i="52"/>
  <c r="R29" i="52"/>
  <c r="R30" i="52"/>
  <c r="R31" i="52"/>
  <c r="R5" i="52"/>
  <c r="R6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F6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J6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L6" i="37"/>
  <c r="L14" i="37"/>
  <c r="L15" i="37"/>
  <c r="L16" i="37"/>
  <c r="L17" i="37"/>
  <c r="L18" i="37"/>
  <c r="L19" i="37"/>
  <c r="L20" i="37"/>
  <c r="N14" i="37"/>
  <c r="N15" i="37"/>
  <c r="N16" i="37"/>
  <c r="N17" i="37"/>
  <c r="N18" i="37"/>
  <c r="N19" i="37"/>
  <c r="N20" i="37"/>
  <c r="N21" i="37"/>
  <c r="N22" i="37"/>
  <c r="N23" i="37"/>
  <c r="N24" i="37"/>
  <c r="N6" i="37"/>
  <c r="P17" i="37"/>
  <c r="P18" i="37"/>
  <c r="P19" i="37"/>
  <c r="P20" i="37"/>
  <c r="P21" i="37"/>
  <c r="P22" i="37"/>
  <c r="P23" i="37"/>
  <c r="P24" i="37"/>
  <c r="P25" i="37"/>
  <c r="P26" i="37"/>
  <c r="P27" i="37"/>
  <c r="P28" i="37"/>
  <c r="P29" i="37"/>
  <c r="P30" i="37"/>
  <c r="P31" i="37"/>
  <c r="P6" i="37"/>
  <c r="P14" i="37"/>
  <c r="P15" i="37"/>
  <c r="P16" i="37"/>
  <c r="R14" i="37"/>
  <c r="R15" i="37"/>
  <c r="R16" i="37"/>
  <c r="R17" i="37"/>
  <c r="R18" i="37"/>
  <c r="R19" i="37"/>
  <c r="R20" i="37"/>
  <c r="R21" i="37"/>
  <c r="R22" i="37"/>
  <c r="R23" i="37"/>
  <c r="R24" i="37"/>
  <c r="R25" i="37"/>
  <c r="R26" i="37"/>
  <c r="R27" i="37"/>
  <c r="R28" i="37"/>
  <c r="R29" i="37"/>
  <c r="R30" i="37"/>
  <c r="R31" i="37"/>
  <c r="R6" i="37"/>
  <c r="T6" i="37"/>
  <c r="T14" i="37"/>
  <c r="T15" i="37"/>
  <c r="T16" i="37"/>
  <c r="T17" i="37"/>
  <c r="T18" i="37"/>
  <c r="T19" i="37"/>
  <c r="T20" i="37"/>
  <c r="T21" i="37"/>
  <c r="T22" i="37"/>
  <c r="T23" i="37"/>
  <c r="T24" i="37"/>
  <c r="T25" i="37"/>
  <c r="T26" i="37"/>
  <c r="T27" i="37"/>
  <c r="T28" i="37"/>
  <c r="T29" i="37"/>
  <c r="T30" i="37"/>
  <c r="T31" i="37"/>
  <c r="V6" i="37"/>
  <c r="V14" i="37"/>
  <c r="V15" i="37"/>
  <c r="V16" i="37"/>
  <c r="V17" i="37"/>
  <c r="V18" i="37"/>
  <c r="V19" i="37"/>
  <c r="V20" i="37"/>
  <c r="V21" i="37"/>
  <c r="V22" i="37"/>
  <c r="V23" i="37"/>
  <c r="V24" i="37"/>
  <c r="V25" i="37"/>
  <c r="V26" i="37"/>
  <c r="V27" i="37"/>
  <c r="V28" i="37"/>
  <c r="V29" i="37"/>
  <c r="V30" i="37"/>
  <c r="V31" i="37"/>
  <c r="V5" i="37"/>
  <c r="J5" i="37"/>
  <c r="BE6" i="37"/>
  <c r="BC6" i="37"/>
  <c r="BA6" i="37"/>
  <c r="AY6" i="37"/>
  <c r="Q159" i="1"/>
  <c r="AL14" i="37"/>
  <c r="AL15" i="37"/>
  <c r="AL16" i="37"/>
  <c r="AL17" i="37"/>
  <c r="AL18" i="37"/>
  <c r="AL19" i="37"/>
  <c r="AL20" i="37"/>
  <c r="AL21" i="37"/>
  <c r="AL22" i="37"/>
  <c r="AL23" i="37"/>
  <c r="AL24" i="37"/>
  <c r="AL25" i="37"/>
  <c r="AL26" i="37"/>
  <c r="AL27" i="37"/>
  <c r="AL28" i="37"/>
  <c r="AL29" i="37"/>
  <c r="AL30" i="37"/>
  <c r="AL31" i="37"/>
  <c r="AL6" i="37"/>
  <c r="AJ6" i="37"/>
  <c r="AH14" i="37"/>
  <c r="AH15" i="37"/>
  <c r="AH16" i="37"/>
  <c r="AH17" i="37"/>
  <c r="AH18" i="37"/>
  <c r="AH19" i="37"/>
  <c r="AH20" i="37"/>
  <c r="AH21" i="37"/>
  <c r="AH22" i="37"/>
  <c r="AH23" i="37"/>
  <c r="AH24" i="37"/>
  <c r="AH25" i="37"/>
  <c r="AH26" i="37"/>
  <c r="AH27" i="37"/>
  <c r="AH28" i="37"/>
  <c r="AH29" i="37"/>
  <c r="AH30" i="37"/>
  <c r="AH31" i="37"/>
  <c r="AF14" i="37"/>
  <c r="AF15" i="37"/>
  <c r="AF16" i="37"/>
  <c r="AF17" i="37"/>
  <c r="AF18" i="37"/>
  <c r="AF19" i="37"/>
  <c r="AF20" i="37"/>
  <c r="AF21" i="37"/>
  <c r="AF22" i="37"/>
  <c r="AF23" i="37"/>
  <c r="AF24" i="37"/>
  <c r="AF25" i="37"/>
  <c r="AF26" i="37"/>
  <c r="AF27" i="37"/>
  <c r="AF28" i="37"/>
  <c r="AF29" i="37"/>
  <c r="AF30" i="37"/>
  <c r="AF31" i="37"/>
  <c r="AD14" i="37"/>
  <c r="AD15" i="37"/>
  <c r="AD16" i="37"/>
  <c r="AD17" i="37"/>
  <c r="AD18" i="37"/>
  <c r="AD19" i="37"/>
  <c r="AD20" i="37"/>
  <c r="AD21" i="37"/>
  <c r="AD22" i="37"/>
  <c r="AD23" i="37"/>
  <c r="AD24" i="37"/>
  <c r="AD25" i="37"/>
  <c r="AD26" i="37"/>
  <c r="AD27" i="37"/>
  <c r="AD28" i="37"/>
  <c r="AD29" i="37"/>
  <c r="AD30" i="37"/>
  <c r="AD31" i="37"/>
  <c r="AB20" i="37"/>
  <c r="AB21" i="37"/>
  <c r="AB22" i="37"/>
  <c r="AB23" i="37"/>
  <c r="AB24" i="37"/>
  <c r="AB25" i="37"/>
  <c r="AB26" i="37"/>
  <c r="AB27" i="37"/>
  <c r="AB28" i="37"/>
  <c r="AB29" i="37"/>
  <c r="AB30" i="37"/>
  <c r="AB31" i="37"/>
  <c r="AB14" i="37"/>
  <c r="AB15" i="37"/>
  <c r="AB16" i="37"/>
  <c r="AB17" i="37"/>
  <c r="AB18" i="37"/>
  <c r="AB19" i="37"/>
  <c r="Z14" i="37"/>
  <c r="Z15" i="37"/>
  <c r="Z16" i="37"/>
  <c r="Z17" i="37"/>
  <c r="Z18" i="37"/>
  <c r="Z19" i="37"/>
  <c r="Z20" i="37"/>
  <c r="Z21" i="37"/>
  <c r="Z22" i="37"/>
  <c r="Z23" i="37"/>
  <c r="Z24" i="37"/>
  <c r="Z25" i="37"/>
  <c r="Z26" i="37"/>
  <c r="Z27" i="37"/>
  <c r="Z28" i="37"/>
  <c r="Z29" i="37"/>
  <c r="Z30" i="37"/>
  <c r="Z31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6" i="37"/>
  <c r="AL14" i="40"/>
  <c r="AL15" i="40"/>
  <c r="AL16" i="40"/>
  <c r="AL17" i="40"/>
  <c r="AL18" i="40"/>
  <c r="AL19" i="40"/>
  <c r="AL20" i="40"/>
  <c r="AL21" i="40"/>
  <c r="AL22" i="40"/>
  <c r="AL23" i="40"/>
  <c r="AL24" i="40"/>
  <c r="AL25" i="40"/>
  <c r="AL26" i="40"/>
  <c r="AL27" i="40"/>
  <c r="AL28" i="40"/>
  <c r="AL29" i="40"/>
  <c r="AL30" i="40"/>
  <c r="AL31" i="40"/>
  <c r="AJ14" i="40"/>
  <c r="AJ15" i="40"/>
  <c r="AJ16" i="40"/>
  <c r="AJ17" i="40"/>
  <c r="AJ18" i="40"/>
  <c r="AJ19" i="40"/>
  <c r="AJ20" i="40"/>
  <c r="AJ21" i="40"/>
  <c r="AJ22" i="40"/>
  <c r="AJ23" i="40"/>
  <c r="AJ24" i="40"/>
  <c r="AJ25" i="40"/>
  <c r="AJ26" i="40"/>
  <c r="AJ27" i="40"/>
  <c r="AJ28" i="40"/>
  <c r="AJ29" i="40"/>
  <c r="AJ30" i="40"/>
  <c r="AJ31" i="40"/>
  <c r="AH14" i="40"/>
  <c r="AH15" i="40"/>
  <c r="AH16" i="40"/>
  <c r="AH17" i="40"/>
  <c r="AH18" i="40"/>
  <c r="AH19" i="40"/>
  <c r="AH20" i="40"/>
  <c r="AH21" i="40"/>
  <c r="AH22" i="40"/>
  <c r="AH23" i="40"/>
  <c r="AH24" i="40"/>
  <c r="AH25" i="40"/>
  <c r="AH26" i="40"/>
  <c r="AH27" i="40"/>
  <c r="AH28" i="40"/>
  <c r="AH29" i="40"/>
  <c r="AH30" i="40"/>
  <c r="AH31" i="40"/>
  <c r="AF17" i="40"/>
  <c r="AF18" i="40"/>
  <c r="AF19" i="40"/>
  <c r="AF20" i="40"/>
  <c r="AF21" i="40"/>
  <c r="AF22" i="40"/>
  <c r="AF23" i="40"/>
  <c r="AF24" i="40"/>
  <c r="AF25" i="40"/>
  <c r="AF26" i="40"/>
  <c r="AF27" i="40"/>
  <c r="AF28" i="40"/>
  <c r="AF29" i="40"/>
  <c r="AF30" i="40"/>
  <c r="AF31" i="40"/>
  <c r="AF14" i="40"/>
  <c r="AF15" i="40"/>
  <c r="AF16" i="40"/>
  <c r="AD14" i="40"/>
  <c r="AD15" i="40"/>
  <c r="AD16" i="40"/>
  <c r="AD17" i="40"/>
  <c r="AD18" i="40"/>
  <c r="AD19" i="40"/>
  <c r="AD20" i="40"/>
  <c r="AD21" i="40"/>
  <c r="AD22" i="40"/>
  <c r="AD23" i="40"/>
  <c r="AD24" i="40"/>
  <c r="AD25" i="40"/>
  <c r="AD26" i="40"/>
  <c r="AD27" i="40"/>
  <c r="AD28" i="40"/>
  <c r="AD29" i="40"/>
  <c r="AD30" i="40"/>
  <c r="AD31" i="40"/>
  <c r="AB14" i="40"/>
  <c r="AB15" i="40"/>
  <c r="AB16" i="40"/>
  <c r="AB17" i="40"/>
  <c r="AB18" i="40"/>
  <c r="AB19" i="40"/>
  <c r="AB20" i="40"/>
  <c r="AB21" i="40"/>
  <c r="AB22" i="40"/>
  <c r="AB23" i="40"/>
  <c r="AB24" i="40"/>
  <c r="AB25" i="40"/>
  <c r="AB26" i="40"/>
  <c r="AB27" i="40"/>
  <c r="AB28" i="40"/>
  <c r="AB29" i="40"/>
  <c r="AB30" i="40"/>
  <c r="AB31" i="40"/>
  <c r="AB6" i="37"/>
  <c r="Z6" i="37"/>
  <c r="H6" i="37"/>
  <c r="AH6" i="37"/>
  <c r="AF6" i="37"/>
  <c r="T5" i="37"/>
  <c r="R5" i="37"/>
  <c r="P5" i="37"/>
  <c r="N5" i="37"/>
  <c r="L5" i="37"/>
  <c r="AX14" i="40"/>
  <c r="AX15" i="40"/>
  <c r="AX16" i="40"/>
  <c r="AX17" i="40"/>
  <c r="AX18" i="40"/>
  <c r="AX19" i="40"/>
  <c r="AX20" i="40"/>
  <c r="AX21" i="40"/>
  <c r="AX22" i="40"/>
  <c r="AX23" i="40"/>
  <c r="AX24" i="40"/>
  <c r="AX25" i="40"/>
  <c r="AX26" i="40"/>
  <c r="AX27" i="40"/>
  <c r="AX28" i="40"/>
  <c r="AX29" i="40"/>
  <c r="AX30" i="40"/>
  <c r="AX31" i="40"/>
  <c r="AZ14" i="40"/>
  <c r="AZ15" i="40"/>
  <c r="AZ16" i="40"/>
  <c r="AZ17" i="40"/>
  <c r="AZ18" i="40"/>
  <c r="AZ19" i="40"/>
  <c r="AZ20" i="40"/>
  <c r="AZ21" i="40"/>
  <c r="AZ22" i="40"/>
  <c r="AZ23" i="40"/>
  <c r="AZ24" i="40"/>
  <c r="AZ25" i="40"/>
  <c r="AZ26" i="40"/>
  <c r="AZ27" i="40"/>
  <c r="AZ28" i="40"/>
  <c r="AZ29" i="40"/>
  <c r="AZ30" i="40"/>
  <c r="AZ31" i="40"/>
  <c r="BB14" i="40"/>
  <c r="BB15" i="40"/>
  <c r="BB16" i="40"/>
  <c r="BB17" i="40"/>
  <c r="BB18" i="40"/>
  <c r="BB19" i="40"/>
  <c r="BB20" i="40"/>
  <c r="BB21" i="40"/>
  <c r="BB22" i="40"/>
  <c r="BB23" i="40"/>
  <c r="BB24" i="40"/>
  <c r="BB25" i="40"/>
  <c r="BB26" i="40"/>
  <c r="BB27" i="40"/>
  <c r="BB28" i="40"/>
  <c r="BB29" i="40"/>
  <c r="BB30" i="40"/>
  <c r="BB31" i="40"/>
  <c r="BD14" i="40"/>
  <c r="BD15" i="40"/>
  <c r="BD16" i="40"/>
  <c r="BD17" i="40"/>
  <c r="BD18" i="40"/>
  <c r="BD19" i="40"/>
  <c r="BD20" i="40"/>
  <c r="BD21" i="40"/>
  <c r="BD22" i="40"/>
  <c r="BD23" i="40"/>
  <c r="BD24" i="40"/>
  <c r="BD25" i="40"/>
  <c r="BD26" i="40"/>
  <c r="BD27" i="40"/>
  <c r="BD28" i="40"/>
  <c r="BD29" i="40"/>
  <c r="BD30" i="40"/>
  <c r="BD31" i="40"/>
  <c r="BF14" i="40"/>
  <c r="BF15" i="40"/>
  <c r="BF16" i="40"/>
  <c r="BF17" i="40"/>
  <c r="BF18" i="40"/>
  <c r="BF19" i="40"/>
  <c r="BF20" i="40"/>
  <c r="BF21" i="40"/>
  <c r="BF22" i="40"/>
  <c r="BF23" i="40"/>
  <c r="BF24" i="40"/>
  <c r="BF25" i="40"/>
  <c r="BF26" i="40"/>
  <c r="BF27" i="40"/>
  <c r="BF28" i="40"/>
  <c r="BF29" i="40"/>
  <c r="BF30" i="40"/>
  <c r="BF31" i="40"/>
  <c r="BH14" i="40"/>
  <c r="BH15" i="40"/>
  <c r="BH16" i="40"/>
  <c r="BH17" i="40"/>
  <c r="BH18" i="40"/>
  <c r="BH19" i="40"/>
  <c r="BH20" i="40"/>
  <c r="BH21" i="40"/>
  <c r="BH22" i="40"/>
  <c r="BH23" i="40"/>
  <c r="BH24" i="40"/>
  <c r="BH25" i="40"/>
  <c r="BH26" i="40"/>
  <c r="BH27" i="40"/>
  <c r="BH28" i="40"/>
  <c r="BH29" i="40"/>
  <c r="BH30" i="40"/>
  <c r="BH31" i="40"/>
  <c r="AU4" i="40"/>
  <c r="AU5" i="40"/>
  <c r="AV5" i="40" s="1"/>
  <c r="AU6" i="40"/>
  <c r="Z6" i="40"/>
  <c r="X14" i="40"/>
  <c r="X15" i="40"/>
  <c r="X16" i="40"/>
  <c r="X17" i="40"/>
  <c r="X18" i="40"/>
  <c r="X19" i="40"/>
  <c r="X20" i="40"/>
  <c r="X21" i="40"/>
  <c r="X22" i="40"/>
  <c r="X23" i="40"/>
  <c r="X24" i="40"/>
  <c r="X25" i="40"/>
  <c r="X26" i="40"/>
  <c r="X27" i="40"/>
  <c r="X28" i="40"/>
  <c r="X29" i="40"/>
  <c r="X30" i="40"/>
  <c r="X31" i="40"/>
  <c r="V14" i="40"/>
  <c r="V15" i="40"/>
  <c r="V16" i="40"/>
  <c r="V17" i="40"/>
  <c r="V18" i="40"/>
  <c r="V19" i="40"/>
  <c r="V20" i="40"/>
  <c r="V21" i="40"/>
  <c r="V22" i="40"/>
  <c r="V23" i="40"/>
  <c r="V24" i="40"/>
  <c r="V25" i="40"/>
  <c r="V26" i="40"/>
  <c r="V27" i="40"/>
  <c r="V28" i="40"/>
  <c r="V29" i="40"/>
  <c r="V30" i="40"/>
  <c r="V31" i="40"/>
  <c r="T14" i="40"/>
  <c r="T15" i="40"/>
  <c r="T16" i="40"/>
  <c r="T17" i="40"/>
  <c r="T18" i="40"/>
  <c r="T19" i="40"/>
  <c r="T20" i="40"/>
  <c r="T21" i="40"/>
  <c r="T22" i="40"/>
  <c r="T23" i="40"/>
  <c r="T24" i="40"/>
  <c r="T25" i="40"/>
  <c r="T26" i="40"/>
  <c r="T27" i="40"/>
  <c r="T28" i="40"/>
  <c r="T29" i="40"/>
  <c r="T30" i="40"/>
  <c r="T31" i="40"/>
  <c r="R14" i="40"/>
  <c r="R15" i="40"/>
  <c r="R16" i="40"/>
  <c r="R17" i="40"/>
  <c r="R18" i="40"/>
  <c r="R19" i="40"/>
  <c r="R20" i="40"/>
  <c r="R21" i="40"/>
  <c r="R22" i="40"/>
  <c r="R23" i="40"/>
  <c r="R24" i="40"/>
  <c r="R25" i="40"/>
  <c r="R26" i="40"/>
  <c r="R27" i="40"/>
  <c r="R28" i="40"/>
  <c r="R29" i="40"/>
  <c r="R30" i="40"/>
  <c r="R31" i="40"/>
  <c r="P14" i="40"/>
  <c r="P15" i="40"/>
  <c r="P16" i="40"/>
  <c r="P17" i="40"/>
  <c r="P18" i="40"/>
  <c r="P19" i="40"/>
  <c r="P20" i="40"/>
  <c r="P21" i="40"/>
  <c r="P22" i="40"/>
  <c r="P23" i="40"/>
  <c r="P24" i="40"/>
  <c r="P25" i="40"/>
  <c r="P26" i="40"/>
  <c r="P27" i="40"/>
  <c r="P28" i="40"/>
  <c r="P29" i="40"/>
  <c r="P30" i="40"/>
  <c r="P31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BS6" i="40"/>
  <c r="BP6" i="40"/>
  <c r="BL6" i="40"/>
  <c r="BJ6" i="40"/>
  <c r="BF6" i="40"/>
  <c r="AZ6" i="40"/>
  <c r="AX6" i="40"/>
  <c r="AO6" i="40"/>
  <c r="AL6" i="40"/>
  <c r="AJ6" i="40"/>
  <c r="AD6" i="40"/>
  <c r="AB6" i="40"/>
  <c r="V6" i="40"/>
  <c r="T6" i="40"/>
  <c r="R6" i="40"/>
  <c r="P6" i="40"/>
  <c r="N6" i="40"/>
  <c r="L6" i="40"/>
  <c r="J6" i="40"/>
  <c r="H6" i="40"/>
  <c r="BS5" i="40"/>
  <c r="BP5" i="40"/>
  <c r="BL5" i="40"/>
  <c r="BJ5" i="40"/>
  <c r="BH6" i="40"/>
  <c r="BF5" i="40"/>
  <c r="BD5" i="40"/>
  <c r="BB6" i="40"/>
  <c r="AZ5" i="40"/>
  <c r="AX5" i="40"/>
  <c r="AO5" i="40"/>
  <c r="V5" i="40"/>
  <c r="T5" i="40"/>
  <c r="R5" i="40"/>
  <c r="P5" i="40"/>
  <c r="N5" i="40"/>
  <c r="L5" i="40"/>
  <c r="J5" i="40"/>
  <c r="BS4" i="40"/>
  <c r="BP4" i="40"/>
  <c r="BH5" i="40"/>
  <c r="AL5" i="40"/>
  <c r="BK31" i="6"/>
  <c r="BI31" i="6"/>
  <c r="BF31" i="6"/>
  <c r="BG31" i="6" s="1"/>
  <c r="BD31" i="6"/>
  <c r="BE31" i="6" s="1"/>
  <c r="BC31" i="6"/>
  <c r="BB31" i="6"/>
  <c r="AZ31" i="6"/>
  <c r="AX31" i="6"/>
  <c r="AY31" i="6" s="1"/>
  <c r="AV31" i="6"/>
  <c r="AU31" i="6"/>
  <c r="AS31" i="6"/>
  <c r="AR31" i="6"/>
  <c r="AQ31" i="6"/>
  <c r="AK31" i="6"/>
  <c r="AL31" i="6" s="1"/>
  <c r="AJ31" i="6"/>
  <c r="AI31" i="6"/>
  <c r="AG31" i="6"/>
  <c r="AE31" i="6"/>
  <c r="AC31" i="6"/>
  <c r="AD31" i="6" s="1"/>
  <c r="AA31" i="6"/>
  <c r="AB31" i="6" s="1"/>
  <c r="Z31" i="6"/>
  <c r="Y31" i="6"/>
  <c r="W31" i="6"/>
  <c r="U31" i="6"/>
  <c r="S31" i="6"/>
  <c r="Q31" i="6"/>
  <c r="O31" i="6"/>
  <c r="M31" i="6"/>
  <c r="K31" i="6"/>
  <c r="I31" i="6"/>
  <c r="G31" i="6"/>
  <c r="E31" i="6"/>
  <c r="BK30" i="6"/>
  <c r="BI30" i="6"/>
  <c r="BF30" i="6"/>
  <c r="BD30" i="6"/>
  <c r="BB30" i="6"/>
  <c r="BC30" i="6" s="1"/>
  <c r="AZ30" i="6"/>
  <c r="BA30" i="6" s="1"/>
  <c r="AY30" i="6"/>
  <c r="AX30" i="6"/>
  <c r="AV30" i="6"/>
  <c r="AS30" i="6"/>
  <c r="AR30" i="6"/>
  <c r="AQ30" i="6"/>
  <c r="AK30" i="6"/>
  <c r="AL30" i="6" s="1"/>
  <c r="AJ30" i="6"/>
  <c r="AI30" i="6"/>
  <c r="AG30" i="6"/>
  <c r="AH30" i="6" s="1"/>
  <c r="AE30" i="6"/>
  <c r="AF31" i="6" s="1"/>
  <c r="AC30" i="6"/>
  <c r="AD30" i="6" s="1"/>
  <c r="AB30" i="6"/>
  <c r="AA30" i="6"/>
  <c r="Y30" i="6"/>
  <c r="Z30" i="6" s="1"/>
  <c r="X30" i="6"/>
  <c r="W30" i="6"/>
  <c r="X31" i="6" s="1"/>
  <c r="U30" i="6"/>
  <c r="S30" i="6"/>
  <c r="Q30" i="6"/>
  <c r="O30" i="6"/>
  <c r="M30" i="6"/>
  <c r="K30" i="6"/>
  <c r="I30" i="6"/>
  <c r="H30" i="6"/>
  <c r="G30" i="6"/>
  <c r="BK29" i="6"/>
  <c r="BI29" i="6"/>
  <c r="BF29" i="6"/>
  <c r="BG30" i="6" s="1"/>
  <c r="BD29" i="6"/>
  <c r="BE30" i="6" s="1"/>
  <c r="BB29" i="6"/>
  <c r="BC29" i="6" s="1"/>
  <c r="BA29" i="6"/>
  <c r="AZ29" i="6"/>
  <c r="AX29" i="6"/>
  <c r="AY29" i="6" s="1"/>
  <c r="AV29" i="6"/>
  <c r="AS29" i="6"/>
  <c r="AR29" i="6"/>
  <c r="AQ29" i="6"/>
  <c r="AL29" i="6"/>
  <c r="AK29" i="6"/>
  <c r="AJ29" i="6"/>
  <c r="AI29" i="6"/>
  <c r="AG29" i="6"/>
  <c r="AH29" i="6" s="1"/>
  <c r="AE29" i="6"/>
  <c r="AC29" i="6"/>
  <c r="AD29" i="6" s="1"/>
  <c r="AB29" i="6"/>
  <c r="AA29" i="6"/>
  <c r="Y29" i="6"/>
  <c r="Z29" i="6" s="1"/>
  <c r="W29" i="6"/>
  <c r="X29" i="6" s="1"/>
  <c r="U29" i="6"/>
  <c r="S29" i="6"/>
  <c r="Q29" i="6"/>
  <c r="O29" i="6"/>
  <c r="M29" i="6"/>
  <c r="K29" i="6"/>
  <c r="I29" i="6"/>
  <c r="G29" i="6"/>
  <c r="H29" i="6" s="1"/>
  <c r="E29" i="6"/>
  <c r="D29" i="6"/>
  <c r="BR28" i="6"/>
  <c r="BO28" i="6"/>
  <c r="BK28" i="6"/>
  <c r="BI28" i="6"/>
  <c r="BF28" i="6"/>
  <c r="BE28" i="6"/>
  <c r="BD28" i="6"/>
  <c r="BB28" i="6"/>
  <c r="BC28" i="6" s="1"/>
  <c r="AZ28" i="6"/>
  <c r="AX28" i="6"/>
  <c r="AV28" i="6"/>
  <c r="AR28" i="6"/>
  <c r="AQ28" i="6"/>
  <c r="AO28" i="6"/>
  <c r="AL28" i="6"/>
  <c r="AK28" i="6"/>
  <c r="AI28" i="6"/>
  <c r="AJ28" i="6" s="1"/>
  <c r="AG28" i="6"/>
  <c r="AE28" i="6"/>
  <c r="AF28" i="6" s="1"/>
  <c r="AD28" i="6"/>
  <c r="AC28" i="6"/>
  <c r="AA28" i="6"/>
  <c r="AB28" i="6" s="1"/>
  <c r="Y28" i="6"/>
  <c r="W28" i="6"/>
  <c r="U28" i="6"/>
  <c r="S28" i="6"/>
  <c r="Q28" i="6"/>
  <c r="O28" i="6"/>
  <c r="M28" i="6"/>
  <c r="K28" i="6"/>
  <c r="I28" i="6"/>
  <c r="G28" i="6"/>
  <c r="H28" i="6" s="1"/>
  <c r="E28" i="6"/>
  <c r="F29" i="6" s="1"/>
  <c r="C28" i="6"/>
  <c r="D28" i="6" s="1"/>
  <c r="BR27" i="6"/>
  <c r="BO27" i="6"/>
  <c r="BK27" i="6"/>
  <c r="BI27" i="6"/>
  <c r="BF27" i="6"/>
  <c r="BG27" i="6" s="1"/>
  <c r="BD27" i="6"/>
  <c r="BE27" i="6" s="1"/>
  <c r="BB27" i="6"/>
  <c r="AZ27" i="6"/>
  <c r="AY27" i="6"/>
  <c r="AX27" i="6"/>
  <c r="AV27" i="6"/>
  <c r="AR27" i="6"/>
  <c r="AQ27" i="6"/>
  <c r="AO27" i="6"/>
  <c r="AK27" i="6"/>
  <c r="AL27" i="6" s="1"/>
  <c r="AI27" i="6"/>
  <c r="AG27" i="6"/>
  <c r="AE27" i="6"/>
  <c r="AF27" i="6" s="1"/>
  <c r="AC27" i="6"/>
  <c r="AD27" i="6" s="1"/>
  <c r="AA27" i="6"/>
  <c r="Y27" i="6"/>
  <c r="W27" i="6"/>
  <c r="X27" i="6" s="1"/>
  <c r="U27" i="6"/>
  <c r="S27" i="6"/>
  <c r="Q27" i="6"/>
  <c r="O27" i="6"/>
  <c r="M27" i="6"/>
  <c r="K27" i="6"/>
  <c r="I27" i="6"/>
  <c r="H27" i="6"/>
  <c r="G27" i="6"/>
  <c r="E27" i="6" s="1"/>
  <c r="C27" i="6"/>
  <c r="BR26" i="6"/>
  <c r="BO26" i="6"/>
  <c r="BK26" i="6"/>
  <c r="BI26" i="6"/>
  <c r="BF26" i="6"/>
  <c r="BG26" i="6" s="1"/>
  <c r="BD26" i="6"/>
  <c r="BB26" i="6"/>
  <c r="AZ26" i="6"/>
  <c r="BA26" i="6" s="1"/>
  <c r="AX26" i="6"/>
  <c r="AY26" i="6" s="1"/>
  <c r="AV26" i="6"/>
  <c r="AR26" i="6"/>
  <c r="AQ26" i="6"/>
  <c r="AO26" i="6"/>
  <c r="AK26" i="6"/>
  <c r="AI26" i="6"/>
  <c r="AG26" i="6"/>
  <c r="AH26" i="6" s="1"/>
  <c r="AE26" i="6"/>
  <c r="AF26" i="6" s="1"/>
  <c r="AC26" i="6"/>
  <c r="AA26" i="6"/>
  <c r="Y26" i="6"/>
  <c r="Z26" i="6" s="1"/>
  <c r="W26" i="6"/>
  <c r="X26" i="6" s="1"/>
  <c r="U26" i="6"/>
  <c r="S26" i="6"/>
  <c r="Q26" i="6"/>
  <c r="O26" i="6"/>
  <c r="M26" i="6"/>
  <c r="K26" i="6"/>
  <c r="I26" i="6"/>
  <c r="G26" i="6"/>
  <c r="H26" i="6" s="1"/>
  <c r="C26" i="6"/>
  <c r="BR25" i="6"/>
  <c r="BO25" i="6"/>
  <c r="BK25" i="6"/>
  <c r="BI25" i="6"/>
  <c r="BF25" i="6"/>
  <c r="BD25" i="6"/>
  <c r="BB25" i="6"/>
  <c r="BC25" i="6" s="1"/>
  <c r="AZ25" i="6"/>
  <c r="BA25" i="6" s="1"/>
  <c r="AX25" i="6"/>
  <c r="AV25" i="6"/>
  <c r="AU25" i="6"/>
  <c r="AR25" i="6"/>
  <c r="AQ25" i="6"/>
  <c r="AO25" i="6"/>
  <c r="AK25" i="6"/>
  <c r="AI25" i="6"/>
  <c r="AJ25" i="6" s="1"/>
  <c r="AG25" i="6"/>
  <c r="AH25" i="6" s="1"/>
  <c r="AE25" i="6"/>
  <c r="AC25" i="6"/>
  <c r="AB25" i="6"/>
  <c r="AA25" i="6"/>
  <c r="Y25" i="6"/>
  <c r="Z25" i="6" s="1"/>
  <c r="W25" i="6"/>
  <c r="U25" i="6"/>
  <c r="S25" i="6"/>
  <c r="Q25" i="6"/>
  <c r="O25" i="6"/>
  <c r="M25" i="6"/>
  <c r="K25" i="6"/>
  <c r="I25" i="6"/>
  <c r="G25" i="6"/>
  <c r="H25" i="6" s="1"/>
  <c r="E25" i="6"/>
  <c r="C25" i="6"/>
  <c r="D25" i="6" s="1"/>
  <c r="BR24" i="6"/>
  <c r="BO24" i="6"/>
  <c r="BK24" i="6"/>
  <c r="BI24" i="6"/>
  <c r="BF24" i="6"/>
  <c r="BD24" i="6"/>
  <c r="BE24" i="6" s="1"/>
  <c r="BB24" i="6"/>
  <c r="BC24" i="6" s="1"/>
  <c r="AZ24" i="6"/>
  <c r="AX24" i="6"/>
  <c r="AV24" i="6"/>
  <c r="AR24" i="6"/>
  <c r="AQ24" i="6"/>
  <c r="AO24" i="6"/>
  <c r="AL24" i="6"/>
  <c r="AK24" i="6"/>
  <c r="AI24" i="6"/>
  <c r="AJ24" i="6" s="1"/>
  <c r="AG24" i="6"/>
  <c r="AH24" i="6" s="1"/>
  <c r="AE24" i="6"/>
  <c r="AF24" i="6" s="1"/>
  <c r="AC24" i="6"/>
  <c r="AD24" i="6" s="1"/>
  <c r="AA24" i="6"/>
  <c r="AB24" i="6" s="1"/>
  <c r="Y24" i="6"/>
  <c r="W24" i="6"/>
  <c r="U24" i="6"/>
  <c r="S24" i="6"/>
  <c r="Q24" i="6"/>
  <c r="O24" i="6"/>
  <c r="M24" i="6"/>
  <c r="K24" i="6"/>
  <c r="I24" i="6"/>
  <c r="G24" i="6"/>
  <c r="H24" i="6" s="1"/>
  <c r="C24" i="6"/>
  <c r="D24" i="6" s="1"/>
  <c r="BR23" i="6"/>
  <c r="BO23" i="6"/>
  <c r="BK23" i="6"/>
  <c r="BI23" i="6"/>
  <c r="BF23" i="6"/>
  <c r="BG23" i="6" s="1"/>
  <c r="BD23" i="6"/>
  <c r="BE23" i="6" s="1"/>
  <c r="BB23" i="6"/>
  <c r="BC23" i="6" s="1"/>
  <c r="AZ23" i="6"/>
  <c r="AY23" i="6"/>
  <c r="AX23" i="6"/>
  <c r="AV23" i="6"/>
  <c r="AR23" i="6"/>
  <c r="AQ23" i="6"/>
  <c r="AO23" i="6"/>
  <c r="AK23" i="6"/>
  <c r="AL23" i="6" s="1"/>
  <c r="AI23" i="6"/>
  <c r="AG23" i="6"/>
  <c r="AE23" i="6"/>
  <c r="AF23" i="6" s="1"/>
  <c r="AC23" i="6"/>
  <c r="AD23" i="6" s="1"/>
  <c r="AA23" i="6"/>
  <c r="AB23" i="6" s="1"/>
  <c r="Y23" i="6"/>
  <c r="X23" i="6"/>
  <c r="W23" i="6"/>
  <c r="U23" i="6"/>
  <c r="S23" i="6"/>
  <c r="Q23" i="6"/>
  <c r="O23" i="6"/>
  <c r="M23" i="6"/>
  <c r="K23" i="6"/>
  <c r="I23" i="6"/>
  <c r="G23" i="6"/>
  <c r="E23" i="6" s="1"/>
  <c r="C23" i="6"/>
  <c r="D23" i="6" s="1"/>
  <c r="BR22" i="6"/>
  <c r="BO22" i="6"/>
  <c r="BK22" i="6"/>
  <c r="BI22" i="6"/>
  <c r="BF22" i="6"/>
  <c r="BG22" i="6" s="1"/>
  <c r="BD22" i="6"/>
  <c r="BB22" i="6"/>
  <c r="AZ22" i="6"/>
  <c r="BA22" i="6" s="1"/>
  <c r="AX22" i="6"/>
  <c r="AY22" i="6" s="1"/>
  <c r="AV22" i="6"/>
  <c r="AR22" i="6"/>
  <c r="AQ22" i="6"/>
  <c r="AO22" i="6"/>
  <c r="AK22" i="6"/>
  <c r="AL22" i="6" s="1"/>
  <c r="AI22" i="6"/>
  <c r="AG22" i="6"/>
  <c r="AH22" i="6" s="1"/>
  <c r="AE22" i="6"/>
  <c r="AF22" i="6" s="1"/>
  <c r="AC22" i="6"/>
  <c r="AA22" i="6"/>
  <c r="Y22" i="6"/>
  <c r="Z22" i="6" s="1"/>
  <c r="W22" i="6"/>
  <c r="X22" i="6" s="1"/>
  <c r="U22" i="6"/>
  <c r="S22" i="6"/>
  <c r="Q22" i="6"/>
  <c r="O22" i="6"/>
  <c r="M22" i="6"/>
  <c r="K22" i="6"/>
  <c r="I22" i="6"/>
  <c r="G22" i="6"/>
  <c r="H22" i="6" s="1"/>
  <c r="C22" i="6"/>
  <c r="BR21" i="6"/>
  <c r="BO21" i="6"/>
  <c r="BK21" i="6"/>
  <c r="BI21" i="6"/>
  <c r="BF21" i="6"/>
  <c r="BD21" i="6"/>
  <c r="BC21" i="6"/>
  <c r="BB21" i="6"/>
  <c r="AZ21" i="6"/>
  <c r="BA21" i="6" s="1"/>
  <c r="AX21" i="6"/>
  <c r="AV21" i="6"/>
  <c r="AR21" i="6"/>
  <c r="AQ21" i="6"/>
  <c r="AO21" i="6"/>
  <c r="AK21" i="6"/>
  <c r="AI21" i="6"/>
  <c r="AJ21" i="6" s="1"/>
  <c r="AG21" i="6"/>
  <c r="AH21" i="6" s="1"/>
  <c r="AE21" i="6"/>
  <c r="AC21" i="6"/>
  <c r="AD21" i="6" s="1"/>
  <c r="AB21" i="6"/>
  <c r="AA21" i="6"/>
  <c r="Y21" i="6"/>
  <c r="Z21" i="6" s="1"/>
  <c r="W21" i="6"/>
  <c r="U21" i="6"/>
  <c r="S21" i="6"/>
  <c r="Q21" i="6"/>
  <c r="O21" i="6"/>
  <c r="M21" i="6"/>
  <c r="K21" i="6"/>
  <c r="I21" i="6"/>
  <c r="G21" i="6"/>
  <c r="E21" i="6"/>
  <c r="D21" i="6"/>
  <c r="C21" i="6"/>
  <c r="BR20" i="6"/>
  <c r="BO20" i="6"/>
  <c r="BK20" i="6"/>
  <c r="BI20" i="6"/>
  <c r="BF20" i="6"/>
  <c r="BD20" i="6"/>
  <c r="BE20" i="6" s="1"/>
  <c r="BB20" i="6"/>
  <c r="AZ20" i="6"/>
  <c r="AX20" i="6"/>
  <c r="AV20" i="6"/>
  <c r="AR20" i="6"/>
  <c r="AQ20" i="6"/>
  <c r="AO20" i="6"/>
  <c r="AK20" i="6"/>
  <c r="AL20" i="6" s="1"/>
  <c r="AI20" i="6"/>
  <c r="AJ20" i="6" s="1"/>
  <c r="AG20" i="6"/>
  <c r="AE20" i="6"/>
  <c r="AF20" i="6" s="1"/>
  <c r="AD20" i="6"/>
  <c r="AC20" i="6"/>
  <c r="AA20" i="6"/>
  <c r="Y20" i="6"/>
  <c r="W20" i="6"/>
  <c r="U20" i="6"/>
  <c r="S20" i="6"/>
  <c r="Q20" i="6"/>
  <c r="O20" i="6"/>
  <c r="M20" i="6"/>
  <c r="K20" i="6"/>
  <c r="I20" i="6"/>
  <c r="G20" i="6"/>
  <c r="E20" i="6"/>
  <c r="F20" i="6" s="1"/>
  <c r="C20" i="6"/>
  <c r="BR19" i="6"/>
  <c r="BO19" i="6"/>
  <c r="BK19" i="6"/>
  <c r="BI19" i="6"/>
  <c r="BF19" i="6"/>
  <c r="BD19" i="6"/>
  <c r="BE19" i="6" s="1"/>
  <c r="BB19" i="6"/>
  <c r="AZ19" i="6"/>
  <c r="AX19" i="6"/>
  <c r="AY19" i="6" s="1"/>
  <c r="AV19" i="6"/>
  <c r="AR19" i="6"/>
  <c r="AQ19" i="6"/>
  <c r="AO19" i="6"/>
  <c r="AK19" i="6"/>
  <c r="AI19" i="6"/>
  <c r="AJ19" i="6" s="1"/>
  <c r="AG19" i="6"/>
  <c r="AH19" i="6" s="1"/>
  <c r="AE19" i="6"/>
  <c r="AF19" i="6" s="1"/>
  <c r="AC19" i="6"/>
  <c r="AD19" i="6" s="1"/>
  <c r="AA19" i="6"/>
  <c r="Y19" i="6"/>
  <c r="W19" i="6"/>
  <c r="X19" i="6" s="1"/>
  <c r="U19" i="6"/>
  <c r="S19" i="6"/>
  <c r="Q19" i="6"/>
  <c r="O19" i="6"/>
  <c r="M19" i="6"/>
  <c r="K19" i="6"/>
  <c r="I19" i="6"/>
  <c r="H19" i="6"/>
  <c r="G19" i="6"/>
  <c r="E19" i="6"/>
  <c r="F19" i="6" s="1"/>
  <c r="C19" i="6"/>
  <c r="D19" i="6" s="1"/>
  <c r="BR18" i="6"/>
  <c r="BO18" i="6"/>
  <c r="BK18" i="6"/>
  <c r="BI18" i="6"/>
  <c r="BF18" i="6"/>
  <c r="BG18" i="6" s="1"/>
  <c r="BD18" i="6"/>
  <c r="BB18" i="6"/>
  <c r="BC18" i="6" s="1"/>
  <c r="BA18" i="6"/>
  <c r="AZ18" i="6"/>
  <c r="AX18" i="6"/>
  <c r="AV18" i="6"/>
  <c r="AR18" i="6"/>
  <c r="AQ18" i="6"/>
  <c r="AO18" i="6"/>
  <c r="AK18" i="6"/>
  <c r="AL18" i="6" s="1"/>
  <c r="AI18" i="6"/>
  <c r="AG18" i="6"/>
  <c r="AH18" i="6" s="1"/>
  <c r="AE18" i="6"/>
  <c r="AC18" i="6"/>
  <c r="AD18" i="6" s="1"/>
  <c r="AA18" i="6"/>
  <c r="AB18" i="6" s="1"/>
  <c r="Z18" i="6"/>
  <c r="Y18" i="6"/>
  <c r="W18" i="6"/>
  <c r="U18" i="6"/>
  <c r="S18" i="6"/>
  <c r="Q18" i="6"/>
  <c r="O18" i="6"/>
  <c r="M18" i="6"/>
  <c r="K18" i="6"/>
  <c r="I18" i="6"/>
  <c r="G18" i="6"/>
  <c r="H18" i="6" s="1"/>
  <c r="E18" i="6"/>
  <c r="C18" i="6"/>
  <c r="BR17" i="6"/>
  <c r="BO17" i="6"/>
  <c r="BK17" i="6"/>
  <c r="BI17" i="6"/>
  <c r="BF17" i="6"/>
  <c r="BD17" i="6"/>
  <c r="BE17" i="6" s="1"/>
  <c r="BB17" i="6"/>
  <c r="BC17" i="6" s="1"/>
  <c r="AZ17" i="6"/>
  <c r="AX17" i="6"/>
  <c r="AV17" i="6"/>
  <c r="AU17" i="6"/>
  <c r="AR17" i="6"/>
  <c r="AQ17" i="6"/>
  <c r="AO17" i="6"/>
  <c r="AK17" i="6"/>
  <c r="AL17" i="6" s="1"/>
  <c r="AI17" i="6"/>
  <c r="AJ17" i="6" s="1"/>
  <c r="AG17" i="6"/>
  <c r="AE17" i="6"/>
  <c r="AD17" i="6"/>
  <c r="AC17" i="6"/>
  <c r="AA17" i="6"/>
  <c r="AB17" i="6" s="1"/>
  <c r="Y17" i="6"/>
  <c r="W17" i="6"/>
  <c r="U17" i="6"/>
  <c r="S17" i="6"/>
  <c r="Q17" i="6"/>
  <c r="O17" i="6"/>
  <c r="M17" i="6"/>
  <c r="K17" i="6"/>
  <c r="I17" i="6"/>
  <c r="G17" i="6"/>
  <c r="E17" i="6" s="1"/>
  <c r="C17" i="6"/>
  <c r="D17" i="6" s="1"/>
  <c r="BR16" i="6"/>
  <c r="BO16" i="6"/>
  <c r="BK16" i="6"/>
  <c r="BI16" i="6"/>
  <c r="BF16" i="6"/>
  <c r="BG16" i="6" s="1"/>
  <c r="BD16" i="6"/>
  <c r="BE16" i="6" s="1"/>
  <c r="BB16" i="6"/>
  <c r="AZ16" i="6"/>
  <c r="BA16" i="6" s="1"/>
  <c r="AY16" i="6"/>
  <c r="AX16" i="6"/>
  <c r="AV16" i="6"/>
  <c r="AR16" i="6"/>
  <c r="AQ16" i="6"/>
  <c r="AO16" i="6"/>
  <c r="AK16" i="6"/>
  <c r="AI16" i="6"/>
  <c r="AG16" i="6"/>
  <c r="AH16" i="6" s="1"/>
  <c r="AE16" i="6"/>
  <c r="AF16" i="6" s="1"/>
  <c r="AD16" i="6"/>
  <c r="AC16" i="6"/>
  <c r="AA16" i="6"/>
  <c r="AB16" i="6" s="1"/>
  <c r="Y16" i="6"/>
  <c r="Z16" i="6" s="1"/>
  <c r="W16" i="6"/>
  <c r="X16" i="6" s="1"/>
  <c r="U16" i="6"/>
  <c r="S16" i="6"/>
  <c r="Q16" i="6"/>
  <c r="O16" i="6"/>
  <c r="M16" i="6"/>
  <c r="K16" i="6"/>
  <c r="I16" i="6"/>
  <c r="G16" i="6"/>
  <c r="C16" i="6"/>
  <c r="BR15" i="6"/>
  <c r="BO15" i="6"/>
  <c r="BK15" i="6"/>
  <c r="BI15" i="6"/>
  <c r="BG15" i="6"/>
  <c r="BF15" i="6"/>
  <c r="BD15" i="6"/>
  <c r="BE15" i="6" s="1"/>
  <c r="BB15" i="6"/>
  <c r="AZ15" i="6"/>
  <c r="BA15" i="6" s="1"/>
  <c r="AY15" i="6"/>
  <c r="AX15" i="6"/>
  <c r="AV15" i="6"/>
  <c r="AR15" i="6"/>
  <c r="AQ15" i="6"/>
  <c r="AO15" i="6"/>
  <c r="AK15" i="6"/>
  <c r="AL16" i="6" s="1"/>
  <c r="AI15" i="6"/>
  <c r="AJ15" i="6" s="1"/>
  <c r="AG15" i="6"/>
  <c r="AH15" i="6" s="1"/>
  <c r="AF15" i="6"/>
  <c r="AE15" i="6"/>
  <c r="AC15" i="6"/>
  <c r="AD15" i="6" s="1"/>
  <c r="AA15" i="6"/>
  <c r="Y15" i="6"/>
  <c r="Z15" i="6" s="1"/>
  <c r="X15" i="6"/>
  <c r="W15" i="6"/>
  <c r="U15" i="6"/>
  <c r="S15" i="6"/>
  <c r="Q15" i="6"/>
  <c r="O15" i="6"/>
  <c r="M15" i="6"/>
  <c r="K15" i="6"/>
  <c r="I15" i="6"/>
  <c r="H15" i="6"/>
  <c r="G15" i="6"/>
  <c r="E15" i="6" s="1"/>
  <c r="C15" i="6"/>
  <c r="D15" i="6" s="1"/>
  <c r="BR14" i="6"/>
  <c r="BO14" i="6"/>
  <c r="BK14" i="6"/>
  <c r="BI14" i="6"/>
  <c r="BF14" i="6"/>
  <c r="BG14" i="6" s="1"/>
  <c r="BD14" i="6"/>
  <c r="BB14" i="6"/>
  <c r="BC14" i="6" s="1"/>
  <c r="BA14" i="6"/>
  <c r="AZ14" i="6"/>
  <c r="AX14" i="6"/>
  <c r="AV14" i="6"/>
  <c r="AR14" i="6"/>
  <c r="AQ14" i="6"/>
  <c r="AO14" i="6"/>
  <c r="AK14" i="6"/>
  <c r="AI14" i="6"/>
  <c r="AJ14" i="6" s="1"/>
  <c r="AH14" i="6"/>
  <c r="AG14" i="6"/>
  <c r="AE14" i="6"/>
  <c r="AF14" i="6" s="1"/>
  <c r="AC14" i="6"/>
  <c r="AA14" i="6"/>
  <c r="AB14" i="6" s="1"/>
  <c r="Z14" i="6"/>
  <c r="Y14" i="6"/>
  <c r="W14" i="6"/>
  <c r="U14" i="6"/>
  <c r="S14" i="6"/>
  <c r="Q14" i="6"/>
  <c r="O14" i="6"/>
  <c r="M14" i="6"/>
  <c r="K14" i="6"/>
  <c r="I14" i="6"/>
  <c r="G14" i="6"/>
  <c r="H14" i="6" s="1"/>
  <c r="E14" i="6"/>
  <c r="C14" i="6"/>
  <c r="D14" i="6" s="1"/>
  <c r="BR13" i="6"/>
  <c r="BO13" i="6"/>
  <c r="BK13" i="6"/>
  <c r="BI13" i="6"/>
  <c r="BF13" i="6"/>
  <c r="BD13" i="6"/>
  <c r="BE13" i="6" s="1"/>
  <c r="BC13" i="6"/>
  <c r="BB13" i="6"/>
  <c r="AZ13" i="6"/>
  <c r="BA13" i="6" s="1"/>
  <c r="AX13" i="6"/>
  <c r="AY13" i="6" s="1"/>
  <c r="AV13" i="6"/>
  <c r="AR13" i="6"/>
  <c r="AQ13" i="6"/>
  <c r="AO13" i="6"/>
  <c r="AK13" i="6"/>
  <c r="AL13" i="6" s="1"/>
  <c r="AJ13" i="6"/>
  <c r="AI13" i="6"/>
  <c r="AG13" i="6"/>
  <c r="AE13" i="6"/>
  <c r="AC13" i="6"/>
  <c r="AD13" i="6" s="1"/>
  <c r="AB13" i="6"/>
  <c r="AA13" i="6"/>
  <c r="Y13" i="6"/>
  <c r="Z13" i="6" s="1"/>
  <c r="W13" i="6"/>
  <c r="X13" i="6" s="1"/>
  <c r="U13" i="6"/>
  <c r="S13" i="6"/>
  <c r="Q13" i="6"/>
  <c r="O13" i="6"/>
  <c r="M13" i="6"/>
  <c r="K13" i="6"/>
  <c r="I13" i="6"/>
  <c r="G13" i="6"/>
  <c r="E13" i="6" s="1"/>
  <c r="D13" i="6"/>
  <c r="C13" i="6"/>
  <c r="BR12" i="6"/>
  <c r="BO12" i="6"/>
  <c r="BK12" i="6"/>
  <c r="BI12" i="6"/>
  <c r="BF12" i="6"/>
  <c r="BG12" i="6" s="1"/>
  <c r="BE12" i="6"/>
  <c r="BD12" i="6"/>
  <c r="BB12" i="6"/>
  <c r="BC12" i="6" s="1"/>
  <c r="AZ12" i="6"/>
  <c r="AX12" i="6"/>
  <c r="AY12" i="6" s="1"/>
  <c r="AV12" i="6"/>
  <c r="AR12" i="6"/>
  <c r="AQ12" i="6"/>
  <c r="AO12" i="6"/>
  <c r="AL12" i="6"/>
  <c r="AK12" i="6"/>
  <c r="AI12" i="6"/>
  <c r="AJ12" i="6" s="1"/>
  <c r="AG12" i="6"/>
  <c r="AE12" i="6"/>
  <c r="AF12" i="6" s="1"/>
  <c r="AD12" i="6"/>
  <c r="AC12" i="6"/>
  <c r="AA12" i="6"/>
  <c r="AB12" i="6" s="1"/>
  <c r="Y12" i="6"/>
  <c r="W12" i="6"/>
  <c r="X12" i="6" s="1"/>
  <c r="U12" i="6"/>
  <c r="S12" i="6"/>
  <c r="Q12" i="6"/>
  <c r="O12" i="6"/>
  <c r="M12" i="6"/>
  <c r="K12" i="6"/>
  <c r="I12" i="6"/>
  <c r="G12" i="6"/>
  <c r="C12" i="6"/>
  <c r="BR11" i="6"/>
  <c r="BO11" i="6"/>
  <c r="BK11" i="6"/>
  <c r="BI11" i="6"/>
  <c r="BG11" i="6"/>
  <c r="BF11" i="6"/>
  <c r="BD11" i="6"/>
  <c r="BE11" i="6" s="1"/>
  <c r="BB11" i="6"/>
  <c r="AZ11" i="6"/>
  <c r="BA11" i="6" s="1"/>
  <c r="AY11" i="6"/>
  <c r="AX11" i="6"/>
  <c r="AV11" i="6"/>
  <c r="AU11" i="6"/>
  <c r="AR11" i="6"/>
  <c r="AQ11" i="6"/>
  <c r="AO11" i="6"/>
  <c r="AK11" i="6"/>
  <c r="AL11" i="6" s="1"/>
  <c r="AI11" i="6"/>
  <c r="AG11" i="6"/>
  <c r="AH11" i="6" s="1"/>
  <c r="AF11" i="6"/>
  <c r="AE11" i="6"/>
  <c r="AC11" i="6"/>
  <c r="AD11" i="6" s="1"/>
  <c r="AA11" i="6"/>
  <c r="Y11" i="6"/>
  <c r="Z11" i="6" s="1"/>
  <c r="X11" i="6"/>
  <c r="W11" i="6"/>
  <c r="U11" i="6"/>
  <c r="S11" i="6"/>
  <c r="Q11" i="6"/>
  <c r="O11" i="6"/>
  <c r="M11" i="6"/>
  <c r="K11" i="6"/>
  <c r="I11" i="6"/>
  <c r="H11" i="6"/>
  <c r="G11" i="6"/>
  <c r="E11" i="6" s="1"/>
  <c r="C11" i="6"/>
  <c r="BR10" i="6"/>
  <c r="BO10" i="6"/>
  <c r="BN10" i="6"/>
  <c r="BK10" i="6"/>
  <c r="BI10" i="6"/>
  <c r="BF10" i="6"/>
  <c r="BD10" i="6"/>
  <c r="BB10" i="6"/>
  <c r="AZ10" i="6"/>
  <c r="AX10" i="6"/>
  <c r="AV10" i="6"/>
  <c r="AR10" i="6"/>
  <c r="AQ10" i="6"/>
  <c r="AO10" i="6"/>
  <c r="AL10" i="6"/>
  <c r="AK10" i="6"/>
  <c r="AI10" i="6"/>
  <c r="AG10" i="6"/>
  <c r="AE10" i="6"/>
  <c r="AC10" i="6"/>
  <c r="AA10" i="6"/>
  <c r="Y10" i="6"/>
  <c r="W10" i="6"/>
  <c r="U10" i="6"/>
  <c r="S10" i="6"/>
  <c r="Q10" i="6"/>
  <c r="O10" i="6"/>
  <c r="M10" i="6"/>
  <c r="K10" i="6"/>
  <c r="I10" i="6"/>
  <c r="G10" i="6"/>
  <c r="C10" i="6"/>
  <c r="D10" i="6" s="1"/>
  <c r="BR9" i="6"/>
  <c r="BO9" i="6"/>
  <c r="BK9" i="6"/>
  <c r="BI9" i="6"/>
  <c r="BF9" i="6"/>
  <c r="BD9" i="6"/>
  <c r="BB9" i="6"/>
  <c r="BC10" i="6" s="1"/>
  <c r="AZ9" i="6"/>
  <c r="BA10" i="6" s="1"/>
  <c r="AX9" i="6"/>
  <c r="AV9" i="6"/>
  <c r="AR9" i="6"/>
  <c r="AO9" i="6"/>
  <c r="AL9" i="6"/>
  <c r="AK9" i="6"/>
  <c r="AI9" i="6"/>
  <c r="AJ10" i="6" s="1"/>
  <c r="AG9" i="6"/>
  <c r="AH10" i="6" s="1"/>
  <c r="AE9" i="6"/>
  <c r="AC9" i="6"/>
  <c r="AD10" i="6" s="1"/>
  <c r="AA9" i="6"/>
  <c r="Y9" i="6"/>
  <c r="Z10" i="6" s="1"/>
  <c r="W9" i="6"/>
  <c r="U9" i="6"/>
  <c r="V10" i="6" s="1"/>
  <c r="S9" i="6"/>
  <c r="T10" i="6" s="1"/>
  <c r="Q9" i="6"/>
  <c r="R10" i="6" s="1"/>
  <c r="O9" i="6"/>
  <c r="P10" i="6" s="1"/>
  <c r="M9" i="6"/>
  <c r="N10" i="6" s="1"/>
  <c r="K9" i="6"/>
  <c r="L10" i="6" s="1"/>
  <c r="I9" i="6"/>
  <c r="J10" i="6" s="1"/>
  <c r="G9" i="6"/>
  <c r="C9" i="6"/>
  <c r="BR8" i="6"/>
  <c r="BO8" i="6"/>
  <c r="BK8" i="6"/>
  <c r="BI8" i="6"/>
  <c r="BF8" i="6"/>
  <c r="BG8" i="6" s="1"/>
  <c r="BD8" i="6"/>
  <c r="BE8" i="6" s="1"/>
  <c r="BB8" i="6"/>
  <c r="BC9" i="6" s="1"/>
  <c r="AZ8" i="6"/>
  <c r="AX8" i="6"/>
  <c r="AV8" i="6"/>
  <c r="AR8" i="6"/>
  <c r="AO8" i="6"/>
  <c r="AL8" i="6"/>
  <c r="AK8" i="6"/>
  <c r="AI8" i="6"/>
  <c r="AG8" i="6"/>
  <c r="AE8" i="6"/>
  <c r="AC8" i="6"/>
  <c r="AA8" i="6"/>
  <c r="AB9" i="6" s="1"/>
  <c r="Y8" i="6"/>
  <c r="W8" i="6"/>
  <c r="U8" i="6"/>
  <c r="S8" i="6"/>
  <c r="Q8" i="6"/>
  <c r="O8" i="6"/>
  <c r="M8" i="6"/>
  <c r="K8" i="6"/>
  <c r="L9" i="6" s="1"/>
  <c r="I8" i="6"/>
  <c r="J9" i="6" s="1"/>
  <c r="G8" i="6"/>
  <c r="C8" i="6"/>
  <c r="D9" i="6" s="1"/>
  <c r="BR7" i="6"/>
  <c r="BO7" i="6"/>
  <c r="BK7" i="6"/>
  <c r="BI7" i="6"/>
  <c r="BB7" i="6"/>
  <c r="BC7" i="6" s="1"/>
  <c r="AZ7" i="6"/>
  <c r="BA7" i="6" s="1"/>
  <c r="AR7" i="6"/>
  <c r="AO7" i="6"/>
  <c r="AK7" i="6"/>
  <c r="AI7" i="6"/>
  <c r="AG7" i="6"/>
  <c r="AE7" i="6"/>
  <c r="AC7" i="6"/>
  <c r="AA7" i="6"/>
  <c r="Y7" i="6"/>
  <c r="W7" i="6"/>
  <c r="U7" i="6"/>
  <c r="V7" i="6" s="1"/>
  <c r="S7" i="6"/>
  <c r="T7" i="6" s="1"/>
  <c r="Q7" i="6"/>
  <c r="R7" i="6" s="1"/>
  <c r="O7" i="6"/>
  <c r="M7" i="6"/>
  <c r="K7" i="6"/>
  <c r="I7" i="6"/>
  <c r="J7" i="6" s="1"/>
  <c r="G7" i="6"/>
  <c r="C7" i="6"/>
  <c r="BR6" i="6"/>
  <c r="BO6" i="6"/>
  <c r="BK6" i="6"/>
  <c r="BI6" i="6"/>
  <c r="AT6" i="6"/>
  <c r="AR6" i="6"/>
  <c r="AQ6" i="6"/>
  <c r="AO6" i="6"/>
  <c r="E6" i="6"/>
  <c r="C6" i="6"/>
  <c r="D6" i="6" s="1"/>
  <c r="BR5" i="6"/>
  <c r="BO5" i="6"/>
  <c r="BK5" i="6"/>
  <c r="BI5" i="6"/>
  <c r="AW5" i="6"/>
  <c r="AT5" i="6"/>
  <c r="AR5" i="6"/>
  <c r="AQ5" i="6"/>
  <c r="AO5" i="6"/>
  <c r="E5" i="6"/>
  <c r="D5" i="6"/>
  <c r="C5" i="6"/>
  <c r="BR4" i="6"/>
  <c r="BO4" i="6"/>
  <c r="AW4" i="6"/>
  <c r="AT4" i="6"/>
  <c r="AR4" i="6"/>
  <c r="AQ4" i="6"/>
  <c r="E4" i="6"/>
  <c r="C4" i="6"/>
  <c r="BQ2" i="6"/>
  <c r="BP2" i="6"/>
  <c r="AS2" i="6"/>
  <c r="BK31" i="9"/>
  <c r="BI31" i="9"/>
  <c r="BG31" i="9"/>
  <c r="BF31" i="9"/>
  <c r="BD31" i="9"/>
  <c r="BB31" i="9"/>
  <c r="BC31" i="9" s="1"/>
  <c r="AZ31" i="9"/>
  <c r="AY31" i="9"/>
  <c r="AT31" i="9"/>
  <c r="AS31" i="9"/>
  <c r="AR31" i="9"/>
  <c r="AQ31" i="9"/>
  <c r="AK31" i="9"/>
  <c r="AL31" i="9" s="1"/>
  <c r="AI31" i="9"/>
  <c r="AJ31" i="9" s="1"/>
  <c r="AG31" i="9"/>
  <c r="AE31" i="9"/>
  <c r="AF31" i="9" s="1"/>
  <c r="AC31" i="9"/>
  <c r="AD31" i="9" s="1"/>
  <c r="AA31" i="9"/>
  <c r="AB31" i="9" s="1"/>
  <c r="Y31" i="9"/>
  <c r="W31" i="9"/>
  <c r="U31" i="9"/>
  <c r="S31" i="9"/>
  <c r="Q31" i="9"/>
  <c r="O31" i="9"/>
  <c r="M31" i="9"/>
  <c r="K31" i="9"/>
  <c r="L31" i="9" s="1"/>
  <c r="J31" i="9"/>
  <c r="I31" i="9"/>
  <c r="G31" i="9"/>
  <c r="E31" i="9"/>
  <c r="F31" i="9" s="1"/>
  <c r="BK30" i="9"/>
  <c r="BI30" i="9"/>
  <c r="BG30" i="9"/>
  <c r="BF30" i="9"/>
  <c r="BD30" i="9"/>
  <c r="BB30" i="9"/>
  <c r="BC30" i="9" s="1"/>
  <c r="AZ30" i="9"/>
  <c r="BA30" i="9" s="1"/>
  <c r="AY30" i="9"/>
  <c r="AT30" i="9"/>
  <c r="AU30" i="9" s="1"/>
  <c r="AS30" i="9"/>
  <c r="AR30" i="9"/>
  <c r="AQ30" i="9"/>
  <c r="AK30" i="9"/>
  <c r="AJ30" i="9"/>
  <c r="AI30" i="9"/>
  <c r="AG30" i="9"/>
  <c r="AH31" i="9" s="1"/>
  <c r="AF30" i="9"/>
  <c r="AE30" i="9"/>
  <c r="AC30" i="9"/>
  <c r="AB30" i="9"/>
  <c r="AA30" i="9"/>
  <c r="Z30" i="9"/>
  <c r="Y30" i="9"/>
  <c r="Z31" i="9" s="1"/>
  <c r="W30" i="9"/>
  <c r="X30" i="9" s="1"/>
  <c r="U30" i="9"/>
  <c r="S30" i="9"/>
  <c r="Q30" i="9"/>
  <c r="O30" i="9"/>
  <c r="M30" i="9"/>
  <c r="L30" i="9"/>
  <c r="K30" i="9"/>
  <c r="I30" i="9"/>
  <c r="H30" i="9"/>
  <c r="G30" i="9"/>
  <c r="E30" i="9" s="1"/>
  <c r="BK29" i="9"/>
  <c r="BI29" i="9"/>
  <c r="BF29" i="9"/>
  <c r="BG29" i="9" s="1"/>
  <c r="BE29" i="9"/>
  <c r="BD29" i="9"/>
  <c r="BB29" i="9"/>
  <c r="BC29" i="9" s="1"/>
  <c r="BA29" i="9"/>
  <c r="AZ29" i="9"/>
  <c r="AY29" i="9"/>
  <c r="AT29" i="9"/>
  <c r="AS29" i="9"/>
  <c r="AR29" i="9"/>
  <c r="AQ29" i="9"/>
  <c r="AK29" i="9"/>
  <c r="AL29" i="9" s="1"/>
  <c r="AJ29" i="9"/>
  <c r="AI29" i="9"/>
  <c r="AG29" i="9"/>
  <c r="AH29" i="9" s="1"/>
  <c r="AE29" i="9"/>
  <c r="AC29" i="9"/>
  <c r="AB29" i="9"/>
  <c r="AA29" i="9"/>
  <c r="Y29" i="9"/>
  <c r="Z29" i="9" s="1"/>
  <c r="W29" i="9"/>
  <c r="U29" i="9"/>
  <c r="S29" i="9"/>
  <c r="Q29" i="9"/>
  <c r="O29" i="9"/>
  <c r="M29" i="9"/>
  <c r="L29" i="9"/>
  <c r="K29" i="9"/>
  <c r="I29" i="9"/>
  <c r="J29" i="9" s="1"/>
  <c r="G29" i="9"/>
  <c r="E29" i="9"/>
  <c r="D29" i="9"/>
  <c r="BR28" i="9"/>
  <c r="BO28" i="9"/>
  <c r="BK28" i="9"/>
  <c r="BI28" i="9"/>
  <c r="BF28" i="9"/>
  <c r="BG28" i="9" s="1"/>
  <c r="BE28" i="9"/>
  <c r="BD28" i="9"/>
  <c r="BB28" i="9"/>
  <c r="BC28" i="9" s="1"/>
  <c r="BA28" i="9"/>
  <c r="AZ28" i="9"/>
  <c r="AR28" i="9"/>
  <c r="AQ28" i="9"/>
  <c r="AO28" i="9"/>
  <c r="AL28" i="9"/>
  <c r="AK28" i="9"/>
  <c r="AI28" i="9"/>
  <c r="AJ28" i="9" s="1"/>
  <c r="AH28" i="9"/>
  <c r="AG28" i="9"/>
  <c r="AE28" i="9"/>
  <c r="AF28" i="9" s="1"/>
  <c r="AC28" i="9"/>
  <c r="AD28" i="9" s="1"/>
  <c r="AA28" i="9"/>
  <c r="AB28" i="9" s="1"/>
  <c r="Z28" i="9"/>
  <c r="Y28" i="9"/>
  <c r="W28" i="9"/>
  <c r="X28" i="9" s="1"/>
  <c r="U28" i="9"/>
  <c r="S28" i="9"/>
  <c r="Q28" i="9"/>
  <c r="O28" i="9"/>
  <c r="M28" i="9"/>
  <c r="K28" i="9"/>
  <c r="L28" i="9" s="1"/>
  <c r="I28" i="9"/>
  <c r="G28" i="9"/>
  <c r="C28" i="9"/>
  <c r="D28" i="9" s="1"/>
  <c r="BR27" i="9"/>
  <c r="BO27" i="9"/>
  <c r="BK27" i="9"/>
  <c r="BI27" i="9"/>
  <c r="BG27" i="9"/>
  <c r="BF27" i="9"/>
  <c r="BD27" i="9"/>
  <c r="BE27" i="9" s="1"/>
  <c r="BC27" i="9"/>
  <c r="BB27" i="9"/>
  <c r="AZ27" i="9"/>
  <c r="AR27" i="9"/>
  <c r="AQ27" i="9"/>
  <c r="AO27" i="9"/>
  <c r="AK27" i="9"/>
  <c r="AL27" i="9" s="1"/>
  <c r="AJ27" i="9"/>
  <c r="AI27" i="9"/>
  <c r="AG27" i="9"/>
  <c r="AH27" i="9" s="1"/>
  <c r="AE27" i="9"/>
  <c r="AF27" i="9" s="1"/>
  <c r="AC27" i="9"/>
  <c r="AD27" i="9" s="1"/>
  <c r="AB27" i="9"/>
  <c r="AA27" i="9"/>
  <c r="Y27" i="9"/>
  <c r="Z27" i="9" s="1"/>
  <c r="X27" i="9"/>
  <c r="W27" i="9"/>
  <c r="U27" i="9"/>
  <c r="S27" i="9"/>
  <c r="Q27" i="9"/>
  <c r="O27" i="9"/>
  <c r="M27" i="9"/>
  <c r="L27" i="9"/>
  <c r="K27" i="9"/>
  <c r="I27" i="9"/>
  <c r="G27" i="9"/>
  <c r="E27" i="9" s="1"/>
  <c r="C27" i="9"/>
  <c r="BR26" i="9"/>
  <c r="BO26" i="9"/>
  <c r="BK26" i="9"/>
  <c r="BI26" i="9"/>
  <c r="BF26" i="9"/>
  <c r="BG26" i="9" s="1"/>
  <c r="BD26" i="9"/>
  <c r="BB26" i="9"/>
  <c r="BC26" i="9" s="1"/>
  <c r="AZ26" i="9"/>
  <c r="BA27" i="9" s="1"/>
  <c r="AY26" i="9"/>
  <c r="AT26" i="9"/>
  <c r="AJ29" i="3" s="1"/>
  <c r="AR26" i="9"/>
  <c r="AQ26" i="9"/>
  <c r="AO26" i="9"/>
  <c r="AK26" i="9"/>
  <c r="AI26" i="9"/>
  <c r="AH26" i="9"/>
  <c r="AG26" i="9"/>
  <c r="AE26" i="9"/>
  <c r="AF26" i="9" s="1"/>
  <c r="AD26" i="9"/>
  <c r="AC26" i="9"/>
  <c r="AA26" i="9"/>
  <c r="AB26" i="9" s="1"/>
  <c r="Y26" i="9"/>
  <c r="Z26" i="9" s="1"/>
  <c r="W26" i="9"/>
  <c r="X26" i="9" s="1"/>
  <c r="U26" i="9"/>
  <c r="S26" i="9"/>
  <c r="Q26" i="9"/>
  <c r="O26" i="9"/>
  <c r="M26" i="9"/>
  <c r="L26" i="9"/>
  <c r="K26" i="9"/>
  <c r="I26" i="9"/>
  <c r="J26" i="9" s="1"/>
  <c r="G26" i="9"/>
  <c r="H26" i="9" s="1"/>
  <c r="C26" i="9"/>
  <c r="D27" i="9" s="1"/>
  <c r="BR25" i="9"/>
  <c r="BO25" i="9"/>
  <c r="BK25" i="9"/>
  <c r="BI25" i="9"/>
  <c r="BF25" i="9"/>
  <c r="BD25" i="9"/>
  <c r="BE26" i="9" s="1"/>
  <c r="BC25" i="9"/>
  <c r="BB25" i="9"/>
  <c r="AZ25" i="9"/>
  <c r="BA25" i="9" s="1"/>
  <c r="AY25" i="9"/>
  <c r="AT25" i="9"/>
  <c r="AJ28" i="3" s="1"/>
  <c r="AR25" i="9"/>
  <c r="AQ25" i="9"/>
  <c r="AO25" i="9"/>
  <c r="AL25" i="9"/>
  <c r="AK25" i="9"/>
  <c r="AL26" i="9" s="1"/>
  <c r="AI25" i="9"/>
  <c r="AG25" i="9"/>
  <c r="AH25" i="9" s="1"/>
  <c r="AE25" i="9"/>
  <c r="AC25" i="9"/>
  <c r="AD25" i="9" s="1"/>
  <c r="AA25" i="9"/>
  <c r="AB25" i="9" s="1"/>
  <c r="Y25" i="9"/>
  <c r="Z25" i="9" s="1"/>
  <c r="W25" i="9"/>
  <c r="U25" i="9"/>
  <c r="S25" i="9"/>
  <c r="Q25" i="9"/>
  <c r="O25" i="9"/>
  <c r="M25" i="9"/>
  <c r="K25" i="9"/>
  <c r="L25" i="9" s="1"/>
  <c r="I25" i="9"/>
  <c r="J25" i="9" s="1"/>
  <c r="H25" i="9"/>
  <c r="G25" i="9"/>
  <c r="E25" i="9"/>
  <c r="D25" i="9"/>
  <c r="C25" i="9"/>
  <c r="BR24" i="9"/>
  <c r="BO24" i="9"/>
  <c r="BK24" i="9"/>
  <c r="BI24" i="9"/>
  <c r="BF24" i="9"/>
  <c r="BG24" i="9" s="1"/>
  <c r="BE24" i="9"/>
  <c r="BD24" i="9"/>
  <c r="BB24" i="9"/>
  <c r="BC24" i="9" s="1"/>
  <c r="BA24" i="9"/>
  <c r="AZ24" i="9"/>
  <c r="AY24" i="9"/>
  <c r="AT24" i="9"/>
  <c r="AJ27" i="3" s="1"/>
  <c r="AR24" i="9"/>
  <c r="AQ24" i="9"/>
  <c r="AO24" i="9"/>
  <c r="AL24" i="9"/>
  <c r="AK24" i="9"/>
  <c r="AI24" i="9"/>
  <c r="AJ24" i="9" s="1"/>
  <c r="AH24" i="9"/>
  <c r="AG24" i="9"/>
  <c r="AE24" i="9"/>
  <c r="AF25" i="9" s="1"/>
  <c r="AC24" i="9"/>
  <c r="AD24" i="9" s="1"/>
  <c r="AA24" i="9"/>
  <c r="AB24" i="9" s="1"/>
  <c r="Y24" i="9"/>
  <c r="W24" i="9"/>
  <c r="X25" i="9" s="1"/>
  <c r="U24" i="9"/>
  <c r="S24" i="9"/>
  <c r="Q24" i="9"/>
  <c r="O24" i="9"/>
  <c r="M24" i="9"/>
  <c r="K24" i="9"/>
  <c r="L24" i="9" s="1"/>
  <c r="J24" i="9"/>
  <c r="I24" i="9"/>
  <c r="G24" i="9"/>
  <c r="H24" i="9" s="1"/>
  <c r="C24" i="9"/>
  <c r="D24" i="9" s="1"/>
  <c r="BR23" i="9"/>
  <c r="BO23" i="9"/>
  <c r="BK23" i="9"/>
  <c r="BI23" i="9"/>
  <c r="BG23" i="9"/>
  <c r="BF23" i="9"/>
  <c r="BD23" i="9"/>
  <c r="BE23" i="9" s="1"/>
  <c r="BB23" i="9"/>
  <c r="BA23" i="9"/>
  <c r="AZ23" i="9"/>
  <c r="AY23" i="9"/>
  <c r="AR23" i="9"/>
  <c r="AQ23" i="9"/>
  <c r="AO23" i="9"/>
  <c r="AK23" i="9"/>
  <c r="AL23" i="9" s="1"/>
  <c r="AI23" i="9"/>
  <c r="AH23" i="9"/>
  <c r="AG23" i="9"/>
  <c r="AE23" i="9"/>
  <c r="AC23" i="9"/>
  <c r="AD23" i="9" s="1"/>
  <c r="AA23" i="9"/>
  <c r="Y23" i="9"/>
  <c r="Z24" i="9" s="1"/>
  <c r="W23" i="9"/>
  <c r="X23" i="9" s="1"/>
  <c r="U23" i="9"/>
  <c r="S23" i="9"/>
  <c r="Q23" i="9"/>
  <c r="O23" i="9"/>
  <c r="M23" i="9"/>
  <c r="L23" i="9"/>
  <c r="K23" i="9"/>
  <c r="I23" i="9"/>
  <c r="J23" i="9" s="1"/>
  <c r="G23" i="9"/>
  <c r="E23" i="9" s="1"/>
  <c r="D23" i="9"/>
  <c r="C23" i="9"/>
  <c r="BR22" i="9"/>
  <c r="BO22" i="9"/>
  <c r="BK22" i="9"/>
  <c r="BI22" i="9"/>
  <c r="BF22" i="9"/>
  <c r="BG22" i="9" s="1"/>
  <c r="BE22" i="9"/>
  <c r="BD22" i="9"/>
  <c r="BB22" i="9"/>
  <c r="AZ22" i="9"/>
  <c r="BA22" i="9" s="1"/>
  <c r="AY22" i="9"/>
  <c r="AT22" i="9"/>
  <c r="AR22" i="9"/>
  <c r="AQ22" i="9"/>
  <c r="AO22" i="9"/>
  <c r="AL22" i="9"/>
  <c r="AK22" i="9"/>
  <c r="AI22" i="9"/>
  <c r="AJ23" i="9" s="1"/>
  <c r="AH22" i="9"/>
  <c r="AG22" i="9"/>
  <c r="AE22" i="9"/>
  <c r="AF22" i="9" s="1"/>
  <c r="AC22" i="9"/>
  <c r="AB22" i="9"/>
  <c r="AA22" i="9"/>
  <c r="AB23" i="9" s="1"/>
  <c r="Y22" i="9"/>
  <c r="Z22" i="9" s="1"/>
  <c r="W22" i="9"/>
  <c r="X22" i="9" s="1"/>
  <c r="U22" i="9"/>
  <c r="S22" i="9"/>
  <c r="Q22" i="9"/>
  <c r="O22" i="9"/>
  <c r="M22" i="9"/>
  <c r="K22" i="9"/>
  <c r="J22" i="9"/>
  <c r="I22" i="9"/>
  <c r="G22" i="9"/>
  <c r="C22" i="9"/>
  <c r="D22" i="9" s="1"/>
  <c r="BR21" i="9"/>
  <c r="BO21" i="9"/>
  <c r="BK21" i="9"/>
  <c r="BI21" i="9"/>
  <c r="BG21" i="9"/>
  <c r="BF21" i="9"/>
  <c r="BD21" i="9"/>
  <c r="BE21" i="9" s="1"/>
  <c r="BB21" i="9"/>
  <c r="AZ21" i="9"/>
  <c r="BA21" i="9" s="1"/>
  <c r="AY21" i="9"/>
  <c r="AT21" i="9"/>
  <c r="AR21" i="9"/>
  <c r="AQ21" i="9"/>
  <c r="AO21" i="9"/>
  <c r="AL21" i="9"/>
  <c r="AK21" i="9"/>
  <c r="AI21" i="9"/>
  <c r="AJ21" i="9" s="1"/>
  <c r="AG21" i="9"/>
  <c r="AF21" i="9"/>
  <c r="AE21" i="9"/>
  <c r="AC21" i="9"/>
  <c r="AA21" i="9"/>
  <c r="AB21" i="9" s="1"/>
  <c r="Y21" i="9"/>
  <c r="X21" i="9"/>
  <c r="W21" i="9"/>
  <c r="U21" i="9"/>
  <c r="S21" i="9"/>
  <c r="Q21" i="9"/>
  <c r="O21" i="9"/>
  <c r="M21" i="9"/>
  <c r="K21" i="9"/>
  <c r="I21" i="9"/>
  <c r="G21" i="9"/>
  <c r="H21" i="9" s="1"/>
  <c r="C21" i="9"/>
  <c r="D21" i="9" s="1"/>
  <c r="BR20" i="9"/>
  <c r="BO20" i="9"/>
  <c r="BK20" i="9"/>
  <c r="BI20" i="9"/>
  <c r="BF20" i="9"/>
  <c r="BG20" i="9" s="1"/>
  <c r="BD20" i="9"/>
  <c r="BE20" i="9" s="1"/>
  <c r="BB20" i="9"/>
  <c r="AZ20" i="9"/>
  <c r="BA20" i="9" s="1"/>
  <c r="AT20" i="9"/>
  <c r="AJ23" i="3" s="1"/>
  <c r="AR20" i="9"/>
  <c r="AQ20" i="9"/>
  <c r="AO20" i="9"/>
  <c r="AK20" i="9"/>
  <c r="AL20" i="9" s="1"/>
  <c r="AI20" i="9"/>
  <c r="AJ20" i="9" s="1"/>
  <c r="AG20" i="9"/>
  <c r="AH20" i="9" s="1"/>
  <c r="AE20" i="9"/>
  <c r="AF20" i="9" s="1"/>
  <c r="AD20" i="9"/>
  <c r="AC20" i="9"/>
  <c r="AA20" i="9"/>
  <c r="Y20" i="9"/>
  <c r="Z20" i="9" s="1"/>
  <c r="X20" i="9"/>
  <c r="W20" i="9"/>
  <c r="U20" i="9"/>
  <c r="S20" i="9"/>
  <c r="Q20" i="9"/>
  <c r="O20" i="9"/>
  <c r="M20" i="9"/>
  <c r="K20" i="9"/>
  <c r="L20" i="9" s="1"/>
  <c r="I20" i="9"/>
  <c r="G20" i="9"/>
  <c r="E20" i="9" s="1"/>
  <c r="F20" i="9"/>
  <c r="C20" i="9"/>
  <c r="BR19" i="9"/>
  <c r="BO19" i="9"/>
  <c r="BK19" i="9"/>
  <c r="BI19" i="9"/>
  <c r="BF19" i="9"/>
  <c r="BG19" i="9" s="1"/>
  <c r="BD19" i="9"/>
  <c r="BB19" i="9"/>
  <c r="BC19" i="9" s="1"/>
  <c r="AZ19" i="9"/>
  <c r="AY20" i="9"/>
  <c r="AR19" i="9"/>
  <c r="AQ19" i="9"/>
  <c r="AO19" i="9"/>
  <c r="AK19" i="9"/>
  <c r="AL19" i="9" s="1"/>
  <c r="AJ19" i="9"/>
  <c r="AI19" i="9"/>
  <c r="AG19" i="9"/>
  <c r="AH19" i="9" s="1"/>
  <c r="AE19" i="9"/>
  <c r="AF19" i="9" s="1"/>
  <c r="AC19" i="9"/>
  <c r="AD19" i="9" s="1"/>
  <c r="AA19" i="9"/>
  <c r="AB19" i="9" s="1"/>
  <c r="Y19" i="9"/>
  <c r="Z19" i="9" s="1"/>
  <c r="W19" i="9"/>
  <c r="U19" i="9"/>
  <c r="S19" i="9"/>
  <c r="Q19" i="9"/>
  <c r="O19" i="9"/>
  <c r="M19" i="9"/>
  <c r="L19" i="9"/>
  <c r="K19" i="9"/>
  <c r="I19" i="9"/>
  <c r="J19" i="9" s="1"/>
  <c r="G19" i="9"/>
  <c r="H19" i="9" s="1"/>
  <c r="E19" i="9"/>
  <c r="C19" i="9"/>
  <c r="D19" i="9" s="1"/>
  <c r="BR18" i="9"/>
  <c r="BO18" i="9"/>
  <c r="BK18" i="9"/>
  <c r="BI18" i="9"/>
  <c r="BF18" i="9"/>
  <c r="BE18" i="9"/>
  <c r="BD18" i="9"/>
  <c r="BB18" i="9"/>
  <c r="AZ18" i="9"/>
  <c r="BA18" i="9" s="1"/>
  <c r="AR18" i="9"/>
  <c r="AQ18" i="9"/>
  <c r="AO18" i="9"/>
  <c r="AK18" i="9"/>
  <c r="AL18" i="9" s="1"/>
  <c r="AI18" i="9"/>
  <c r="AJ18" i="9" s="1"/>
  <c r="AG18" i="9"/>
  <c r="AH18" i="9" s="1"/>
  <c r="AE18" i="9"/>
  <c r="AF18" i="9" s="1"/>
  <c r="AC18" i="9"/>
  <c r="AD18" i="9" s="1"/>
  <c r="AB18" i="9"/>
  <c r="AA18" i="9"/>
  <c r="Z18" i="9"/>
  <c r="Y18" i="9"/>
  <c r="W18" i="9"/>
  <c r="X18" i="9" s="1"/>
  <c r="U18" i="9"/>
  <c r="S18" i="9"/>
  <c r="Q18" i="9"/>
  <c r="O18" i="9"/>
  <c r="M18" i="9"/>
  <c r="K18" i="9"/>
  <c r="L18" i="9" s="1"/>
  <c r="I18" i="9"/>
  <c r="G18" i="9"/>
  <c r="H18" i="9" s="1"/>
  <c r="E18" i="9"/>
  <c r="D18" i="9"/>
  <c r="C18" i="9"/>
  <c r="BR17" i="9"/>
  <c r="BO17" i="9"/>
  <c r="BK17" i="9"/>
  <c r="BI17" i="9"/>
  <c r="BF17" i="9"/>
  <c r="BG17" i="9" s="1"/>
  <c r="BE17" i="9"/>
  <c r="BD17" i="9"/>
  <c r="BB17" i="9"/>
  <c r="BC17" i="9" s="1"/>
  <c r="AZ17" i="9"/>
  <c r="BA17" i="9" s="1"/>
  <c r="AR17" i="9"/>
  <c r="AQ17" i="9"/>
  <c r="AO17" i="9"/>
  <c r="AK17" i="9"/>
  <c r="AL17" i="9" s="1"/>
  <c r="AI17" i="9"/>
  <c r="AJ17" i="9" s="1"/>
  <c r="AG17" i="9"/>
  <c r="AE17" i="9"/>
  <c r="AF17" i="9" s="1"/>
  <c r="AC17" i="9"/>
  <c r="AD17" i="9" s="1"/>
  <c r="AB17" i="9"/>
  <c r="AA17" i="9"/>
  <c r="Y17" i="9"/>
  <c r="X17" i="9"/>
  <c r="W17" i="9"/>
  <c r="U17" i="9"/>
  <c r="S17" i="9"/>
  <c r="Q17" i="9"/>
  <c r="O17" i="9"/>
  <c r="M17" i="9"/>
  <c r="K17" i="9"/>
  <c r="L17" i="9" s="1"/>
  <c r="I17" i="9"/>
  <c r="G17" i="9"/>
  <c r="H17" i="9" s="1"/>
  <c r="D17" i="9"/>
  <c r="C17" i="9"/>
  <c r="BR16" i="9"/>
  <c r="BO16" i="9"/>
  <c r="BK16" i="9"/>
  <c r="BI16" i="9"/>
  <c r="BG16" i="9"/>
  <c r="BF16" i="9"/>
  <c r="BE16" i="9"/>
  <c r="BD16" i="9"/>
  <c r="BB16" i="9"/>
  <c r="BA16" i="9"/>
  <c r="AZ16" i="9"/>
  <c r="AY16" i="9"/>
  <c r="AR16" i="9"/>
  <c r="AQ16" i="9"/>
  <c r="AO16" i="9"/>
  <c r="AL16" i="9"/>
  <c r="AK16" i="9"/>
  <c r="AI16" i="9"/>
  <c r="AG16" i="9"/>
  <c r="AH16" i="9" s="1"/>
  <c r="AE16" i="9"/>
  <c r="AF16" i="9" s="1"/>
  <c r="AD16" i="9"/>
  <c r="AC16" i="9"/>
  <c r="AA16" i="9"/>
  <c r="Y16" i="9"/>
  <c r="Z16" i="9" s="1"/>
  <c r="W16" i="9"/>
  <c r="X16" i="9" s="1"/>
  <c r="U16" i="9"/>
  <c r="S16" i="9"/>
  <c r="Q16" i="9"/>
  <c r="O16" i="9"/>
  <c r="M16" i="9"/>
  <c r="K16" i="9"/>
  <c r="J16" i="9"/>
  <c r="I16" i="9"/>
  <c r="G16" i="9"/>
  <c r="H16" i="9" s="1"/>
  <c r="C16" i="9"/>
  <c r="BR15" i="9"/>
  <c r="BO15" i="9"/>
  <c r="BK15" i="9"/>
  <c r="BI15" i="9"/>
  <c r="BG15" i="9"/>
  <c r="BF15" i="9"/>
  <c r="BD15" i="9"/>
  <c r="BC15" i="9"/>
  <c r="BB15" i="9"/>
  <c r="AZ15" i="9"/>
  <c r="BA15" i="9" s="1"/>
  <c r="AY15" i="9"/>
  <c r="AT15" i="9"/>
  <c r="AJ18" i="3" s="1"/>
  <c r="AR15" i="9"/>
  <c r="AQ15" i="9"/>
  <c r="AO15" i="9"/>
  <c r="AK15" i="9"/>
  <c r="AJ15" i="9"/>
  <c r="AI15" i="9"/>
  <c r="AJ16" i="9" s="1"/>
  <c r="AG15" i="9"/>
  <c r="AH15" i="9" s="1"/>
  <c r="AF15" i="9"/>
  <c r="AE15" i="9"/>
  <c r="AC15" i="9"/>
  <c r="AB15" i="9"/>
  <c r="AA15" i="9"/>
  <c r="AB16" i="9" s="1"/>
  <c r="Y15" i="9"/>
  <c r="Z15" i="9" s="1"/>
  <c r="X15" i="9"/>
  <c r="W15" i="9"/>
  <c r="U15" i="9"/>
  <c r="S15" i="9"/>
  <c r="Q15" i="9"/>
  <c r="O15" i="9"/>
  <c r="M15" i="9"/>
  <c r="K15" i="9"/>
  <c r="L16" i="9" s="1"/>
  <c r="I15" i="9"/>
  <c r="J15" i="9" s="1"/>
  <c r="H15" i="9"/>
  <c r="G15" i="9"/>
  <c r="E15" i="9"/>
  <c r="D15" i="9"/>
  <c r="C15" i="9"/>
  <c r="D16" i="9" s="1"/>
  <c r="BR14" i="9"/>
  <c r="BO14" i="9"/>
  <c r="BK14" i="9"/>
  <c r="BI14" i="9"/>
  <c r="BF14" i="9"/>
  <c r="BD14" i="9"/>
  <c r="BE15" i="9" s="1"/>
  <c r="BB14" i="9"/>
  <c r="BC14" i="9" s="1"/>
  <c r="BA14" i="9"/>
  <c r="AZ14" i="9"/>
  <c r="AR14" i="9"/>
  <c r="AQ14" i="9"/>
  <c r="AO14" i="9"/>
  <c r="AL14" i="9"/>
  <c r="AK14" i="9"/>
  <c r="AL15" i="9" s="1"/>
  <c r="AI14" i="9"/>
  <c r="AJ14" i="9" s="1"/>
  <c r="AH14" i="9"/>
  <c r="AG14" i="9"/>
  <c r="AE14" i="9"/>
  <c r="AC14" i="9"/>
  <c r="AD15" i="9" s="1"/>
  <c r="AA14" i="9"/>
  <c r="AB14" i="9" s="1"/>
  <c r="Z14" i="9"/>
  <c r="Y14" i="9"/>
  <c r="W14" i="9"/>
  <c r="U14" i="9"/>
  <c r="S14" i="9"/>
  <c r="Q14" i="9"/>
  <c r="O14" i="9"/>
  <c r="M14" i="9"/>
  <c r="K14" i="9"/>
  <c r="L14" i="9" s="1"/>
  <c r="J14" i="9"/>
  <c r="I14" i="9"/>
  <c r="G14" i="9"/>
  <c r="E14" i="9"/>
  <c r="C14" i="9"/>
  <c r="D14" i="9" s="1"/>
  <c r="BR13" i="9"/>
  <c r="BO13" i="9"/>
  <c r="BK13" i="9"/>
  <c r="BI13" i="9"/>
  <c r="BF13" i="9"/>
  <c r="BG14" i="9" s="1"/>
  <c r="BD13" i="9"/>
  <c r="BE13" i="9" s="1"/>
  <c r="BC13" i="9"/>
  <c r="BB13" i="9"/>
  <c r="AZ13" i="9"/>
  <c r="AY13" i="9"/>
  <c r="AY14" i="9"/>
  <c r="AR13" i="9"/>
  <c r="AQ13" i="9"/>
  <c r="AO13" i="9"/>
  <c r="AK13" i="9"/>
  <c r="AL13" i="9" s="1"/>
  <c r="AJ13" i="9"/>
  <c r="AI13" i="9"/>
  <c r="AG13" i="9"/>
  <c r="AF13" i="9"/>
  <c r="AE13" i="9"/>
  <c r="AF14" i="9" s="1"/>
  <c r="AC13" i="9"/>
  <c r="AD13" i="9" s="1"/>
  <c r="AB13" i="9"/>
  <c r="AA13" i="9"/>
  <c r="Y13" i="9"/>
  <c r="W13" i="9"/>
  <c r="X14" i="9" s="1"/>
  <c r="U13" i="9"/>
  <c r="S13" i="9"/>
  <c r="Q13" i="9"/>
  <c r="O13" i="9"/>
  <c r="M13" i="9"/>
  <c r="L13" i="9"/>
  <c r="K13" i="9"/>
  <c r="I13" i="9"/>
  <c r="G13" i="9"/>
  <c r="D13" i="9"/>
  <c r="C13" i="9"/>
  <c r="BR12" i="9"/>
  <c r="BO12" i="9"/>
  <c r="BK12" i="9"/>
  <c r="BI12" i="9"/>
  <c r="BF12" i="9"/>
  <c r="BG12" i="9" s="1"/>
  <c r="BE12" i="9"/>
  <c r="BD12" i="9"/>
  <c r="BB12" i="9"/>
  <c r="AZ12" i="9"/>
  <c r="BA13" i="9" s="1"/>
  <c r="AY12" i="9"/>
  <c r="AT12" i="9"/>
  <c r="AJ15" i="3" s="1"/>
  <c r="AR12" i="9"/>
  <c r="AQ12" i="9"/>
  <c r="AO12" i="9"/>
  <c r="AL12" i="9"/>
  <c r="AK12" i="9"/>
  <c r="AI12" i="9"/>
  <c r="AH12" i="9"/>
  <c r="AG12" i="9"/>
  <c r="AH13" i="9" s="1"/>
  <c r="AE12" i="9"/>
  <c r="AF12" i="9" s="1"/>
  <c r="AD12" i="9"/>
  <c r="AC12" i="9"/>
  <c r="AA12" i="9"/>
  <c r="Y12" i="9"/>
  <c r="Z13" i="9" s="1"/>
  <c r="W12" i="9"/>
  <c r="X12" i="9" s="1"/>
  <c r="U12" i="9"/>
  <c r="S12" i="9"/>
  <c r="Q12" i="9"/>
  <c r="O12" i="9"/>
  <c r="M12" i="9"/>
  <c r="K12" i="9"/>
  <c r="J12" i="9"/>
  <c r="I12" i="9"/>
  <c r="J13" i="9" s="1"/>
  <c r="G12" i="9"/>
  <c r="H12" i="9" s="1"/>
  <c r="C12" i="9"/>
  <c r="BR11" i="9"/>
  <c r="BO11" i="9"/>
  <c r="BK11" i="9"/>
  <c r="BI11" i="9"/>
  <c r="BF11" i="9"/>
  <c r="BE11" i="9"/>
  <c r="BD11" i="9"/>
  <c r="BC11" i="9"/>
  <c r="BB11" i="9"/>
  <c r="BC12" i="9" s="1"/>
  <c r="AZ11" i="9"/>
  <c r="BA11" i="9" s="1"/>
  <c r="AT11" i="9"/>
  <c r="AR11" i="9"/>
  <c r="AQ11" i="9"/>
  <c r="AO11" i="9"/>
  <c r="AL11" i="9"/>
  <c r="AK11" i="9"/>
  <c r="AI11" i="9"/>
  <c r="AJ12" i="9" s="1"/>
  <c r="AG11" i="9"/>
  <c r="AH11" i="9" s="1"/>
  <c r="AE11" i="9"/>
  <c r="AD11" i="9"/>
  <c r="AC11" i="9"/>
  <c r="AA11" i="9"/>
  <c r="AB12" i="9" s="1"/>
  <c r="Y11" i="9"/>
  <c r="Z11" i="9" s="1"/>
  <c r="W11" i="9"/>
  <c r="U11" i="9"/>
  <c r="S11" i="9"/>
  <c r="Q11" i="9"/>
  <c r="O11" i="9"/>
  <c r="M11" i="9"/>
  <c r="L11" i="9"/>
  <c r="K11" i="9"/>
  <c r="L12" i="9" s="1"/>
  <c r="I11" i="9"/>
  <c r="J11" i="9" s="1"/>
  <c r="G11" i="9"/>
  <c r="E11" i="9"/>
  <c r="D11" i="9"/>
  <c r="C11" i="9"/>
  <c r="D12" i="9" s="1"/>
  <c r="BR10" i="9"/>
  <c r="BO10" i="9"/>
  <c r="BN10" i="9"/>
  <c r="BK10" i="9"/>
  <c r="BI10" i="9"/>
  <c r="BF10" i="9"/>
  <c r="BD10" i="9"/>
  <c r="BB10" i="9"/>
  <c r="AZ10" i="9"/>
  <c r="AT10" i="9"/>
  <c r="AJ13" i="3" s="1"/>
  <c r="AR10" i="9"/>
  <c r="AQ10" i="9"/>
  <c r="AO10" i="9"/>
  <c r="AL10" i="9"/>
  <c r="AK10" i="9"/>
  <c r="AI10" i="9"/>
  <c r="AG10" i="9"/>
  <c r="AE10" i="9"/>
  <c r="AC10" i="9"/>
  <c r="AA10" i="9"/>
  <c r="Y10" i="9"/>
  <c r="W10" i="9"/>
  <c r="U10" i="9"/>
  <c r="S10" i="9"/>
  <c r="Q10" i="9"/>
  <c r="O10" i="9"/>
  <c r="M10" i="9"/>
  <c r="K10" i="9"/>
  <c r="I10" i="9"/>
  <c r="G10" i="9"/>
  <c r="C10" i="9"/>
  <c r="D10" i="9" s="1"/>
  <c r="BR9" i="9"/>
  <c r="BO9" i="9"/>
  <c r="BK9" i="9"/>
  <c r="BI9" i="9"/>
  <c r="BF9" i="9"/>
  <c r="BD9" i="9"/>
  <c r="BE10" i="9" s="1"/>
  <c r="BB9" i="9"/>
  <c r="AZ9" i="9"/>
  <c r="AR9" i="9"/>
  <c r="AO9" i="9"/>
  <c r="AL9" i="9"/>
  <c r="AK9" i="9"/>
  <c r="AL7" i="9" s="1"/>
  <c r="AI9" i="9"/>
  <c r="AG9" i="9"/>
  <c r="AE9" i="9"/>
  <c r="AC9" i="9"/>
  <c r="AD10" i="9" s="1"/>
  <c r="AA9" i="9"/>
  <c r="Y9" i="9"/>
  <c r="W9" i="9"/>
  <c r="U9" i="9"/>
  <c r="V10" i="9" s="1"/>
  <c r="S9" i="9"/>
  <c r="T10" i="9" s="1"/>
  <c r="Q9" i="9"/>
  <c r="R10" i="9" s="1"/>
  <c r="O9" i="9"/>
  <c r="P10" i="9" s="1"/>
  <c r="M9" i="9"/>
  <c r="N10" i="9" s="1"/>
  <c r="K9" i="9"/>
  <c r="I9" i="9"/>
  <c r="G9" i="9"/>
  <c r="C9" i="9"/>
  <c r="BR8" i="9"/>
  <c r="BO8" i="9"/>
  <c r="BK8" i="9"/>
  <c r="BI8" i="9"/>
  <c r="BF8" i="9"/>
  <c r="BD8" i="9"/>
  <c r="BB8" i="9"/>
  <c r="AZ8" i="9"/>
  <c r="AY9" i="9"/>
  <c r="AW9" i="9"/>
  <c r="AR8" i="9"/>
  <c r="AO8" i="9"/>
  <c r="AL8" i="9"/>
  <c r="AK8" i="9"/>
  <c r="AI8" i="9"/>
  <c r="AG8" i="9"/>
  <c r="AE8" i="9"/>
  <c r="AC8" i="9"/>
  <c r="AA8" i="9"/>
  <c r="Y8" i="9"/>
  <c r="W8" i="9"/>
  <c r="X9" i="9" s="1"/>
  <c r="U8" i="9"/>
  <c r="S8" i="9"/>
  <c r="Q8" i="9"/>
  <c r="R9" i="9" s="1"/>
  <c r="O8" i="9"/>
  <c r="M8" i="9"/>
  <c r="K8" i="9"/>
  <c r="I8" i="9"/>
  <c r="G8" i="9"/>
  <c r="H9" i="9" s="1"/>
  <c r="C8" i="9"/>
  <c r="D8" i="9" s="1"/>
  <c r="BR7" i="9"/>
  <c r="BO7" i="9"/>
  <c r="BK7" i="9"/>
  <c r="BI7" i="9"/>
  <c r="BD7" i="9"/>
  <c r="BE7" i="9" s="1"/>
  <c r="BB7" i="9"/>
  <c r="BC7" i="9" s="1"/>
  <c r="AZ7" i="9"/>
  <c r="BA7" i="9" s="1"/>
  <c r="AX7" i="9"/>
  <c r="AY7" i="9" s="1"/>
  <c r="AV7" i="9"/>
  <c r="AW8" i="9" s="1"/>
  <c r="AR7" i="9"/>
  <c r="AO7" i="9"/>
  <c r="AK7" i="9"/>
  <c r="AI7" i="9"/>
  <c r="AG7" i="9"/>
  <c r="AE7" i="9"/>
  <c r="AC7" i="9"/>
  <c r="AA7" i="9"/>
  <c r="Y7" i="9"/>
  <c r="W7" i="9"/>
  <c r="U7" i="9"/>
  <c r="S7" i="9"/>
  <c r="T7" i="9" s="1"/>
  <c r="Q7" i="9"/>
  <c r="O7" i="9"/>
  <c r="P7" i="9" s="1"/>
  <c r="M7" i="9"/>
  <c r="N7" i="9" s="1"/>
  <c r="K7" i="9"/>
  <c r="L7" i="9" s="1"/>
  <c r="I7" i="9"/>
  <c r="J7" i="9" s="1"/>
  <c r="G7" i="9"/>
  <c r="C7" i="9"/>
  <c r="BR6" i="9"/>
  <c r="BO6" i="9"/>
  <c r="BK6" i="9"/>
  <c r="BI6" i="9"/>
  <c r="AT6" i="9"/>
  <c r="AR6" i="9"/>
  <c r="AQ6" i="9"/>
  <c r="AO6" i="9"/>
  <c r="E6" i="9"/>
  <c r="C6" i="9"/>
  <c r="D7" i="9" s="1"/>
  <c r="BR5" i="9"/>
  <c r="BO5" i="9"/>
  <c r="BK5" i="9"/>
  <c r="BI5" i="9"/>
  <c r="AW5" i="9"/>
  <c r="AT5" i="9"/>
  <c r="AR5" i="9"/>
  <c r="AQ5" i="9"/>
  <c r="AO5" i="9"/>
  <c r="E5" i="9"/>
  <c r="F5" i="9" s="1"/>
  <c r="D5" i="9"/>
  <c r="C5" i="9"/>
  <c r="BR4" i="9"/>
  <c r="BO4" i="9"/>
  <c r="AT4" i="9"/>
  <c r="AR4" i="9"/>
  <c r="AQ4" i="9"/>
  <c r="E4" i="9"/>
  <c r="C4" i="9"/>
  <c r="BP2" i="9"/>
  <c r="BQ2" i="9" s="1"/>
  <c r="AS2" i="9"/>
  <c r="BK31" i="12"/>
  <c r="BI31" i="12"/>
  <c r="BF31" i="12"/>
  <c r="BG31" i="12" s="1"/>
  <c r="BE31" i="12"/>
  <c r="BD31" i="12"/>
  <c r="BB31" i="12"/>
  <c r="BC31" i="12" s="1"/>
  <c r="AZ31" i="12"/>
  <c r="BA31" i="12" s="1"/>
  <c r="AX31" i="12"/>
  <c r="AY31" i="12" s="1"/>
  <c r="AW31" i="12"/>
  <c r="AV31" i="12"/>
  <c r="AT31" i="12"/>
  <c r="AS31" i="12"/>
  <c r="AR31" i="12"/>
  <c r="AQ31" i="12"/>
  <c r="AK31" i="12"/>
  <c r="AL31" i="12" s="1"/>
  <c r="AI31" i="12"/>
  <c r="AJ31" i="12" s="1"/>
  <c r="AH31" i="12"/>
  <c r="AG31" i="12"/>
  <c r="AE31" i="12"/>
  <c r="AF31" i="12" s="1"/>
  <c r="AC31" i="12"/>
  <c r="AD31" i="12" s="1"/>
  <c r="AA31" i="12"/>
  <c r="AB31" i="12" s="1"/>
  <c r="Z31" i="12"/>
  <c r="Y31" i="12"/>
  <c r="W31" i="12"/>
  <c r="U31" i="12"/>
  <c r="S31" i="12"/>
  <c r="Q31" i="12"/>
  <c r="O31" i="12"/>
  <c r="M31" i="12"/>
  <c r="K31" i="12"/>
  <c r="I31" i="12"/>
  <c r="G31" i="12"/>
  <c r="E31" i="12"/>
  <c r="BK30" i="12"/>
  <c r="BI30" i="12"/>
  <c r="BG30" i="12"/>
  <c r="BF30" i="12"/>
  <c r="BD30" i="12"/>
  <c r="BB30" i="12"/>
  <c r="BC30" i="12" s="1"/>
  <c r="AZ30" i="12"/>
  <c r="BA30" i="12" s="1"/>
  <c r="AY30" i="12"/>
  <c r="AX30" i="12"/>
  <c r="AV30" i="12"/>
  <c r="AW30" i="12" s="1"/>
  <c r="AT30" i="12"/>
  <c r="AU30" i="12" s="1"/>
  <c r="AS30" i="12"/>
  <c r="AR30" i="12"/>
  <c r="AQ30" i="12"/>
  <c r="AK30" i="12"/>
  <c r="AI30" i="12"/>
  <c r="AJ30" i="12" s="1"/>
  <c r="AH30" i="12"/>
  <c r="AG30" i="12"/>
  <c r="AF30" i="12"/>
  <c r="AE30" i="12"/>
  <c r="AC30" i="12"/>
  <c r="AA30" i="12"/>
  <c r="AB30" i="12" s="1"/>
  <c r="Z30" i="12"/>
  <c r="Y30" i="12"/>
  <c r="W30" i="12"/>
  <c r="X30" i="12" s="1"/>
  <c r="U30" i="12"/>
  <c r="S30" i="12"/>
  <c r="Q30" i="12"/>
  <c r="O30" i="12"/>
  <c r="M30" i="12"/>
  <c r="K30" i="12"/>
  <c r="I30" i="12"/>
  <c r="G30" i="12"/>
  <c r="E30" i="12" s="1"/>
  <c r="BK29" i="12"/>
  <c r="BI29" i="12"/>
  <c r="BG29" i="12"/>
  <c r="BF29" i="12"/>
  <c r="BE29" i="12"/>
  <c r="BD29" i="12"/>
  <c r="BB29" i="12"/>
  <c r="BC29" i="12" s="1"/>
  <c r="AZ29" i="12"/>
  <c r="BA29" i="12" s="1"/>
  <c r="AY29" i="12"/>
  <c r="AX29" i="12"/>
  <c r="AW29" i="12"/>
  <c r="AV29" i="12"/>
  <c r="AT29" i="12" s="1"/>
  <c r="AU29" i="12" s="1"/>
  <c r="AS29" i="12"/>
  <c r="AR29" i="12"/>
  <c r="AQ29" i="12"/>
  <c r="AK29" i="12"/>
  <c r="AJ29" i="12"/>
  <c r="AI29" i="12"/>
  <c r="AH29" i="12"/>
  <c r="AG29" i="12"/>
  <c r="AE29" i="12"/>
  <c r="AF29" i="12" s="1"/>
  <c r="AC29" i="12"/>
  <c r="AB29" i="12"/>
  <c r="AA29" i="12"/>
  <c r="Z29" i="12"/>
  <c r="Y29" i="12"/>
  <c r="W29" i="12"/>
  <c r="X29" i="12" s="1"/>
  <c r="U29" i="12"/>
  <c r="S29" i="12"/>
  <c r="Q29" i="12"/>
  <c r="O29" i="12"/>
  <c r="M29" i="12"/>
  <c r="K29" i="12"/>
  <c r="I29" i="12"/>
  <c r="G29" i="12"/>
  <c r="H29" i="12" s="1"/>
  <c r="E29" i="12"/>
  <c r="D29" i="12"/>
  <c r="BR28" i="12"/>
  <c r="BO28" i="12"/>
  <c r="BK28" i="12"/>
  <c r="BI28" i="12"/>
  <c r="BF28" i="12"/>
  <c r="BE28" i="12"/>
  <c r="BD28" i="12"/>
  <c r="BB28" i="12"/>
  <c r="BC28" i="12" s="1"/>
  <c r="AZ28" i="12"/>
  <c r="BA28" i="12" s="1"/>
  <c r="AY28" i="12"/>
  <c r="AX28" i="12"/>
  <c r="AV28" i="12"/>
  <c r="AT28" i="12" s="1"/>
  <c r="AR28" i="12"/>
  <c r="AQ28" i="12"/>
  <c r="AO28" i="12"/>
  <c r="AK28" i="12"/>
  <c r="AL28" i="12" s="1"/>
  <c r="AI28" i="12"/>
  <c r="AJ28" i="12" s="1"/>
  <c r="AG28" i="12"/>
  <c r="AH28" i="12" s="1"/>
  <c r="AE28" i="12"/>
  <c r="AC28" i="12"/>
  <c r="AD28" i="12" s="1"/>
  <c r="AA28" i="12"/>
  <c r="AB28" i="12" s="1"/>
  <c r="Y28" i="12"/>
  <c r="Z28" i="12" s="1"/>
  <c r="W28" i="12"/>
  <c r="U28" i="12"/>
  <c r="S28" i="12"/>
  <c r="Q28" i="12"/>
  <c r="O28" i="12"/>
  <c r="M28" i="12"/>
  <c r="K28" i="12"/>
  <c r="I28" i="12"/>
  <c r="H28" i="12"/>
  <c r="G28" i="12"/>
  <c r="E28" i="12"/>
  <c r="F28" i="12" s="1"/>
  <c r="C28" i="12"/>
  <c r="D28" i="12" s="1"/>
  <c r="BR27" i="12"/>
  <c r="BO27" i="12"/>
  <c r="BK27" i="12"/>
  <c r="BI27" i="12"/>
  <c r="BF27" i="12"/>
  <c r="BG28" i="12" s="1"/>
  <c r="BD27" i="12"/>
  <c r="BE27" i="12" s="1"/>
  <c r="BB27" i="12"/>
  <c r="BC27" i="12" s="1"/>
  <c r="AZ27" i="12"/>
  <c r="AX27" i="12"/>
  <c r="AY27" i="12" s="1"/>
  <c r="AV27" i="12"/>
  <c r="AW27" i="12" s="1"/>
  <c r="AR27" i="12"/>
  <c r="AQ27" i="12"/>
  <c r="AO27" i="12"/>
  <c r="AK27" i="12"/>
  <c r="AL27" i="12" s="1"/>
  <c r="AI27" i="12"/>
  <c r="AJ27" i="12" s="1"/>
  <c r="AH27" i="12"/>
  <c r="AG27" i="12"/>
  <c r="AE27" i="12"/>
  <c r="AF28" i="12" s="1"/>
  <c r="AC27" i="12"/>
  <c r="AD27" i="12" s="1"/>
  <c r="AA27" i="12"/>
  <c r="AB27" i="12" s="1"/>
  <c r="Y27" i="12"/>
  <c r="W27" i="12"/>
  <c r="U27" i="12"/>
  <c r="S27" i="12"/>
  <c r="Q27" i="12"/>
  <c r="O27" i="12"/>
  <c r="M27" i="12"/>
  <c r="K27" i="12"/>
  <c r="I27" i="12"/>
  <c r="G27" i="12"/>
  <c r="E27" i="12" s="1"/>
  <c r="C27" i="12"/>
  <c r="D27" i="12" s="1"/>
  <c r="BR26" i="12"/>
  <c r="BO26" i="12"/>
  <c r="BK26" i="12"/>
  <c r="BI26" i="12"/>
  <c r="BF26" i="12"/>
  <c r="BG26" i="12" s="1"/>
  <c r="BD26" i="12"/>
  <c r="BE26" i="12" s="1"/>
  <c r="BB26" i="12"/>
  <c r="AZ26" i="12"/>
  <c r="BA27" i="12" s="1"/>
  <c r="AX26" i="12"/>
  <c r="AY26" i="12" s="1"/>
  <c r="AV26" i="12"/>
  <c r="AW26" i="12" s="1"/>
  <c r="AR26" i="12"/>
  <c r="AQ26" i="12"/>
  <c r="AO26" i="12"/>
  <c r="AK26" i="12"/>
  <c r="AL26" i="12" s="1"/>
  <c r="AJ26" i="12"/>
  <c r="AI26" i="12"/>
  <c r="AH26" i="12"/>
  <c r="AG26" i="12"/>
  <c r="AE26" i="12"/>
  <c r="AF26" i="12" s="1"/>
  <c r="AC26" i="12"/>
  <c r="AD26" i="12" s="1"/>
  <c r="AA26" i="12"/>
  <c r="Y26" i="12"/>
  <c r="Z27" i="12" s="1"/>
  <c r="W26" i="12"/>
  <c r="X26" i="12" s="1"/>
  <c r="U26" i="12"/>
  <c r="S26" i="12"/>
  <c r="Q26" i="12"/>
  <c r="O26" i="12"/>
  <c r="M26" i="12"/>
  <c r="K26" i="12"/>
  <c r="I26" i="12"/>
  <c r="G26" i="12"/>
  <c r="H26" i="12" s="1"/>
  <c r="D26" i="12"/>
  <c r="C26" i="12"/>
  <c r="BR25" i="12"/>
  <c r="BO25" i="12"/>
  <c r="BK25" i="12"/>
  <c r="BI25" i="12"/>
  <c r="BF25" i="12"/>
  <c r="BG25" i="12" s="1"/>
  <c r="BD25" i="12"/>
  <c r="BB25" i="12"/>
  <c r="BC26" i="12" s="1"/>
  <c r="AZ25" i="12"/>
  <c r="BA25" i="12" s="1"/>
  <c r="AX25" i="12"/>
  <c r="AY25" i="12" s="1"/>
  <c r="AV25" i="12"/>
  <c r="AT25" i="12"/>
  <c r="AU25" i="12" s="1"/>
  <c r="AR25" i="12"/>
  <c r="AQ25" i="12"/>
  <c r="AO25" i="12"/>
  <c r="AK25" i="12"/>
  <c r="AI25" i="12"/>
  <c r="AJ25" i="12" s="1"/>
  <c r="AG25" i="12"/>
  <c r="AH25" i="12" s="1"/>
  <c r="AE25" i="12"/>
  <c r="AF25" i="12" s="1"/>
  <c r="AD25" i="12"/>
  <c r="AC25" i="12"/>
  <c r="AA25" i="12"/>
  <c r="AB25" i="12" s="1"/>
  <c r="Y25" i="12"/>
  <c r="Z25" i="12" s="1"/>
  <c r="W25" i="12"/>
  <c r="X25" i="12" s="1"/>
  <c r="U25" i="12"/>
  <c r="S25" i="12"/>
  <c r="Q25" i="12"/>
  <c r="O25" i="12"/>
  <c r="M25" i="12"/>
  <c r="K25" i="12"/>
  <c r="I25" i="12"/>
  <c r="G25" i="12"/>
  <c r="H25" i="12" s="1"/>
  <c r="D25" i="12"/>
  <c r="C25" i="12"/>
  <c r="BR24" i="12"/>
  <c r="BO24" i="12"/>
  <c r="BK24" i="12"/>
  <c r="BI24" i="12"/>
  <c r="BF24" i="12"/>
  <c r="BE24" i="12"/>
  <c r="BD24" i="12"/>
  <c r="BE25" i="12" s="1"/>
  <c r="BB24" i="12"/>
  <c r="BC24" i="12" s="1"/>
  <c r="AZ24" i="12"/>
  <c r="BA24" i="12" s="1"/>
  <c r="AY24" i="12"/>
  <c r="AX24" i="12"/>
  <c r="AV24" i="12"/>
  <c r="AT24" i="12" s="1"/>
  <c r="AR24" i="12"/>
  <c r="AQ24" i="12"/>
  <c r="AO24" i="12"/>
  <c r="AK24" i="12"/>
  <c r="AL25" i="12" s="1"/>
  <c r="AI24" i="12"/>
  <c r="AJ24" i="12" s="1"/>
  <c r="AG24" i="12"/>
  <c r="AH24" i="12" s="1"/>
  <c r="AE24" i="12"/>
  <c r="AC24" i="12"/>
  <c r="AD24" i="12" s="1"/>
  <c r="AA24" i="12"/>
  <c r="AB24" i="12" s="1"/>
  <c r="Y24" i="12"/>
  <c r="Z24" i="12" s="1"/>
  <c r="W24" i="12"/>
  <c r="U24" i="12"/>
  <c r="S24" i="12"/>
  <c r="Q24" i="12"/>
  <c r="O24" i="12"/>
  <c r="M24" i="12"/>
  <c r="K24" i="12"/>
  <c r="I24" i="12"/>
  <c r="H24" i="12"/>
  <c r="G24" i="12"/>
  <c r="E24" i="12"/>
  <c r="F24" i="12" s="1"/>
  <c r="C24" i="12"/>
  <c r="D24" i="12" s="1"/>
  <c r="BR23" i="12"/>
  <c r="BO23" i="12"/>
  <c r="BK23" i="12"/>
  <c r="BI23" i="12"/>
  <c r="BG23" i="12"/>
  <c r="BF23" i="12"/>
  <c r="BG24" i="12" s="1"/>
  <c r="BD23" i="12"/>
  <c r="BE23" i="12" s="1"/>
  <c r="BB23" i="12"/>
  <c r="BC23" i="12" s="1"/>
  <c r="AZ23" i="12"/>
  <c r="AX23" i="12"/>
  <c r="AY23" i="12" s="1"/>
  <c r="AV23" i="12"/>
  <c r="AR23" i="12"/>
  <c r="AQ23" i="12"/>
  <c r="AO23" i="12"/>
  <c r="AK23" i="12"/>
  <c r="AL23" i="12" s="1"/>
  <c r="AI23" i="12"/>
  <c r="AJ23" i="12" s="1"/>
  <c r="AH23" i="12"/>
  <c r="AG23" i="12"/>
  <c r="AE23" i="12"/>
  <c r="AF24" i="12" s="1"/>
  <c r="AC23" i="12"/>
  <c r="AD23" i="12" s="1"/>
  <c r="AA23" i="12"/>
  <c r="AB23" i="12" s="1"/>
  <c r="Y23" i="12"/>
  <c r="W23" i="12"/>
  <c r="U23" i="12"/>
  <c r="S23" i="12"/>
  <c r="Q23" i="12"/>
  <c r="O23" i="12"/>
  <c r="M23" i="12"/>
  <c r="K23" i="12"/>
  <c r="I23" i="12"/>
  <c r="G23" i="12"/>
  <c r="H23" i="12" s="1"/>
  <c r="E23" i="12"/>
  <c r="C23" i="12"/>
  <c r="BR22" i="12"/>
  <c r="BO22" i="12"/>
  <c r="BK22" i="12"/>
  <c r="BI22" i="12"/>
  <c r="BF22" i="12"/>
  <c r="BD22" i="12"/>
  <c r="BC22" i="12"/>
  <c r="BB22" i="12"/>
  <c r="AZ22" i="12"/>
  <c r="AX22" i="12"/>
  <c r="AY22" i="12" s="1"/>
  <c r="AV22" i="12"/>
  <c r="AW22" i="12" s="1"/>
  <c r="AR22" i="12"/>
  <c r="AQ22" i="12"/>
  <c r="AO22" i="12"/>
  <c r="AK22" i="12"/>
  <c r="AL22" i="12" s="1"/>
  <c r="AJ22" i="12"/>
  <c r="AI22" i="12"/>
  <c r="AG22" i="12"/>
  <c r="AE22" i="12"/>
  <c r="AF22" i="12" s="1"/>
  <c r="AC22" i="12"/>
  <c r="AA22" i="12"/>
  <c r="Y22" i="12"/>
  <c r="Z23" i="12" s="1"/>
  <c r="W22" i="12"/>
  <c r="U22" i="12"/>
  <c r="S22" i="12"/>
  <c r="Q22" i="12"/>
  <c r="O22" i="12"/>
  <c r="M22" i="12"/>
  <c r="K22" i="12"/>
  <c r="I22" i="12"/>
  <c r="G22" i="12"/>
  <c r="E22" i="12"/>
  <c r="C22" i="12"/>
  <c r="D22" i="12" s="1"/>
  <c r="BR21" i="12"/>
  <c r="BO21" i="12"/>
  <c r="BK21" i="12"/>
  <c r="BI21" i="12"/>
  <c r="BF21" i="12"/>
  <c r="BD21" i="12"/>
  <c r="BE21" i="12" s="1"/>
  <c r="BB21" i="12"/>
  <c r="AZ21" i="12"/>
  <c r="BA21" i="12" s="1"/>
  <c r="AX21" i="12"/>
  <c r="AV21" i="12"/>
  <c r="AW21" i="12" s="1"/>
  <c r="AT21" i="12"/>
  <c r="AU21" i="12" s="1"/>
  <c r="AR21" i="12"/>
  <c r="AQ21" i="12"/>
  <c r="AO21" i="12"/>
  <c r="AK21" i="12"/>
  <c r="AL21" i="12" s="1"/>
  <c r="AJ21" i="12"/>
  <c r="AI21" i="12"/>
  <c r="AG21" i="12"/>
  <c r="AE21" i="12"/>
  <c r="AC21" i="12"/>
  <c r="AD21" i="12" s="1"/>
  <c r="AA21" i="12"/>
  <c r="AB21" i="12" s="1"/>
  <c r="Y21" i="12"/>
  <c r="Z21" i="12" s="1"/>
  <c r="W21" i="12"/>
  <c r="U21" i="12"/>
  <c r="S21" i="12"/>
  <c r="Q21" i="12"/>
  <c r="O21" i="12"/>
  <c r="M21" i="12"/>
  <c r="K21" i="12"/>
  <c r="I21" i="12"/>
  <c r="G21" i="12"/>
  <c r="H21" i="12" s="1"/>
  <c r="C21" i="12"/>
  <c r="D21" i="12" s="1"/>
  <c r="BR20" i="12"/>
  <c r="BO20" i="12"/>
  <c r="BK20" i="12"/>
  <c r="BI20" i="12"/>
  <c r="BF20" i="12"/>
  <c r="BG20" i="12" s="1"/>
  <c r="BD20" i="12"/>
  <c r="BE20" i="12" s="1"/>
  <c r="BB20" i="12"/>
  <c r="BC20" i="12" s="1"/>
  <c r="AZ20" i="12"/>
  <c r="AX20" i="12"/>
  <c r="AY20" i="12" s="1"/>
  <c r="AV20" i="12"/>
  <c r="AW20" i="12" s="1"/>
  <c r="AT20" i="12"/>
  <c r="AU20" i="12" s="1"/>
  <c r="AR20" i="12"/>
  <c r="AQ20" i="12"/>
  <c r="AO20" i="12"/>
  <c r="AK20" i="12"/>
  <c r="AI20" i="12"/>
  <c r="AJ20" i="12" s="1"/>
  <c r="AG20" i="12"/>
  <c r="AH20" i="12" s="1"/>
  <c r="AF20" i="12"/>
  <c r="AE20" i="12"/>
  <c r="AC20" i="12"/>
  <c r="AD20" i="12" s="1"/>
  <c r="AA20" i="12"/>
  <c r="Y20" i="12"/>
  <c r="W20" i="12"/>
  <c r="X20" i="12" s="1"/>
  <c r="U20" i="12"/>
  <c r="S20" i="12"/>
  <c r="Q20" i="12"/>
  <c r="O20" i="12"/>
  <c r="M20" i="12"/>
  <c r="K20" i="12"/>
  <c r="I20" i="12"/>
  <c r="G20" i="12"/>
  <c r="C20" i="12"/>
  <c r="D20" i="12" s="1"/>
  <c r="BR19" i="12"/>
  <c r="BO19" i="12"/>
  <c r="BK19" i="12"/>
  <c r="BI19" i="12"/>
  <c r="BF19" i="12"/>
  <c r="BG19" i="12" s="1"/>
  <c r="BD19" i="12"/>
  <c r="BB19" i="12"/>
  <c r="BC19" i="12" s="1"/>
  <c r="AZ19" i="12"/>
  <c r="AY19" i="12"/>
  <c r="AX19" i="12"/>
  <c r="AV19" i="12"/>
  <c r="AT19" i="12"/>
  <c r="AR19" i="12"/>
  <c r="AQ19" i="12"/>
  <c r="AO19" i="12"/>
  <c r="AK19" i="12"/>
  <c r="AI19" i="12"/>
  <c r="AG19" i="12"/>
  <c r="AE19" i="12"/>
  <c r="AF19" i="12" s="1"/>
  <c r="AC19" i="12"/>
  <c r="AD19" i="12" s="1"/>
  <c r="AA19" i="12"/>
  <c r="AB19" i="12" s="1"/>
  <c r="Z19" i="12"/>
  <c r="Y19" i="12"/>
  <c r="W19" i="12"/>
  <c r="U19" i="12"/>
  <c r="S19" i="12"/>
  <c r="Q19" i="12"/>
  <c r="O19" i="12"/>
  <c r="M19" i="12"/>
  <c r="K19" i="12"/>
  <c r="I19" i="12"/>
  <c r="G19" i="12"/>
  <c r="E19" i="12" s="1"/>
  <c r="C19" i="12"/>
  <c r="BR18" i="12"/>
  <c r="BO18" i="12"/>
  <c r="BK18" i="12"/>
  <c r="BI18" i="12"/>
  <c r="BF18" i="12"/>
  <c r="BG18" i="12" s="1"/>
  <c r="BD18" i="12"/>
  <c r="BE18" i="12" s="1"/>
  <c r="BB18" i="12"/>
  <c r="AZ18" i="12"/>
  <c r="BA18" i="12" s="1"/>
  <c r="AX18" i="12"/>
  <c r="AY18" i="12" s="1"/>
  <c r="AV18" i="12"/>
  <c r="AT18" i="12"/>
  <c r="AU18" i="12" s="1"/>
  <c r="AR18" i="12"/>
  <c r="AQ18" i="12"/>
  <c r="AO18" i="12"/>
  <c r="AK18" i="12"/>
  <c r="AI18" i="12"/>
  <c r="AG18" i="12"/>
  <c r="AH18" i="12" s="1"/>
  <c r="AE18" i="12"/>
  <c r="AC18" i="12"/>
  <c r="AD18" i="12" s="1"/>
  <c r="AA18" i="12"/>
  <c r="Y18" i="12"/>
  <c r="Z18" i="12" s="1"/>
  <c r="W18" i="12"/>
  <c r="U18" i="12"/>
  <c r="S18" i="12"/>
  <c r="Q18" i="12"/>
  <c r="O18" i="12"/>
  <c r="M18" i="12"/>
  <c r="K18" i="12"/>
  <c r="I18" i="12"/>
  <c r="G18" i="12"/>
  <c r="D18" i="12"/>
  <c r="C18" i="12"/>
  <c r="BR17" i="12"/>
  <c r="BO17" i="12"/>
  <c r="BK17" i="12"/>
  <c r="BI17" i="12"/>
  <c r="BF17" i="12"/>
  <c r="BG17" i="12" s="1"/>
  <c r="BD17" i="12"/>
  <c r="BE17" i="12" s="1"/>
  <c r="BC17" i="12"/>
  <c r="BB17" i="12"/>
  <c r="BC18" i="12" s="1"/>
  <c r="AZ17" i="12"/>
  <c r="AX17" i="12"/>
  <c r="AV17" i="12"/>
  <c r="AW17" i="12" s="1"/>
  <c r="AT17" i="12"/>
  <c r="AR17" i="12"/>
  <c r="AQ17" i="12"/>
  <c r="AO17" i="12"/>
  <c r="AK17" i="12"/>
  <c r="AL17" i="12" s="1"/>
  <c r="AI17" i="12"/>
  <c r="AJ17" i="12" s="1"/>
  <c r="AG17" i="12"/>
  <c r="AE17" i="12"/>
  <c r="AF17" i="12" s="1"/>
  <c r="AD17" i="12"/>
  <c r="AC17" i="12"/>
  <c r="AA17" i="12"/>
  <c r="AB17" i="12" s="1"/>
  <c r="Y17" i="12"/>
  <c r="W17" i="12"/>
  <c r="X17" i="12" s="1"/>
  <c r="U17" i="12"/>
  <c r="S17" i="12"/>
  <c r="Q17" i="12"/>
  <c r="O17" i="12"/>
  <c r="M17" i="12"/>
  <c r="K17" i="12"/>
  <c r="I17" i="12"/>
  <c r="G17" i="12"/>
  <c r="E17" i="12"/>
  <c r="F17" i="12" s="1"/>
  <c r="C17" i="12"/>
  <c r="D17" i="12" s="1"/>
  <c r="BR16" i="12"/>
  <c r="BO16" i="12"/>
  <c r="BK16" i="12"/>
  <c r="BI16" i="12"/>
  <c r="BF16" i="12"/>
  <c r="BG16" i="12" s="1"/>
  <c r="BD16" i="12"/>
  <c r="BE16" i="12" s="1"/>
  <c r="BB16" i="12"/>
  <c r="BC16" i="12" s="1"/>
  <c r="AZ16" i="12"/>
  <c r="AX16" i="12"/>
  <c r="AY16" i="12" s="1"/>
  <c r="AW16" i="12"/>
  <c r="AV16" i="12"/>
  <c r="AT16" i="12"/>
  <c r="AU16" i="12" s="1"/>
  <c r="AR16" i="12"/>
  <c r="AQ16" i="12"/>
  <c r="AO16" i="12"/>
  <c r="AL16" i="12"/>
  <c r="AK16" i="12"/>
  <c r="AI16" i="12"/>
  <c r="AJ16" i="12" s="1"/>
  <c r="AG16" i="12"/>
  <c r="AF16" i="12"/>
  <c r="AE16" i="12"/>
  <c r="AC16" i="12"/>
  <c r="AD16" i="12" s="1"/>
  <c r="AA16" i="12"/>
  <c r="AB16" i="12" s="1"/>
  <c r="Y16" i="12"/>
  <c r="W16" i="12"/>
  <c r="X16" i="12" s="1"/>
  <c r="U16" i="12"/>
  <c r="S16" i="12"/>
  <c r="Q16" i="12"/>
  <c r="O16" i="12"/>
  <c r="M16" i="12"/>
  <c r="K16" i="12"/>
  <c r="I16" i="12"/>
  <c r="G16" i="12"/>
  <c r="E16" i="12" s="1"/>
  <c r="C16" i="12"/>
  <c r="BR15" i="12"/>
  <c r="BO15" i="12"/>
  <c r="BK15" i="12"/>
  <c r="BI15" i="12"/>
  <c r="BF15" i="12"/>
  <c r="BG15" i="12" s="1"/>
  <c r="BD15" i="12"/>
  <c r="BB15" i="12"/>
  <c r="BC15" i="12" s="1"/>
  <c r="AZ15" i="12"/>
  <c r="BA15" i="12" s="1"/>
  <c r="AX15" i="12"/>
  <c r="AY15" i="12" s="1"/>
  <c r="AV15" i="12"/>
  <c r="AT15" i="12"/>
  <c r="AR15" i="12"/>
  <c r="AQ15" i="12"/>
  <c r="AO15" i="12"/>
  <c r="AK15" i="12"/>
  <c r="AI15" i="12"/>
  <c r="AJ15" i="12" s="1"/>
  <c r="AG15" i="12"/>
  <c r="AH15" i="12" s="1"/>
  <c r="AE15" i="12"/>
  <c r="AF15" i="12" s="1"/>
  <c r="AC15" i="12"/>
  <c r="AA15" i="12"/>
  <c r="Y15" i="12"/>
  <c r="Z15" i="12" s="1"/>
  <c r="W15" i="12"/>
  <c r="X15" i="12" s="1"/>
  <c r="U15" i="12"/>
  <c r="S15" i="12"/>
  <c r="Q15" i="12"/>
  <c r="O15" i="12"/>
  <c r="M15" i="12"/>
  <c r="K15" i="12"/>
  <c r="I15" i="12"/>
  <c r="G15" i="12"/>
  <c r="H15" i="12" s="1"/>
  <c r="C15" i="12"/>
  <c r="D16" i="12" s="1"/>
  <c r="BR14" i="12"/>
  <c r="BO14" i="12"/>
  <c r="BK14" i="12"/>
  <c r="BI14" i="12"/>
  <c r="BF14" i="12"/>
  <c r="BD14" i="12"/>
  <c r="BE15" i="12" s="1"/>
  <c r="BB14" i="12"/>
  <c r="BC14" i="12" s="1"/>
  <c r="AZ14" i="12"/>
  <c r="BA14" i="12" s="1"/>
  <c r="AX14" i="12"/>
  <c r="AV14" i="12"/>
  <c r="AT14" i="12" s="1"/>
  <c r="AR14" i="12"/>
  <c r="AQ14" i="12"/>
  <c r="AO14" i="12"/>
  <c r="AK14" i="12"/>
  <c r="AL15" i="12" s="1"/>
  <c r="AJ14" i="12"/>
  <c r="AI14" i="12"/>
  <c r="AG14" i="12"/>
  <c r="AH14" i="12" s="1"/>
  <c r="AE14" i="12"/>
  <c r="AC14" i="12"/>
  <c r="AD15" i="12" s="1"/>
  <c r="AA14" i="12"/>
  <c r="AB15" i="12" s="1"/>
  <c r="Y14" i="12"/>
  <c r="Z14" i="12" s="1"/>
  <c r="W14" i="12"/>
  <c r="U14" i="12"/>
  <c r="S14" i="12"/>
  <c r="Q14" i="12"/>
  <c r="O14" i="12"/>
  <c r="M14" i="12"/>
  <c r="K14" i="12"/>
  <c r="I14" i="12"/>
  <c r="H14" i="12"/>
  <c r="G14" i="12"/>
  <c r="E14" i="12"/>
  <c r="F14" i="12" s="1"/>
  <c r="C14" i="12"/>
  <c r="D14" i="12" s="1"/>
  <c r="BR13" i="12"/>
  <c r="BO13" i="12"/>
  <c r="BK13" i="12"/>
  <c r="BI13" i="12"/>
  <c r="BF13" i="12"/>
  <c r="BG13" i="12" s="1"/>
  <c r="BD13" i="12"/>
  <c r="BE13" i="12" s="1"/>
  <c r="BB13" i="12"/>
  <c r="BC13" i="12" s="1"/>
  <c r="BA13" i="12"/>
  <c r="AZ13" i="12"/>
  <c r="AX13" i="12"/>
  <c r="AY13" i="12" s="1"/>
  <c r="AW13" i="12"/>
  <c r="AV13" i="12"/>
  <c r="AT13" i="12" s="1"/>
  <c r="AR13" i="12"/>
  <c r="AQ13" i="12"/>
  <c r="AO13" i="12"/>
  <c r="AK13" i="12"/>
  <c r="AL13" i="12" s="1"/>
  <c r="AI13" i="12"/>
  <c r="AJ13" i="12" s="1"/>
  <c r="AG13" i="12"/>
  <c r="AE13" i="12"/>
  <c r="AF14" i="12" s="1"/>
  <c r="AD13" i="12"/>
  <c r="AC13" i="12"/>
  <c r="AA13" i="12"/>
  <c r="AB13" i="12" s="1"/>
  <c r="Y13" i="12"/>
  <c r="W13" i="12"/>
  <c r="X14" i="12" s="1"/>
  <c r="U13" i="12"/>
  <c r="S13" i="12"/>
  <c r="Q13" i="12"/>
  <c r="O13" i="12"/>
  <c r="M13" i="12"/>
  <c r="K13" i="12"/>
  <c r="I13" i="12"/>
  <c r="G13" i="12"/>
  <c r="E13" i="12"/>
  <c r="F13" i="12" s="1"/>
  <c r="C13" i="12"/>
  <c r="D13" i="12" s="1"/>
  <c r="BR12" i="12"/>
  <c r="BO12" i="12"/>
  <c r="BK12" i="12"/>
  <c r="BI12" i="12"/>
  <c r="BF12" i="12"/>
  <c r="BG12" i="12" s="1"/>
  <c r="BD12" i="12"/>
  <c r="BE12" i="12" s="1"/>
  <c r="BC12" i="12"/>
  <c r="BB12" i="12"/>
  <c r="AZ12" i="12"/>
  <c r="BA12" i="12" s="1"/>
  <c r="AY12" i="12"/>
  <c r="AX12" i="12"/>
  <c r="AV12" i="12"/>
  <c r="AW12" i="12" s="1"/>
  <c r="AR12" i="12"/>
  <c r="AQ12" i="12"/>
  <c r="AO12" i="12"/>
  <c r="AK12" i="12"/>
  <c r="AL12" i="12" s="1"/>
  <c r="AI12" i="12"/>
  <c r="AG12" i="12"/>
  <c r="AH13" i="12" s="1"/>
  <c r="AF12" i="12"/>
  <c r="AE12" i="12"/>
  <c r="AC12" i="12"/>
  <c r="AD12" i="12" s="1"/>
  <c r="AA12" i="12"/>
  <c r="Y12" i="12"/>
  <c r="Z13" i="12" s="1"/>
  <c r="W12" i="12"/>
  <c r="X12" i="12" s="1"/>
  <c r="U12" i="12"/>
  <c r="S12" i="12"/>
  <c r="Q12" i="12"/>
  <c r="O12" i="12"/>
  <c r="M12" i="12"/>
  <c r="K12" i="12"/>
  <c r="I12" i="12"/>
  <c r="G12" i="12"/>
  <c r="E12" i="12" s="1"/>
  <c r="D12" i="12"/>
  <c r="C12" i="12"/>
  <c r="BR11" i="12"/>
  <c r="BO11" i="12"/>
  <c r="BK11" i="12"/>
  <c r="BI11" i="12"/>
  <c r="BF11" i="12"/>
  <c r="BG11" i="12" s="1"/>
  <c r="BE11" i="12"/>
  <c r="BD11" i="12"/>
  <c r="BC11" i="12"/>
  <c r="BB11" i="12"/>
  <c r="AZ11" i="12"/>
  <c r="BA11" i="12" s="1"/>
  <c r="AX11" i="12"/>
  <c r="AW11" i="12"/>
  <c r="AV11" i="12"/>
  <c r="AT11" i="12"/>
  <c r="AU11" i="12" s="1"/>
  <c r="AR11" i="12"/>
  <c r="AQ11" i="12"/>
  <c r="AO11" i="12"/>
  <c r="AK11" i="12"/>
  <c r="AI11" i="12"/>
  <c r="AJ11" i="12" s="1"/>
  <c r="AG11" i="12"/>
  <c r="AH11" i="12" s="1"/>
  <c r="AE11" i="12"/>
  <c r="AF11" i="12" s="1"/>
  <c r="AC11" i="12"/>
  <c r="AA11" i="12"/>
  <c r="AB12" i="12" s="1"/>
  <c r="Z11" i="12"/>
  <c r="Y11" i="12"/>
  <c r="W11" i="12"/>
  <c r="U11" i="12"/>
  <c r="S11" i="12"/>
  <c r="Q11" i="12"/>
  <c r="O11" i="12"/>
  <c r="M11" i="12"/>
  <c r="K11" i="12"/>
  <c r="I11" i="12"/>
  <c r="G11" i="12"/>
  <c r="H11" i="12" s="1"/>
  <c r="C11" i="12"/>
  <c r="D11" i="12" s="1"/>
  <c r="BR10" i="12"/>
  <c r="BO10" i="12"/>
  <c r="BN10" i="12"/>
  <c r="BK10" i="12"/>
  <c r="BI10" i="12"/>
  <c r="BF10" i="12"/>
  <c r="BD10" i="12"/>
  <c r="BB10" i="12"/>
  <c r="AZ10" i="12"/>
  <c r="AX10" i="12"/>
  <c r="AV10" i="12"/>
  <c r="AT10" i="12" s="1"/>
  <c r="AR10" i="12"/>
  <c r="AQ10" i="12"/>
  <c r="AO10" i="12"/>
  <c r="AK10" i="12"/>
  <c r="AL10" i="12" s="1"/>
  <c r="AI10" i="12"/>
  <c r="AG10" i="12"/>
  <c r="AE10" i="12"/>
  <c r="AC10" i="12"/>
  <c r="AD11" i="12" s="1"/>
  <c r="AA10" i="12"/>
  <c r="Y10" i="12"/>
  <c r="W10" i="12"/>
  <c r="U10" i="12"/>
  <c r="S10" i="12"/>
  <c r="Q10" i="12"/>
  <c r="O10" i="12"/>
  <c r="M10" i="12"/>
  <c r="K10" i="12"/>
  <c r="I10" i="12"/>
  <c r="G10" i="12"/>
  <c r="E10" i="12"/>
  <c r="C10" i="12"/>
  <c r="BR9" i="12"/>
  <c r="BO9" i="12"/>
  <c r="BK9" i="12"/>
  <c r="BI9" i="12"/>
  <c r="BF9" i="12"/>
  <c r="BD9" i="12"/>
  <c r="BB9" i="12"/>
  <c r="BC10" i="12" s="1"/>
  <c r="AZ9" i="12"/>
  <c r="AX9" i="12"/>
  <c r="AV9" i="12"/>
  <c r="AW10" i="12" s="1"/>
  <c r="AR9" i="12"/>
  <c r="AO9" i="12"/>
  <c r="AL9" i="12"/>
  <c r="AK9" i="12"/>
  <c r="AI9" i="12"/>
  <c r="AG9" i="12"/>
  <c r="AE9" i="12"/>
  <c r="AC9" i="12"/>
  <c r="AA9" i="12"/>
  <c r="AB10" i="12" s="1"/>
  <c r="Y9" i="12"/>
  <c r="W9" i="12"/>
  <c r="U9" i="12"/>
  <c r="V10" i="12" s="1"/>
  <c r="S9" i="12"/>
  <c r="T10" i="12" s="1"/>
  <c r="Q9" i="12"/>
  <c r="R10" i="12" s="1"/>
  <c r="O9" i="12"/>
  <c r="P10" i="12" s="1"/>
  <c r="M9" i="12"/>
  <c r="N10" i="12" s="1"/>
  <c r="K9" i="12"/>
  <c r="L10" i="12" s="1"/>
  <c r="I9" i="12"/>
  <c r="J10" i="12" s="1"/>
  <c r="G9" i="12"/>
  <c r="C9" i="12"/>
  <c r="D9" i="12" s="1"/>
  <c r="BR8" i="12"/>
  <c r="BO8" i="12"/>
  <c r="BK8" i="12"/>
  <c r="BI8" i="12"/>
  <c r="BF8" i="12"/>
  <c r="BD8" i="12"/>
  <c r="BB8" i="12"/>
  <c r="AZ8" i="12"/>
  <c r="AX8" i="12"/>
  <c r="AW9" i="12"/>
  <c r="AR8" i="12"/>
  <c r="AO8" i="12"/>
  <c r="AL8" i="12"/>
  <c r="AK8" i="12"/>
  <c r="AL6" i="12" s="1"/>
  <c r="AI8" i="12"/>
  <c r="AG8" i="12"/>
  <c r="AE8" i="12"/>
  <c r="AC8" i="12"/>
  <c r="AD9" i="12" s="1"/>
  <c r="AA8" i="12"/>
  <c r="Y8" i="12"/>
  <c r="W8" i="12"/>
  <c r="X9" i="12" s="1"/>
  <c r="U8" i="12"/>
  <c r="V9" i="12" s="1"/>
  <c r="S8" i="12"/>
  <c r="Q8" i="12"/>
  <c r="O8" i="12"/>
  <c r="P9" i="12" s="1"/>
  <c r="M8" i="12"/>
  <c r="N9" i="12" s="1"/>
  <c r="K8" i="12"/>
  <c r="I8" i="12"/>
  <c r="G8" i="12"/>
  <c r="H9" i="12" s="1"/>
  <c r="C8" i="12"/>
  <c r="BR7" i="12"/>
  <c r="BO7" i="12"/>
  <c r="BK7" i="12"/>
  <c r="BI7" i="12"/>
  <c r="BF7" i="12"/>
  <c r="BD7" i="12"/>
  <c r="BE7" i="12" s="1"/>
  <c r="BB7" i="12"/>
  <c r="BC7" i="12" s="1"/>
  <c r="AZ7" i="12"/>
  <c r="BA7" i="12" s="1"/>
  <c r="AX7" i="12"/>
  <c r="AY7" i="12" s="1"/>
  <c r="AV7" i="12"/>
  <c r="AW7" i="12" s="1"/>
  <c r="AR7" i="12"/>
  <c r="AO7" i="12"/>
  <c r="AL7" i="12"/>
  <c r="AK7" i="12"/>
  <c r="AI7" i="12"/>
  <c r="AG7" i="12"/>
  <c r="AE7" i="12"/>
  <c r="AC7" i="12"/>
  <c r="AA7" i="12"/>
  <c r="Y7" i="12"/>
  <c r="W7" i="12"/>
  <c r="U7" i="12"/>
  <c r="S7" i="12"/>
  <c r="T7" i="12" s="1"/>
  <c r="Q7" i="12"/>
  <c r="R7" i="12" s="1"/>
  <c r="O7" i="12"/>
  <c r="P7" i="12" s="1"/>
  <c r="M7" i="12"/>
  <c r="K7" i="12"/>
  <c r="L7" i="12" s="1"/>
  <c r="I7" i="12"/>
  <c r="J7" i="12" s="1"/>
  <c r="G7" i="12"/>
  <c r="C7" i="12"/>
  <c r="D7" i="12" s="1"/>
  <c r="BR6" i="12"/>
  <c r="BO6" i="12"/>
  <c r="BK6" i="12"/>
  <c r="BI6" i="12"/>
  <c r="AT6" i="12"/>
  <c r="AR6" i="12"/>
  <c r="AQ6" i="12"/>
  <c r="AO6" i="12"/>
  <c r="D6" i="12"/>
  <c r="C6" i="12"/>
  <c r="BR5" i="12"/>
  <c r="BO5" i="12"/>
  <c r="BK5" i="12"/>
  <c r="BI5" i="12"/>
  <c r="BE5" i="12"/>
  <c r="BC5" i="12"/>
  <c r="BA5" i="12"/>
  <c r="AY5" i="12"/>
  <c r="AW5" i="12"/>
  <c r="AT5" i="12"/>
  <c r="AR5" i="12"/>
  <c r="AQ5" i="12"/>
  <c r="AO5" i="12"/>
  <c r="E5" i="12"/>
  <c r="F5" i="12" s="1"/>
  <c r="C5" i="12"/>
  <c r="D5" i="12" s="1"/>
  <c r="BR4" i="12"/>
  <c r="BO4" i="12"/>
  <c r="BE4" i="12"/>
  <c r="BC4" i="12"/>
  <c r="BA4" i="12"/>
  <c r="AY4" i="12"/>
  <c r="AW4" i="12"/>
  <c r="AT4" i="12"/>
  <c r="AR4" i="12"/>
  <c r="AQ4" i="12"/>
  <c r="E4" i="12"/>
  <c r="C4" i="12"/>
  <c r="BQ2" i="12"/>
  <c r="BP2" i="12"/>
  <c r="AS2" i="12"/>
  <c r="BK31" i="16"/>
  <c r="BI31" i="16"/>
  <c r="BF31" i="16"/>
  <c r="BD31" i="16"/>
  <c r="BE31" i="16" s="1"/>
  <c r="BC31" i="16"/>
  <c r="BB31" i="16"/>
  <c r="BA31" i="16"/>
  <c r="AZ31" i="16"/>
  <c r="AX31" i="16"/>
  <c r="AV31" i="16"/>
  <c r="AS31" i="16"/>
  <c r="AR31" i="16"/>
  <c r="AQ31" i="16"/>
  <c r="AL31" i="16"/>
  <c r="AK31" i="16"/>
  <c r="AJ31" i="16"/>
  <c r="AI31" i="16"/>
  <c r="AG31" i="16"/>
  <c r="AE31" i="16"/>
  <c r="AD31" i="16"/>
  <c r="AC31" i="16"/>
  <c r="AB31" i="16"/>
  <c r="AA31" i="16"/>
  <c r="Y31" i="16"/>
  <c r="W31" i="16"/>
  <c r="U31" i="16"/>
  <c r="S31" i="16"/>
  <c r="Q31" i="16"/>
  <c r="O31" i="16"/>
  <c r="M31" i="16"/>
  <c r="K31" i="16"/>
  <c r="L31" i="16" s="1"/>
  <c r="I31" i="16"/>
  <c r="G31" i="16"/>
  <c r="F31" i="16"/>
  <c r="E31" i="16"/>
  <c r="BK30" i="16"/>
  <c r="BI30" i="16"/>
  <c r="BF30" i="16"/>
  <c r="BD30" i="16"/>
  <c r="BC30" i="16"/>
  <c r="BB30" i="16"/>
  <c r="BA30" i="16"/>
  <c r="AZ30" i="16"/>
  <c r="AX30" i="16"/>
  <c r="AY30" i="16" s="1"/>
  <c r="AV30" i="16"/>
  <c r="AU30" i="16"/>
  <c r="AS30" i="16"/>
  <c r="AR30" i="16"/>
  <c r="AQ30" i="16"/>
  <c r="AL30" i="16"/>
  <c r="AK30" i="16"/>
  <c r="AI30" i="16"/>
  <c r="AG30" i="16"/>
  <c r="AH30" i="16" s="1"/>
  <c r="AF30" i="16"/>
  <c r="AE30" i="16"/>
  <c r="AF31" i="16" s="1"/>
  <c r="AD30" i="16"/>
  <c r="AC30" i="16"/>
  <c r="AA30" i="16"/>
  <c r="AB30" i="16" s="1"/>
  <c r="Y30" i="16"/>
  <c r="Z30" i="16" s="1"/>
  <c r="X30" i="16"/>
  <c r="W30" i="16"/>
  <c r="X31" i="16" s="1"/>
  <c r="U30" i="16"/>
  <c r="S30" i="16"/>
  <c r="Q30" i="16"/>
  <c r="O30" i="16"/>
  <c r="M30" i="16"/>
  <c r="K30" i="16"/>
  <c r="I30" i="16"/>
  <c r="J30" i="16" s="1"/>
  <c r="H30" i="16"/>
  <c r="G30" i="16"/>
  <c r="H31" i="16" s="1"/>
  <c r="F30" i="16"/>
  <c r="E30" i="16"/>
  <c r="BK29" i="16"/>
  <c r="BI29" i="16"/>
  <c r="BF29" i="16"/>
  <c r="BE29" i="16"/>
  <c r="BD29" i="16"/>
  <c r="BE30" i="16" s="1"/>
  <c r="BC29" i="16"/>
  <c r="BB29" i="16"/>
  <c r="AZ29" i="16"/>
  <c r="BA29" i="16" s="1"/>
  <c r="AX29" i="16"/>
  <c r="AV29" i="16"/>
  <c r="AU29" i="16"/>
  <c r="AS29" i="16"/>
  <c r="AR29" i="16"/>
  <c r="AQ29" i="16"/>
  <c r="AK29" i="16"/>
  <c r="AL29" i="16" s="1"/>
  <c r="AI29" i="16"/>
  <c r="AJ29" i="16" s="1"/>
  <c r="AG29" i="16"/>
  <c r="AF29" i="16"/>
  <c r="AE29" i="16"/>
  <c r="AD29" i="16"/>
  <c r="AC29" i="16"/>
  <c r="AA29" i="16"/>
  <c r="AB29" i="16" s="1"/>
  <c r="Y29" i="16"/>
  <c r="X29" i="16"/>
  <c r="W29" i="16"/>
  <c r="U29" i="16"/>
  <c r="S29" i="16"/>
  <c r="Q29" i="16"/>
  <c r="O29" i="16"/>
  <c r="M29" i="16"/>
  <c r="K29" i="16"/>
  <c r="L29" i="16" s="1"/>
  <c r="I29" i="16"/>
  <c r="J29" i="16" s="1"/>
  <c r="G29" i="16"/>
  <c r="E29" i="16"/>
  <c r="BR28" i="16"/>
  <c r="BO28" i="16"/>
  <c r="BK28" i="16"/>
  <c r="BI28" i="16"/>
  <c r="BF28" i="16"/>
  <c r="BG28" i="16" s="1"/>
  <c r="BE28" i="16"/>
  <c r="BD28" i="16"/>
  <c r="BC28" i="16"/>
  <c r="BB28" i="16"/>
  <c r="AZ28" i="16"/>
  <c r="AX28" i="16"/>
  <c r="AY28" i="16" s="1"/>
  <c r="AV28" i="16"/>
  <c r="AR28" i="16"/>
  <c r="AQ28" i="16"/>
  <c r="AO28" i="16"/>
  <c r="AL28" i="16"/>
  <c r="AK28" i="16"/>
  <c r="AI28" i="16"/>
  <c r="AG28" i="16"/>
  <c r="AE28" i="16"/>
  <c r="AF28" i="16" s="1"/>
  <c r="AD28" i="16"/>
  <c r="AC28" i="16"/>
  <c r="AB28" i="16"/>
  <c r="AA28" i="16"/>
  <c r="Y28" i="16"/>
  <c r="W28" i="16"/>
  <c r="X28" i="16" s="1"/>
  <c r="U28" i="16"/>
  <c r="S28" i="16"/>
  <c r="Q28" i="16"/>
  <c r="O28" i="16"/>
  <c r="M28" i="16"/>
  <c r="K28" i="16"/>
  <c r="I28" i="16"/>
  <c r="J28" i="16" s="1"/>
  <c r="G28" i="16"/>
  <c r="H29" i="16" s="1"/>
  <c r="C28" i="16"/>
  <c r="D29" i="16" s="1"/>
  <c r="BR27" i="16"/>
  <c r="BO27" i="16"/>
  <c r="BK27" i="16"/>
  <c r="BI27" i="16"/>
  <c r="BG27" i="16"/>
  <c r="BF27" i="16"/>
  <c r="BD27" i="16"/>
  <c r="BB27" i="16"/>
  <c r="AZ27" i="16"/>
  <c r="BA27" i="16" s="1"/>
  <c r="AY27" i="16"/>
  <c r="AX27" i="16"/>
  <c r="AV27" i="16"/>
  <c r="AR27" i="16"/>
  <c r="AQ27" i="16"/>
  <c r="AO27" i="16"/>
  <c r="AL27" i="16"/>
  <c r="AK27" i="16"/>
  <c r="AI27" i="16"/>
  <c r="AG27" i="16"/>
  <c r="AH27" i="16" s="1"/>
  <c r="AF27" i="16"/>
  <c r="AE27" i="16"/>
  <c r="AC27" i="16"/>
  <c r="AA27" i="16"/>
  <c r="Y27" i="16"/>
  <c r="Z27" i="16" s="1"/>
  <c r="X27" i="16"/>
  <c r="W27" i="16"/>
  <c r="U27" i="16"/>
  <c r="S27" i="16"/>
  <c r="Q27" i="16"/>
  <c r="O27" i="16"/>
  <c r="M27" i="16"/>
  <c r="K27" i="16"/>
  <c r="L27" i="16" s="1"/>
  <c r="I27" i="16"/>
  <c r="J27" i="16" s="1"/>
  <c r="H27" i="16"/>
  <c r="G27" i="16"/>
  <c r="F27" i="16"/>
  <c r="E27" i="16"/>
  <c r="C27" i="16"/>
  <c r="BR26" i="16"/>
  <c r="BO26" i="16"/>
  <c r="BK26" i="16"/>
  <c r="BI26" i="16"/>
  <c r="BF26" i="16"/>
  <c r="BD26" i="16"/>
  <c r="BE26" i="16" s="1"/>
  <c r="BB26" i="16"/>
  <c r="BC26" i="16" s="1"/>
  <c r="BA26" i="16"/>
  <c r="AZ26" i="16"/>
  <c r="AX26" i="16"/>
  <c r="AV26" i="16"/>
  <c r="AR26" i="16"/>
  <c r="AQ26" i="16"/>
  <c r="AO26" i="16"/>
  <c r="AK26" i="16"/>
  <c r="AI26" i="16"/>
  <c r="AJ26" i="16" s="1"/>
  <c r="AH26" i="16"/>
  <c r="AG26" i="16"/>
  <c r="AF26" i="16"/>
  <c r="AE26" i="16"/>
  <c r="AC26" i="16"/>
  <c r="AD26" i="16" s="1"/>
  <c r="AA26" i="16"/>
  <c r="AB26" i="16" s="1"/>
  <c r="Z26" i="16"/>
  <c r="Y26" i="16"/>
  <c r="W26" i="16"/>
  <c r="U26" i="16"/>
  <c r="S26" i="16"/>
  <c r="Q26" i="16"/>
  <c r="O26" i="16"/>
  <c r="M26" i="16"/>
  <c r="K26" i="16"/>
  <c r="L26" i="16" s="1"/>
  <c r="J26" i="16"/>
  <c r="I26" i="16"/>
  <c r="H26" i="16"/>
  <c r="G26" i="16"/>
  <c r="E26" i="16"/>
  <c r="C26" i="16"/>
  <c r="D26" i="16" s="1"/>
  <c r="BR25" i="16"/>
  <c r="BO25" i="16"/>
  <c r="BK25" i="16"/>
  <c r="BI25" i="16"/>
  <c r="BF25" i="16"/>
  <c r="BG25" i="16" s="1"/>
  <c r="BD25" i="16"/>
  <c r="BE25" i="16" s="1"/>
  <c r="BC25" i="16"/>
  <c r="BB25" i="16"/>
  <c r="AZ25" i="16"/>
  <c r="AX25" i="16"/>
  <c r="AY25" i="16" s="1"/>
  <c r="AV25" i="16"/>
  <c r="AR25" i="16"/>
  <c r="AQ25" i="16"/>
  <c r="AO25" i="16"/>
  <c r="AK25" i="16"/>
  <c r="AL25" i="16" s="1"/>
  <c r="AJ25" i="16"/>
  <c r="AI25" i="16"/>
  <c r="AG25" i="16"/>
  <c r="AE25" i="16"/>
  <c r="AC25" i="16"/>
  <c r="AD25" i="16" s="1"/>
  <c r="AB25" i="16"/>
  <c r="AA25" i="16"/>
  <c r="Z25" i="16"/>
  <c r="Y25" i="16"/>
  <c r="W25" i="16"/>
  <c r="U25" i="16"/>
  <c r="S25" i="16"/>
  <c r="Q25" i="16"/>
  <c r="O25" i="16"/>
  <c r="M25" i="16"/>
  <c r="L25" i="16"/>
  <c r="K25" i="16"/>
  <c r="I25" i="16"/>
  <c r="G25" i="16"/>
  <c r="H25" i="16" s="1"/>
  <c r="D25" i="16"/>
  <c r="C25" i="16"/>
  <c r="BR24" i="16"/>
  <c r="BO24" i="16"/>
  <c r="BK24" i="16"/>
  <c r="BI24" i="16"/>
  <c r="BF24" i="16"/>
  <c r="BG24" i="16" s="1"/>
  <c r="BE24" i="16"/>
  <c r="BD24" i="16"/>
  <c r="BC24" i="16"/>
  <c r="BB24" i="16"/>
  <c r="AZ24" i="16"/>
  <c r="BA25" i="16" s="1"/>
  <c r="AX24" i="16"/>
  <c r="AY24" i="16" s="1"/>
  <c r="AV24" i="16"/>
  <c r="AR24" i="16"/>
  <c r="AQ24" i="16"/>
  <c r="AO24" i="16"/>
  <c r="AL24" i="16"/>
  <c r="AK24" i="16"/>
  <c r="AI24" i="16"/>
  <c r="AG24" i="16"/>
  <c r="AE24" i="16"/>
  <c r="AF24" i="16" s="1"/>
  <c r="AD24" i="16"/>
  <c r="AC24" i="16"/>
  <c r="AB24" i="16"/>
  <c r="AA24" i="16"/>
  <c r="Y24" i="16"/>
  <c r="Z24" i="16" s="1"/>
  <c r="W24" i="16"/>
  <c r="X24" i="16" s="1"/>
  <c r="U24" i="16"/>
  <c r="S24" i="16"/>
  <c r="Q24" i="16"/>
  <c r="O24" i="16"/>
  <c r="M24" i="16"/>
  <c r="L24" i="16"/>
  <c r="K24" i="16"/>
  <c r="I24" i="16"/>
  <c r="J25" i="16" s="1"/>
  <c r="G24" i="16"/>
  <c r="C24" i="16"/>
  <c r="BR23" i="16"/>
  <c r="BO23" i="16"/>
  <c r="BK23" i="16"/>
  <c r="BI23" i="16"/>
  <c r="BF23" i="16"/>
  <c r="BE23" i="16"/>
  <c r="BD23" i="16"/>
  <c r="BB23" i="16"/>
  <c r="BC23" i="16" s="1"/>
  <c r="AZ23" i="16"/>
  <c r="BA23" i="16" s="1"/>
  <c r="AX23" i="16"/>
  <c r="AV23" i="16"/>
  <c r="AU24" i="16"/>
  <c r="AR23" i="16"/>
  <c r="AQ23" i="16"/>
  <c r="AO23" i="16"/>
  <c r="AK23" i="16"/>
  <c r="AI23" i="16"/>
  <c r="AJ24" i="16" s="1"/>
  <c r="AG23" i="16"/>
  <c r="AH23" i="16" s="1"/>
  <c r="AE23" i="16"/>
  <c r="AD23" i="16"/>
  <c r="AC23" i="16"/>
  <c r="AA23" i="16"/>
  <c r="AB23" i="16" s="1"/>
  <c r="Y23" i="16"/>
  <c r="Z23" i="16" s="1"/>
  <c r="X23" i="16"/>
  <c r="W23" i="16"/>
  <c r="U23" i="16"/>
  <c r="S23" i="16"/>
  <c r="Q23" i="16"/>
  <c r="O23" i="16"/>
  <c r="M23" i="16"/>
  <c r="K23" i="16"/>
  <c r="I23" i="16"/>
  <c r="J23" i="16" s="1"/>
  <c r="H23" i="16"/>
  <c r="G23" i="16"/>
  <c r="E23" i="16"/>
  <c r="C23" i="16"/>
  <c r="D24" i="16" s="1"/>
  <c r="BR22" i="16"/>
  <c r="BO22" i="16"/>
  <c r="BK22" i="16"/>
  <c r="BI22" i="16"/>
  <c r="BG22" i="16"/>
  <c r="BF22" i="16"/>
  <c r="BG23" i="16" s="1"/>
  <c r="BD22" i="16"/>
  <c r="BB22" i="16"/>
  <c r="BC22" i="16" s="1"/>
  <c r="AZ22" i="16"/>
  <c r="AX22" i="16"/>
  <c r="AV22" i="16"/>
  <c r="AR22" i="16"/>
  <c r="AQ22" i="16"/>
  <c r="AO22" i="16"/>
  <c r="AK22" i="16"/>
  <c r="AL22" i="16" s="1"/>
  <c r="AI22" i="16"/>
  <c r="AJ22" i="16" s="1"/>
  <c r="AH22" i="16"/>
  <c r="AG22" i="16"/>
  <c r="AE22" i="16"/>
  <c r="AF22" i="16" s="1"/>
  <c r="AC22" i="16"/>
  <c r="AA22" i="16"/>
  <c r="AB22" i="16" s="1"/>
  <c r="Z22" i="16"/>
  <c r="Y22" i="16"/>
  <c r="X22" i="16"/>
  <c r="W22" i="16"/>
  <c r="U22" i="16"/>
  <c r="S22" i="16"/>
  <c r="Q22" i="16"/>
  <c r="O22" i="16"/>
  <c r="M22" i="16"/>
  <c r="K22" i="16"/>
  <c r="L22" i="16" s="1"/>
  <c r="I22" i="16"/>
  <c r="G22" i="16"/>
  <c r="E22" i="16"/>
  <c r="C22" i="16"/>
  <c r="D22" i="16" s="1"/>
  <c r="BR21" i="16"/>
  <c r="BO21" i="16"/>
  <c r="BK21" i="16"/>
  <c r="BI21" i="16"/>
  <c r="BF21" i="16"/>
  <c r="BD21" i="16"/>
  <c r="BE21" i="16" s="1"/>
  <c r="BC21" i="16"/>
  <c r="BB21" i="16"/>
  <c r="BA21" i="16"/>
  <c r="AZ21" i="16"/>
  <c r="BA22" i="16" s="1"/>
  <c r="AX21" i="16"/>
  <c r="AV21" i="16"/>
  <c r="AR21" i="16"/>
  <c r="AQ21" i="16"/>
  <c r="AO21" i="16"/>
  <c r="AK21" i="16"/>
  <c r="AL21" i="16" s="1"/>
  <c r="AI21" i="16"/>
  <c r="AG21" i="16"/>
  <c r="AE21" i="16"/>
  <c r="AF21" i="16" s="1"/>
  <c r="AC21" i="16"/>
  <c r="AD21" i="16" s="1"/>
  <c r="AA21" i="16"/>
  <c r="Y21" i="16"/>
  <c r="Z21" i="16" s="1"/>
  <c r="W21" i="16"/>
  <c r="X21" i="16" s="1"/>
  <c r="U21" i="16"/>
  <c r="S21" i="16"/>
  <c r="Q21" i="16"/>
  <c r="O21" i="16"/>
  <c r="M21" i="16"/>
  <c r="K21" i="16"/>
  <c r="I21" i="16"/>
  <c r="G21" i="16"/>
  <c r="C21" i="16"/>
  <c r="BR20" i="16"/>
  <c r="BO20" i="16"/>
  <c r="BK20" i="16"/>
  <c r="BI20" i="16"/>
  <c r="BF20" i="16"/>
  <c r="BG20" i="16" s="1"/>
  <c r="BD20" i="16"/>
  <c r="BC20" i="16"/>
  <c r="BB20" i="16"/>
  <c r="AZ20" i="16"/>
  <c r="AX20" i="16"/>
  <c r="AY20" i="16" s="1"/>
  <c r="AV20" i="16"/>
  <c r="AR20" i="16"/>
  <c r="AQ20" i="16"/>
  <c r="AO20" i="16"/>
  <c r="AL20" i="16"/>
  <c r="AK20" i="16"/>
  <c r="AI20" i="16"/>
  <c r="AJ21" i="16" s="1"/>
  <c r="AG20" i="16"/>
  <c r="AH21" i="16" s="1"/>
  <c r="AE20" i="16"/>
  <c r="AF20" i="16" s="1"/>
  <c r="AC20" i="16"/>
  <c r="AB20" i="16"/>
  <c r="AA20" i="16"/>
  <c r="AB21" i="16" s="1"/>
  <c r="Y20" i="16"/>
  <c r="W20" i="16"/>
  <c r="X20" i="16" s="1"/>
  <c r="U20" i="16"/>
  <c r="S20" i="16"/>
  <c r="Q20" i="16"/>
  <c r="O20" i="16"/>
  <c r="M20" i="16"/>
  <c r="L20" i="16"/>
  <c r="K20" i="16"/>
  <c r="L21" i="16" s="1"/>
  <c r="I20" i="16"/>
  <c r="J20" i="16" s="1"/>
  <c r="G20" i="16"/>
  <c r="C20" i="16"/>
  <c r="D21" i="16" s="1"/>
  <c r="BR19" i="16"/>
  <c r="BO19" i="16"/>
  <c r="BK19" i="16"/>
  <c r="BI19" i="16"/>
  <c r="BG19" i="16"/>
  <c r="BF19" i="16"/>
  <c r="BD19" i="16"/>
  <c r="BE20" i="16" s="1"/>
  <c r="BB19" i="16"/>
  <c r="AZ19" i="16"/>
  <c r="BA19" i="16" s="1"/>
  <c r="AX19" i="16"/>
  <c r="AV19" i="16"/>
  <c r="AR19" i="16"/>
  <c r="AQ19" i="16"/>
  <c r="AO19" i="16"/>
  <c r="AK19" i="16"/>
  <c r="AL19" i="16" s="1"/>
  <c r="AI19" i="16"/>
  <c r="AG19" i="16"/>
  <c r="AH19" i="16" s="1"/>
  <c r="AE19" i="16"/>
  <c r="AC19" i="16"/>
  <c r="AD20" i="16" s="1"/>
  <c r="AA19" i="16"/>
  <c r="Y19" i="16"/>
  <c r="Z19" i="16" s="1"/>
  <c r="X19" i="16"/>
  <c r="W19" i="16"/>
  <c r="U19" i="16"/>
  <c r="S19" i="16"/>
  <c r="Q19" i="16"/>
  <c r="O19" i="16"/>
  <c r="M19" i="16"/>
  <c r="K19" i="16"/>
  <c r="L19" i="16" s="1"/>
  <c r="I19" i="16"/>
  <c r="H19" i="16"/>
  <c r="G19" i="16"/>
  <c r="E19" i="16"/>
  <c r="F19" i="16" s="1"/>
  <c r="C19" i="16"/>
  <c r="BR18" i="16"/>
  <c r="BO18" i="16"/>
  <c r="BK18" i="16"/>
  <c r="BI18" i="16"/>
  <c r="BF18" i="16"/>
  <c r="BD18" i="16"/>
  <c r="BE18" i="16" s="1"/>
  <c r="BB18" i="16"/>
  <c r="BC18" i="16" s="1"/>
  <c r="BA18" i="16"/>
  <c r="AZ18" i="16"/>
  <c r="AX18" i="16"/>
  <c r="AY18" i="16" s="1"/>
  <c r="AV18" i="16"/>
  <c r="AR18" i="16"/>
  <c r="AQ18" i="16"/>
  <c r="AO18" i="16"/>
  <c r="AK18" i="16"/>
  <c r="AI18" i="16"/>
  <c r="AH18" i="16"/>
  <c r="AG18" i="16"/>
  <c r="AE18" i="16"/>
  <c r="AC18" i="16"/>
  <c r="AD18" i="16" s="1"/>
  <c r="AA18" i="16"/>
  <c r="Y18" i="16"/>
  <c r="Z18" i="16" s="1"/>
  <c r="W18" i="16"/>
  <c r="U18" i="16"/>
  <c r="S18" i="16"/>
  <c r="Q18" i="16"/>
  <c r="O18" i="16"/>
  <c r="M18" i="16"/>
  <c r="K18" i="16"/>
  <c r="L18" i="16" s="1"/>
  <c r="I18" i="16"/>
  <c r="J18" i="16" s="1"/>
  <c r="H18" i="16"/>
  <c r="G18" i="16"/>
  <c r="E18" i="16" s="1"/>
  <c r="F18" i="16" s="1"/>
  <c r="C18" i="16"/>
  <c r="BR17" i="16"/>
  <c r="BO17" i="16"/>
  <c r="BK17" i="16"/>
  <c r="BI17" i="16"/>
  <c r="BF17" i="16"/>
  <c r="BG17" i="16" s="1"/>
  <c r="BD17" i="16"/>
  <c r="BB17" i="16"/>
  <c r="BC17" i="16" s="1"/>
  <c r="BA17" i="16"/>
  <c r="AZ17" i="16"/>
  <c r="AX17" i="16"/>
  <c r="AY17" i="16" s="1"/>
  <c r="AV17" i="16"/>
  <c r="AR17" i="16"/>
  <c r="AQ17" i="16"/>
  <c r="AO17" i="16"/>
  <c r="AK17" i="16"/>
  <c r="AL17" i="16" s="1"/>
  <c r="AJ17" i="16"/>
  <c r="AI17" i="16"/>
  <c r="AG17" i="16"/>
  <c r="AE17" i="16"/>
  <c r="AC17" i="16"/>
  <c r="AD17" i="16" s="1"/>
  <c r="AA17" i="16"/>
  <c r="Z17" i="16"/>
  <c r="Y17" i="16"/>
  <c r="W17" i="16"/>
  <c r="X18" i="16" s="1"/>
  <c r="U17" i="16"/>
  <c r="S17" i="16"/>
  <c r="Q17" i="16"/>
  <c r="O17" i="16"/>
  <c r="M17" i="16"/>
  <c r="K17" i="16"/>
  <c r="J17" i="16"/>
  <c r="I17" i="16"/>
  <c r="G17" i="16"/>
  <c r="E17" i="16"/>
  <c r="D17" i="16"/>
  <c r="C17" i="16"/>
  <c r="BR16" i="16"/>
  <c r="BO16" i="16"/>
  <c r="BK16" i="16"/>
  <c r="BI16" i="16"/>
  <c r="BF16" i="16"/>
  <c r="BD16" i="16"/>
  <c r="BE16" i="16" s="1"/>
  <c r="BC16" i="16"/>
  <c r="BB16" i="16"/>
  <c r="AZ16" i="16"/>
  <c r="AX16" i="16"/>
  <c r="AY16" i="16" s="1"/>
  <c r="AV16" i="16"/>
  <c r="AR16" i="16"/>
  <c r="AQ16" i="16"/>
  <c r="AO16" i="16"/>
  <c r="AK16" i="16"/>
  <c r="AI16" i="16"/>
  <c r="AJ16" i="16" s="1"/>
  <c r="AH16" i="16"/>
  <c r="AG16" i="16"/>
  <c r="AH17" i="16" s="1"/>
  <c r="AE16" i="16"/>
  <c r="AF16" i="16" s="1"/>
  <c r="AC16" i="16"/>
  <c r="AA16" i="16"/>
  <c r="AB16" i="16" s="1"/>
  <c r="Z16" i="16"/>
  <c r="Y16" i="16"/>
  <c r="W16" i="16"/>
  <c r="X16" i="16" s="1"/>
  <c r="U16" i="16"/>
  <c r="S16" i="16"/>
  <c r="Q16" i="16"/>
  <c r="O16" i="16"/>
  <c r="M16" i="16"/>
  <c r="K16" i="16"/>
  <c r="J16" i="16"/>
  <c r="I16" i="16"/>
  <c r="G16" i="16"/>
  <c r="H16" i="16" s="1"/>
  <c r="C16" i="16"/>
  <c r="D16" i="16" s="1"/>
  <c r="BR15" i="16"/>
  <c r="BO15" i="16"/>
  <c r="BK15" i="16"/>
  <c r="BI15" i="16"/>
  <c r="BF15" i="16"/>
  <c r="BD15" i="16"/>
  <c r="BE15" i="16" s="1"/>
  <c r="BC15" i="16"/>
  <c r="BB15" i="16"/>
  <c r="AZ15" i="16"/>
  <c r="BA15" i="16" s="1"/>
  <c r="AX15" i="16"/>
  <c r="AV15" i="16"/>
  <c r="AR15" i="16"/>
  <c r="AQ15" i="16"/>
  <c r="AO15" i="16"/>
  <c r="AK15" i="16"/>
  <c r="AJ15" i="16"/>
  <c r="AI15" i="16"/>
  <c r="AG15" i="16"/>
  <c r="AH15" i="16" s="1"/>
  <c r="AE15" i="16"/>
  <c r="AC15" i="16"/>
  <c r="AB15" i="16"/>
  <c r="AA15" i="16"/>
  <c r="Y15" i="16"/>
  <c r="Z15" i="16" s="1"/>
  <c r="W15" i="16"/>
  <c r="U15" i="16"/>
  <c r="S15" i="16"/>
  <c r="Q15" i="16"/>
  <c r="O15" i="16"/>
  <c r="M15" i="16"/>
  <c r="L15" i="16"/>
  <c r="K15" i="16"/>
  <c r="I15" i="16"/>
  <c r="J15" i="16" s="1"/>
  <c r="G15" i="16"/>
  <c r="E15" i="16"/>
  <c r="D15" i="16"/>
  <c r="C15" i="16"/>
  <c r="BR14" i="16"/>
  <c r="BO14" i="16"/>
  <c r="BK14" i="16"/>
  <c r="BI14" i="16"/>
  <c r="BF14" i="16"/>
  <c r="BE14" i="16"/>
  <c r="BD14" i="16"/>
  <c r="BB14" i="16"/>
  <c r="BC14" i="16" s="1"/>
  <c r="AZ14" i="16"/>
  <c r="AX14" i="16"/>
  <c r="AV14" i="16"/>
  <c r="AR14" i="16"/>
  <c r="AQ14" i="16"/>
  <c r="AO14" i="16"/>
  <c r="AL14" i="16"/>
  <c r="AK14" i="16"/>
  <c r="AI14" i="16"/>
  <c r="AJ14" i="16" s="1"/>
  <c r="AG14" i="16"/>
  <c r="AE14" i="16"/>
  <c r="AD14" i="16"/>
  <c r="AC14" i="16"/>
  <c r="AA14" i="16"/>
  <c r="AB14" i="16" s="1"/>
  <c r="Y14" i="16"/>
  <c r="W14" i="16"/>
  <c r="U14" i="16"/>
  <c r="S14" i="16"/>
  <c r="Q14" i="16"/>
  <c r="O14" i="16"/>
  <c r="M14" i="16"/>
  <c r="K14" i="16"/>
  <c r="L14" i="16" s="1"/>
  <c r="I14" i="16"/>
  <c r="G14" i="16"/>
  <c r="C14" i="16"/>
  <c r="D14" i="16" s="1"/>
  <c r="BR13" i="16"/>
  <c r="BO13" i="16"/>
  <c r="BK13" i="16"/>
  <c r="BI13" i="16"/>
  <c r="BG13" i="16"/>
  <c r="BF13" i="16"/>
  <c r="BD13" i="16"/>
  <c r="BE13" i="16" s="1"/>
  <c r="BB13" i="16"/>
  <c r="AZ13" i="16"/>
  <c r="AY13" i="16"/>
  <c r="AX13" i="16"/>
  <c r="AV13" i="16"/>
  <c r="AR13" i="16"/>
  <c r="AQ13" i="16"/>
  <c r="AO13" i="16"/>
  <c r="AK13" i="16"/>
  <c r="AL13" i="16" s="1"/>
  <c r="AI13" i="16"/>
  <c r="AG13" i="16"/>
  <c r="AF13" i="16"/>
  <c r="AE13" i="16"/>
  <c r="AC13" i="16"/>
  <c r="AD13" i="16" s="1"/>
  <c r="AA13" i="16"/>
  <c r="Y13" i="16"/>
  <c r="X13" i="16"/>
  <c r="W13" i="16"/>
  <c r="U13" i="16"/>
  <c r="S13" i="16"/>
  <c r="Q13" i="16"/>
  <c r="O13" i="16"/>
  <c r="M13" i="16"/>
  <c r="K13" i="16"/>
  <c r="I13" i="16"/>
  <c r="H13" i="16"/>
  <c r="G13" i="16"/>
  <c r="E13" i="16"/>
  <c r="C13" i="16"/>
  <c r="BR12" i="16"/>
  <c r="BO12" i="16"/>
  <c r="BK12" i="16"/>
  <c r="BI12" i="16"/>
  <c r="BF12" i="16"/>
  <c r="BG12" i="16" s="1"/>
  <c r="BD12" i="16"/>
  <c r="BB12" i="16"/>
  <c r="BA12" i="16"/>
  <c r="AZ12" i="16"/>
  <c r="AX12" i="16"/>
  <c r="AY12" i="16" s="1"/>
  <c r="AV12" i="16"/>
  <c r="AR12" i="16"/>
  <c r="AQ12" i="16"/>
  <c r="AO12" i="16"/>
  <c r="AK12" i="16"/>
  <c r="AI12" i="16"/>
  <c r="AH12" i="16"/>
  <c r="AG12" i="16"/>
  <c r="AE12" i="16"/>
  <c r="AF12" i="16" s="1"/>
  <c r="AC12" i="16"/>
  <c r="AA12" i="16"/>
  <c r="Z12" i="16"/>
  <c r="Y12" i="16"/>
  <c r="W12" i="16"/>
  <c r="X12" i="16" s="1"/>
  <c r="U12" i="16"/>
  <c r="S12" i="16"/>
  <c r="Q12" i="16"/>
  <c r="O12" i="16"/>
  <c r="M12" i="16"/>
  <c r="K12" i="16"/>
  <c r="J12" i="16"/>
  <c r="I12" i="16"/>
  <c r="G12" i="16"/>
  <c r="H12" i="16" s="1"/>
  <c r="C12" i="16"/>
  <c r="BR11" i="16"/>
  <c r="BO11" i="16"/>
  <c r="BK11" i="16"/>
  <c r="BI11" i="16"/>
  <c r="BF11" i="16"/>
  <c r="BD11" i="16"/>
  <c r="BC11" i="16"/>
  <c r="BB11" i="16"/>
  <c r="AZ11" i="16"/>
  <c r="AX11" i="16"/>
  <c r="AV11" i="16"/>
  <c r="AR11" i="16"/>
  <c r="AQ11" i="16"/>
  <c r="AO11" i="16"/>
  <c r="AK11" i="16"/>
  <c r="AJ11" i="16"/>
  <c r="AI11" i="16"/>
  <c r="AG11" i="16"/>
  <c r="AH11" i="16" s="1"/>
  <c r="AE11" i="16"/>
  <c r="AC11" i="16"/>
  <c r="AD12" i="16" s="1"/>
  <c r="AB11" i="16"/>
  <c r="AA11" i="16"/>
  <c r="Y11" i="16"/>
  <c r="W11" i="16"/>
  <c r="U11" i="16"/>
  <c r="S11" i="16"/>
  <c r="Q11" i="16"/>
  <c r="O11" i="16"/>
  <c r="M11" i="16"/>
  <c r="L11" i="16"/>
  <c r="K11" i="16"/>
  <c r="I11" i="16"/>
  <c r="J11" i="16" s="1"/>
  <c r="G11" i="16"/>
  <c r="E11" i="16"/>
  <c r="D11" i="16"/>
  <c r="C11" i="16"/>
  <c r="BR10" i="16"/>
  <c r="BO10" i="16"/>
  <c r="BN10" i="16"/>
  <c r="BK10" i="16"/>
  <c r="BI10" i="16"/>
  <c r="BF10" i="16"/>
  <c r="BG11" i="16" s="1"/>
  <c r="BD10" i="16"/>
  <c r="BB10" i="16"/>
  <c r="AZ10" i="16"/>
  <c r="AX10" i="16"/>
  <c r="AY11" i="16" s="1"/>
  <c r="AV10" i="16"/>
  <c r="AR10" i="16"/>
  <c r="AQ10" i="16"/>
  <c r="AO10" i="16"/>
  <c r="AL10" i="16"/>
  <c r="AK10" i="16"/>
  <c r="AI10" i="16"/>
  <c r="AG10" i="16"/>
  <c r="AE10" i="16"/>
  <c r="AF11" i="16" s="1"/>
  <c r="AC10" i="16"/>
  <c r="AA10" i="16"/>
  <c r="Y10" i="16"/>
  <c r="W10" i="16"/>
  <c r="X11" i="16" s="1"/>
  <c r="U10" i="16"/>
  <c r="S10" i="16"/>
  <c r="Q10" i="16"/>
  <c r="O10" i="16"/>
  <c r="M10" i="16"/>
  <c r="K10" i="16"/>
  <c r="I10" i="16"/>
  <c r="G10" i="16"/>
  <c r="E10" i="16" s="1"/>
  <c r="C10" i="16"/>
  <c r="BR9" i="16"/>
  <c r="BK9" i="16"/>
  <c r="BI9" i="16"/>
  <c r="BF9" i="16"/>
  <c r="BG10" i="16" s="1"/>
  <c r="BD9" i="16"/>
  <c r="BE10" i="16" s="1"/>
  <c r="BB9" i="16"/>
  <c r="AZ9" i="16"/>
  <c r="AX9" i="16"/>
  <c r="AY10" i="16" s="1"/>
  <c r="AV9" i="16"/>
  <c r="AR9" i="16"/>
  <c r="AO9" i="16"/>
  <c r="AL9" i="16"/>
  <c r="AK9" i="16"/>
  <c r="AL7" i="16" s="1"/>
  <c r="AI9" i="16"/>
  <c r="AG9" i="16"/>
  <c r="AE9" i="16"/>
  <c r="AF10" i="16" s="1"/>
  <c r="AC9" i="16"/>
  <c r="AD10" i="16" s="1"/>
  <c r="AA9" i="16"/>
  <c r="Y9" i="16"/>
  <c r="W9" i="16"/>
  <c r="X10" i="16" s="1"/>
  <c r="U9" i="16"/>
  <c r="V10" i="16" s="1"/>
  <c r="S9" i="16"/>
  <c r="T10" i="16" s="1"/>
  <c r="Q9" i="16"/>
  <c r="R10" i="16" s="1"/>
  <c r="O9" i="16"/>
  <c r="P10" i="16" s="1"/>
  <c r="M9" i="16"/>
  <c r="N10" i="16" s="1"/>
  <c r="K9" i="16"/>
  <c r="I9" i="16"/>
  <c r="G9" i="16"/>
  <c r="H10" i="16" s="1"/>
  <c r="C9" i="16"/>
  <c r="BR8" i="16"/>
  <c r="BO8" i="16"/>
  <c r="BK8" i="16"/>
  <c r="BI8" i="16"/>
  <c r="BF8" i="16"/>
  <c r="BD8" i="16"/>
  <c r="BB8" i="16"/>
  <c r="AZ8" i="16"/>
  <c r="AX8" i="16"/>
  <c r="AV8" i="16"/>
  <c r="AR8" i="16"/>
  <c r="AO8" i="16"/>
  <c r="AL8" i="16"/>
  <c r="AK8" i="16"/>
  <c r="AI8" i="16"/>
  <c r="AG8" i="16"/>
  <c r="AE8" i="16"/>
  <c r="AC8" i="16"/>
  <c r="AA8" i="16"/>
  <c r="Y8" i="16"/>
  <c r="W8" i="16"/>
  <c r="U8" i="16"/>
  <c r="S8" i="16"/>
  <c r="T9" i="16" s="1"/>
  <c r="Q8" i="16"/>
  <c r="O8" i="16"/>
  <c r="M8" i="16"/>
  <c r="K8" i="16"/>
  <c r="I8" i="16"/>
  <c r="G8" i="16"/>
  <c r="D8" i="16"/>
  <c r="C8" i="16"/>
  <c r="BR7" i="16"/>
  <c r="BO7" i="16"/>
  <c r="BK7" i="16"/>
  <c r="BI7" i="16"/>
  <c r="BE7" i="16"/>
  <c r="BB7" i="16"/>
  <c r="BC7" i="16" s="1"/>
  <c r="AZ7" i="16"/>
  <c r="AY7" i="16"/>
  <c r="AR7" i="16"/>
  <c r="AO7" i="16"/>
  <c r="AK7" i="16"/>
  <c r="AI7" i="16"/>
  <c r="AG7" i="16"/>
  <c r="AE7" i="16"/>
  <c r="AC7" i="16"/>
  <c r="AA7" i="16"/>
  <c r="Y7" i="16"/>
  <c r="W7" i="16"/>
  <c r="U7" i="16"/>
  <c r="V7" i="16" s="1"/>
  <c r="S7" i="16"/>
  <c r="T7" i="16" s="1"/>
  <c r="Q7" i="16"/>
  <c r="R7" i="16" s="1"/>
  <c r="O7" i="16"/>
  <c r="P7" i="16" s="1"/>
  <c r="M7" i="16"/>
  <c r="N7" i="16" s="1"/>
  <c r="K7" i="16"/>
  <c r="L7" i="16" s="1"/>
  <c r="I7" i="16"/>
  <c r="J7" i="16" s="1"/>
  <c r="G7" i="16"/>
  <c r="C7" i="16"/>
  <c r="BR6" i="16"/>
  <c r="BO6" i="16"/>
  <c r="BK6" i="16"/>
  <c r="BI6" i="16"/>
  <c r="AT6" i="16"/>
  <c r="AR6" i="16"/>
  <c r="AQ6" i="16"/>
  <c r="AO6" i="16"/>
  <c r="E6" i="16"/>
  <c r="D6" i="16"/>
  <c r="C6" i="16"/>
  <c r="D7" i="16" s="1"/>
  <c r="BR5" i="16"/>
  <c r="BO5" i="16"/>
  <c r="BK5" i="16"/>
  <c r="BI5" i="16"/>
  <c r="AW5" i="16"/>
  <c r="AT5" i="16"/>
  <c r="AR5" i="16"/>
  <c r="AQ5" i="16"/>
  <c r="AO5" i="16"/>
  <c r="E5" i="16"/>
  <c r="F5" i="16" s="1"/>
  <c r="D5" i="16"/>
  <c r="C5" i="16"/>
  <c r="BR4" i="16"/>
  <c r="BO4" i="16"/>
  <c r="AW4" i="16"/>
  <c r="AT4" i="16"/>
  <c r="AR4" i="16"/>
  <c r="AQ4" i="16"/>
  <c r="E4" i="16"/>
  <c r="C4" i="16"/>
  <c r="BQ2" i="16"/>
  <c r="BP2" i="16"/>
  <c r="AS2" i="16"/>
  <c r="BK31" i="19"/>
  <c r="BI31" i="19"/>
  <c r="BF31" i="19"/>
  <c r="BD31" i="19"/>
  <c r="BE31" i="19" s="1"/>
  <c r="BB31" i="19"/>
  <c r="BC31" i="19" s="1"/>
  <c r="AZ31" i="19"/>
  <c r="BA31" i="19" s="1"/>
  <c r="AX31" i="19"/>
  <c r="AV31" i="19"/>
  <c r="AT31" i="19"/>
  <c r="AS31" i="19"/>
  <c r="AR31" i="19"/>
  <c r="AQ31" i="19"/>
  <c r="AK31" i="19"/>
  <c r="AL31" i="19" s="1"/>
  <c r="AJ31" i="19"/>
  <c r="AI31" i="19"/>
  <c r="AG31" i="19"/>
  <c r="AE31" i="19"/>
  <c r="AC31" i="19"/>
  <c r="AD31" i="19" s="1"/>
  <c r="AA31" i="19"/>
  <c r="AB31" i="19" s="1"/>
  <c r="Z31" i="19"/>
  <c r="Y31" i="19"/>
  <c r="W31" i="19"/>
  <c r="U31" i="19"/>
  <c r="V31" i="19" s="1"/>
  <c r="S31" i="19"/>
  <c r="T31" i="19" s="1"/>
  <c r="R31" i="19"/>
  <c r="Q31" i="19"/>
  <c r="O31" i="19"/>
  <c r="M31" i="19"/>
  <c r="N31" i="19" s="1"/>
  <c r="K31" i="19"/>
  <c r="L31" i="19" s="1"/>
  <c r="I31" i="19"/>
  <c r="E31" i="19"/>
  <c r="BK30" i="19"/>
  <c r="BI30" i="19"/>
  <c r="BF30" i="19"/>
  <c r="BG31" i="19" s="1"/>
  <c r="BD30" i="19"/>
  <c r="BB30" i="19"/>
  <c r="BC30" i="19" s="1"/>
  <c r="AZ30" i="19"/>
  <c r="BA30" i="19" s="1"/>
  <c r="AY30" i="19"/>
  <c r="AX30" i="19"/>
  <c r="AY31" i="19" s="1"/>
  <c r="AV30" i="19"/>
  <c r="AS30" i="19"/>
  <c r="AR30" i="19"/>
  <c r="AQ30" i="19"/>
  <c r="AK30" i="19"/>
  <c r="AI30" i="19"/>
  <c r="AG30" i="19"/>
  <c r="AH30" i="19" s="1"/>
  <c r="AF30" i="19"/>
  <c r="AE30" i="19"/>
  <c r="AC30" i="19"/>
  <c r="AA30" i="19"/>
  <c r="Y30" i="19"/>
  <c r="Z30" i="19" s="1"/>
  <c r="W30" i="19"/>
  <c r="X30" i="19" s="1"/>
  <c r="U30" i="19"/>
  <c r="V30" i="19" s="1"/>
  <c r="S30" i="19"/>
  <c r="Q30" i="19"/>
  <c r="R30" i="19" s="1"/>
  <c r="O30" i="19"/>
  <c r="P31" i="19" s="1"/>
  <c r="M30" i="19"/>
  <c r="K30" i="19"/>
  <c r="I30" i="19"/>
  <c r="J30" i="19" s="1"/>
  <c r="BK29" i="19"/>
  <c r="BI29" i="19"/>
  <c r="BF29" i="19"/>
  <c r="BG29" i="19" s="1"/>
  <c r="BD29" i="19"/>
  <c r="BE30" i="19" s="1"/>
  <c r="BB29" i="19"/>
  <c r="BC29" i="19" s="1"/>
  <c r="BA29" i="19"/>
  <c r="AZ29" i="19"/>
  <c r="AX29" i="19"/>
  <c r="AV29" i="19"/>
  <c r="AT29" i="19" s="1"/>
  <c r="AS29" i="19"/>
  <c r="AR29" i="19"/>
  <c r="AQ29" i="19"/>
  <c r="AL29" i="19"/>
  <c r="AK29" i="19"/>
  <c r="AJ29" i="19"/>
  <c r="AI29" i="19"/>
  <c r="AJ30" i="19" s="1"/>
  <c r="AG29" i="19"/>
  <c r="AH29" i="19" s="1"/>
  <c r="AE29" i="19"/>
  <c r="AC29" i="19"/>
  <c r="AD29" i="19" s="1"/>
  <c r="AB29" i="19"/>
  <c r="AA29" i="19"/>
  <c r="AB30" i="19" s="1"/>
  <c r="Y29" i="19"/>
  <c r="Z29" i="19" s="1"/>
  <c r="W29" i="19"/>
  <c r="V29" i="19"/>
  <c r="U29" i="19"/>
  <c r="T29" i="19"/>
  <c r="S29" i="19"/>
  <c r="T30" i="19" s="1"/>
  <c r="Q29" i="19"/>
  <c r="R29" i="19" s="1"/>
  <c r="O29" i="19"/>
  <c r="M29" i="19"/>
  <c r="N29" i="19" s="1"/>
  <c r="L29" i="19"/>
  <c r="K29" i="19"/>
  <c r="L30" i="19" s="1"/>
  <c r="I29" i="19"/>
  <c r="J29" i="19" s="1"/>
  <c r="H29" i="19"/>
  <c r="E29" i="19"/>
  <c r="D29" i="19"/>
  <c r="BR28" i="19"/>
  <c r="BO28" i="19"/>
  <c r="BK28" i="19"/>
  <c r="BI28" i="19"/>
  <c r="BF28" i="19"/>
  <c r="BE28" i="19"/>
  <c r="BD28" i="19"/>
  <c r="BE29" i="19" s="1"/>
  <c r="BB28" i="19"/>
  <c r="BC28" i="19" s="1"/>
  <c r="AZ28" i="19"/>
  <c r="AX28" i="19"/>
  <c r="AV28" i="19"/>
  <c r="AT28" i="19" s="1"/>
  <c r="AR28" i="19"/>
  <c r="AQ28" i="19"/>
  <c r="AO28" i="19"/>
  <c r="AK28" i="19"/>
  <c r="AL28" i="19" s="1"/>
  <c r="AI28" i="19"/>
  <c r="AJ28" i="19" s="1"/>
  <c r="AG28" i="19"/>
  <c r="AE28" i="19"/>
  <c r="AF28" i="19" s="1"/>
  <c r="AD28" i="19"/>
  <c r="AC28" i="19"/>
  <c r="AA28" i="19"/>
  <c r="AB28" i="19" s="1"/>
  <c r="Y28" i="19"/>
  <c r="W28" i="19"/>
  <c r="X28" i="19" s="1"/>
  <c r="U28" i="19"/>
  <c r="V28" i="19" s="1"/>
  <c r="S28" i="19"/>
  <c r="T28" i="19" s="1"/>
  <c r="Q28" i="19"/>
  <c r="O28" i="19"/>
  <c r="N28" i="19"/>
  <c r="M28" i="19"/>
  <c r="K28" i="19"/>
  <c r="L28" i="19" s="1"/>
  <c r="I28" i="19"/>
  <c r="H28" i="19"/>
  <c r="E28" i="19"/>
  <c r="F28" i="19" s="1"/>
  <c r="C28" i="19"/>
  <c r="D28" i="19" s="1"/>
  <c r="BR27" i="19"/>
  <c r="BO27" i="19"/>
  <c r="BK27" i="19"/>
  <c r="BI27" i="19"/>
  <c r="BF27" i="19"/>
  <c r="BG27" i="19" s="1"/>
  <c r="BD27" i="19"/>
  <c r="BE27" i="19" s="1"/>
  <c r="BB27" i="19"/>
  <c r="AZ27" i="19"/>
  <c r="AX27" i="19"/>
  <c r="AY27" i="19" s="1"/>
  <c r="AV27" i="19"/>
  <c r="AR27" i="19"/>
  <c r="AQ27" i="19"/>
  <c r="AO27" i="19"/>
  <c r="AK27" i="19"/>
  <c r="AL27" i="19" s="1"/>
  <c r="AI27" i="19"/>
  <c r="AG27" i="19"/>
  <c r="AE27" i="19"/>
  <c r="AF27" i="19" s="1"/>
  <c r="AC27" i="19"/>
  <c r="AD27" i="19" s="1"/>
  <c r="AA27" i="19"/>
  <c r="Y27" i="19"/>
  <c r="X27" i="19"/>
  <c r="W27" i="19"/>
  <c r="U27" i="19"/>
  <c r="V27" i="19" s="1"/>
  <c r="S27" i="19"/>
  <c r="Q27" i="19"/>
  <c r="O27" i="19"/>
  <c r="P27" i="19" s="1"/>
  <c r="M27" i="19"/>
  <c r="N27" i="19" s="1"/>
  <c r="K27" i="19"/>
  <c r="I27" i="19"/>
  <c r="H27" i="19"/>
  <c r="E27" i="19"/>
  <c r="C27" i="19"/>
  <c r="BR26" i="19"/>
  <c r="BO26" i="19"/>
  <c r="BK26" i="19"/>
  <c r="BI26" i="19"/>
  <c r="BF26" i="19"/>
  <c r="BG26" i="19" s="1"/>
  <c r="BD26" i="19"/>
  <c r="BB26" i="19"/>
  <c r="AZ26" i="19"/>
  <c r="BA26" i="19" s="1"/>
  <c r="AX26" i="19"/>
  <c r="AY26" i="19" s="1"/>
  <c r="AV26" i="19"/>
  <c r="AT26" i="19"/>
  <c r="AR26" i="19"/>
  <c r="AQ26" i="19"/>
  <c r="AO26" i="19"/>
  <c r="AK26" i="19"/>
  <c r="AI26" i="19"/>
  <c r="AH26" i="19"/>
  <c r="AG26" i="19"/>
  <c r="AE26" i="19"/>
  <c r="AF26" i="19" s="1"/>
  <c r="AC26" i="19"/>
  <c r="AA26" i="19"/>
  <c r="Y26" i="19"/>
  <c r="Z26" i="19" s="1"/>
  <c r="W26" i="19"/>
  <c r="X26" i="19" s="1"/>
  <c r="U26" i="19"/>
  <c r="S26" i="19"/>
  <c r="Q26" i="19"/>
  <c r="R26" i="19" s="1"/>
  <c r="O26" i="19"/>
  <c r="P26" i="19" s="1"/>
  <c r="M26" i="19"/>
  <c r="K26" i="19"/>
  <c r="J26" i="19"/>
  <c r="I26" i="19"/>
  <c r="H26" i="19"/>
  <c r="C26" i="19"/>
  <c r="BR25" i="19"/>
  <c r="BO25" i="19"/>
  <c r="BK25" i="19"/>
  <c r="BI25" i="19"/>
  <c r="BF25" i="19"/>
  <c r="BD25" i="19"/>
  <c r="BC25" i="19"/>
  <c r="BB25" i="19"/>
  <c r="AZ25" i="19"/>
  <c r="BA25" i="19" s="1"/>
  <c r="AX25" i="19"/>
  <c r="AV25" i="19"/>
  <c r="AT25" i="19"/>
  <c r="AR25" i="19"/>
  <c r="AQ25" i="19"/>
  <c r="AO25" i="19"/>
  <c r="AK25" i="19"/>
  <c r="AI25" i="19"/>
  <c r="AJ25" i="19" s="1"/>
  <c r="AG25" i="19"/>
  <c r="AH25" i="19" s="1"/>
  <c r="AE25" i="19"/>
  <c r="AC25" i="19"/>
  <c r="AA25" i="19"/>
  <c r="AB25" i="19" s="1"/>
  <c r="Y25" i="19"/>
  <c r="Z25" i="19" s="1"/>
  <c r="W25" i="19"/>
  <c r="U25" i="19"/>
  <c r="T25" i="19"/>
  <c r="S25" i="19"/>
  <c r="Q25" i="19"/>
  <c r="R25" i="19" s="1"/>
  <c r="O25" i="19"/>
  <c r="M25" i="19"/>
  <c r="L25" i="19"/>
  <c r="K25" i="19"/>
  <c r="I25" i="19"/>
  <c r="J25" i="19" s="1"/>
  <c r="E25" i="19"/>
  <c r="C25" i="19"/>
  <c r="D25" i="19" s="1"/>
  <c r="BR24" i="19"/>
  <c r="BO24" i="19"/>
  <c r="BK24" i="19"/>
  <c r="BI24" i="19"/>
  <c r="BF24" i="19"/>
  <c r="BE24" i="19"/>
  <c r="BD24" i="19"/>
  <c r="BB24" i="19"/>
  <c r="BC24" i="19" s="1"/>
  <c r="AZ24" i="19"/>
  <c r="AX24" i="19"/>
  <c r="AV24" i="19"/>
  <c r="AT24" i="19" s="1"/>
  <c r="AR24" i="19"/>
  <c r="AQ24" i="19"/>
  <c r="AO24" i="19"/>
  <c r="AL24" i="19"/>
  <c r="AK24" i="19"/>
  <c r="AI24" i="19"/>
  <c r="AJ24" i="19" s="1"/>
  <c r="AG24" i="19"/>
  <c r="AE24" i="19"/>
  <c r="AD24" i="19"/>
  <c r="AC24" i="19"/>
  <c r="AA24" i="19"/>
  <c r="AB24" i="19" s="1"/>
  <c r="Y24" i="19"/>
  <c r="W24" i="19"/>
  <c r="U24" i="19"/>
  <c r="V24" i="19" s="1"/>
  <c r="S24" i="19"/>
  <c r="T24" i="19" s="1"/>
  <c r="Q24" i="19"/>
  <c r="O24" i="19"/>
  <c r="M24" i="19"/>
  <c r="N24" i="19" s="1"/>
  <c r="K24" i="19"/>
  <c r="L24" i="19" s="1"/>
  <c r="I24" i="19"/>
  <c r="E24" i="19"/>
  <c r="F24" i="19" s="1"/>
  <c r="C24" i="19"/>
  <c r="D24" i="19" s="1"/>
  <c r="BR23" i="19"/>
  <c r="BO23" i="19"/>
  <c r="BK23" i="19"/>
  <c r="BI23" i="19"/>
  <c r="BF23" i="19"/>
  <c r="BG23" i="19" s="1"/>
  <c r="BD23" i="19"/>
  <c r="BE23" i="19" s="1"/>
  <c r="BB23" i="19"/>
  <c r="AZ23" i="19"/>
  <c r="AY23" i="19"/>
  <c r="AX23" i="19"/>
  <c r="AV23" i="19"/>
  <c r="AR23" i="19"/>
  <c r="AQ23" i="19"/>
  <c r="AO23" i="19"/>
  <c r="AK23" i="19"/>
  <c r="AL23" i="19" s="1"/>
  <c r="AI23" i="19"/>
  <c r="AG23" i="19"/>
  <c r="AE23" i="19"/>
  <c r="AF23" i="19" s="1"/>
  <c r="AC23" i="19"/>
  <c r="AD23" i="19" s="1"/>
  <c r="AA23" i="19"/>
  <c r="Y23" i="19"/>
  <c r="W23" i="19"/>
  <c r="X23" i="19" s="1"/>
  <c r="U23" i="19"/>
  <c r="V23" i="19" s="1"/>
  <c r="S23" i="19"/>
  <c r="Q23" i="19"/>
  <c r="P23" i="19"/>
  <c r="O23" i="19"/>
  <c r="M23" i="19"/>
  <c r="N23" i="19" s="1"/>
  <c r="K23" i="19"/>
  <c r="I23" i="19"/>
  <c r="E23" i="19"/>
  <c r="C23" i="19"/>
  <c r="BR22" i="19"/>
  <c r="BO22" i="19"/>
  <c r="BK22" i="19"/>
  <c r="BI22" i="19"/>
  <c r="BF22" i="19"/>
  <c r="BG22" i="19" s="1"/>
  <c r="BD22" i="19"/>
  <c r="BB22" i="19"/>
  <c r="AZ22" i="19"/>
  <c r="BA22" i="19" s="1"/>
  <c r="AX22" i="19"/>
  <c r="AY22" i="19" s="1"/>
  <c r="AV22" i="19"/>
  <c r="AT22" i="19"/>
  <c r="AR22" i="19"/>
  <c r="AQ22" i="19"/>
  <c r="AO22" i="19"/>
  <c r="AK22" i="19"/>
  <c r="AL22" i="19" s="1"/>
  <c r="AI22" i="19"/>
  <c r="AG22" i="19"/>
  <c r="AH22" i="19" s="1"/>
  <c r="AE22" i="19"/>
  <c r="AF22" i="19" s="1"/>
  <c r="AC22" i="19"/>
  <c r="AA22" i="19"/>
  <c r="Y22" i="19"/>
  <c r="Z22" i="19" s="1"/>
  <c r="W22" i="19"/>
  <c r="X22" i="19" s="1"/>
  <c r="U22" i="19"/>
  <c r="S22" i="19"/>
  <c r="R22" i="19"/>
  <c r="Q22" i="19"/>
  <c r="O22" i="19"/>
  <c r="P22" i="19" s="1"/>
  <c r="M22" i="19"/>
  <c r="N22" i="19" s="1"/>
  <c r="K22" i="19"/>
  <c r="L22" i="19" s="1"/>
  <c r="I22" i="19"/>
  <c r="C22" i="19"/>
  <c r="BR21" i="19"/>
  <c r="BO21" i="19"/>
  <c r="BK21" i="19"/>
  <c r="BI21" i="19"/>
  <c r="BF21" i="19"/>
  <c r="BD21" i="19"/>
  <c r="BB21" i="19"/>
  <c r="BC21" i="19" s="1"/>
  <c r="AZ21" i="19"/>
  <c r="BA21" i="19" s="1"/>
  <c r="AX21" i="19"/>
  <c r="AV21" i="19"/>
  <c r="AT21" i="19" s="1"/>
  <c r="AR21" i="19"/>
  <c r="AQ21" i="19"/>
  <c r="AO21" i="19"/>
  <c r="AK21" i="19"/>
  <c r="AI21" i="19"/>
  <c r="AJ21" i="19" s="1"/>
  <c r="AG21" i="19"/>
  <c r="AH21" i="19" s="1"/>
  <c r="AE21" i="19"/>
  <c r="AC21" i="19"/>
  <c r="AB21" i="19"/>
  <c r="AA21" i="19"/>
  <c r="Y21" i="19"/>
  <c r="Z21" i="19" s="1"/>
  <c r="W21" i="19"/>
  <c r="U21" i="19"/>
  <c r="V21" i="19" s="1"/>
  <c r="T21" i="19"/>
  <c r="S21" i="19"/>
  <c r="Q21" i="19"/>
  <c r="O21" i="19"/>
  <c r="M21" i="19"/>
  <c r="K21" i="19"/>
  <c r="L21" i="19" s="1"/>
  <c r="I21" i="19"/>
  <c r="J22" i="19" s="1"/>
  <c r="E21" i="19"/>
  <c r="C21" i="19"/>
  <c r="D21" i="19" s="1"/>
  <c r="BR20" i="19"/>
  <c r="BO20" i="19"/>
  <c r="BK20" i="19"/>
  <c r="BI20" i="19"/>
  <c r="BF20" i="19"/>
  <c r="BG20" i="19" s="1"/>
  <c r="BD20" i="19"/>
  <c r="BB20" i="19"/>
  <c r="AZ20" i="19"/>
  <c r="AX20" i="19"/>
  <c r="AV20" i="19"/>
  <c r="AR20" i="19"/>
  <c r="AQ20" i="19"/>
  <c r="AO20" i="19"/>
  <c r="AK20" i="19"/>
  <c r="AL20" i="19" s="1"/>
  <c r="AI20" i="19"/>
  <c r="AJ20" i="19" s="1"/>
  <c r="AG20" i="19"/>
  <c r="AE20" i="19"/>
  <c r="AC20" i="19"/>
  <c r="AD20" i="19" s="1"/>
  <c r="AA20" i="19"/>
  <c r="Y20" i="19"/>
  <c r="W20" i="19"/>
  <c r="U20" i="19"/>
  <c r="S20" i="19"/>
  <c r="Q20" i="19"/>
  <c r="O20" i="19"/>
  <c r="M20" i="19"/>
  <c r="N20" i="19" s="1"/>
  <c r="K20" i="19"/>
  <c r="L20" i="19" s="1"/>
  <c r="I20" i="19"/>
  <c r="J20" i="19" s="1"/>
  <c r="C20" i="19"/>
  <c r="BR19" i="19"/>
  <c r="BO19" i="19"/>
  <c r="BK19" i="19"/>
  <c r="BI19" i="19"/>
  <c r="BF19" i="19"/>
  <c r="BD19" i="19"/>
  <c r="BB19" i="19"/>
  <c r="AZ19" i="19"/>
  <c r="AX19" i="19"/>
  <c r="AY19" i="19" s="1"/>
  <c r="AV19" i="19"/>
  <c r="AR19" i="19"/>
  <c r="AQ19" i="19"/>
  <c r="AO19" i="19"/>
  <c r="AK19" i="19"/>
  <c r="AI19" i="19"/>
  <c r="AJ19" i="19" s="1"/>
  <c r="AG19" i="19"/>
  <c r="AH19" i="19" s="1"/>
  <c r="AE19" i="19"/>
  <c r="AC19" i="19"/>
  <c r="AD19" i="19" s="1"/>
  <c r="AA19" i="19"/>
  <c r="AB19" i="19" s="1"/>
  <c r="Y19" i="19"/>
  <c r="W19" i="19"/>
  <c r="X19" i="19" s="1"/>
  <c r="U19" i="19"/>
  <c r="V19" i="19" s="1"/>
  <c r="S19" i="19"/>
  <c r="T19" i="19" s="1"/>
  <c r="Q19" i="19"/>
  <c r="O19" i="19"/>
  <c r="P19" i="19" s="1"/>
  <c r="M19" i="19"/>
  <c r="K19" i="19"/>
  <c r="I19" i="19"/>
  <c r="J19" i="19" s="1"/>
  <c r="H19" i="19"/>
  <c r="E19" i="19"/>
  <c r="F19" i="19" s="1"/>
  <c r="C19" i="19"/>
  <c r="D19" i="19" s="1"/>
  <c r="BR18" i="19"/>
  <c r="BO18" i="19"/>
  <c r="BK18" i="19"/>
  <c r="BI18" i="19"/>
  <c r="BF18" i="19"/>
  <c r="BD18" i="19"/>
  <c r="BE18" i="19" s="1"/>
  <c r="BB18" i="19"/>
  <c r="BC18" i="19" s="1"/>
  <c r="AZ18" i="19"/>
  <c r="BA18" i="19" s="1"/>
  <c r="AX18" i="19"/>
  <c r="AY18" i="19" s="1"/>
  <c r="AV18" i="19"/>
  <c r="AT18" i="19" s="1"/>
  <c r="AR18" i="19"/>
  <c r="AQ18" i="19"/>
  <c r="AO18" i="19"/>
  <c r="AK18" i="19"/>
  <c r="AL18" i="19" s="1"/>
  <c r="AI18" i="19"/>
  <c r="AG18" i="19"/>
  <c r="AH18" i="19" s="1"/>
  <c r="AE18" i="19"/>
  <c r="AF18" i="19" s="1"/>
  <c r="AC18" i="19"/>
  <c r="AD18" i="19" s="1"/>
  <c r="AA18" i="19"/>
  <c r="AB18" i="19" s="1"/>
  <c r="Y18" i="19"/>
  <c r="W18" i="19"/>
  <c r="U18" i="19"/>
  <c r="V18" i="19" s="1"/>
  <c r="S18" i="19"/>
  <c r="Q18" i="19"/>
  <c r="R18" i="19" s="1"/>
  <c r="O18" i="19"/>
  <c r="P18" i="19" s="1"/>
  <c r="N18" i="19"/>
  <c r="M18" i="19"/>
  <c r="K18" i="19"/>
  <c r="J18" i="19"/>
  <c r="I18" i="19"/>
  <c r="E18" i="19"/>
  <c r="C18" i="19"/>
  <c r="D18" i="19" s="1"/>
  <c r="BR17" i="19"/>
  <c r="BO17" i="19"/>
  <c r="BK17" i="19"/>
  <c r="BI17" i="19"/>
  <c r="BF17" i="19"/>
  <c r="BG17" i="19" s="1"/>
  <c r="BD17" i="19"/>
  <c r="BE17" i="19" s="1"/>
  <c r="BC17" i="19"/>
  <c r="BB17" i="19"/>
  <c r="AZ17" i="19"/>
  <c r="AY17" i="19"/>
  <c r="AX17" i="19"/>
  <c r="AV17" i="19"/>
  <c r="AT17" i="19"/>
  <c r="AR17" i="19"/>
  <c r="AQ17" i="19"/>
  <c r="AO17" i="19"/>
  <c r="AK17" i="19"/>
  <c r="AI17" i="19"/>
  <c r="AJ17" i="19" s="1"/>
  <c r="AH17" i="19"/>
  <c r="AG17" i="19"/>
  <c r="AE17" i="19"/>
  <c r="AF17" i="19" s="1"/>
  <c r="AC17" i="19"/>
  <c r="AD17" i="19" s="1"/>
  <c r="AA17" i="19"/>
  <c r="AB17" i="19" s="1"/>
  <c r="Y17" i="19"/>
  <c r="Z17" i="19" s="1"/>
  <c r="W17" i="19"/>
  <c r="U17" i="19"/>
  <c r="T17" i="19"/>
  <c r="S17" i="19"/>
  <c r="Q17" i="19"/>
  <c r="R17" i="19" s="1"/>
  <c r="P17" i="19"/>
  <c r="O17" i="19"/>
  <c r="M17" i="19"/>
  <c r="K17" i="19"/>
  <c r="L17" i="19" s="1"/>
  <c r="I17" i="19"/>
  <c r="J17" i="19" s="1"/>
  <c r="H17" i="19"/>
  <c r="C17" i="19"/>
  <c r="D17" i="19" s="1"/>
  <c r="BR16" i="19"/>
  <c r="BO16" i="19"/>
  <c r="BK16" i="19"/>
  <c r="BI16" i="19"/>
  <c r="BG16" i="19"/>
  <c r="BF16" i="19"/>
  <c r="BD16" i="19"/>
  <c r="BE16" i="19" s="1"/>
  <c r="BC16" i="19"/>
  <c r="BB16" i="19"/>
  <c r="AZ16" i="19"/>
  <c r="BA16" i="19" s="1"/>
  <c r="AY16" i="19"/>
  <c r="AX16" i="19"/>
  <c r="AV16" i="19"/>
  <c r="AR16" i="19"/>
  <c r="AQ16" i="19"/>
  <c r="AO16" i="19"/>
  <c r="AK16" i="19"/>
  <c r="AL16" i="19" s="1"/>
  <c r="AJ16" i="19"/>
  <c r="AI16" i="19"/>
  <c r="AG16" i="19"/>
  <c r="AH16" i="19" s="1"/>
  <c r="AF16" i="19"/>
  <c r="AE16" i="19"/>
  <c r="AC16" i="19"/>
  <c r="AD16" i="19" s="1"/>
  <c r="AB16" i="19"/>
  <c r="AA16" i="19"/>
  <c r="Y16" i="19"/>
  <c r="Z16" i="19" s="1"/>
  <c r="X16" i="19"/>
  <c r="W16" i="19"/>
  <c r="X17" i="19" s="1"/>
  <c r="U16" i="19"/>
  <c r="V16" i="19" s="1"/>
  <c r="T16" i="19"/>
  <c r="S16" i="19"/>
  <c r="Q16" i="19"/>
  <c r="R16" i="19" s="1"/>
  <c r="P16" i="19"/>
  <c r="O16" i="19"/>
  <c r="M16" i="19"/>
  <c r="N16" i="19" s="1"/>
  <c r="L16" i="19"/>
  <c r="K16" i="19"/>
  <c r="I16" i="19"/>
  <c r="J16" i="19" s="1"/>
  <c r="H16" i="19"/>
  <c r="E16" i="19"/>
  <c r="D16" i="19"/>
  <c r="C16" i="19"/>
  <c r="BR15" i="19"/>
  <c r="BO15" i="19"/>
  <c r="BK15" i="19"/>
  <c r="BI15" i="19"/>
  <c r="BF15" i="19"/>
  <c r="BG15" i="19" s="1"/>
  <c r="BE15" i="19"/>
  <c r="BD15" i="19"/>
  <c r="BB15" i="19"/>
  <c r="BC15" i="19" s="1"/>
  <c r="BA15" i="19"/>
  <c r="AZ15" i="19"/>
  <c r="AX15" i="19"/>
  <c r="AY15" i="19" s="1"/>
  <c r="AV15" i="19"/>
  <c r="AT15" i="19"/>
  <c r="AR15" i="19"/>
  <c r="AQ15" i="19"/>
  <c r="AO15" i="19"/>
  <c r="AL15" i="19"/>
  <c r="AK15" i="19"/>
  <c r="AI15" i="19"/>
  <c r="AJ15" i="19" s="1"/>
  <c r="AH15" i="19"/>
  <c r="AG15" i="19"/>
  <c r="AE15" i="19"/>
  <c r="AF15" i="19" s="1"/>
  <c r="AD15" i="19"/>
  <c r="AC15" i="19"/>
  <c r="AA15" i="19"/>
  <c r="AB15" i="19" s="1"/>
  <c r="Z15" i="19"/>
  <c r="Y15" i="19"/>
  <c r="W15" i="19"/>
  <c r="X15" i="19" s="1"/>
  <c r="V15" i="19"/>
  <c r="U15" i="19"/>
  <c r="S15" i="19"/>
  <c r="T15" i="19" s="1"/>
  <c r="R15" i="19"/>
  <c r="Q15" i="19"/>
  <c r="O15" i="19"/>
  <c r="P15" i="19" s="1"/>
  <c r="N15" i="19"/>
  <c r="M15" i="19"/>
  <c r="K15" i="19"/>
  <c r="L15" i="19" s="1"/>
  <c r="J15" i="19"/>
  <c r="I15" i="19"/>
  <c r="C15" i="19"/>
  <c r="D15" i="19" s="1"/>
  <c r="BR14" i="19"/>
  <c r="BO14" i="19"/>
  <c r="BK14" i="19"/>
  <c r="BI14" i="19"/>
  <c r="BG14" i="19"/>
  <c r="BF14" i="19"/>
  <c r="BD14" i="19"/>
  <c r="BE14" i="19" s="1"/>
  <c r="BC14" i="19"/>
  <c r="BB14" i="19"/>
  <c r="AZ14" i="19"/>
  <c r="BA14" i="19" s="1"/>
  <c r="AY14" i="19"/>
  <c r="AX14" i="19"/>
  <c r="AV14" i="19"/>
  <c r="AR14" i="19"/>
  <c r="AQ14" i="19"/>
  <c r="AO14" i="19"/>
  <c r="AK14" i="19"/>
  <c r="AL14" i="19" s="1"/>
  <c r="AJ14" i="19"/>
  <c r="AI14" i="19"/>
  <c r="AG14" i="19"/>
  <c r="AH14" i="19" s="1"/>
  <c r="AF14" i="19"/>
  <c r="AE14" i="19"/>
  <c r="AC14" i="19"/>
  <c r="AD14" i="19" s="1"/>
  <c r="AB14" i="19"/>
  <c r="AA14" i="19"/>
  <c r="Y14" i="19"/>
  <c r="Z14" i="19" s="1"/>
  <c r="X14" i="19"/>
  <c r="W14" i="19"/>
  <c r="U14" i="19"/>
  <c r="V14" i="19" s="1"/>
  <c r="T14" i="19"/>
  <c r="S14" i="19"/>
  <c r="Q14" i="19"/>
  <c r="R14" i="19" s="1"/>
  <c r="P14" i="19"/>
  <c r="O14" i="19"/>
  <c r="M14" i="19"/>
  <c r="N14" i="19" s="1"/>
  <c r="L14" i="19"/>
  <c r="K14" i="19"/>
  <c r="I14" i="19"/>
  <c r="J14" i="19" s="1"/>
  <c r="H14" i="19"/>
  <c r="D14" i="19"/>
  <c r="C14" i="19"/>
  <c r="BR13" i="19"/>
  <c r="BO13" i="19"/>
  <c r="BK13" i="19"/>
  <c r="BI13" i="19"/>
  <c r="BF13" i="19"/>
  <c r="BG13" i="19" s="1"/>
  <c r="BE13" i="19"/>
  <c r="BD13" i="19"/>
  <c r="BB13" i="19"/>
  <c r="BC13" i="19" s="1"/>
  <c r="BA13" i="19"/>
  <c r="AZ13" i="19"/>
  <c r="AX13" i="19"/>
  <c r="AY13" i="19" s="1"/>
  <c r="AV13" i="19"/>
  <c r="AT13" i="19" s="1"/>
  <c r="AR13" i="19"/>
  <c r="AQ13" i="19"/>
  <c r="AO13" i="19"/>
  <c r="AL13" i="19"/>
  <c r="AK13" i="19"/>
  <c r="AI13" i="19"/>
  <c r="AJ13" i="19" s="1"/>
  <c r="AH13" i="19"/>
  <c r="AG13" i="19"/>
  <c r="AE13" i="19"/>
  <c r="AF13" i="19" s="1"/>
  <c r="AD13" i="19"/>
  <c r="AC13" i="19"/>
  <c r="AA13" i="19"/>
  <c r="AB13" i="19" s="1"/>
  <c r="Z13" i="19"/>
  <c r="Y13" i="19"/>
  <c r="W13" i="19"/>
  <c r="X13" i="19" s="1"/>
  <c r="V13" i="19"/>
  <c r="U13" i="19"/>
  <c r="S13" i="19"/>
  <c r="T13" i="19" s="1"/>
  <c r="R13" i="19"/>
  <c r="Q13" i="19"/>
  <c r="O13" i="19"/>
  <c r="P13" i="19" s="1"/>
  <c r="N13" i="19"/>
  <c r="M13" i="19"/>
  <c r="K13" i="19"/>
  <c r="L13" i="19" s="1"/>
  <c r="J13" i="19"/>
  <c r="I13" i="19"/>
  <c r="H13" i="19"/>
  <c r="C13" i="19"/>
  <c r="D13" i="19" s="1"/>
  <c r="BR12" i="19"/>
  <c r="BO12" i="19"/>
  <c r="BK12" i="19"/>
  <c r="BI12" i="19"/>
  <c r="BG12" i="19"/>
  <c r="BF12" i="19"/>
  <c r="BD12" i="19"/>
  <c r="BE12" i="19" s="1"/>
  <c r="BC12" i="19"/>
  <c r="BB12" i="19"/>
  <c r="AZ12" i="19"/>
  <c r="BA12" i="19" s="1"/>
  <c r="AY12" i="19"/>
  <c r="AX12" i="19"/>
  <c r="AV12" i="19"/>
  <c r="AR12" i="19"/>
  <c r="AQ12" i="19"/>
  <c r="AO12" i="19"/>
  <c r="AK12" i="19"/>
  <c r="AL12" i="19" s="1"/>
  <c r="AJ12" i="19"/>
  <c r="AI12" i="19"/>
  <c r="AG12" i="19"/>
  <c r="AH12" i="19" s="1"/>
  <c r="AF12" i="19"/>
  <c r="AE12" i="19"/>
  <c r="AC12" i="19"/>
  <c r="AD12" i="19" s="1"/>
  <c r="AB12" i="19"/>
  <c r="AA12" i="19"/>
  <c r="Y12" i="19"/>
  <c r="Z12" i="19" s="1"/>
  <c r="X12" i="19"/>
  <c r="W12" i="19"/>
  <c r="U12" i="19"/>
  <c r="V12" i="19" s="1"/>
  <c r="T12" i="19"/>
  <c r="S12" i="19"/>
  <c r="Q12" i="19"/>
  <c r="R12" i="19" s="1"/>
  <c r="P12" i="19"/>
  <c r="O12" i="19"/>
  <c r="M12" i="19"/>
  <c r="N12" i="19" s="1"/>
  <c r="L12" i="19"/>
  <c r="K12" i="19"/>
  <c r="I12" i="19"/>
  <c r="J12" i="19" s="1"/>
  <c r="H12" i="19"/>
  <c r="E12" i="19"/>
  <c r="D12" i="19"/>
  <c r="C12" i="19"/>
  <c r="BR11" i="19"/>
  <c r="BO11" i="19"/>
  <c r="BK11" i="19"/>
  <c r="BI11" i="19"/>
  <c r="BF11" i="19"/>
  <c r="BG11" i="19" s="1"/>
  <c r="BD11" i="19"/>
  <c r="BB11" i="19"/>
  <c r="BC11" i="19" s="1"/>
  <c r="BA11" i="19"/>
  <c r="AZ11" i="19"/>
  <c r="AX11" i="19"/>
  <c r="AY11" i="19" s="1"/>
  <c r="AV11" i="19"/>
  <c r="AT11" i="19"/>
  <c r="AR11" i="19"/>
  <c r="AQ11" i="19"/>
  <c r="AO11" i="19"/>
  <c r="AK11" i="19"/>
  <c r="AI11" i="19"/>
  <c r="AJ11" i="19" s="1"/>
  <c r="AH11" i="19"/>
  <c r="AG11" i="19"/>
  <c r="AE11" i="19"/>
  <c r="AF11" i="19" s="1"/>
  <c r="AC11" i="19"/>
  <c r="AA11" i="19"/>
  <c r="AB11" i="19" s="1"/>
  <c r="Z11" i="19"/>
  <c r="Y11" i="19"/>
  <c r="W11" i="19"/>
  <c r="X11" i="19" s="1"/>
  <c r="U11" i="19"/>
  <c r="S11" i="19"/>
  <c r="T11" i="19" s="1"/>
  <c r="R11" i="19"/>
  <c r="Q11" i="19"/>
  <c r="O11" i="19"/>
  <c r="P11" i="19" s="1"/>
  <c r="M11" i="19"/>
  <c r="K11" i="19"/>
  <c r="L11" i="19" s="1"/>
  <c r="J11" i="19"/>
  <c r="I11" i="19"/>
  <c r="H11" i="19"/>
  <c r="C11" i="19"/>
  <c r="D11" i="19" s="1"/>
  <c r="BR10" i="19"/>
  <c r="BO10" i="19"/>
  <c r="BN10" i="19"/>
  <c r="BK10" i="19"/>
  <c r="BI10" i="19"/>
  <c r="BF10" i="19"/>
  <c r="BD10" i="19"/>
  <c r="BE11" i="19" s="1"/>
  <c r="BB10" i="19"/>
  <c r="AZ10" i="19"/>
  <c r="AX10" i="19"/>
  <c r="AV10" i="19"/>
  <c r="AT10" i="19" s="1"/>
  <c r="AR10" i="19"/>
  <c r="AQ10" i="19"/>
  <c r="AO10" i="19"/>
  <c r="AK10" i="19"/>
  <c r="AL11" i="19" s="1"/>
  <c r="AI10" i="19"/>
  <c r="AG10" i="19"/>
  <c r="AE10" i="19"/>
  <c r="AC10" i="19"/>
  <c r="AD11" i="19" s="1"/>
  <c r="AA10" i="19"/>
  <c r="Y10" i="19"/>
  <c r="W10" i="19"/>
  <c r="U10" i="19"/>
  <c r="V11" i="19" s="1"/>
  <c r="S10" i="19"/>
  <c r="Q10" i="19"/>
  <c r="O10" i="19"/>
  <c r="M10" i="19"/>
  <c r="N11" i="19" s="1"/>
  <c r="K10" i="19"/>
  <c r="I10" i="19"/>
  <c r="E10" i="19"/>
  <c r="C10" i="19"/>
  <c r="BR9" i="19"/>
  <c r="BK9" i="19"/>
  <c r="BI9" i="19"/>
  <c r="BF9" i="19"/>
  <c r="BG10" i="19" s="1"/>
  <c r="BD9" i="19"/>
  <c r="BB9" i="19"/>
  <c r="AZ9" i="19"/>
  <c r="AY10" i="19"/>
  <c r="AV9" i="19"/>
  <c r="AW10" i="19" s="1"/>
  <c r="AR9" i="19"/>
  <c r="AO9" i="19"/>
  <c r="AL9" i="19"/>
  <c r="AK9" i="19"/>
  <c r="AL7" i="19" s="1"/>
  <c r="AI9" i="19"/>
  <c r="AG9" i="19"/>
  <c r="AE9" i="19"/>
  <c r="AF10" i="19" s="1"/>
  <c r="AC9" i="19"/>
  <c r="AA9" i="19"/>
  <c r="Y9" i="19"/>
  <c r="W9" i="19"/>
  <c r="X10" i="19" s="1"/>
  <c r="U9" i="19"/>
  <c r="S9" i="19"/>
  <c r="Q9" i="19"/>
  <c r="O9" i="19"/>
  <c r="P10" i="19" s="1"/>
  <c r="M9" i="19"/>
  <c r="K9" i="19"/>
  <c r="I9" i="19"/>
  <c r="C9" i="19"/>
  <c r="D9" i="19" s="1"/>
  <c r="BR8" i="19"/>
  <c r="BO8" i="19"/>
  <c r="BK8" i="19"/>
  <c r="BI8" i="19"/>
  <c r="BF8" i="19"/>
  <c r="BG8" i="19" s="1"/>
  <c r="BD8" i="19"/>
  <c r="BE8" i="19" s="1"/>
  <c r="BB8" i="19"/>
  <c r="BC8" i="19" s="1"/>
  <c r="AZ8" i="19"/>
  <c r="AX8" i="19"/>
  <c r="AV8" i="19"/>
  <c r="AR8" i="19"/>
  <c r="AO8" i="19"/>
  <c r="AL8" i="19"/>
  <c r="AK8" i="19"/>
  <c r="AI8" i="19"/>
  <c r="AG8" i="19"/>
  <c r="AE8" i="19"/>
  <c r="AC8" i="19"/>
  <c r="AA8" i="19"/>
  <c r="Y8" i="19"/>
  <c r="W8" i="19"/>
  <c r="U8" i="19"/>
  <c r="S8" i="19"/>
  <c r="Q8" i="19"/>
  <c r="O8" i="19"/>
  <c r="M8" i="19"/>
  <c r="K8" i="19"/>
  <c r="I8" i="19"/>
  <c r="C8" i="19"/>
  <c r="BR7" i="19"/>
  <c r="BO7" i="19"/>
  <c r="BK7" i="19"/>
  <c r="BI7" i="19"/>
  <c r="BE7" i="19"/>
  <c r="AZ7" i="19"/>
  <c r="BA7" i="19" s="1"/>
  <c r="AX7" i="19"/>
  <c r="AR7" i="19"/>
  <c r="AO7" i="19"/>
  <c r="AK7" i="19"/>
  <c r="AI7" i="19"/>
  <c r="AG7" i="19"/>
  <c r="AE7" i="19"/>
  <c r="AC7" i="19"/>
  <c r="AA7" i="19"/>
  <c r="Y7" i="19"/>
  <c r="W7" i="19"/>
  <c r="U7" i="19"/>
  <c r="V7" i="19" s="1"/>
  <c r="S7" i="19"/>
  <c r="Q7" i="19"/>
  <c r="R7" i="19" s="1"/>
  <c r="O7" i="19"/>
  <c r="M7" i="19"/>
  <c r="N7" i="19" s="1"/>
  <c r="K7" i="19"/>
  <c r="I7" i="19"/>
  <c r="J7" i="19" s="1"/>
  <c r="G7" i="19"/>
  <c r="C7" i="19"/>
  <c r="D8" i="19" s="1"/>
  <c r="BR6" i="19"/>
  <c r="BO6" i="19"/>
  <c r="BK6" i="19"/>
  <c r="BI6" i="19"/>
  <c r="AT6" i="19"/>
  <c r="AR6" i="19"/>
  <c r="AQ6" i="19"/>
  <c r="AO6" i="19"/>
  <c r="E6" i="19"/>
  <c r="C6" i="19"/>
  <c r="D6" i="19" s="1"/>
  <c r="BR5" i="19"/>
  <c r="BO5" i="19"/>
  <c r="BK5" i="19"/>
  <c r="BI5" i="19"/>
  <c r="BE5" i="19"/>
  <c r="BC5" i="19"/>
  <c r="BA5" i="19"/>
  <c r="AY5" i="19"/>
  <c r="AW5" i="19"/>
  <c r="AT5" i="19"/>
  <c r="AR5" i="19"/>
  <c r="AQ5" i="19"/>
  <c r="AO5" i="19"/>
  <c r="E5" i="19"/>
  <c r="F6" i="19" s="1"/>
  <c r="C5" i="19"/>
  <c r="BR4" i="19"/>
  <c r="BO4" i="19"/>
  <c r="BE4" i="19"/>
  <c r="BC4" i="19"/>
  <c r="BA4" i="19"/>
  <c r="AY4" i="19"/>
  <c r="AW4" i="19"/>
  <c r="AT4" i="19"/>
  <c r="AR4" i="19"/>
  <c r="AQ4" i="19"/>
  <c r="E4" i="19"/>
  <c r="C4" i="19"/>
  <c r="D5" i="19" s="1"/>
  <c r="BQ2" i="19"/>
  <c r="BP2" i="19"/>
  <c r="AS2" i="19"/>
  <c r="BK31" i="22"/>
  <c r="BI31" i="22"/>
  <c r="BF31" i="22"/>
  <c r="BG31" i="22" s="1"/>
  <c r="BE31" i="22"/>
  <c r="BD31" i="22"/>
  <c r="BB31" i="22"/>
  <c r="BC31" i="22" s="1"/>
  <c r="AZ31" i="22"/>
  <c r="BA31" i="22" s="1"/>
  <c r="AX31" i="22"/>
  <c r="AY31" i="22" s="1"/>
  <c r="AW31" i="22"/>
  <c r="AV31" i="22"/>
  <c r="AT31" i="22"/>
  <c r="AS31" i="22"/>
  <c r="AR31" i="22"/>
  <c r="AQ31" i="22"/>
  <c r="AK31" i="22"/>
  <c r="AL31" i="22" s="1"/>
  <c r="AI31" i="22"/>
  <c r="AG31" i="22"/>
  <c r="AE31" i="22"/>
  <c r="AC31" i="22"/>
  <c r="AA31" i="22"/>
  <c r="Y31" i="22"/>
  <c r="W31" i="22"/>
  <c r="U31" i="22"/>
  <c r="S31" i="22"/>
  <c r="Q31" i="22"/>
  <c r="O31" i="22"/>
  <c r="M31" i="22"/>
  <c r="K31" i="22"/>
  <c r="I31" i="22"/>
  <c r="G31" i="22"/>
  <c r="E31" i="22"/>
  <c r="BK30" i="22"/>
  <c r="BI30" i="22"/>
  <c r="BG30" i="22"/>
  <c r="BF30" i="22"/>
  <c r="BD30" i="22"/>
  <c r="BB30" i="22"/>
  <c r="BC30" i="22" s="1"/>
  <c r="AZ30" i="22"/>
  <c r="BA30" i="22" s="1"/>
  <c r="AY30" i="22"/>
  <c r="AX30" i="22"/>
  <c r="AV30" i="22"/>
  <c r="AT30" i="22"/>
  <c r="AS30" i="22"/>
  <c r="AR30" i="22"/>
  <c r="AQ30" i="22"/>
  <c r="AK30" i="22"/>
  <c r="AI30" i="22"/>
  <c r="AG30" i="22"/>
  <c r="AE30" i="22"/>
  <c r="AC30" i="22"/>
  <c r="AA30" i="22"/>
  <c r="Y30" i="22"/>
  <c r="W30" i="22"/>
  <c r="U30" i="22"/>
  <c r="S30" i="22"/>
  <c r="Q30" i="22"/>
  <c r="O30" i="22"/>
  <c r="M30" i="22"/>
  <c r="K30" i="22"/>
  <c r="I30" i="22"/>
  <c r="G30" i="22"/>
  <c r="BK29" i="22"/>
  <c r="BI29" i="22"/>
  <c r="BG29" i="22"/>
  <c r="BF29" i="22"/>
  <c r="BE29" i="22"/>
  <c r="BD29" i="22"/>
  <c r="BE30" i="22" s="1"/>
  <c r="BB29" i="22"/>
  <c r="BC29" i="22" s="1"/>
  <c r="AZ29" i="22"/>
  <c r="BA29" i="22" s="1"/>
  <c r="AY29" i="22"/>
  <c r="AX29" i="22"/>
  <c r="AV29" i="22"/>
  <c r="AW29" i="22" s="1"/>
  <c r="AS29" i="22"/>
  <c r="AR29" i="22"/>
  <c r="AQ29" i="22"/>
  <c r="AK29" i="22"/>
  <c r="AI29" i="22"/>
  <c r="AG29" i="22"/>
  <c r="AE29" i="22"/>
  <c r="AC29" i="22"/>
  <c r="AA29" i="22"/>
  <c r="Y29" i="22"/>
  <c r="W29" i="22"/>
  <c r="U29" i="22"/>
  <c r="S29" i="22"/>
  <c r="Q29" i="22"/>
  <c r="O29" i="22"/>
  <c r="M29" i="22"/>
  <c r="K29" i="22"/>
  <c r="I29" i="22"/>
  <c r="G29" i="22"/>
  <c r="E29" i="22"/>
  <c r="F29" i="22" s="1"/>
  <c r="BR28" i="22"/>
  <c r="BO28" i="22"/>
  <c r="BK28" i="22"/>
  <c r="BI28" i="22"/>
  <c r="BF28" i="22"/>
  <c r="BE28" i="22"/>
  <c r="BD28" i="22"/>
  <c r="BB28" i="22"/>
  <c r="BC28" i="22" s="1"/>
  <c r="AZ28" i="22"/>
  <c r="AY28" i="22"/>
  <c r="AX28" i="22"/>
  <c r="AV28" i="22"/>
  <c r="AW28" i="22" s="1"/>
  <c r="AT28" i="22"/>
  <c r="AR28" i="22"/>
  <c r="AQ28" i="22"/>
  <c r="AO28" i="22"/>
  <c r="AK28" i="22"/>
  <c r="AI28" i="22"/>
  <c r="AG28" i="22"/>
  <c r="AE28" i="22"/>
  <c r="AC28" i="22"/>
  <c r="AA28" i="22"/>
  <c r="Y28" i="22"/>
  <c r="W28" i="22"/>
  <c r="U28" i="22"/>
  <c r="S28" i="22"/>
  <c r="Q28" i="22"/>
  <c r="O28" i="22"/>
  <c r="M28" i="22"/>
  <c r="K28" i="22"/>
  <c r="I28" i="22"/>
  <c r="G28" i="22"/>
  <c r="E28" i="22"/>
  <c r="C28" i="22"/>
  <c r="D28" i="22" s="1"/>
  <c r="BR27" i="22"/>
  <c r="BO27" i="22"/>
  <c r="BK27" i="22"/>
  <c r="BI27" i="22"/>
  <c r="BF27" i="22"/>
  <c r="BD27" i="22"/>
  <c r="BE27" i="22" s="1"/>
  <c r="BB27" i="22"/>
  <c r="AZ27" i="22"/>
  <c r="BA28" i="22" s="1"/>
  <c r="AX27" i="22"/>
  <c r="AV27" i="22"/>
  <c r="AR27" i="22"/>
  <c r="AQ27" i="22"/>
  <c r="AO27" i="22"/>
  <c r="AK27" i="22"/>
  <c r="AI27" i="22"/>
  <c r="AG27" i="22"/>
  <c r="AE27" i="22"/>
  <c r="AC27" i="22"/>
  <c r="AA27" i="22"/>
  <c r="Y27" i="22"/>
  <c r="W27" i="22"/>
  <c r="U27" i="22"/>
  <c r="S27" i="22"/>
  <c r="Q27" i="22"/>
  <c r="O27" i="22"/>
  <c r="M27" i="22"/>
  <c r="K27" i="22"/>
  <c r="I27" i="22"/>
  <c r="G27" i="22"/>
  <c r="C27" i="22"/>
  <c r="BR26" i="22"/>
  <c r="BO26" i="22"/>
  <c r="BK26" i="22"/>
  <c r="BI26" i="22"/>
  <c r="BF26" i="22"/>
  <c r="BG26" i="22" s="1"/>
  <c r="BD26" i="22"/>
  <c r="BE26" i="22" s="1"/>
  <c r="BB26" i="22"/>
  <c r="BC27" i="22" s="1"/>
  <c r="AZ26" i="22"/>
  <c r="BA27" i="22" s="1"/>
  <c r="AX26" i="22"/>
  <c r="AY26" i="22" s="1"/>
  <c r="AV26" i="22"/>
  <c r="AT26" i="22"/>
  <c r="AR26" i="22"/>
  <c r="AQ26" i="22"/>
  <c r="AO26" i="22"/>
  <c r="AK26" i="22"/>
  <c r="AI26" i="22"/>
  <c r="AG26" i="22"/>
  <c r="AE26" i="22"/>
  <c r="AC26" i="22"/>
  <c r="AA26" i="22"/>
  <c r="Y26" i="22"/>
  <c r="W26" i="22"/>
  <c r="U26" i="22"/>
  <c r="S26" i="22"/>
  <c r="Q26" i="22"/>
  <c r="O26" i="22"/>
  <c r="M26" i="22"/>
  <c r="K26" i="22"/>
  <c r="I26" i="22"/>
  <c r="G26" i="22"/>
  <c r="C26" i="22"/>
  <c r="D26" i="22" s="1"/>
  <c r="BR25" i="22"/>
  <c r="BO25" i="22"/>
  <c r="BK25" i="22"/>
  <c r="BI25" i="22"/>
  <c r="BF25" i="22"/>
  <c r="BG25" i="22" s="1"/>
  <c r="BE25" i="22"/>
  <c r="BD25" i="22"/>
  <c r="BB25" i="22"/>
  <c r="AZ25" i="22"/>
  <c r="BA25" i="22" s="1"/>
  <c r="AX25" i="22"/>
  <c r="AV25" i="22"/>
  <c r="AR25" i="22"/>
  <c r="AQ25" i="22"/>
  <c r="AO25" i="22"/>
  <c r="AK25" i="22"/>
  <c r="AI25" i="22"/>
  <c r="AG25" i="22"/>
  <c r="AE25" i="22"/>
  <c r="AC25" i="22"/>
  <c r="AA25" i="22"/>
  <c r="Y25" i="22"/>
  <c r="W25" i="22"/>
  <c r="U25" i="22"/>
  <c r="S25" i="22"/>
  <c r="Q25" i="22"/>
  <c r="O25" i="22"/>
  <c r="M25" i="22"/>
  <c r="K25" i="22"/>
  <c r="I25" i="22"/>
  <c r="G25" i="22"/>
  <c r="E25" i="22"/>
  <c r="C25" i="22"/>
  <c r="D25" i="22" s="1"/>
  <c r="BR24" i="22"/>
  <c r="BO24" i="22"/>
  <c r="BK24" i="22"/>
  <c r="BI24" i="22"/>
  <c r="BG24" i="22"/>
  <c r="BF24" i="22"/>
  <c r="BD24" i="22"/>
  <c r="BE24" i="22" s="1"/>
  <c r="BB24" i="22"/>
  <c r="BC24" i="22" s="1"/>
  <c r="AZ24" i="22"/>
  <c r="AX24" i="22"/>
  <c r="AV24" i="22"/>
  <c r="AW24" i="22" s="1"/>
  <c r="AT24" i="22"/>
  <c r="AU24" i="22" s="1"/>
  <c r="AR24" i="22"/>
  <c r="AQ24" i="22"/>
  <c r="AO24" i="22"/>
  <c r="AK24" i="22"/>
  <c r="AI24" i="22"/>
  <c r="AG24" i="22"/>
  <c r="AE24" i="22"/>
  <c r="AC24" i="22"/>
  <c r="AA24" i="22"/>
  <c r="Y24" i="22"/>
  <c r="W24" i="22"/>
  <c r="U24" i="22"/>
  <c r="S24" i="22"/>
  <c r="Q24" i="22"/>
  <c r="O24" i="22"/>
  <c r="M24" i="22"/>
  <c r="K24" i="22"/>
  <c r="I24" i="22"/>
  <c r="G24" i="22"/>
  <c r="E24" i="22" s="1"/>
  <c r="F25" i="22" s="1"/>
  <c r="C24" i="22"/>
  <c r="D24" i="22" s="1"/>
  <c r="BR23" i="22"/>
  <c r="BO23" i="22"/>
  <c r="BK23" i="22"/>
  <c r="BI23" i="22"/>
  <c r="BG23" i="22"/>
  <c r="BF23" i="22"/>
  <c r="BD23" i="22"/>
  <c r="BE23" i="22" s="1"/>
  <c r="BB23" i="22"/>
  <c r="AZ23" i="22"/>
  <c r="AX23" i="22"/>
  <c r="AY23" i="22" s="1"/>
  <c r="AV23" i="22"/>
  <c r="AT23" i="22" s="1"/>
  <c r="AU23" i="22" s="1"/>
  <c r="AR23" i="22"/>
  <c r="AQ23" i="22"/>
  <c r="AO23" i="22"/>
  <c r="AK23" i="22"/>
  <c r="AI23" i="22"/>
  <c r="AG23" i="22"/>
  <c r="AE23" i="22"/>
  <c r="AC23" i="22"/>
  <c r="AA23" i="22"/>
  <c r="Y23" i="22"/>
  <c r="W23" i="22"/>
  <c r="U23" i="22"/>
  <c r="S23" i="22"/>
  <c r="Q23" i="22"/>
  <c r="O23" i="22"/>
  <c r="M23" i="22"/>
  <c r="K23" i="22"/>
  <c r="I23" i="22"/>
  <c r="G23" i="22"/>
  <c r="C23" i="22"/>
  <c r="BR22" i="22"/>
  <c r="BO22" i="22"/>
  <c r="BK22" i="22"/>
  <c r="BI22" i="22"/>
  <c r="BF22" i="22"/>
  <c r="BG22" i="22" s="1"/>
  <c r="BD22" i="22"/>
  <c r="BB22" i="22"/>
  <c r="BC22" i="22" s="1"/>
  <c r="AZ22" i="22"/>
  <c r="BA22" i="22" s="1"/>
  <c r="AX22" i="22"/>
  <c r="AY22" i="22" s="1"/>
  <c r="AV22" i="22"/>
  <c r="AW22" i="22" s="1"/>
  <c r="AT22" i="22"/>
  <c r="AU22" i="22" s="1"/>
  <c r="AR22" i="22"/>
  <c r="AQ22" i="22"/>
  <c r="AO22" i="22"/>
  <c r="AK22" i="22"/>
  <c r="AI22" i="22"/>
  <c r="AG22" i="22"/>
  <c r="AE22" i="22"/>
  <c r="AC22" i="22"/>
  <c r="AA22" i="22"/>
  <c r="Y22" i="22"/>
  <c r="W22" i="22"/>
  <c r="U22" i="22"/>
  <c r="S22" i="22"/>
  <c r="Q22" i="22"/>
  <c r="O22" i="22"/>
  <c r="M22" i="22"/>
  <c r="K22" i="22"/>
  <c r="I22" i="22"/>
  <c r="G22" i="22"/>
  <c r="E22" i="22" s="1"/>
  <c r="C22" i="22"/>
  <c r="D22" i="22" s="1"/>
  <c r="BR21" i="22"/>
  <c r="BO21" i="22"/>
  <c r="BK21" i="22"/>
  <c r="BI21" i="22"/>
  <c r="BF21" i="22"/>
  <c r="BD21" i="22"/>
  <c r="BE21" i="22" s="1"/>
  <c r="BB21" i="22"/>
  <c r="BC21" i="22" s="1"/>
  <c r="AZ21" i="22"/>
  <c r="BA21" i="22" s="1"/>
  <c r="AX21" i="22"/>
  <c r="AV21" i="22"/>
  <c r="AW21" i="22" s="1"/>
  <c r="AT21" i="22"/>
  <c r="AU21" i="22" s="1"/>
  <c r="AR21" i="22"/>
  <c r="AQ21" i="22"/>
  <c r="AO21" i="22"/>
  <c r="AK21" i="22"/>
  <c r="AI21" i="22"/>
  <c r="AG21" i="22"/>
  <c r="AE21" i="22"/>
  <c r="AC21" i="22"/>
  <c r="AA21" i="22"/>
  <c r="Y21" i="22"/>
  <c r="W21" i="22"/>
  <c r="U21" i="22"/>
  <c r="S21" i="22"/>
  <c r="Q21" i="22"/>
  <c r="O21" i="22"/>
  <c r="M21" i="22"/>
  <c r="K21" i="22"/>
  <c r="I21" i="22"/>
  <c r="G21" i="22"/>
  <c r="F21" i="22"/>
  <c r="E21" i="22"/>
  <c r="C21" i="22"/>
  <c r="BR20" i="22"/>
  <c r="BO20" i="22"/>
  <c r="BK20" i="22"/>
  <c r="BI20" i="22"/>
  <c r="BG20" i="22"/>
  <c r="BF20" i="22"/>
  <c r="BD20" i="22"/>
  <c r="BB20" i="22"/>
  <c r="BC20" i="22" s="1"/>
  <c r="AZ20" i="22"/>
  <c r="AX20" i="22"/>
  <c r="AY20" i="22" s="1"/>
  <c r="AV20" i="22"/>
  <c r="AT20" i="22" s="1"/>
  <c r="AU20" i="22" s="1"/>
  <c r="AR20" i="22"/>
  <c r="AQ20" i="22"/>
  <c r="AO20" i="22"/>
  <c r="AK20" i="22"/>
  <c r="AI20" i="22"/>
  <c r="AG20" i="22"/>
  <c r="AE20" i="22"/>
  <c r="AC20" i="22"/>
  <c r="AA20" i="22"/>
  <c r="Y20" i="22"/>
  <c r="W20" i="22"/>
  <c r="U20" i="22"/>
  <c r="S20" i="22"/>
  <c r="Q20" i="22"/>
  <c r="O20" i="22"/>
  <c r="M20" i="22"/>
  <c r="K20" i="22"/>
  <c r="I20" i="22"/>
  <c r="G20" i="22"/>
  <c r="E20" i="22"/>
  <c r="C20" i="22"/>
  <c r="D20" i="22" s="1"/>
  <c r="BR19" i="22"/>
  <c r="BO19" i="22"/>
  <c r="BK19" i="22"/>
  <c r="BI19" i="22"/>
  <c r="BF19" i="22"/>
  <c r="BD19" i="22"/>
  <c r="BE19" i="22" s="1"/>
  <c r="BB19" i="22"/>
  <c r="AZ19" i="22"/>
  <c r="BA19" i="22" s="1"/>
  <c r="AX19" i="22"/>
  <c r="AY19" i="22" s="1"/>
  <c r="AV19" i="22"/>
  <c r="AT19" i="22" s="1"/>
  <c r="AR19" i="22"/>
  <c r="AQ19" i="22"/>
  <c r="AO19" i="22"/>
  <c r="AK19" i="22"/>
  <c r="AI19" i="22"/>
  <c r="AG19" i="22"/>
  <c r="AE19" i="22"/>
  <c r="AC19" i="22"/>
  <c r="AA19" i="22"/>
  <c r="Y19" i="22"/>
  <c r="W19" i="22"/>
  <c r="U19" i="22"/>
  <c r="S19" i="22"/>
  <c r="Q19" i="22"/>
  <c r="O19" i="22"/>
  <c r="M19" i="22"/>
  <c r="K19" i="22"/>
  <c r="I19" i="22"/>
  <c r="G19" i="22"/>
  <c r="E19" i="22" s="1"/>
  <c r="F19" i="22" s="1"/>
  <c r="C19" i="22"/>
  <c r="BR18" i="22"/>
  <c r="BO18" i="22"/>
  <c r="BK18" i="22"/>
  <c r="BI18" i="22"/>
  <c r="BF18" i="22"/>
  <c r="BG18" i="22" s="1"/>
  <c r="BD18" i="22"/>
  <c r="BE18" i="22" s="1"/>
  <c r="BB18" i="22"/>
  <c r="BC18" i="22" s="1"/>
  <c r="AZ18" i="22"/>
  <c r="BA18" i="22" s="1"/>
  <c r="AX18" i="22"/>
  <c r="AY18" i="22" s="1"/>
  <c r="AV18" i="22"/>
  <c r="AR18" i="22"/>
  <c r="AQ18" i="22"/>
  <c r="AO18" i="22"/>
  <c r="AK18" i="22"/>
  <c r="AI18" i="22"/>
  <c r="AG18" i="22"/>
  <c r="AE18" i="22"/>
  <c r="AC18" i="22"/>
  <c r="AA18" i="22"/>
  <c r="Y18" i="22"/>
  <c r="W18" i="22"/>
  <c r="U18" i="22"/>
  <c r="S18" i="22"/>
  <c r="Q18" i="22"/>
  <c r="O18" i="22"/>
  <c r="M18" i="22"/>
  <c r="K18" i="22"/>
  <c r="I18" i="22"/>
  <c r="G18" i="22"/>
  <c r="E18" i="22"/>
  <c r="C18" i="22"/>
  <c r="D18" i="22" s="1"/>
  <c r="BR17" i="22"/>
  <c r="BO17" i="22"/>
  <c r="BK17" i="22"/>
  <c r="BI17" i="22"/>
  <c r="BF17" i="22"/>
  <c r="BE17" i="22"/>
  <c r="BD17" i="22"/>
  <c r="BB17" i="22"/>
  <c r="BC17" i="22" s="1"/>
  <c r="BA17" i="22"/>
  <c r="AZ17" i="22"/>
  <c r="AX17" i="22"/>
  <c r="AV17" i="22"/>
  <c r="AW17" i="22" s="1"/>
  <c r="AR17" i="22"/>
  <c r="AQ17" i="22"/>
  <c r="AO17" i="22"/>
  <c r="AK17" i="22"/>
  <c r="AI17" i="22"/>
  <c r="AG17" i="22"/>
  <c r="AE17" i="22"/>
  <c r="AC17" i="22"/>
  <c r="AA17" i="22"/>
  <c r="Y17" i="22"/>
  <c r="W17" i="22"/>
  <c r="U17" i="22"/>
  <c r="S17" i="22"/>
  <c r="Q17" i="22"/>
  <c r="O17" i="22"/>
  <c r="M17" i="22"/>
  <c r="K17" i="22"/>
  <c r="I17" i="22"/>
  <c r="G17" i="22"/>
  <c r="E17" i="22"/>
  <c r="F17" i="22" s="1"/>
  <c r="C17" i="22"/>
  <c r="BR16" i="22"/>
  <c r="BO16" i="22"/>
  <c r="BK16" i="22"/>
  <c r="BI16" i="22"/>
  <c r="BF16" i="22"/>
  <c r="BG16" i="22" s="1"/>
  <c r="BD16" i="22"/>
  <c r="BB16" i="22"/>
  <c r="BC16" i="22" s="1"/>
  <c r="AZ16" i="22"/>
  <c r="AX16" i="22"/>
  <c r="AY16" i="22" s="1"/>
  <c r="AV16" i="22"/>
  <c r="AT16" i="22" s="1"/>
  <c r="AR16" i="22"/>
  <c r="AQ16" i="22"/>
  <c r="AO16" i="22"/>
  <c r="AK16" i="22"/>
  <c r="AI16" i="22"/>
  <c r="AG16" i="22"/>
  <c r="AE16" i="22"/>
  <c r="AC16" i="22"/>
  <c r="AA16" i="22"/>
  <c r="Y16" i="22"/>
  <c r="W16" i="22"/>
  <c r="U16" i="22"/>
  <c r="S16" i="22"/>
  <c r="Q16" i="22"/>
  <c r="O16" i="22"/>
  <c r="M16" i="22"/>
  <c r="K16" i="22"/>
  <c r="I16" i="22"/>
  <c r="G16" i="22"/>
  <c r="E16" i="22"/>
  <c r="C16" i="22"/>
  <c r="D17" i="22" s="1"/>
  <c r="BR15" i="22"/>
  <c r="BO15" i="22"/>
  <c r="BK15" i="22"/>
  <c r="BI15" i="22"/>
  <c r="BF15" i="22"/>
  <c r="BG15" i="22" s="1"/>
  <c r="BD15" i="22"/>
  <c r="BE16" i="22" s="1"/>
  <c r="BB15" i="22"/>
  <c r="BC15" i="22" s="1"/>
  <c r="BA15" i="22"/>
  <c r="AZ15" i="22"/>
  <c r="AX15" i="22"/>
  <c r="AV15" i="22"/>
  <c r="AT15" i="22" s="1"/>
  <c r="AR15" i="22"/>
  <c r="AQ15" i="22"/>
  <c r="AO15" i="22"/>
  <c r="AK15" i="22"/>
  <c r="AI15" i="22"/>
  <c r="AG15" i="22"/>
  <c r="AE15" i="22"/>
  <c r="AC15" i="22"/>
  <c r="AA15" i="22"/>
  <c r="Y15" i="22"/>
  <c r="W15" i="22"/>
  <c r="U15" i="22"/>
  <c r="S15" i="22"/>
  <c r="Q15" i="22"/>
  <c r="O15" i="22"/>
  <c r="M15" i="22"/>
  <c r="K15" i="22"/>
  <c r="I15" i="22"/>
  <c r="G15" i="22"/>
  <c r="E15" i="22"/>
  <c r="F15" i="22" s="1"/>
  <c r="C15" i="22"/>
  <c r="D15" i="22" s="1"/>
  <c r="BR14" i="22"/>
  <c r="BO14" i="22"/>
  <c r="BK14" i="22"/>
  <c r="BI14" i="22"/>
  <c r="BG14" i="22"/>
  <c r="BF14" i="22"/>
  <c r="BD14" i="22"/>
  <c r="BE14" i="22" s="1"/>
  <c r="BC14" i="22"/>
  <c r="BB14" i="22"/>
  <c r="AZ14" i="22"/>
  <c r="BA14" i="22" s="1"/>
  <c r="AX14" i="22"/>
  <c r="AY14" i="22" s="1"/>
  <c r="AV14" i="22"/>
  <c r="AW14" i="22" s="1"/>
  <c r="AR14" i="22"/>
  <c r="AQ14" i="22"/>
  <c r="AO14" i="22"/>
  <c r="AK14" i="22"/>
  <c r="AI14" i="22"/>
  <c r="AG14" i="22"/>
  <c r="AE14" i="22"/>
  <c r="AC14" i="22"/>
  <c r="AA14" i="22"/>
  <c r="Y14" i="22"/>
  <c r="W14" i="22"/>
  <c r="U14" i="22"/>
  <c r="S14" i="22"/>
  <c r="Q14" i="22"/>
  <c r="O14" i="22"/>
  <c r="M14" i="22"/>
  <c r="K14" i="22"/>
  <c r="I14" i="22"/>
  <c r="G14" i="22"/>
  <c r="E14" i="22" s="1"/>
  <c r="D14" i="22"/>
  <c r="C14" i="22"/>
  <c r="BR13" i="22"/>
  <c r="BO13" i="22"/>
  <c r="BK13" i="22"/>
  <c r="BI13" i="22"/>
  <c r="BF13" i="22"/>
  <c r="BG13" i="22" s="1"/>
  <c r="BE13" i="22"/>
  <c r="BD13" i="22"/>
  <c r="BB13" i="22"/>
  <c r="BC13" i="22" s="1"/>
  <c r="BA13" i="22"/>
  <c r="AZ13" i="22"/>
  <c r="AX13" i="22"/>
  <c r="AY13" i="22" s="1"/>
  <c r="AW13" i="22"/>
  <c r="AV13" i="22"/>
  <c r="AT13" i="22"/>
  <c r="AU13" i="22" s="1"/>
  <c r="AR13" i="22"/>
  <c r="AQ13" i="22"/>
  <c r="AO13" i="22"/>
  <c r="AK13" i="22"/>
  <c r="AI13" i="22"/>
  <c r="AG13" i="22"/>
  <c r="AE13" i="22"/>
  <c r="AC13" i="22"/>
  <c r="AA13" i="22"/>
  <c r="Y13" i="22"/>
  <c r="W13" i="22"/>
  <c r="U13" i="22"/>
  <c r="S13" i="22"/>
  <c r="Q13" i="22"/>
  <c r="O13" i="22"/>
  <c r="M13" i="22"/>
  <c r="K13" i="22"/>
  <c r="I13" i="22"/>
  <c r="G13" i="22"/>
  <c r="C13" i="22"/>
  <c r="BR12" i="22"/>
  <c r="BO12" i="22"/>
  <c r="BK12" i="22"/>
  <c r="BI12" i="22"/>
  <c r="BG12" i="22"/>
  <c r="BF12" i="22"/>
  <c r="BD12" i="22"/>
  <c r="BB12" i="22"/>
  <c r="BC12" i="22" s="1"/>
  <c r="AZ12" i="22"/>
  <c r="BA12" i="22" s="1"/>
  <c r="AY12" i="22"/>
  <c r="AX12" i="22"/>
  <c r="AV12" i="22"/>
  <c r="AW12" i="22" s="1"/>
  <c r="AU12" i="22"/>
  <c r="AT12" i="22"/>
  <c r="AR12" i="22"/>
  <c r="AQ12" i="22"/>
  <c r="AO12" i="22"/>
  <c r="AK12" i="22"/>
  <c r="AI12" i="22"/>
  <c r="AG12" i="22"/>
  <c r="AE12" i="22"/>
  <c r="AC12" i="22"/>
  <c r="AA12" i="22"/>
  <c r="Y12" i="22"/>
  <c r="W12" i="22"/>
  <c r="U12" i="22"/>
  <c r="S12" i="22"/>
  <c r="Q12" i="22"/>
  <c r="O12" i="22"/>
  <c r="M12" i="22"/>
  <c r="K12" i="22"/>
  <c r="I12" i="22"/>
  <c r="G12" i="22"/>
  <c r="E12" i="22"/>
  <c r="C12" i="22"/>
  <c r="D12" i="22" s="1"/>
  <c r="BR11" i="22"/>
  <c r="BO11" i="22"/>
  <c r="BK11" i="22"/>
  <c r="BI11" i="22"/>
  <c r="BF11" i="22"/>
  <c r="BD11" i="22"/>
  <c r="BB11" i="22"/>
  <c r="AZ11" i="22"/>
  <c r="AX11" i="22"/>
  <c r="AV11" i="22"/>
  <c r="AT11" i="22" s="1"/>
  <c r="AR11" i="22"/>
  <c r="AQ11" i="22"/>
  <c r="AO11" i="22"/>
  <c r="AK11" i="22"/>
  <c r="AI11" i="22"/>
  <c r="AG11" i="22"/>
  <c r="AE11" i="22"/>
  <c r="AC11" i="22"/>
  <c r="AA11" i="22"/>
  <c r="Y11" i="22"/>
  <c r="W11" i="22"/>
  <c r="U11" i="22"/>
  <c r="S11" i="22"/>
  <c r="Q11" i="22"/>
  <c r="O11" i="22"/>
  <c r="M11" i="22"/>
  <c r="K11" i="22"/>
  <c r="I11" i="22"/>
  <c r="G11" i="22"/>
  <c r="E11" i="22"/>
  <c r="C11" i="22"/>
  <c r="D11" i="22" s="1"/>
  <c r="BR10" i="22"/>
  <c r="BO10" i="22"/>
  <c r="BN10" i="22"/>
  <c r="BK10" i="22"/>
  <c r="BI10" i="22"/>
  <c r="BD10" i="22"/>
  <c r="BB10" i="22"/>
  <c r="AZ10" i="22"/>
  <c r="AX10" i="22"/>
  <c r="AV10" i="22"/>
  <c r="AW11" i="22" s="1"/>
  <c r="AR10" i="22"/>
  <c r="AO10" i="22"/>
  <c r="AK10" i="22"/>
  <c r="AL11" i="22" s="1"/>
  <c r="AI10" i="22"/>
  <c r="AJ11" i="22" s="1"/>
  <c r="AG10" i="22"/>
  <c r="AH11" i="22" s="1"/>
  <c r="AE10" i="22"/>
  <c r="AF11" i="22" s="1"/>
  <c r="AC10" i="22"/>
  <c r="AD11" i="22" s="1"/>
  <c r="AA10" i="22"/>
  <c r="AB11" i="22" s="1"/>
  <c r="Y10" i="22"/>
  <c r="Z11" i="22" s="1"/>
  <c r="W10" i="22"/>
  <c r="X11" i="22" s="1"/>
  <c r="U10" i="22"/>
  <c r="V11" i="22" s="1"/>
  <c r="S10" i="22"/>
  <c r="T11" i="22" s="1"/>
  <c r="Q10" i="22"/>
  <c r="R11" i="22" s="1"/>
  <c r="O10" i="22"/>
  <c r="M10" i="22"/>
  <c r="N11" i="22" s="1"/>
  <c r="K10" i="22"/>
  <c r="L11" i="22" s="1"/>
  <c r="I10" i="22"/>
  <c r="J11" i="22" s="1"/>
  <c r="G10" i="22"/>
  <c r="H11" i="22" s="1"/>
  <c r="C10" i="22"/>
  <c r="BR9" i="22"/>
  <c r="BO9" i="22"/>
  <c r="BK9" i="22"/>
  <c r="BI9" i="22"/>
  <c r="BF9" i="22"/>
  <c r="BG10" i="22" s="1"/>
  <c r="BD9" i="22"/>
  <c r="BB9" i="22"/>
  <c r="AZ9" i="22"/>
  <c r="AX9" i="22"/>
  <c r="AV9" i="22"/>
  <c r="AR9" i="22"/>
  <c r="AO9" i="22"/>
  <c r="AK9" i="22"/>
  <c r="AI9" i="22"/>
  <c r="AG9" i="22"/>
  <c r="AH10" i="22" s="1"/>
  <c r="AE9" i="22"/>
  <c r="AC9" i="22"/>
  <c r="AD10" i="22" s="1"/>
  <c r="AA9" i="22"/>
  <c r="Y9" i="22"/>
  <c r="Z10" i="22" s="1"/>
  <c r="W9" i="22"/>
  <c r="X10" i="22" s="1"/>
  <c r="U9" i="22"/>
  <c r="S9" i="22"/>
  <c r="Q9" i="22"/>
  <c r="R10" i="22" s="1"/>
  <c r="O9" i="22"/>
  <c r="M9" i="22"/>
  <c r="N10" i="22" s="1"/>
  <c r="K9" i="22"/>
  <c r="I9" i="22"/>
  <c r="J10" i="22" s="1"/>
  <c r="G9" i="22"/>
  <c r="H10" i="22" s="1"/>
  <c r="C9" i="22"/>
  <c r="D9" i="22" s="1"/>
  <c r="BR8" i="22"/>
  <c r="BO8" i="22"/>
  <c r="BK8" i="22"/>
  <c r="BI8" i="22"/>
  <c r="BF8" i="22"/>
  <c r="BD8" i="22"/>
  <c r="BB8" i="22"/>
  <c r="AZ8" i="22"/>
  <c r="AX8" i="22"/>
  <c r="AV8" i="22"/>
  <c r="AR8" i="22"/>
  <c r="AO8" i="22"/>
  <c r="AK8" i="22"/>
  <c r="AI8" i="22"/>
  <c r="AG8" i="22"/>
  <c r="AE8" i="22"/>
  <c r="AC8" i="22"/>
  <c r="AA8" i="22"/>
  <c r="Y8" i="22"/>
  <c r="W8" i="22"/>
  <c r="U8" i="22"/>
  <c r="S8" i="22"/>
  <c r="Q8" i="22"/>
  <c r="O8" i="22"/>
  <c r="M8" i="22"/>
  <c r="K8" i="22"/>
  <c r="I8" i="22"/>
  <c r="G8" i="22"/>
  <c r="D8" i="22"/>
  <c r="C8" i="22"/>
  <c r="BR7" i="22"/>
  <c r="BO7" i="22"/>
  <c r="BK7" i="22"/>
  <c r="BI7" i="22"/>
  <c r="BF7" i="22"/>
  <c r="BD7" i="22"/>
  <c r="BE7" i="22" s="1"/>
  <c r="BB7" i="22"/>
  <c r="BC7" i="22" s="1"/>
  <c r="AZ7" i="22"/>
  <c r="BA7" i="22" s="1"/>
  <c r="AX7" i="22"/>
  <c r="AY7" i="22" s="1"/>
  <c r="AV7" i="22"/>
  <c r="AW7" i="22" s="1"/>
  <c r="AR7" i="22"/>
  <c r="AO7" i="22"/>
  <c r="AK7" i="22"/>
  <c r="AI7" i="22"/>
  <c r="AG7" i="22"/>
  <c r="AE7" i="22"/>
  <c r="AC7" i="22"/>
  <c r="AA7" i="22"/>
  <c r="Y7" i="22"/>
  <c r="W7" i="22"/>
  <c r="U7" i="22"/>
  <c r="V7" i="22" s="1"/>
  <c r="S7" i="22"/>
  <c r="Q7" i="22"/>
  <c r="O7" i="22"/>
  <c r="M7" i="22"/>
  <c r="N7" i="22" s="1"/>
  <c r="K7" i="22"/>
  <c r="I7" i="22"/>
  <c r="G7" i="22"/>
  <c r="C7" i="22"/>
  <c r="D7" i="22" s="1"/>
  <c r="BR6" i="22"/>
  <c r="BO6" i="22"/>
  <c r="BK6" i="22"/>
  <c r="BI6" i="22"/>
  <c r="E6" i="22"/>
  <c r="C6" i="22"/>
  <c r="BR5" i="22"/>
  <c r="BO5" i="22"/>
  <c r="BK5" i="22"/>
  <c r="BI5" i="22"/>
  <c r="E5" i="22"/>
  <c r="C5" i="22"/>
  <c r="D6" i="22" s="1"/>
  <c r="BR4" i="22"/>
  <c r="BO4" i="22"/>
  <c r="C4" i="22"/>
  <c r="BP2" i="22"/>
  <c r="BQ2" i="22" s="1"/>
  <c r="AS2" i="22"/>
  <c r="BK31" i="25"/>
  <c r="BI31" i="25"/>
  <c r="BF31" i="25"/>
  <c r="BD31" i="25"/>
  <c r="BE31" i="25" s="1"/>
  <c r="BC31" i="25"/>
  <c r="BB31" i="25"/>
  <c r="AZ31" i="25"/>
  <c r="AX31" i="25"/>
  <c r="AV31" i="25"/>
  <c r="AS31" i="25"/>
  <c r="AR31" i="25"/>
  <c r="AQ31" i="25"/>
  <c r="AK31" i="25"/>
  <c r="AI31" i="25"/>
  <c r="AG31" i="25"/>
  <c r="AE31" i="25"/>
  <c r="AC31" i="25"/>
  <c r="AA31" i="25"/>
  <c r="Y31" i="25"/>
  <c r="W31" i="25"/>
  <c r="U31" i="25"/>
  <c r="S31" i="25"/>
  <c r="Q31" i="25"/>
  <c r="O31" i="25"/>
  <c r="M31" i="25"/>
  <c r="K31" i="25"/>
  <c r="I31" i="25"/>
  <c r="G31" i="25"/>
  <c r="BK30" i="25"/>
  <c r="BI30" i="25"/>
  <c r="BF30" i="25"/>
  <c r="BG31" i="25" s="1"/>
  <c r="BD30" i="25"/>
  <c r="BE30" i="25" s="1"/>
  <c r="BB30" i="25"/>
  <c r="AZ30" i="25"/>
  <c r="AX30" i="25"/>
  <c r="AY31" i="25" s="1"/>
  <c r="AV30" i="25"/>
  <c r="AW30" i="25" s="1"/>
  <c r="AS30" i="25"/>
  <c r="AR30" i="25"/>
  <c r="AQ30" i="25"/>
  <c r="AK30" i="25"/>
  <c r="AL31" i="25" s="1"/>
  <c r="AI30" i="25"/>
  <c r="AG30" i="25"/>
  <c r="AE30" i="25"/>
  <c r="AC30" i="25"/>
  <c r="AA30" i="25"/>
  <c r="Y30" i="25"/>
  <c r="W30" i="25"/>
  <c r="U30" i="25"/>
  <c r="S30" i="25"/>
  <c r="Q30" i="25"/>
  <c r="O30" i="25"/>
  <c r="M30" i="25"/>
  <c r="K30" i="25"/>
  <c r="I30" i="25"/>
  <c r="G30" i="25"/>
  <c r="E30" i="25" s="1"/>
  <c r="BK29" i="25"/>
  <c r="BI29" i="25"/>
  <c r="BF29" i="25"/>
  <c r="BE29" i="25"/>
  <c r="BD29" i="25"/>
  <c r="BC29" i="25"/>
  <c r="BB29" i="25"/>
  <c r="BC30" i="25" s="1"/>
  <c r="BA29" i="25"/>
  <c r="AZ29" i="25"/>
  <c r="AX29" i="25"/>
  <c r="AW29" i="25"/>
  <c r="AV29" i="25"/>
  <c r="AU29" i="25"/>
  <c r="AT29" i="25"/>
  <c r="AS29" i="25"/>
  <c r="AR29" i="25"/>
  <c r="AQ29" i="25"/>
  <c r="AK29" i="25"/>
  <c r="AI29" i="25"/>
  <c r="AG29" i="25"/>
  <c r="AE29" i="25"/>
  <c r="AC29" i="25"/>
  <c r="AA29" i="25"/>
  <c r="Y29" i="25"/>
  <c r="W29" i="25"/>
  <c r="U29" i="25"/>
  <c r="S29" i="25"/>
  <c r="Q29" i="25"/>
  <c r="O29" i="25"/>
  <c r="M29" i="25"/>
  <c r="K29" i="25"/>
  <c r="I29" i="25"/>
  <c r="G29" i="25"/>
  <c r="E29" i="25"/>
  <c r="BR28" i="25"/>
  <c r="BO28" i="25"/>
  <c r="BK28" i="25"/>
  <c r="BI28" i="25"/>
  <c r="BF28" i="25"/>
  <c r="BG28" i="25" s="1"/>
  <c r="BE28" i="25"/>
  <c r="BD28" i="25"/>
  <c r="BC28" i="25"/>
  <c r="BB28" i="25"/>
  <c r="AZ28" i="25"/>
  <c r="AX28" i="25"/>
  <c r="AY28" i="25" s="1"/>
  <c r="AW28" i="25"/>
  <c r="AV28" i="25"/>
  <c r="AT28" i="25"/>
  <c r="AR28" i="25"/>
  <c r="AQ28" i="25"/>
  <c r="AO28" i="25"/>
  <c r="AK28" i="25"/>
  <c r="AI28" i="25"/>
  <c r="AG28" i="25"/>
  <c r="AE28" i="25"/>
  <c r="AC28" i="25"/>
  <c r="AA28" i="25"/>
  <c r="Y28" i="25"/>
  <c r="W28" i="25"/>
  <c r="U28" i="25"/>
  <c r="S28" i="25"/>
  <c r="Q28" i="25"/>
  <c r="O28" i="25"/>
  <c r="M28" i="25"/>
  <c r="K28" i="25"/>
  <c r="I28" i="25"/>
  <c r="G28" i="25"/>
  <c r="D28" i="25"/>
  <c r="C28" i="25"/>
  <c r="D29" i="25" s="1"/>
  <c r="BR27" i="25"/>
  <c r="BO27" i="25"/>
  <c r="BK27" i="25"/>
  <c r="BI27" i="25"/>
  <c r="BG27" i="25"/>
  <c r="BF27" i="25"/>
  <c r="BE27" i="25"/>
  <c r="BD27" i="25"/>
  <c r="BB27" i="25"/>
  <c r="AZ27" i="25"/>
  <c r="AY27" i="25"/>
  <c r="AX27" i="25"/>
  <c r="AW27" i="25"/>
  <c r="AV27" i="25"/>
  <c r="AT27" i="25" s="1"/>
  <c r="AR27" i="25"/>
  <c r="AQ27" i="25"/>
  <c r="AO27" i="25"/>
  <c r="AK27" i="25"/>
  <c r="AI27" i="25"/>
  <c r="AG27" i="25"/>
  <c r="AE27" i="25"/>
  <c r="AC27" i="25"/>
  <c r="AA27" i="25"/>
  <c r="Y27" i="25"/>
  <c r="W27" i="25"/>
  <c r="U27" i="25"/>
  <c r="S27" i="25"/>
  <c r="Q27" i="25"/>
  <c r="O27" i="25"/>
  <c r="M27" i="25"/>
  <c r="K27" i="25"/>
  <c r="I27" i="25"/>
  <c r="G27" i="25"/>
  <c r="E27" i="25"/>
  <c r="C27" i="25"/>
  <c r="BR26" i="25"/>
  <c r="BO26" i="25"/>
  <c r="BK26" i="25"/>
  <c r="BI26" i="25"/>
  <c r="BG26" i="25"/>
  <c r="BF26" i="25"/>
  <c r="BD26" i="25"/>
  <c r="BB26" i="25"/>
  <c r="BA26" i="25"/>
  <c r="AZ26" i="25"/>
  <c r="AY26" i="25"/>
  <c r="AX26" i="25"/>
  <c r="AV26" i="25"/>
  <c r="AT26" i="25"/>
  <c r="AR26" i="25"/>
  <c r="AQ26" i="25"/>
  <c r="AO26" i="25"/>
  <c r="AK26" i="25"/>
  <c r="AI26" i="25"/>
  <c r="AG26" i="25"/>
  <c r="AE26" i="25"/>
  <c r="AC26" i="25"/>
  <c r="AA26" i="25"/>
  <c r="Y26" i="25"/>
  <c r="W26" i="25"/>
  <c r="U26" i="25"/>
  <c r="S26" i="25"/>
  <c r="Q26" i="25"/>
  <c r="O26" i="25"/>
  <c r="M26" i="25"/>
  <c r="K26" i="25"/>
  <c r="I26" i="25"/>
  <c r="G26" i="25"/>
  <c r="E26" i="25"/>
  <c r="C26" i="25"/>
  <c r="D26" i="25" s="1"/>
  <c r="BR25" i="25"/>
  <c r="BO25" i="25"/>
  <c r="BK25" i="25"/>
  <c r="BI25" i="25"/>
  <c r="BF25" i="25"/>
  <c r="BD25" i="25"/>
  <c r="BE25" i="25" s="1"/>
  <c r="BC25" i="25"/>
  <c r="BB25" i="25"/>
  <c r="BA25" i="25"/>
  <c r="AZ25" i="25"/>
  <c r="AX25" i="25"/>
  <c r="AV25" i="25"/>
  <c r="AR25" i="25"/>
  <c r="AQ25" i="25"/>
  <c r="AO25" i="25"/>
  <c r="AK25" i="25"/>
  <c r="AI25" i="25"/>
  <c r="AG25" i="25"/>
  <c r="AE25" i="25"/>
  <c r="AC25" i="25"/>
  <c r="AA25" i="25"/>
  <c r="Y25" i="25"/>
  <c r="W25" i="25"/>
  <c r="U25" i="25"/>
  <c r="S25" i="25"/>
  <c r="Q25" i="25"/>
  <c r="O25" i="25"/>
  <c r="M25" i="25"/>
  <c r="K25" i="25"/>
  <c r="I25" i="25"/>
  <c r="G25" i="25"/>
  <c r="E25" i="25"/>
  <c r="D25" i="25"/>
  <c r="C25" i="25"/>
  <c r="BR24" i="25"/>
  <c r="BO24" i="25"/>
  <c r="BK24" i="25"/>
  <c r="BI24" i="25"/>
  <c r="BF24" i="25"/>
  <c r="BG24" i="25" s="1"/>
  <c r="BE24" i="25"/>
  <c r="BD24" i="25"/>
  <c r="BC24" i="25"/>
  <c r="BB24" i="25"/>
  <c r="AZ24" i="25"/>
  <c r="AX24" i="25"/>
  <c r="AY24" i="25" s="1"/>
  <c r="AW24" i="25"/>
  <c r="AV24" i="25"/>
  <c r="AU24" i="25"/>
  <c r="AT24" i="25"/>
  <c r="AR24" i="25"/>
  <c r="AQ24" i="25"/>
  <c r="AO24" i="25"/>
  <c r="AK24" i="25"/>
  <c r="AI24" i="25"/>
  <c r="AG24" i="25"/>
  <c r="AE24" i="25"/>
  <c r="AC24" i="25"/>
  <c r="AA24" i="25"/>
  <c r="Y24" i="25"/>
  <c r="W24" i="25"/>
  <c r="U24" i="25"/>
  <c r="S24" i="25"/>
  <c r="Q24" i="25"/>
  <c r="O24" i="25"/>
  <c r="M24" i="25"/>
  <c r="K24" i="25"/>
  <c r="I24" i="25"/>
  <c r="G24" i="25"/>
  <c r="D24" i="25"/>
  <c r="C24" i="25"/>
  <c r="BR23" i="25"/>
  <c r="BO23" i="25"/>
  <c r="BK23" i="25"/>
  <c r="BI23" i="25"/>
  <c r="BG23" i="25"/>
  <c r="BF23" i="25"/>
  <c r="BE23" i="25"/>
  <c r="BD23" i="25"/>
  <c r="BC23" i="25"/>
  <c r="BB23" i="25"/>
  <c r="AZ23" i="25"/>
  <c r="BA23" i="25" s="1"/>
  <c r="AY23" i="25"/>
  <c r="AX23" i="25"/>
  <c r="AW23" i="25"/>
  <c r="AV23" i="25"/>
  <c r="AT23" i="25"/>
  <c r="AR23" i="25"/>
  <c r="AQ23" i="25"/>
  <c r="AO23" i="25"/>
  <c r="AK23" i="25"/>
  <c r="AI23" i="25"/>
  <c r="AG23" i="25"/>
  <c r="AE23" i="25"/>
  <c r="AC23" i="25"/>
  <c r="AA23" i="25"/>
  <c r="Y23" i="25"/>
  <c r="W23" i="25"/>
  <c r="U23" i="25"/>
  <c r="S23" i="25"/>
  <c r="Q23" i="25"/>
  <c r="O23" i="25"/>
  <c r="M23" i="25"/>
  <c r="K23" i="25"/>
  <c r="I23" i="25"/>
  <c r="G23" i="25"/>
  <c r="E23" i="25"/>
  <c r="D23" i="25"/>
  <c r="C23" i="25"/>
  <c r="BR22" i="25"/>
  <c r="BO22" i="25"/>
  <c r="BK22" i="25"/>
  <c r="BI22" i="25"/>
  <c r="BG22" i="25"/>
  <c r="BF22" i="25"/>
  <c r="BE22" i="25"/>
  <c r="BD22" i="25"/>
  <c r="BB22" i="25"/>
  <c r="BC22" i="25" s="1"/>
  <c r="BA22" i="25"/>
  <c r="AZ22" i="25"/>
  <c r="AX22" i="25"/>
  <c r="AW22" i="25"/>
  <c r="AV22" i="25"/>
  <c r="AT22" i="25"/>
  <c r="AR22" i="25"/>
  <c r="AQ22" i="25"/>
  <c r="AO22" i="25"/>
  <c r="AK22" i="25"/>
  <c r="AI22" i="25"/>
  <c r="AG22" i="25"/>
  <c r="AE22" i="25"/>
  <c r="AC22" i="25"/>
  <c r="AA22" i="25"/>
  <c r="Y22" i="25"/>
  <c r="W22" i="25"/>
  <c r="U22" i="25"/>
  <c r="S22" i="25"/>
  <c r="Q22" i="25"/>
  <c r="O22" i="25"/>
  <c r="M22" i="25"/>
  <c r="K22" i="25"/>
  <c r="I22" i="25"/>
  <c r="G22" i="25"/>
  <c r="E22" i="25"/>
  <c r="C22" i="25"/>
  <c r="D22" i="25" s="1"/>
  <c r="BR21" i="25"/>
  <c r="BO21" i="25"/>
  <c r="BK21" i="25"/>
  <c r="BI21" i="25"/>
  <c r="BG21" i="25"/>
  <c r="BF21" i="25"/>
  <c r="BD21" i="25"/>
  <c r="BE21" i="25" s="1"/>
  <c r="BB21" i="25"/>
  <c r="AZ21" i="25"/>
  <c r="AX21" i="25"/>
  <c r="AV21" i="25"/>
  <c r="AR21" i="25"/>
  <c r="AQ21" i="25"/>
  <c r="AO21" i="25"/>
  <c r="AK21" i="25"/>
  <c r="AI21" i="25"/>
  <c r="AG21" i="25"/>
  <c r="AE21" i="25"/>
  <c r="AC21" i="25"/>
  <c r="AA21" i="25"/>
  <c r="Y21" i="25"/>
  <c r="W21" i="25"/>
  <c r="U21" i="25"/>
  <c r="S21" i="25"/>
  <c r="Q21" i="25"/>
  <c r="O21" i="25"/>
  <c r="M21" i="25"/>
  <c r="K21" i="25"/>
  <c r="I21" i="25"/>
  <c r="G21" i="25"/>
  <c r="E21" i="25"/>
  <c r="C21" i="25"/>
  <c r="BR20" i="25"/>
  <c r="BO20" i="25"/>
  <c r="BK20" i="25"/>
  <c r="BI20" i="25"/>
  <c r="BF20" i="25"/>
  <c r="BG20" i="25" s="1"/>
  <c r="BD20" i="25"/>
  <c r="BC20" i="25"/>
  <c r="BB20" i="25"/>
  <c r="BC21" i="25" s="1"/>
  <c r="AZ20" i="25"/>
  <c r="AX20" i="25"/>
  <c r="AY20" i="25" s="1"/>
  <c r="AV20" i="25"/>
  <c r="AT20" i="25"/>
  <c r="AU20" i="25" s="1"/>
  <c r="AR20" i="25"/>
  <c r="AQ20" i="25"/>
  <c r="AO20" i="25"/>
  <c r="AK20" i="25"/>
  <c r="AI20" i="25"/>
  <c r="AG20" i="25"/>
  <c r="AE20" i="25"/>
  <c r="AC20" i="25"/>
  <c r="AA20" i="25"/>
  <c r="Y20" i="25"/>
  <c r="W20" i="25"/>
  <c r="U20" i="25"/>
  <c r="S20" i="25"/>
  <c r="Q20" i="25"/>
  <c r="O20" i="25"/>
  <c r="M20" i="25"/>
  <c r="K20" i="25"/>
  <c r="I20" i="25"/>
  <c r="G20" i="25"/>
  <c r="C20" i="25"/>
  <c r="BR19" i="25"/>
  <c r="BO19" i="25"/>
  <c r="BK19" i="25"/>
  <c r="BI19" i="25"/>
  <c r="BG19" i="25"/>
  <c r="BF19" i="25"/>
  <c r="BD19" i="25"/>
  <c r="BB19" i="25"/>
  <c r="BC19" i="25" s="1"/>
  <c r="AZ19" i="25"/>
  <c r="AX19" i="25"/>
  <c r="AV19" i="25"/>
  <c r="AT19" i="25" s="1"/>
  <c r="AU19" i="25" s="1"/>
  <c r="AR19" i="25"/>
  <c r="AQ19" i="25"/>
  <c r="AO19" i="25"/>
  <c r="AK19" i="25"/>
  <c r="AI19" i="25"/>
  <c r="AG19" i="25"/>
  <c r="AE19" i="25"/>
  <c r="AC19" i="25"/>
  <c r="AA19" i="25"/>
  <c r="Y19" i="25"/>
  <c r="W19" i="25"/>
  <c r="U19" i="25"/>
  <c r="S19" i="25"/>
  <c r="Q19" i="25"/>
  <c r="O19" i="25"/>
  <c r="M19" i="25"/>
  <c r="K19" i="25"/>
  <c r="I19" i="25"/>
  <c r="G19" i="25"/>
  <c r="E19" i="25"/>
  <c r="C19" i="25"/>
  <c r="D19" i="25" s="1"/>
  <c r="BR18" i="25"/>
  <c r="BO18" i="25"/>
  <c r="BK18" i="25"/>
  <c r="BI18" i="25"/>
  <c r="BF18" i="25"/>
  <c r="BG18" i="25" s="1"/>
  <c r="BD18" i="25"/>
  <c r="BE18" i="25" s="1"/>
  <c r="BB18" i="25"/>
  <c r="BC18" i="25" s="1"/>
  <c r="AZ18" i="25"/>
  <c r="BA18" i="25" s="1"/>
  <c r="AX18" i="25"/>
  <c r="AY18" i="25" s="1"/>
  <c r="AV18" i="25"/>
  <c r="AT18" i="25"/>
  <c r="AR18" i="25"/>
  <c r="AQ18" i="25"/>
  <c r="AO18" i="25"/>
  <c r="AK18" i="25"/>
  <c r="AI18" i="25"/>
  <c r="AG18" i="25"/>
  <c r="AE18" i="25"/>
  <c r="AC18" i="25"/>
  <c r="AA18" i="25"/>
  <c r="Y18" i="25"/>
  <c r="W18" i="25"/>
  <c r="U18" i="25"/>
  <c r="S18" i="25"/>
  <c r="Q18" i="25"/>
  <c r="O18" i="25"/>
  <c r="M18" i="25"/>
  <c r="K18" i="25"/>
  <c r="I18" i="25"/>
  <c r="G18" i="25"/>
  <c r="E18" i="25"/>
  <c r="C18" i="25"/>
  <c r="D18" i="25" s="1"/>
  <c r="BR17" i="25"/>
  <c r="BO17" i="25"/>
  <c r="BK17" i="25"/>
  <c r="BI17" i="25"/>
  <c r="BG17" i="25"/>
  <c r="BF17" i="25"/>
  <c r="BD17" i="25"/>
  <c r="BE17" i="25" s="1"/>
  <c r="BC17" i="25"/>
  <c r="BB17" i="25"/>
  <c r="AZ17" i="25"/>
  <c r="BA17" i="25" s="1"/>
  <c r="AX17" i="25"/>
  <c r="AY17" i="25" s="1"/>
  <c r="AV17" i="25"/>
  <c r="AT17" i="25"/>
  <c r="AU17" i="25" s="1"/>
  <c r="AR17" i="25"/>
  <c r="AQ17" i="25"/>
  <c r="AO17" i="25"/>
  <c r="AK17" i="25"/>
  <c r="AI17" i="25"/>
  <c r="AG17" i="25"/>
  <c r="AE17" i="25"/>
  <c r="AC17" i="25"/>
  <c r="AA17" i="25"/>
  <c r="Y17" i="25"/>
  <c r="W17" i="25"/>
  <c r="U17" i="25"/>
  <c r="S17" i="25"/>
  <c r="Q17" i="25"/>
  <c r="O17" i="25"/>
  <c r="M17" i="25"/>
  <c r="K17" i="25"/>
  <c r="I17" i="25"/>
  <c r="G17" i="25"/>
  <c r="C17" i="25"/>
  <c r="D17" i="25" s="1"/>
  <c r="BR16" i="25"/>
  <c r="BO16" i="25"/>
  <c r="BK16" i="25"/>
  <c r="BI16" i="25"/>
  <c r="BG16" i="25"/>
  <c r="BF16" i="25"/>
  <c r="BD16" i="25"/>
  <c r="BE16" i="25" s="1"/>
  <c r="BB16" i="25"/>
  <c r="BC16" i="25" s="1"/>
  <c r="AZ16" i="25"/>
  <c r="BA16" i="25" s="1"/>
  <c r="AY16" i="25"/>
  <c r="AX16" i="25"/>
  <c r="AV16" i="25"/>
  <c r="AW16" i="25" s="1"/>
  <c r="AT16" i="25"/>
  <c r="AU16" i="25" s="1"/>
  <c r="AR16" i="25"/>
  <c r="AQ16" i="25"/>
  <c r="AO16" i="25"/>
  <c r="AK16" i="25"/>
  <c r="AI16" i="25"/>
  <c r="AG16" i="25"/>
  <c r="AE16" i="25"/>
  <c r="AC16" i="25"/>
  <c r="AA16" i="25"/>
  <c r="Y16" i="25"/>
  <c r="W16" i="25"/>
  <c r="U16" i="25"/>
  <c r="S16" i="25"/>
  <c r="Q16" i="25"/>
  <c r="O16" i="25"/>
  <c r="M16" i="25"/>
  <c r="K16" i="25"/>
  <c r="I16" i="25"/>
  <c r="G16" i="25"/>
  <c r="E16" i="25"/>
  <c r="C16" i="25"/>
  <c r="D16" i="25" s="1"/>
  <c r="BR15" i="25"/>
  <c r="BO15" i="25"/>
  <c r="BK15" i="25"/>
  <c r="BI15" i="25"/>
  <c r="BF15" i="25"/>
  <c r="BG15" i="25" s="1"/>
  <c r="BD15" i="25"/>
  <c r="BE15" i="25" s="1"/>
  <c r="BB15" i="25"/>
  <c r="BC15" i="25" s="1"/>
  <c r="BA15" i="25"/>
  <c r="AZ15" i="25"/>
  <c r="AX15" i="25"/>
  <c r="AY15" i="25" s="1"/>
  <c r="AV15" i="25"/>
  <c r="AW15" i="25" s="1"/>
  <c r="AT15" i="25"/>
  <c r="AR15" i="25"/>
  <c r="AQ15" i="25"/>
  <c r="AO15" i="25"/>
  <c r="AK15" i="25"/>
  <c r="AI15" i="25"/>
  <c r="AG15" i="25"/>
  <c r="AE15" i="25"/>
  <c r="AC15" i="25"/>
  <c r="AA15" i="25"/>
  <c r="Y15" i="25"/>
  <c r="W15" i="25"/>
  <c r="U15" i="25"/>
  <c r="S15" i="25"/>
  <c r="Q15" i="25"/>
  <c r="O15" i="25"/>
  <c r="M15" i="25"/>
  <c r="K15" i="25"/>
  <c r="I15" i="25"/>
  <c r="G15" i="25"/>
  <c r="E15" i="25"/>
  <c r="C15" i="25"/>
  <c r="D15" i="25" s="1"/>
  <c r="BR14" i="25"/>
  <c r="BO14" i="25"/>
  <c r="BK14" i="25"/>
  <c r="BI14" i="25"/>
  <c r="BF14" i="25"/>
  <c r="BG14" i="25" s="1"/>
  <c r="BD14" i="25"/>
  <c r="BE14" i="25" s="1"/>
  <c r="BC14" i="25"/>
  <c r="BB14" i="25"/>
  <c r="AZ14" i="25"/>
  <c r="BA14" i="25" s="1"/>
  <c r="AX14" i="25"/>
  <c r="AY14" i="25" s="1"/>
  <c r="AV14" i="25"/>
  <c r="AT14" i="25" s="1"/>
  <c r="D39" i="25" s="1"/>
  <c r="AU14" i="25"/>
  <c r="AR14" i="25"/>
  <c r="AQ14" i="25"/>
  <c r="AO14" i="25"/>
  <c r="AK14" i="25"/>
  <c r="AI14" i="25"/>
  <c r="AG14" i="25"/>
  <c r="AE14" i="25"/>
  <c r="AC14" i="25"/>
  <c r="AA14" i="25"/>
  <c r="Y14" i="25"/>
  <c r="W14" i="25"/>
  <c r="U14" i="25"/>
  <c r="S14" i="25"/>
  <c r="Q14" i="25"/>
  <c r="O14" i="25"/>
  <c r="M14" i="25"/>
  <c r="K14" i="25"/>
  <c r="I14" i="25"/>
  <c r="G14" i="25"/>
  <c r="E14" i="25"/>
  <c r="D14" i="25"/>
  <c r="C14" i="25"/>
  <c r="BR13" i="25"/>
  <c r="BO13" i="25"/>
  <c r="BK13" i="25"/>
  <c r="BI13" i="25"/>
  <c r="BF13" i="25"/>
  <c r="BG13" i="25" s="1"/>
  <c r="BE13" i="25"/>
  <c r="BD13" i="25"/>
  <c r="BB13" i="25"/>
  <c r="BC13" i="25" s="1"/>
  <c r="AZ13" i="25"/>
  <c r="BA13" i="25" s="1"/>
  <c r="AX13" i="25"/>
  <c r="AY13" i="25" s="1"/>
  <c r="AW13" i="25"/>
  <c r="AV13" i="25"/>
  <c r="AT13" i="25"/>
  <c r="AU13" i="25" s="1"/>
  <c r="AR13" i="25"/>
  <c r="AQ13" i="25"/>
  <c r="AO13" i="25"/>
  <c r="AK13" i="25"/>
  <c r="AI13" i="25"/>
  <c r="AG13" i="25"/>
  <c r="AE13" i="25"/>
  <c r="AC13" i="25"/>
  <c r="AA13" i="25"/>
  <c r="Y13" i="25"/>
  <c r="W13" i="25"/>
  <c r="U13" i="25"/>
  <c r="S13" i="25"/>
  <c r="Q13" i="25"/>
  <c r="O13" i="25"/>
  <c r="M13" i="25"/>
  <c r="K13" i="25"/>
  <c r="I13" i="25"/>
  <c r="G13" i="25"/>
  <c r="E13" i="25" s="1"/>
  <c r="C13" i="25"/>
  <c r="D13" i="25" s="1"/>
  <c r="BR12" i="25"/>
  <c r="BO12" i="25"/>
  <c r="BK12" i="25"/>
  <c r="BI12" i="25"/>
  <c r="BG12" i="25"/>
  <c r="BF12" i="25"/>
  <c r="BD12" i="25"/>
  <c r="BE12" i="25" s="1"/>
  <c r="BB12" i="25"/>
  <c r="BC12" i="25" s="1"/>
  <c r="AZ12" i="25"/>
  <c r="BA12" i="25" s="1"/>
  <c r="AY12" i="25"/>
  <c r="AX12" i="25"/>
  <c r="AV12" i="25"/>
  <c r="AW12" i="25" s="1"/>
  <c r="AT12" i="25"/>
  <c r="AU12" i="25" s="1"/>
  <c r="AR12" i="25"/>
  <c r="AQ12" i="25"/>
  <c r="AO12" i="25"/>
  <c r="AK12" i="25"/>
  <c r="AI12" i="25"/>
  <c r="AG12" i="25"/>
  <c r="AE12" i="25"/>
  <c r="AC12" i="25"/>
  <c r="AA12" i="25"/>
  <c r="Y12" i="25"/>
  <c r="W12" i="25"/>
  <c r="U12" i="25"/>
  <c r="S12" i="25"/>
  <c r="Q12" i="25"/>
  <c r="O12" i="25"/>
  <c r="M12" i="25"/>
  <c r="K12" i="25"/>
  <c r="I12" i="25"/>
  <c r="G12" i="25"/>
  <c r="E12" i="25"/>
  <c r="C12" i="25"/>
  <c r="D12" i="25" s="1"/>
  <c r="BR11" i="25"/>
  <c r="BO11" i="25"/>
  <c r="BK11" i="25"/>
  <c r="BI11" i="25"/>
  <c r="BF11" i="25"/>
  <c r="BD11" i="25"/>
  <c r="BB11" i="25"/>
  <c r="AZ11" i="25"/>
  <c r="AX11" i="25"/>
  <c r="AV11" i="25"/>
  <c r="AT11" i="25"/>
  <c r="AR11" i="25"/>
  <c r="AQ11" i="25"/>
  <c r="AO11" i="25"/>
  <c r="AK11" i="25"/>
  <c r="AI11" i="25"/>
  <c r="AG11" i="25"/>
  <c r="AE11" i="25"/>
  <c r="AC11" i="25"/>
  <c r="AA11" i="25"/>
  <c r="Y11" i="25"/>
  <c r="W11" i="25"/>
  <c r="U11" i="25"/>
  <c r="S11" i="25"/>
  <c r="Q11" i="25"/>
  <c r="O11" i="25"/>
  <c r="M11" i="25"/>
  <c r="K11" i="25"/>
  <c r="I11" i="25"/>
  <c r="G11" i="25"/>
  <c r="E11" i="25"/>
  <c r="C11" i="25"/>
  <c r="D11" i="25" s="1"/>
  <c r="BR10" i="25"/>
  <c r="BO10" i="25"/>
  <c r="BN10" i="25"/>
  <c r="BK10" i="25"/>
  <c r="BI10" i="25"/>
  <c r="BF10" i="25"/>
  <c r="BD10" i="25"/>
  <c r="BB10" i="25"/>
  <c r="AZ10" i="25"/>
  <c r="BA11" i="25" s="1"/>
  <c r="AX10" i="25"/>
  <c r="AV10" i="25"/>
  <c r="AR10" i="25"/>
  <c r="AO10" i="25"/>
  <c r="AK10" i="25"/>
  <c r="AL11" i="25" s="1"/>
  <c r="AI10" i="25"/>
  <c r="AJ11" i="25" s="1"/>
  <c r="AG10" i="25"/>
  <c r="AH11" i="25" s="1"/>
  <c r="AE10" i="25"/>
  <c r="AF11" i="25" s="1"/>
  <c r="AC10" i="25"/>
  <c r="AD11" i="25" s="1"/>
  <c r="AA10" i="25"/>
  <c r="AB11" i="25" s="1"/>
  <c r="Y10" i="25"/>
  <c r="Z11" i="25" s="1"/>
  <c r="W10" i="25"/>
  <c r="X11" i="25" s="1"/>
  <c r="U10" i="25"/>
  <c r="V11" i="25" s="1"/>
  <c r="S10" i="25"/>
  <c r="T11" i="25" s="1"/>
  <c r="Q10" i="25"/>
  <c r="R11" i="25" s="1"/>
  <c r="O10" i="25"/>
  <c r="P11" i="25" s="1"/>
  <c r="M10" i="25"/>
  <c r="N11" i="25" s="1"/>
  <c r="K10" i="25"/>
  <c r="L11" i="25" s="1"/>
  <c r="I10" i="25"/>
  <c r="E10" i="25" s="1"/>
  <c r="G10" i="25"/>
  <c r="H11" i="25" s="1"/>
  <c r="C10" i="25"/>
  <c r="D10" i="25" s="1"/>
  <c r="BR9" i="25"/>
  <c r="BO9" i="25"/>
  <c r="BK9" i="25"/>
  <c r="BI9" i="25"/>
  <c r="BF9" i="25"/>
  <c r="BD9" i="25"/>
  <c r="BB9" i="25"/>
  <c r="BC10" i="25" s="1"/>
  <c r="AZ9" i="25"/>
  <c r="AX9" i="25"/>
  <c r="AV9" i="25"/>
  <c r="AR9" i="25"/>
  <c r="AO9" i="25"/>
  <c r="AK9" i="25"/>
  <c r="AL10" i="25" s="1"/>
  <c r="AI9" i="25"/>
  <c r="AJ10" i="25" s="1"/>
  <c r="AG9" i="25"/>
  <c r="AE9" i="25"/>
  <c r="AF10" i="25" s="1"/>
  <c r="AC9" i="25"/>
  <c r="AD10" i="25" s="1"/>
  <c r="AA9" i="25"/>
  <c r="Y9" i="25"/>
  <c r="W9" i="25"/>
  <c r="X10" i="25" s="1"/>
  <c r="U9" i="25"/>
  <c r="V10" i="25" s="1"/>
  <c r="S9" i="25"/>
  <c r="T10" i="25" s="1"/>
  <c r="Q9" i="25"/>
  <c r="O9" i="25"/>
  <c r="P10" i="25" s="1"/>
  <c r="M9" i="25"/>
  <c r="N10" i="25" s="1"/>
  <c r="K9" i="25"/>
  <c r="I9" i="25"/>
  <c r="G9" i="25"/>
  <c r="H10" i="25" s="1"/>
  <c r="C9" i="25"/>
  <c r="BR8" i="25"/>
  <c r="BO8" i="25"/>
  <c r="BK8" i="25"/>
  <c r="BI8" i="25"/>
  <c r="BF8" i="25"/>
  <c r="BD8" i="25"/>
  <c r="BB8" i="25"/>
  <c r="AZ8" i="25"/>
  <c r="AX8" i="25"/>
  <c r="AV8" i="25"/>
  <c r="AR8" i="25"/>
  <c r="AO8" i="25"/>
  <c r="AK8" i="25"/>
  <c r="AI8" i="25"/>
  <c r="AG8" i="25"/>
  <c r="AE8" i="25"/>
  <c r="AC8" i="25"/>
  <c r="AA8" i="25"/>
  <c r="Y8" i="25"/>
  <c r="W8" i="25"/>
  <c r="U8" i="25"/>
  <c r="S8" i="25"/>
  <c r="Q8" i="25"/>
  <c r="O8" i="25"/>
  <c r="M8" i="25"/>
  <c r="K8" i="25"/>
  <c r="I8" i="25"/>
  <c r="G8" i="25"/>
  <c r="C8" i="25"/>
  <c r="D9" i="25" s="1"/>
  <c r="BR7" i="25"/>
  <c r="BO7" i="25"/>
  <c r="BK7" i="25"/>
  <c r="BI7" i="25"/>
  <c r="BF7" i="25"/>
  <c r="BD7" i="25"/>
  <c r="BB7" i="25"/>
  <c r="AZ7" i="25"/>
  <c r="BA7" i="25" s="1"/>
  <c r="AV7" i="25"/>
  <c r="AR7" i="25"/>
  <c r="AO7" i="25"/>
  <c r="AK7" i="25"/>
  <c r="AI7" i="25"/>
  <c r="AG7" i="25"/>
  <c r="AH7" i="25" s="1"/>
  <c r="AE7" i="25"/>
  <c r="AC7" i="25"/>
  <c r="AA7" i="25"/>
  <c r="Y7" i="25"/>
  <c r="Z7" i="25" s="1"/>
  <c r="W7" i="25"/>
  <c r="U7" i="25"/>
  <c r="S7" i="25"/>
  <c r="Q7" i="25"/>
  <c r="O7" i="25"/>
  <c r="M7" i="25"/>
  <c r="K7" i="25"/>
  <c r="I7" i="25"/>
  <c r="G7" i="25"/>
  <c r="H7" i="25" s="1"/>
  <c r="C7" i="25"/>
  <c r="D8" i="25" s="1"/>
  <c r="BR6" i="25"/>
  <c r="BO6" i="25"/>
  <c r="BK6" i="25"/>
  <c r="BI6" i="25"/>
  <c r="E6" i="25"/>
  <c r="C6" i="25"/>
  <c r="D6" i="25" s="1"/>
  <c r="BR5" i="25"/>
  <c r="BO5" i="25"/>
  <c r="BK5" i="25"/>
  <c r="BI5" i="25"/>
  <c r="C5" i="25"/>
  <c r="D5" i="25" s="1"/>
  <c r="BR4" i="25"/>
  <c r="BO4" i="25"/>
  <c r="C4" i="25"/>
  <c r="BP2" i="25"/>
  <c r="BQ2" i="25" s="1"/>
  <c r="AS2" i="25"/>
  <c r="G7" i="28"/>
  <c r="H7" i="28" s="1"/>
  <c r="BK31" i="28"/>
  <c r="BI31" i="28"/>
  <c r="BG31" i="28"/>
  <c r="BF31" i="28"/>
  <c r="BD31" i="28"/>
  <c r="BE31" i="28" s="1"/>
  <c r="BB31" i="28"/>
  <c r="BC31" i="28" s="1"/>
  <c r="AZ31" i="28"/>
  <c r="AX31" i="28"/>
  <c r="AV31" i="28"/>
  <c r="AT31" i="28"/>
  <c r="AU31" i="28" s="1"/>
  <c r="AS31" i="28"/>
  <c r="AR31" i="28"/>
  <c r="AQ31" i="28"/>
  <c r="AK31" i="28"/>
  <c r="AI31" i="28"/>
  <c r="AG31" i="28"/>
  <c r="AE31" i="28"/>
  <c r="AC31" i="28"/>
  <c r="AA31" i="28"/>
  <c r="Y31" i="28"/>
  <c r="W31" i="28"/>
  <c r="U31" i="28"/>
  <c r="S31" i="28"/>
  <c r="Q31" i="28"/>
  <c r="O31" i="28"/>
  <c r="M31" i="28"/>
  <c r="N31" i="28" s="1"/>
  <c r="K31" i="28"/>
  <c r="I31" i="28"/>
  <c r="G31" i="28"/>
  <c r="E31" i="28"/>
  <c r="BK30" i="28"/>
  <c r="BI30" i="28"/>
  <c r="BG30" i="28"/>
  <c r="BF30" i="28"/>
  <c r="BD30" i="28"/>
  <c r="BE30" i="28" s="1"/>
  <c r="BB30" i="28"/>
  <c r="BC30" i="28" s="1"/>
  <c r="AZ30" i="28"/>
  <c r="BA30" i="28" s="1"/>
  <c r="AX30" i="28"/>
  <c r="AV30" i="28"/>
  <c r="AT30" i="28"/>
  <c r="AU30" i="28" s="1"/>
  <c r="AS30" i="28"/>
  <c r="AR30" i="28"/>
  <c r="AQ30" i="28"/>
  <c r="AK30" i="28"/>
  <c r="AI30" i="28"/>
  <c r="AG30" i="28"/>
  <c r="AE30" i="28"/>
  <c r="AC30" i="28"/>
  <c r="AA30" i="28"/>
  <c r="Y30" i="28"/>
  <c r="W30" i="28"/>
  <c r="U30" i="28"/>
  <c r="S30" i="28"/>
  <c r="Q30" i="28"/>
  <c r="O30" i="28"/>
  <c r="M30" i="28"/>
  <c r="N30" i="28" s="1"/>
  <c r="K30" i="28"/>
  <c r="I30" i="28"/>
  <c r="G30" i="28"/>
  <c r="E30" i="28" s="1"/>
  <c r="BK29" i="28"/>
  <c r="BI29" i="28"/>
  <c r="BF29" i="28"/>
  <c r="BD29" i="28"/>
  <c r="BE29" i="28" s="1"/>
  <c r="BB29" i="28"/>
  <c r="BC29" i="28" s="1"/>
  <c r="BA29" i="28"/>
  <c r="AZ29" i="28"/>
  <c r="AX29" i="28"/>
  <c r="AV29" i="28"/>
  <c r="AT29" i="28" s="1"/>
  <c r="AS29" i="28"/>
  <c r="AR29" i="28"/>
  <c r="AQ29" i="28"/>
  <c r="AK29" i="28"/>
  <c r="AI29" i="28"/>
  <c r="AG29" i="28"/>
  <c r="AE29" i="28"/>
  <c r="AC29" i="28"/>
  <c r="AA29" i="28"/>
  <c r="Y29" i="28"/>
  <c r="W29" i="28"/>
  <c r="U29" i="28"/>
  <c r="S29" i="28"/>
  <c r="Q29" i="28"/>
  <c r="O29" i="28"/>
  <c r="M29" i="28"/>
  <c r="K29" i="28"/>
  <c r="I29" i="28"/>
  <c r="G29" i="28"/>
  <c r="H29" i="28" s="1"/>
  <c r="D29" i="28"/>
  <c r="BR28" i="28"/>
  <c r="BO28" i="28"/>
  <c r="BK28" i="28"/>
  <c r="BI28" i="28"/>
  <c r="BG28" i="28"/>
  <c r="BF28" i="28"/>
  <c r="BG29" i="28" s="1"/>
  <c r="BE28" i="28"/>
  <c r="BD28" i="28"/>
  <c r="BB28" i="28"/>
  <c r="BC28" i="28" s="1"/>
  <c r="AZ28" i="28"/>
  <c r="AX28" i="28"/>
  <c r="AV28" i="28"/>
  <c r="AT28" i="28" s="1"/>
  <c r="AR28" i="28"/>
  <c r="AQ28" i="28"/>
  <c r="AO28" i="28"/>
  <c r="AK28" i="28"/>
  <c r="AI28" i="28"/>
  <c r="AG28" i="28"/>
  <c r="AE28" i="28"/>
  <c r="AC28" i="28"/>
  <c r="AA28" i="28"/>
  <c r="Y28" i="28"/>
  <c r="W28" i="28"/>
  <c r="U28" i="28"/>
  <c r="S28" i="28"/>
  <c r="Q28" i="28"/>
  <c r="O28" i="28"/>
  <c r="M28" i="28"/>
  <c r="N29" i="28" s="1"/>
  <c r="K28" i="28"/>
  <c r="I28" i="28"/>
  <c r="G28" i="28"/>
  <c r="E28" i="28"/>
  <c r="C28" i="28"/>
  <c r="D28" i="28" s="1"/>
  <c r="BR27" i="28"/>
  <c r="BO27" i="28"/>
  <c r="BK27" i="28"/>
  <c r="BI27" i="28"/>
  <c r="BF27" i="28"/>
  <c r="BG27" i="28" s="1"/>
  <c r="BD27" i="28"/>
  <c r="BE27" i="28" s="1"/>
  <c r="BB27" i="28"/>
  <c r="AZ27" i="28"/>
  <c r="BA28" i="28" s="1"/>
  <c r="AX27" i="28"/>
  <c r="AV27" i="28"/>
  <c r="AR27" i="28"/>
  <c r="AQ27" i="28"/>
  <c r="AO27" i="28"/>
  <c r="AK27" i="28"/>
  <c r="AI27" i="28"/>
  <c r="AG27" i="28"/>
  <c r="AE27" i="28"/>
  <c r="AC27" i="28"/>
  <c r="AA27" i="28"/>
  <c r="Y27" i="28"/>
  <c r="W27" i="28"/>
  <c r="U27" i="28"/>
  <c r="S27" i="28"/>
  <c r="Q27" i="28"/>
  <c r="O27" i="28"/>
  <c r="M27" i="28"/>
  <c r="N27" i="28" s="1"/>
  <c r="K27" i="28"/>
  <c r="I27" i="28"/>
  <c r="G27" i="28"/>
  <c r="E27" i="28" s="1"/>
  <c r="C27" i="28"/>
  <c r="BR26" i="28"/>
  <c r="BO26" i="28"/>
  <c r="BK26" i="28"/>
  <c r="BI26" i="28"/>
  <c r="BF26" i="28"/>
  <c r="BG26" i="28" s="1"/>
  <c r="BD26" i="28"/>
  <c r="BB26" i="28"/>
  <c r="BC27" i="28" s="1"/>
  <c r="BA26" i="28"/>
  <c r="AZ26" i="28"/>
  <c r="AX26" i="28"/>
  <c r="AV26" i="28"/>
  <c r="AT26" i="28"/>
  <c r="AR26" i="28"/>
  <c r="AQ26" i="28"/>
  <c r="AO26" i="28"/>
  <c r="AK26" i="28"/>
  <c r="AI26" i="28"/>
  <c r="AG26" i="28"/>
  <c r="AE26" i="28"/>
  <c r="AC26" i="28"/>
  <c r="AA26" i="28"/>
  <c r="Y26" i="28"/>
  <c r="W26" i="28"/>
  <c r="U26" i="28"/>
  <c r="S26" i="28"/>
  <c r="Q26" i="28"/>
  <c r="O26" i="28"/>
  <c r="M26" i="28"/>
  <c r="K26" i="28"/>
  <c r="I26" i="28"/>
  <c r="G26" i="28"/>
  <c r="H26" i="28" s="1"/>
  <c r="C26" i="28"/>
  <c r="D27" i="28" s="1"/>
  <c r="BR25" i="28"/>
  <c r="BO25" i="28"/>
  <c r="BK25" i="28"/>
  <c r="BI25" i="28"/>
  <c r="BF25" i="28"/>
  <c r="BD25" i="28"/>
  <c r="BE26" i="28" s="1"/>
  <c r="BB25" i="28"/>
  <c r="BC25" i="28" s="1"/>
  <c r="AZ25" i="28"/>
  <c r="BA25" i="28" s="1"/>
  <c r="AX25" i="28"/>
  <c r="AV25" i="28"/>
  <c r="AR25" i="28"/>
  <c r="AQ25" i="28"/>
  <c r="AO25" i="28"/>
  <c r="AK25" i="28"/>
  <c r="AI25" i="28"/>
  <c r="AG25" i="28"/>
  <c r="AE25" i="28"/>
  <c r="AC25" i="28"/>
  <c r="AA25" i="28"/>
  <c r="Y25" i="28"/>
  <c r="W25" i="28"/>
  <c r="U25" i="28"/>
  <c r="S25" i="28"/>
  <c r="Q25" i="28"/>
  <c r="O25" i="28"/>
  <c r="M25" i="28"/>
  <c r="N26" i="28" s="1"/>
  <c r="K25" i="28"/>
  <c r="I25" i="28"/>
  <c r="G25" i="28"/>
  <c r="E25" i="28"/>
  <c r="C25" i="28"/>
  <c r="D25" i="28" s="1"/>
  <c r="BR24" i="28"/>
  <c r="BO24" i="28"/>
  <c r="BK24" i="28"/>
  <c r="BI24" i="28"/>
  <c r="BG24" i="28"/>
  <c r="BF24" i="28"/>
  <c r="BG25" i="28" s="1"/>
  <c r="BD24" i="28"/>
  <c r="BE24" i="28" s="1"/>
  <c r="BB24" i="28"/>
  <c r="BC24" i="28" s="1"/>
  <c r="AZ24" i="28"/>
  <c r="AX24" i="28"/>
  <c r="AV24" i="28"/>
  <c r="AT24" i="28" s="1"/>
  <c r="AR24" i="28"/>
  <c r="AQ24" i="28"/>
  <c r="AO24" i="28"/>
  <c r="AK24" i="28"/>
  <c r="AI24" i="28"/>
  <c r="AG24" i="28"/>
  <c r="AE24" i="28"/>
  <c r="AC24" i="28"/>
  <c r="AA24" i="28"/>
  <c r="Y24" i="28"/>
  <c r="W24" i="28"/>
  <c r="U24" i="28"/>
  <c r="S24" i="28"/>
  <c r="Q24" i="28"/>
  <c r="O24" i="28"/>
  <c r="N24" i="28"/>
  <c r="M24" i="28"/>
  <c r="K24" i="28"/>
  <c r="I24" i="28"/>
  <c r="G24" i="28"/>
  <c r="E24" i="28"/>
  <c r="F25" i="28" s="1"/>
  <c r="C24" i="28"/>
  <c r="D24" i="28" s="1"/>
  <c r="BR23" i="28"/>
  <c r="BO23" i="28"/>
  <c r="BK23" i="28"/>
  <c r="BI23" i="28"/>
  <c r="BG23" i="28"/>
  <c r="BF23" i="28"/>
  <c r="BD23" i="28"/>
  <c r="BE23" i="28" s="1"/>
  <c r="BB23" i="28"/>
  <c r="AZ23" i="28"/>
  <c r="BA24" i="28" s="1"/>
  <c r="AX23" i="28"/>
  <c r="AV23" i="28"/>
  <c r="AR23" i="28"/>
  <c r="AQ23" i="28"/>
  <c r="AO23" i="28"/>
  <c r="AK23" i="28"/>
  <c r="AI23" i="28"/>
  <c r="AG23" i="28"/>
  <c r="AE23" i="28"/>
  <c r="AC23" i="28"/>
  <c r="AA23" i="28"/>
  <c r="Y23" i="28"/>
  <c r="W23" i="28"/>
  <c r="U23" i="28"/>
  <c r="S23" i="28"/>
  <c r="Q23" i="28"/>
  <c r="O23" i="28"/>
  <c r="M23" i="28"/>
  <c r="N23" i="28" s="1"/>
  <c r="K23" i="28"/>
  <c r="I23" i="28"/>
  <c r="H23" i="28"/>
  <c r="G23" i="28"/>
  <c r="E23" i="28" s="1"/>
  <c r="C23" i="28"/>
  <c r="BR22" i="28"/>
  <c r="BO22" i="28"/>
  <c r="BK22" i="28"/>
  <c r="BI22" i="28"/>
  <c r="BF22" i="28"/>
  <c r="BG22" i="28" s="1"/>
  <c r="BD22" i="28"/>
  <c r="BB22" i="28"/>
  <c r="BC23" i="28" s="1"/>
  <c r="AZ22" i="28"/>
  <c r="BA23" i="28" s="1"/>
  <c r="AX22" i="28"/>
  <c r="AV22" i="28"/>
  <c r="AT22" i="28"/>
  <c r="AU22" i="28" s="1"/>
  <c r="AR22" i="28"/>
  <c r="AQ22" i="28"/>
  <c r="AO22" i="28"/>
  <c r="AK22" i="28"/>
  <c r="AI22" i="28"/>
  <c r="AG22" i="28"/>
  <c r="AE22" i="28"/>
  <c r="AC22" i="28"/>
  <c r="AA22" i="28"/>
  <c r="Y22" i="28"/>
  <c r="W22" i="28"/>
  <c r="U22" i="28"/>
  <c r="S22" i="28"/>
  <c r="Q22" i="28"/>
  <c r="O22" i="28"/>
  <c r="M22" i="28"/>
  <c r="K22" i="28"/>
  <c r="I22" i="28"/>
  <c r="G22" i="28"/>
  <c r="C22" i="28"/>
  <c r="D23" i="28" s="1"/>
  <c r="BR21" i="28"/>
  <c r="BO21" i="28"/>
  <c r="BK21" i="28"/>
  <c r="BI21" i="28"/>
  <c r="BF21" i="28"/>
  <c r="BD21" i="28"/>
  <c r="BB21" i="28"/>
  <c r="BC22" i="28" s="1"/>
  <c r="AZ21" i="28"/>
  <c r="BA21" i="28" s="1"/>
  <c r="AX21" i="28"/>
  <c r="AV21" i="28"/>
  <c r="AT21" i="28"/>
  <c r="AU21" i="28" s="1"/>
  <c r="AR21" i="28"/>
  <c r="AQ21" i="28"/>
  <c r="AO21" i="28"/>
  <c r="AK21" i="28"/>
  <c r="AI21" i="28"/>
  <c r="AG21" i="28"/>
  <c r="AE21" i="28"/>
  <c r="AC21" i="28"/>
  <c r="AA21" i="28"/>
  <c r="Y21" i="28"/>
  <c r="W21" i="28"/>
  <c r="U21" i="28"/>
  <c r="S21" i="28"/>
  <c r="Q21" i="28"/>
  <c r="O21" i="28"/>
  <c r="M21" i="28"/>
  <c r="N22" i="28" s="1"/>
  <c r="K21" i="28"/>
  <c r="I21" i="28"/>
  <c r="G21" i="28"/>
  <c r="E21" i="28" s="1"/>
  <c r="F21" i="28" s="1"/>
  <c r="C21" i="28"/>
  <c r="BR20" i="28"/>
  <c r="BO20" i="28"/>
  <c r="BK20" i="28"/>
  <c r="BI20" i="28"/>
  <c r="BF20" i="28"/>
  <c r="BG20" i="28" s="1"/>
  <c r="BD20" i="28"/>
  <c r="BB20" i="28"/>
  <c r="AZ20" i="28"/>
  <c r="BA20" i="28" s="1"/>
  <c r="AX20" i="28"/>
  <c r="AV20" i="28"/>
  <c r="AT20" i="28" s="1"/>
  <c r="AU20" i="28" s="1"/>
  <c r="AR20" i="28"/>
  <c r="AQ20" i="28"/>
  <c r="AO20" i="28"/>
  <c r="AK20" i="28"/>
  <c r="AI20" i="28"/>
  <c r="AG20" i="28"/>
  <c r="AE20" i="28"/>
  <c r="AC20" i="28"/>
  <c r="AA20" i="28"/>
  <c r="Y20" i="28"/>
  <c r="W20" i="28"/>
  <c r="U20" i="28"/>
  <c r="S20" i="28"/>
  <c r="Q20" i="28"/>
  <c r="O20" i="28"/>
  <c r="M20" i="28"/>
  <c r="N21" i="28" s="1"/>
  <c r="K20" i="28"/>
  <c r="I20" i="28"/>
  <c r="G20" i="28"/>
  <c r="E20" i="28"/>
  <c r="C20" i="28"/>
  <c r="BR19" i="28"/>
  <c r="BO19" i="28"/>
  <c r="BK19" i="28"/>
  <c r="BI19" i="28"/>
  <c r="BF19" i="28"/>
  <c r="BD19" i="28"/>
  <c r="BB19" i="28"/>
  <c r="BC19" i="28" s="1"/>
  <c r="AZ19" i="28"/>
  <c r="BA19" i="28" s="1"/>
  <c r="AX19" i="28"/>
  <c r="AV19" i="28"/>
  <c r="AT19" i="28"/>
  <c r="AR19" i="28"/>
  <c r="AQ19" i="28"/>
  <c r="AO19" i="28"/>
  <c r="AK19" i="28"/>
  <c r="AI19" i="28"/>
  <c r="AG19" i="28"/>
  <c r="AE19" i="28"/>
  <c r="AC19" i="28"/>
  <c r="AA19" i="28"/>
  <c r="Y19" i="28"/>
  <c r="W19" i="28"/>
  <c r="U19" i="28"/>
  <c r="S19" i="28"/>
  <c r="Q19" i="28"/>
  <c r="O19" i="28"/>
  <c r="M19" i="28"/>
  <c r="N19" i="28" s="1"/>
  <c r="K19" i="28"/>
  <c r="I19" i="28"/>
  <c r="G19" i="28"/>
  <c r="H20" i="28" s="1"/>
  <c r="E19" i="28"/>
  <c r="D19" i="28"/>
  <c r="C19" i="28"/>
  <c r="BR18" i="28"/>
  <c r="BO18" i="28"/>
  <c r="BK18" i="28"/>
  <c r="BI18" i="28"/>
  <c r="BF18" i="28"/>
  <c r="BD18" i="28"/>
  <c r="BE18" i="28" s="1"/>
  <c r="BB18" i="28"/>
  <c r="AZ18" i="28"/>
  <c r="AX18" i="28"/>
  <c r="AV18" i="28"/>
  <c r="AT18" i="28"/>
  <c r="AU19" i="28" s="1"/>
  <c r="AR18" i="28"/>
  <c r="AQ18" i="28"/>
  <c r="AO18" i="28"/>
  <c r="AK18" i="28"/>
  <c r="AI18" i="28"/>
  <c r="AG18" i="28"/>
  <c r="AE18" i="28"/>
  <c r="AC18" i="28"/>
  <c r="AA18" i="28"/>
  <c r="Y18" i="28"/>
  <c r="W18" i="28"/>
  <c r="U18" i="28"/>
  <c r="S18" i="28"/>
  <c r="Q18" i="28"/>
  <c r="O18" i="28"/>
  <c r="M18" i="28"/>
  <c r="K18" i="28"/>
  <c r="I18" i="28"/>
  <c r="G18" i="28"/>
  <c r="C18" i="28"/>
  <c r="D18" i="28" s="1"/>
  <c r="BR17" i="28"/>
  <c r="BO17" i="28"/>
  <c r="BK17" i="28"/>
  <c r="BI17" i="28"/>
  <c r="BF17" i="28"/>
  <c r="BD17" i="28"/>
  <c r="BE17" i="28" s="1"/>
  <c r="BB17" i="28"/>
  <c r="BC18" i="28" s="1"/>
  <c r="AZ17" i="28"/>
  <c r="AX17" i="28"/>
  <c r="AV17" i="28"/>
  <c r="AT17" i="28"/>
  <c r="AR17" i="28"/>
  <c r="AQ17" i="28"/>
  <c r="AO17" i="28"/>
  <c r="AK17" i="28"/>
  <c r="AI17" i="28"/>
  <c r="AG17" i="28"/>
  <c r="AE17" i="28"/>
  <c r="AC17" i="28"/>
  <c r="AA17" i="28"/>
  <c r="Y17" i="28"/>
  <c r="W17" i="28"/>
  <c r="U17" i="28"/>
  <c r="S17" i="28"/>
  <c r="Q17" i="28"/>
  <c r="O17" i="28"/>
  <c r="M17" i="28"/>
  <c r="N18" i="28" s="1"/>
  <c r="K17" i="28"/>
  <c r="I17" i="28"/>
  <c r="G17" i="28"/>
  <c r="E17" i="28" s="1"/>
  <c r="F17" i="28" s="1"/>
  <c r="D17" i="28"/>
  <c r="C17" i="28"/>
  <c r="BR16" i="28"/>
  <c r="BO16" i="28"/>
  <c r="BK16" i="28"/>
  <c r="BI16" i="28"/>
  <c r="BG16" i="28"/>
  <c r="BF16" i="28"/>
  <c r="BG17" i="28" s="1"/>
  <c r="BE16" i="28"/>
  <c r="BD16" i="28"/>
  <c r="BB16" i="28"/>
  <c r="AZ16" i="28"/>
  <c r="AX16" i="28"/>
  <c r="AV16" i="28"/>
  <c r="AR16" i="28"/>
  <c r="AQ16" i="28"/>
  <c r="AO16" i="28"/>
  <c r="AK16" i="28"/>
  <c r="AI16" i="28"/>
  <c r="AG16" i="28"/>
  <c r="AE16" i="28"/>
  <c r="AC16" i="28"/>
  <c r="AA16" i="28"/>
  <c r="Y16" i="28"/>
  <c r="W16" i="28"/>
  <c r="U16" i="28"/>
  <c r="S16" i="28"/>
  <c r="Q16" i="28"/>
  <c r="O16" i="28"/>
  <c r="N16" i="28"/>
  <c r="M16" i="28"/>
  <c r="K16" i="28"/>
  <c r="I16" i="28"/>
  <c r="H16" i="28"/>
  <c r="G16" i="28"/>
  <c r="E16" i="28"/>
  <c r="F16" i="28" s="1"/>
  <c r="D16" i="28"/>
  <c r="C16" i="28"/>
  <c r="BR15" i="28"/>
  <c r="BO15" i="28"/>
  <c r="BK15" i="28"/>
  <c r="BI15" i="28"/>
  <c r="BF15" i="28"/>
  <c r="BG15" i="28" s="1"/>
  <c r="BE15" i="28"/>
  <c r="BD15" i="28"/>
  <c r="BB15" i="28"/>
  <c r="AZ15" i="28"/>
  <c r="BA15" i="28" s="1"/>
  <c r="AX15" i="28"/>
  <c r="AV15" i="28"/>
  <c r="AT15" i="28" s="1"/>
  <c r="AR15" i="28"/>
  <c r="AQ15" i="28"/>
  <c r="AO15" i="28"/>
  <c r="AK15" i="28"/>
  <c r="AI15" i="28"/>
  <c r="AG15" i="28"/>
  <c r="AE15" i="28"/>
  <c r="AC15" i="28"/>
  <c r="AA15" i="28"/>
  <c r="Y15" i="28"/>
  <c r="W15" i="28"/>
  <c r="U15" i="28"/>
  <c r="S15" i="28"/>
  <c r="Q15" i="28"/>
  <c r="O15" i="28"/>
  <c r="N15" i="28"/>
  <c r="M15" i="28"/>
  <c r="K15" i="28"/>
  <c r="I15" i="28"/>
  <c r="H15" i="28"/>
  <c r="G15" i="28"/>
  <c r="E15" i="28" s="1"/>
  <c r="C15" i="28"/>
  <c r="BR14" i="28"/>
  <c r="BO14" i="28"/>
  <c r="BK14" i="28"/>
  <c r="BI14" i="28"/>
  <c r="BG14" i="28"/>
  <c r="BF14" i="28"/>
  <c r="BD14" i="28"/>
  <c r="BB14" i="28"/>
  <c r="BC15" i="28" s="1"/>
  <c r="BA14" i="28"/>
  <c r="AZ14" i="28"/>
  <c r="AX14" i="28"/>
  <c r="AV14" i="28"/>
  <c r="AT14" i="28"/>
  <c r="AU14" i="28" s="1"/>
  <c r="AR14" i="28"/>
  <c r="AQ14" i="28"/>
  <c r="AO14" i="28"/>
  <c r="AK14" i="28"/>
  <c r="AI14" i="28"/>
  <c r="AG14" i="28"/>
  <c r="AE14" i="28"/>
  <c r="AC14" i="28"/>
  <c r="AA14" i="28"/>
  <c r="Y14" i="28"/>
  <c r="W14" i="28"/>
  <c r="U14" i="28"/>
  <c r="S14" i="28"/>
  <c r="Q14" i="28"/>
  <c r="O14" i="28"/>
  <c r="M14" i="28"/>
  <c r="K14" i="28"/>
  <c r="I14" i="28"/>
  <c r="H14" i="28"/>
  <c r="G14" i="28"/>
  <c r="E14" i="28" s="1"/>
  <c r="F14" i="28" s="1"/>
  <c r="C14" i="28"/>
  <c r="D15" i="28" s="1"/>
  <c r="BR13" i="28"/>
  <c r="BO13" i="28"/>
  <c r="BK13" i="28"/>
  <c r="BI13" i="28"/>
  <c r="BF13" i="28"/>
  <c r="BD13" i="28"/>
  <c r="BE14" i="28" s="1"/>
  <c r="BC13" i="28"/>
  <c r="BB13" i="28"/>
  <c r="BA13" i="28"/>
  <c r="AZ13" i="28"/>
  <c r="AX13" i="28"/>
  <c r="AV13" i="28"/>
  <c r="AT13" i="28"/>
  <c r="AU13" i="28" s="1"/>
  <c r="AR13" i="28"/>
  <c r="AQ13" i="28"/>
  <c r="AO13" i="28"/>
  <c r="AK13" i="28"/>
  <c r="AI13" i="28"/>
  <c r="AG13" i="28"/>
  <c r="AE13" i="28"/>
  <c r="AC13" i="28"/>
  <c r="AA13" i="28"/>
  <c r="Y13" i="28"/>
  <c r="W13" i="28"/>
  <c r="U13" i="28"/>
  <c r="S13" i="28"/>
  <c r="Q13" i="28"/>
  <c r="O13" i="28"/>
  <c r="M13" i="28"/>
  <c r="N14" i="28" s="1"/>
  <c r="K13" i="28"/>
  <c r="I13" i="28"/>
  <c r="G13" i="28"/>
  <c r="E13" i="28"/>
  <c r="D13" i="28"/>
  <c r="C13" i="28"/>
  <c r="BR12" i="28"/>
  <c r="BO12" i="28"/>
  <c r="BK12" i="28"/>
  <c r="BI12" i="28"/>
  <c r="BF12" i="28"/>
  <c r="BG13" i="28" s="1"/>
  <c r="BE12" i="28"/>
  <c r="BD12" i="28"/>
  <c r="BC12" i="28"/>
  <c r="BB12" i="28"/>
  <c r="AZ12" i="28"/>
  <c r="AX12" i="28"/>
  <c r="AV12" i="28"/>
  <c r="AT12" i="28" s="1"/>
  <c r="AU12" i="28" s="1"/>
  <c r="AR12" i="28"/>
  <c r="AQ12" i="28"/>
  <c r="AO12" i="28"/>
  <c r="AK12" i="28"/>
  <c r="AI12" i="28"/>
  <c r="AG12" i="28"/>
  <c r="AE12" i="28"/>
  <c r="AC12" i="28"/>
  <c r="AA12" i="28"/>
  <c r="Y12" i="28"/>
  <c r="W12" i="28"/>
  <c r="U12" i="28"/>
  <c r="S12" i="28"/>
  <c r="Q12" i="28"/>
  <c r="O12" i="28"/>
  <c r="M12" i="28"/>
  <c r="N12" i="28" s="1"/>
  <c r="K12" i="28"/>
  <c r="I12" i="28"/>
  <c r="G12" i="28"/>
  <c r="H13" i="28" s="1"/>
  <c r="E12" i="28"/>
  <c r="F13" i="28" s="1"/>
  <c r="D12" i="28"/>
  <c r="C12" i="28"/>
  <c r="BR11" i="28"/>
  <c r="BO11" i="28"/>
  <c r="BK11" i="28"/>
  <c r="BI11" i="28"/>
  <c r="BF11" i="28"/>
  <c r="BG12" i="28" s="1"/>
  <c r="BD11" i="28"/>
  <c r="BB11" i="28"/>
  <c r="AZ11" i="28"/>
  <c r="BA12" i="28" s="1"/>
  <c r="AX11" i="28"/>
  <c r="AV11" i="28"/>
  <c r="AT11" i="28" s="1"/>
  <c r="AR11" i="28"/>
  <c r="AQ11" i="28"/>
  <c r="AO11" i="28"/>
  <c r="AK11" i="28"/>
  <c r="AI11" i="28"/>
  <c r="AG11" i="28"/>
  <c r="AE11" i="28"/>
  <c r="AC11" i="28"/>
  <c r="AA11" i="28"/>
  <c r="Y11" i="28"/>
  <c r="W11" i="28"/>
  <c r="U11" i="28"/>
  <c r="S11" i="28"/>
  <c r="Q11" i="28"/>
  <c r="O11" i="28"/>
  <c r="M11" i="28"/>
  <c r="K11" i="28"/>
  <c r="I11" i="28"/>
  <c r="G11" i="28"/>
  <c r="E11" i="28" s="1"/>
  <c r="C11" i="28"/>
  <c r="BR10" i="28"/>
  <c r="BO10" i="28"/>
  <c r="BN10" i="28"/>
  <c r="BK10" i="28"/>
  <c r="BI10" i="28"/>
  <c r="BF10" i="28"/>
  <c r="BD10" i="28"/>
  <c r="BB10" i="28"/>
  <c r="BC11" i="28" s="1"/>
  <c r="AZ10" i="28"/>
  <c r="AX10" i="28"/>
  <c r="AY11" i="28" s="1"/>
  <c r="AV10" i="28"/>
  <c r="AW11" i="28" s="1"/>
  <c r="AR10" i="28"/>
  <c r="AO10" i="28"/>
  <c r="AK10" i="28"/>
  <c r="AL11" i="28" s="1"/>
  <c r="AI10" i="28"/>
  <c r="AJ11" i="28" s="1"/>
  <c r="AG10" i="28"/>
  <c r="AH11" i="28" s="1"/>
  <c r="AE10" i="28"/>
  <c r="AF11" i="28" s="1"/>
  <c r="AC10" i="28"/>
  <c r="AD11" i="28" s="1"/>
  <c r="AA10" i="28"/>
  <c r="AB11" i="28" s="1"/>
  <c r="Y10" i="28"/>
  <c r="Z11" i="28" s="1"/>
  <c r="W10" i="28"/>
  <c r="X11" i="28" s="1"/>
  <c r="U10" i="28"/>
  <c r="V11" i="28" s="1"/>
  <c r="S10" i="28"/>
  <c r="T11" i="28" s="1"/>
  <c r="Q10" i="28"/>
  <c r="R11" i="28" s="1"/>
  <c r="O10" i="28"/>
  <c r="P11" i="28" s="1"/>
  <c r="M10" i="28"/>
  <c r="K10" i="28"/>
  <c r="L11" i="28" s="1"/>
  <c r="I10" i="28"/>
  <c r="J11" i="28" s="1"/>
  <c r="G10" i="28"/>
  <c r="C10" i="28"/>
  <c r="D11" i="28" s="1"/>
  <c r="BR9" i="28"/>
  <c r="BK9" i="28"/>
  <c r="BI9" i="28"/>
  <c r="BF9" i="28"/>
  <c r="BD9" i="28"/>
  <c r="BB9" i="28"/>
  <c r="AZ9" i="28"/>
  <c r="AX9" i="28"/>
  <c r="AV9" i="28"/>
  <c r="AR9" i="28"/>
  <c r="AO9" i="28"/>
  <c r="AK9" i="28"/>
  <c r="AI9" i="28"/>
  <c r="AJ10" i="28" s="1"/>
  <c r="AG9" i="28"/>
  <c r="AE9" i="28"/>
  <c r="AC9" i="28"/>
  <c r="AA9" i="28"/>
  <c r="Y9" i="28"/>
  <c r="W9" i="28"/>
  <c r="U9" i="28"/>
  <c r="S9" i="28"/>
  <c r="Q9" i="28"/>
  <c r="O9" i="28"/>
  <c r="M9" i="28"/>
  <c r="K9" i="28"/>
  <c r="I9" i="28"/>
  <c r="G9" i="28"/>
  <c r="C9" i="28"/>
  <c r="D9" i="28" s="1"/>
  <c r="BR8" i="28"/>
  <c r="BO8" i="28"/>
  <c r="BK8" i="28"/>
  <c r="BI8" i="28"/>
  <c r="BF8" i="28"/>
  <c r="BD8" i="28"/>
  <c r="BB8" i="28"/>
  <c r="AZ8" i="28"/>
  <c r="AX8" i="28"/>
  <c r="AV8" i="28"/>
  <c r="AR8" i="28"/>
  <c r="AO8" i="28"/>
  <c r="AK8" i="28"/>
  <c r="AI8" i="28"/>
  <c r="AG8" i="28"/>
  <c r="AE8" i="28"/>
  <c r="AC8" i="28"/>
  <c r="AA8" i="28"/>
  <c r="Y8" i="28"/>
  <c r="W8" i="28"/>
  <c r="U8" i="28"/>
  <c r="S8" i="28"/>
  <c r="Q8" i="28"/>
  <c r="O8" i="28"/>
  <c r="M8" i="28"/>
  <c r="K8" i="28"/>
  <c r="I8" i="28"/>
  <c r="G8" i="28"/>
  <c r="C8" i="28"/>
  <c r="BR7" i="28"/>
  <c r="BO7" i="28"/>
  <c r="BK7" i="28"/>
  <c r="BI7" i="28"/>
  <c r="BF7" i="28"/>
  <c r="BD7" i="28"/>
  <c r="BE7" i="28" s="1"/>
  <c r="BB7" i="28"/>
  <c r="BC7" i="28" s="1"/>
  <c r="AZ7" i="28"/>
  <c r="BA7" i="28" s="1"/>
  <c r="AX7" i="28"/>
  <c r="AY7" i="28" s="1"/>
  <c r="AV7" i="28"/>
  <c r="AW7" i="28" s="1"/>
  <c r="AR7" i="28"/>
  <c r="AO7" i="28"/>
  <c r="AK7" i="28"/>
  <c r="AL7" i="28" s="1"/>
  <c r="AI7" i="28"/>
  <c r="AJ7" i="28" s="1"/>
  <c r="AG7" i="28"/>
  <c r="AH7" i="28" s="1"/>
  <c r="AE7" i="28"/>
  <c r="AF7" i="28" s="1"/>
  <c r="AC7" i="28"/>
  <c r="AD7" i="28" s="1"/>
  <c r="AA7" i="28"/>
  <c r="AB7" i="28" s="1"/>
  <c r="Y7" i="28"/>
  <c r="Z7" i="28" s="1"/>
  <c r="W7" i="28"/>
  <c r="X7" i="28" s="1"/>
  <c r="U7" i="28"/>
  <c r="V7" i="28" s="1"/>
  <c r="S7" i="28"/>
  <c r="T7" i="28" s="1"/>
  <c r="Q7" i="28"/>
  <c r="R7" i="28" s="1"/>
  <c r="O7" i="28"/>
  <c r="P7" i="28" s="1"/>
  <c r="M7" i="28"/>
  <c r="N7" i="28" s="1"/>
  <c r="K7" i="28"/>
  <c r="L7" i="28" s="1"/>
  <c r="I7" i="28"/>
  <c r="J7" i="28" s="1"/>
  <c r="C7" i="28"/>
  <c r="BR6" i="28"/>
  <c r="BO6" i="28"/>
  <c r="BK6" i="28"/>
  <c r="E6" i="28"/>
  <c r="C6" i="28"/>
  <c r="BR5" i="28"/>
  <c r="BO5" i="28"/>
  <c r="BK5" i="28"/>
  <c r="BI5" i="28"/>
  <c r="AR5" i="28"/>
  <c r="AQ5" i="28"/>
  <c r="AO5" i="28"/>
  <c r="E5" i="28"/>
  <c r="F5" i="28" s="1"/>
  <c r="C5" i="28"/>
  <c r="D6" i="28" s="1"/>
  <c r="BR4" i="28"/>
  <c r="BO4" i="28"/>
  <c r="AT4" i="28"/>
  <c r="AR4" i="28"/>
  <c r="AQ4" i="28"/>
  <c r="C4" i="28"/>
  <c r="BP2" i="28"/>
  <c r="BQ2" i="28" s="1"/>
  <c r="AS2" i="28"/>
  <c r="BK31" i="31"/>
  <c r="BI31" i="31"/>
  <c r="BG31" i="31"/>
  <c r="BF31" i="31"/>
  <c r="BD31" i="31"/>
  <c r="BE31" i="31" s="1"/>
  <c r="BB31" i="31"/>
  <c r="BC31" i="31" s="1"/>
  <c r="AZ31" i="31"/>
  <c r="AX31" i="31"/>
  <c r="AY31" i="31" s="1"/>
  <c r="AW31" i="31"/>
  <c r="AT31" i="31"/>
  <c r="AS31" i="31"/>
  <c r="AR31" i="31"/>
  <c r="AQ31" i="31"/>
  <c r="AK31" i="31"/>
  <c r="AI31" i="31"/>
  <c r="AG31" i="31"/>
  <c r="AE31" i="31"/>
  <c r="AC31" i="31"/>
  <c r="AA31" i="31"/>
  <c r="Y31" i="31"/>
  <c r="W31" i="31"/>
  <c r="U31" i="31"/>
  <c r="S31" i="31"/>
  <c r="Q31" i="31"/>
  <c r="O31" i="31"/>
  <c r="N31" i="31"/>
  <c r="M31" i="31"/>
  <c r="K31" i="31"/>
  <c r="L31" i="31" s="1"/>
  <c r="I31" i="31"/>
  <c r="G31" i="31"/>
  <c r="H31" i="31" s="1"/>
  <c r="E31" i="31"/>
  <c r="BK30" i="31"/>
  <c r="BI30" i="31"/>
  <c r="BG30" i="31"/>
  <c r="BF30" i="31"/>
  <c r="BD30" i="31"/>
  <c r="BE30" i="31" s="1"/>
  <c r="BB30" i="31"/>
  <c r="BC30" i="31" s="1"/>
  <c r="BA30" i="31"/>
  <c r="AZ30" i="31"/>
  <c r="AX30" i="31"/>
  <c r="AT30" i="31"/>
  <c r="AU30" i="31" s="1"/>
  <c r="AS30" i="31"/>
  <c r="AR30" i="31"/>
  <c r="AQ30" i="31"/>
  <c r="AK30" i="31"/>
  <c r="AI30" i="31"/>
  <c r="AG30" i="31"/>
  <c r="AE30" i="31"/>
  <c r="AC30" i="31"/>
  <c r="AA30" i="31"/>
  <c r="Y30" i="31"/>
  <c r="W30" i="31"/>
  <c r="X30" i="31" s="1"/>
  <c r="U30" i="31"/>
  <c r="S30" i="31"/>
  <c r="Q30" i="31"/>
  <c r="O30" i="31"/>
  <c r="M30" i="31"/>
  <c r="N30" i="31" s="1"/>
  <c r="L30" i="31"/>
  <c r="K30" i="31"/>
  <c r="I30" i="31"/>
  <c r="J30" i="31" s="1"/>
  <c r="G30" i="31"/>
  <c r="BK29" i="31"/>
  <c r="BI29" i="31"/>
  <c r="BG29" i="31"/>
  <c r="BF29" i="31"/>
  <c r="BD29" i="31"/>
  <c r="BE29" i="31" s="1"/>
  <c r="BB29" i="31"/>
  <c r="BC29" i="31" s="1"/>
  <c r="AZ29" i="31"/>
  <c r="BA29" i="31" s="1"/>
  <c r="AX29" i="31"/>
  <c r="AY30" i="31" s="1"/>
  <c r="AT29" i="31"/>
  <c r="AS29" i="31"/>
  <c r="AR29" i="31"/>
  <c r="AQ29" i="31"/>
  <c r="AK29" i="31"/>
  <c r="AI29" i="31"/>
  <c r="AG29" i="31"/>
  <c r="AE29" i="31"/>
  <c r="AC29" i="31"/>
  <c r="AA29" i="31"/>
  <c r="Y29" i="31"/>
  <c r="W29" i="31"/>
  <c r="X29" i="31" s="1"/>
  <c r="U29" i="31"/>
  <c r="S29" i="31"/>
  <c r="Q29" i="31"/>
  <c r="O29" i="31"/>
  <c r="M29" i="31"/>
  <c r="L29" i="31"/>
  <c r="K29" i="31"/>
  <c r="I29" i="31"/>
  <c r="J29" i="31" s="1"/>
  <c r="H29" i="31"/>
  <c r="G29" i="31"/>
  <c r="E29" i="31"/>
  <c r="D29" i="31"/>
  <c r="BR28" i="31"/>
  <c r="BO28" i="31"/>
  <c r="BK28" i="31"/>
  <c r="BI28" i="31"/>
  <c r="BF28" i="31"/>
  <c r="BG28" i="31" s="1"/>
  <c r="BE28" i="31"/>
  <c r="BD28" i="31"/>
  <c r="BB28" i="31"/>
  <c r="AZ28" i="31"/>
  <c r="BA28" i="31" s="1"/>
  <c r="AY28" i="31"/>
  <c r="AX28" i="31"/>
  <c r="AT28" i="31"/>
  <c r="AC31" i="3" s="1"/>
  <c r="AR28" i="31"/>
  <c r="AQ28" i="31"/>
  <c r="AO28" i="31"/>
  <c r="AK28" i="31"/>
  <c r="AI28" i="31"/>
  <c r="AG28" i="31"/>
  <c r="AE28" i="31"/>
  <c r="AC28" i="31"/>
  <c r="AA28" i="31"/>
  <c r="Y28" i="31"/>
  <c r="W28" i="31"/>
  <c r="U28" i="31"/>
  <c r="S28" i="31"/>
  <c r="Q28" i="31"/>
  <c r="O28" i="31"/>
  <c r="M28" i="31"/>
  <c r="N29" i="31" s="1"/>
  <c r="K28" i="31"/>
  <c r="L28" i="31" s="1"/>
  <c r="J28" i="31"/>
  <c r="I28" i="31"/>
  <c r="G28" i="31"/>
  <c r="E28" i="31"/>
  <c r="C28" i="31"/>
  <c r="D28" i="31" s="1"/>
  <c r="BR27" i="31"/>
  <c r="BO27" i="31"/>
  <c r="BK27" i="31"/>
  <c r="BI27" i="31"/>
  <c r="BG27" i="31"/>
  <c r="BF27" i="31"/>
  <c r="BD27" i="31"/>
  <c r="BB27" i="31"/>
  <c r="BC27" i="31" s="1"/>
  <c r="BA27" i="31"/>
  <c r="AZ27" i="31"/>
  <c r="AX27" i="31"/>
  <c r="AY27" i="31" s="1"/>
  <c r="AT27" i="31"/>
  <c r="AR27" i="31"/>
  <c r="AQ27" i="31"/>
  <c r="AO27" i="31"/>
  <c r="AK27" i="31"/>
  <c r="AI27" i="31"/>
  <c r="AG27" i="31"/>
  <c r="AE27" i="31"/>
  <c r="AC27" i="31"/>
  <c r="AA27" i="31"/>
  <c r="Y27" i="31"/>
  <c r="W27" i="31"/>
  <c r="X27" i="31" s="1"/>
  <c r="U27" i="31"/>
  <c r="S27" i="31"/>
  <c r="Q27" i="31"/>
  <c r="O27" i="31"/>
  <c r="M27" i="31"/>
  <c r="N27" i="31" s="1"/>
  <c r="K27" i="31"/>
  <c r="L27" i="31" s="1"/>
  <c r="I27" i="31"/>
  <c r="G27" i="31"/>
  <c r="E27" i="31" s="1"/>
  <c r="F27" i="31" s="1"/>
  <c r="D27" i="31"/>
  <c r="C27" i="31"/>
  <c r="BR26" i="31"/>
  <c r="BO26" i="31"/>
  <c r="BK26" i="31"/>
  <c r="BI26" i="31"/>
  <c r="BF26" i="31"/>
  <c r="BG26" i="31" s="1"/>
  <c r="BD26" i="31"/>
  <c r="BE26" i="31" s="1"/>
  <c r="BB26" i="31"/>
  <c r="AZ26" i="31"/>
  <c r="BA26" i="31" s="1"/>
  <c r="AX26" i="31"/>
  <c r="AY26" i="31" s="1"/>
  <c r="AW26" i="31"/>
  <c r="AT26" i="31"/>
  <c r="AR26" i="31"/>
  <c r="AQ26" i="31"/>
  <c r="AO26" i="31"/>
  <c r="AK26" i="31"/>
  <c r="AI26" i="31"/>
  <c r="AG26" i="31"/>
  <c r="AE26" i="31"/>
  <c r="AC26" i="31"/>
  <c r="AA26" i="31"/>
  <c r="Y26" i="31"/>
  <c r="W26" i="31"/>
  <c r="U26" i="31"/>
  <c r="S26" i="31"/>
  <c r="Q26" i="31"/>
  <c r="O26" i="31"/>
  <c r="M26" i="31"/>
  <c r="N26" i="31" s="1"/>
  <c r="K26" i="31"/>
  <c r="L26" i="31" s="1"/>
  <c r="I26" i="31"/>
  <c r="J27" i="31" s="1"/>
  <c r="G26" i="31"/>
  <c r="E26" i="31"/>
  <c r="D26" i="31"/>
  <c r="C26" i="31"/>
  <c r="BR25" i="31"/>
  <c r="BO25" i="31"/>
  <c r="BK25" i="31"/>
  <c r="BI25" i="31"/>
  <c r="BF25" i="31"/>
  <c r="BG25" i="31" s="1"/>
  <c r="BE25" i="31"/>
  <c r="BD25" i="31"/>
  <c r="BB25" i="31"/>
  <c r="BC26" i="31" s="1"/>
  <c r="AZ25" i="31"/>
  <c r="BA25" i="31" s="1"/>
  <c r="AX25" i="31"/>
  <c r="AW25" i="31"/>
  <c r="AT25" i="31"/>
  <c r="AR25" i="31"/>
  <c r="AQ25" i="31"/>
  <c r="AO25" i="31"/>
  <c r="AK25" i="31"/>
  <c r="AI25" i="31"/>
  <c r="AG25" i="31"/>
  <c r="AE25" i="31"/>
  <c r="AC25" i="31"/>
  <c r="AA25" i="31"/>
  <c r="Y25" i="31"/>
  <c r="W25" i="31"/>
  <c r="X25" i="31" s="1"/>
  <c r="U25" i="31"/>
  <c r="S25" i="31"/>
  <c r="Q25" i="31"/>
  <c r="O25" i="31"/>
  <c r="M25" i="31"/>
  <c r="N25" i="31" s="1"/>
  <c r="K25" i="31"/>
  <c r="L25" i="31" s="1"/>
  <c r="I25" i="31"/>
  <c r="G25" i="31"/>
  <c r="H25" i="31" s="1"/>
  <c r="D25" i="31"/>
  <c r="C25" i="31"/>
  <c r="BR24" i="31"/>
  <c r="BO24" i="31"/>
  <c r="BK24" i="31"/>
  <c r="BI24" i="31"/>
  <c r="BG24" i="31"/>
  <c r="BF24" i="31"/>
  <c r="BE24" i="31"/>
  <c r="BD24" i="31"/>
  <c r="BB24" i="31"/>
  <c r="AZ24" i="31"/>
  <c r="AX24" i="31"/>
  <c r="AY25" i="31" s="1"/>
  <c r="AW24" i="31"/>
  <c r="AT24" i="31"/>
  <c r="AR24" i="31"/>
  <c r="AQ24" i="31"/>
  <c r="AO24" i="31"/>
  <c r="AK24" i="31"/>
  <c r="AI24" i="31"/>
  <c r="AG24" i="31"/>
  <c r="AE24" i="31"/>
  <c r="AC24" i="31"/>
  <c r="AA24" i="31"/>
  <c r="Y24" i="31"/>
  <c r="W24" i="31"/>
  <c r="X24" i="31" s="1"/>
  <c r="U24" i="31"/>
  <c r="S24" i="31"/>
  <c r="Q24" i="31"/>
  <c r="O24" i="31"/>
  <c r="M24" i="31"/>
  <c r="N24" i="31" s="1"/>
  <c r="K24" i="31"/>
  <c r="I24" i="31"/>
  <c r="J24" i="31" s="1"/>
  <c r="G24" i="31"/>
  <c r="E24" i="31" s="1"/>
  <c r="F24" i="31" s="1"/>
  <c r="C24" i="31"/>
  <c r="BR23" i="31"/>
  <c r="BO23" i="31"/>
  <c r="BK23" i="31"/>
  <c r="BI23" i="31"/>
  <c r="BG23" i="31"/>
  <c r="BF23" i="31"/>
  <c r="BD23" i="31"/>
  <c r="BB23" i="31"/>
  <c r="AZ23" i="31"/>
  <c r="BA24" i="31" s="1"/>
  <c r="AY23" i="31"/>
  <c r="AX23" i="31"/>
  <c r="AT23" i="31"/>
  <c r="AC26" i="3" s="1"/>
  <c r="AR23" i="31"/>
  <c r="AQ23" i="31"/>
  <c r="AO23" i="31"/>
  <c r="AK23" i="31"/>
  <c r="AI23" i="31"/>
  <c r="AG23" i="31"/>
  <c r="AE23" i="31"/>
  <c r="AC23" i="31"/>
  <c r="AA23" i="31"/>
  <c r="Y23" i="31"/>
  <c r="W23" i="31"/>
  <c r="X23" i="31" s="1"/>
  <c r="U23" i="31"/>
  <c r="S23" i="31"/>
  <c r="Q23" i="31"/>
  <c r="O23" i="31"/>
  <c r="M23" i="31"/>
  <c r="K23" i="31"/>
  <c r="L23" i="31" s="1"/>
  <c r="J23" i="31"/>
  <c r="I23" i="31"/>
  <c r="G23" i="31"/>
  <c r="E23" i="31" s="1"/>
  <c r="C23" i="31"/>
  <c r="D23" i="31" s="1"/>
  <c r="BR22" i="31"/>
  <c r="BO22" i="31"/>
  <c r="BK22" i="31"/>
  <c r="BI22" i="31"/>
  <c r="BF22" i="31"/>
  <c r="BE22" i="31"/>
  <c r="BD22" i="31"/>
  <c r="BB22" i="31"/>
  <c r="BC23" i="31" s="1"/>
  <c r="BA22" i="31"/>
  <c r="AZ22" i="31"/>
  <c r="AX22" i="31"/>
  <c r="AT22" i="31"/>
  <c r="AR22" i="31"/>
  <c r="AQ22" i="31"/>
  <c r="AO22" i="31"/>
  <c r="AK22" i="31"/>
  <c r="AI22" i="31"/>
  <c r="AG22" i="31"/>
  <c r="AE22" i="31"/>
  <c r="AC22" i="31"/>
  <c r="AA22" i="31"/>
  <c r="Y22" i="31"/>
  <c r="W22" i="31"/>
  <c r="X22" i="31" s="1"/>
  <c r="U22" i="31"/>
  <c r="S22" i="31"/>
  <c r="Q22" i="31"/>
  <c r="O22" i="31"/>
  <c r="M22" i="31"/>
  <c r="N22" i="31" s="1"/>
  <c r="K22" i="31"/>
  <c r="J22" i="31"/>
  <c r="I22" i="31"/>
  <c r="G22" i="31"/>
  <c r="H22" i="31" s="1"/>
  <c r="E22" i="31"/>
  <c r="C22" i="31"/>
  <c r="BR21" i="31"/>
  <c r="BO21" i="31"/>
  <c r="BK21" i="31"/>
  <c r="BI21" i="31"/>
  <c r="BG21" i="31"/>
  <c r="BF21" i="31"/>
  <c r="BD21" i="31"/>
  <c r="BB21" i="31"/>
  <c r="BC21" i="31" s="1"/>
  <c r="AZ21" i="31"/>
  <c r="AX21" i="31"/>
  <c r="AY21" i="31" s="1"/>
  <c r="AW21" i="31"/>
  <c r="AT21" i="31"/>
  <c r="AC24" i="3" s="1"/>
  <c r="AR21" i="31"/>
  <c r="AQ21" i="31"/>
  <c r="AO21" i="31"/>
  <c r="AK21" i="31"/>
  <c r="AI21" i="31"/>
  <c r="AG21" i="31"/>
  <c r="AE21" i="31"/>
  <c r="AC21" i="31"/>
  <c r="AA21" i="31"/>
  <c r="Y21" i="31"/>
  <c r="W21" i="31"/>
  <c r="U21" i="31"/>
  <c r="S21" i="31"/>
  <c r="Q21" i="31"/>
  <c r="O21" i="31"/>
  <c r="M21" i="31"/>
  <c r="L21" i="31"/>
  <c r="K21" i="31"/>
  <c r="I21" i="31"/>
  <c r="J21" i="31" s="1"/>
  <c r="G21" i="31"/>
  <c r="C21" i="31"/>
  <c r="D22" i="31" s="1"/>
  <c r="BR20" i="31"/>
  <c r="BO20" i="31"/>
  <c r="BK20" i="31"/>
  <c r="BI20" i="31"/>
  <c r="BF20" i="31"/>
  <c r="BD20" i="31"/>
  <c r="BE21" i="31" s="1"/>
  <c r="BB20" i="31"/>
  <c r="BC20" i="31" s="1"/>
  <c r="BA20" i="31"/>
  <c r="AZ20" i="31"/>
  <c r="AX20" i="31"/>
  <c r="AY20" i="31" s="1"/>
  <c r="AR20" i="31"/>
  <c r="AQ20" i="31"/>
  <c r="AO20" i="31"/>
  <c r="AK20" i="31"/>
  <c r="AI20" i="31"/>
  <c r="AG20" i="31"/>
  <c r="AE20" i="31"/>
  <c r="AC20" i="31"/>
  <c r="AA20" i="31"/>
  <c r="Y20" i="31"/>
  <c r="W20" i="31"/>
  <c r="X21" i="31" s="1"/>
  <c r="U20" i="31"/>
  <c r="S20" i="31"/>
  <c r="Q20" i="31"/>
  <c r="O20" i="31"/>
  <c r="M20" i="31"/>
  <c r="N20" i="31" s="1"/>
  <c r="K20" i="31"/>
  <c r="I20" i="31"/>
  <c r="G20" i="31"/>
  <c r="E20" i="31"/>
  <c r="F20" i="31" s="1"/>
  <c r="C20" i="31"/>
  <c r="D20" i="31" s="1"/>
  <c r="BR19" i="31"/>
  <c r="BO19" i="31"/>
  <c r="BK19" i="31"/>
  <c r="BI19" i="31"/>
  <c r="BF19" i="31"/>
  <c r="BG20" i="31" s="1"/>
  <c r="BD19" i="31"/>
  <c r="BE19" i="31" s="1"/>
  <c r="BC19" i="31"/>
  <c r="BB19" i="31"/>
  <c r="AZ19" i="31"/>
  <c r="BA19" i="31" s="1"/>
  <c r="AX19" i="31"/>
  <c r="AY19" i="31" s="1"/>
  <c r="AT19" i="31"/>
  <c r="AR19" i="31"/>
  <c r="AQ19" i="31"/>
  <c r="AO19" i="31"/>
  <c r="AK19" i="31"/>
  <c r="AI19" i="31"/>
  <c r="AG19" i="31"/>
  <c r="AE19" i="31"/>
  <c r="AC19" i="31"/>
  <c r="AA19" i="31"/>
  <c r="Y19" i="31"/>
  <c r="W19" i="31"/>
  <c r="X19" i="31" s="1"/>
  <c r="U19" i="31"/>
  <c r="S19" i="31"/>
  <c r="Q19" i="31"/>
  <c r="O19" i="31"/>
  <c r="M19" i="31"/>
  <c r="K19" i="31"/>
  <c r="I19" i="31"/>
  <c r="J19" i="31" s="1"/>
  <c r="G19" i="31"/>
  <c r="E19" i="31" s="1"/>
  <c r="C19" i="31"/>
  <c r="D19" i="31" s="1"/>
  <c r="BR18" i="31"/>
  <c r="BO18" i="31"/>
  <c r="BK18" i="31"/>
  <c r="BI18" i="31"/>
  <c r="BF18" i="31"/>
  <c r="BG18" i="31" s="1"/>
  <c r="BE18" i="31"/>
  <c r="BD18" i="31"/>
  <c r="BB18" i="31"/>
  <c r="AZ18" i="31"/>
  <c r="BA18" i="31" s="1"/>
  <c r="AX18" i="31"/>
  <c r="AY18" i="31" s="1"/>
  <c r="AT18" i="31"/>
  <c r="AC21" i="3" s="1"/>
  <c r="AR18" i="31"/>
  <c r="AQ18" i="31"/>
  <c r="AO18" i="31"/>
  <c r="AK18" i="31"/>
  <c r="AI18" i="31"/>
  <c r="AG18" i="31"/>
  <c r="AE18" i="31"/>
  <c r="AC18" i="31"/>
  <c r="AA18" i="31"/>
  <c r="Y18" i="31"/>
  <c r="W18" i="31"/>
  <c r="U18" i="31"/>
  <c r="S18" i="31"/>
  <c r="Q18" i="31"/>
  <c r="O18" i="31"/>
  <c r="M18" i="31"/>
  <c r="N18" i="31" s="1"/>
  <c r="K18" i="31"/>
  <c r="L19" i="31" s="1"/>
  <c r="J18" i="31"/>
  <c r="I18" i="31"/>
  <c r="G18" i="31"/>
  <c r="E18" i="31" s="1"/>
  <c r="F18" i="31" s="1"/>
  <c r="D18" i="31"/>
  <c r="C18" i="31"/>
  <c r="BR17" i="31"/>
  <c r="BO17" i="31"/>
  <c r="BK17" i="31"/>
  <c r="BI17" i="31"/>
  <c r="BG17" i="31"/>
  <c r="BF17" i="31"/>
  <c r="BE17" i="31"/>
  <c r="BD17" i="31"/>
  <c r="BB17" i="31"/>
  <c r="BC17" i="31" s="1"/>
  <c r="AZ17" i="31"/>
  <c r="AX17" i="31"/>
  <c r="AY17" i="31" s="1"/>
  <c r="AW17" i="31"/>
  <c r="AR17" i="31"/>
  <c r="AQ17" i="31"/>
  <c r="AO17" i="31"/>
  <c r="AK17" i="31"/>
  <c r="AI17" i="31"/>
  <c r="AG17" i="31"/>
  <c r="AE17" i="31"/>
  <c r="AC17" i="31"/>
  <c r="AA17" i="31"/>
  <c r="Y17" i="31"/>
  <c r="X17" i="31"/>
  <c r="W17" i="31"/>
  <c r="U17" i="31"/>
  <c r="S17" i="31"/>
  <c r="Q17" i="31"/>
  <c r="O17" i="31"/>
  <c r="M17" i="31"/>
  <c r="N17" i="31" s="1"/>
  <c r="K17" i="31"/>
  <c r="I17" i="31"/>
  <c r="G17" i="31"/>
  <c r="E17" i="31" s="1"/>
  <c r="F17" i="31" s="1"/>
  <c r="C17" i="31"/>
  <c r="D17" i="31" s="1"/>
  <c r="BR16" i="31"/>
  <c r="BO16" i="31"/>
  <c r="BK16" i="31"/>
  <c r="BI16" i="31"/>
  <c r="BG16" i="31"/>
  <c r="BF16" i="31"/>
  <c r="BD16" i="31"/>
  <c r="BE16" i="31" s="1"/>
  <c r="BB16" i="31"/>
  <c r="AZ16" i="31"/>
  <c r="BA16" i="31" s="1"/>
  <c r="AY16" i="31"/>
  <c r="AX16" i="31"/>
  <c r="AW16" i="31"/>
  <c r="AT16" i="31"/>
  <c r="AC19" i="3" s="1"/>
  <c r="AR16" i="31"/>
  <c r="AQ16" i="31"/>
  <c r="AO16" i="31"/>
  <c r="AK16" i="31"/>
  <c r="AI16" i="31"/>
  <c r="AG16" i="31"/>
  <c r="AE16" i="31"/>
  <c r="AC16" i="31"/>
  <c r="AA16" i="31"/>
  <c r="Y16" i="31"/>
  <c r="W16" i="31"/>
  <c r="X16" i="31" s="1"/>
  <c r="U16" i="31"/>
  <c r="S16" i="31"/>
  <c r="Q16" i="31"/>
  <c r="O16" i="31"/>
  <c r="N16" i="31"/>
  <c r="M16" i="31"/>
  <c r="K16" i="31"/>
  <c r="I16" i="31"/>
  <c r="J16" i="31" s="1"/>
  <c r="G16" i="31"/>
  <c r="E16" i="31" s="1"/>
  <c r="F16" i="31"/>
  <c r="C16" i="31"/>
  <c r="BR15" i="31"/>
  <c r="BO15" i="31"/>
  <c r="BK15" i="31"/>
  <c r="BI15" i="31"/>
  <c r="BG15" i="31"/>
  <c r="BF15" i="31"/>
  <c r="BD15" i="31"/>
  <c r="BE15" i="31" s="1"/>
  <c r="BB15" i="31"/>
  <c r="AZ15" i="31"/>
  <c r="BA15" i="31" s="1"/>
  <c r="AY15" i="31"/>
  <c r="AX15" i="31"/>
  <c r="AW15" i="31"/>
  <c r="AT15" i="31"/>
  <c r="AR15" i="31"/>
  <c r="AQ15" i="31"/>
  <c r="AO15" i="31"/>
  <c r="AK15" i="31"/>
  <c r="AI15" i="31"/>
  <c r="AG15" i="31"/>
  <c r="AE15" i="31"/>
  <c r="AC15" i="31"/>
  <c r="AA15" i="31"/>
  <c r="Y15" i="31"/>
  <c r="X15" i="31"/>
  <c r="W15" i="31"/>
  <c r="U15" i="31"/>
  <c r="S15" i="31"/>
  <c r="Q15" i="31"/>
  <c r="O15" i="31"/>
  <c r="M15" i="31"/>
  <c r="N15" i="31" s="1"/>
  <c r="K15" i="31"/>
  <c r="L15" i="31" s="1"/>
  <c r="J15" i="31"/>
  <c r="I15" i="31"/>
  <c r="H15" i="31"/>
  <c r="G15" i="31"/>
  <c r="E15" i="31"/>
  <c r="C15" i="31"/>
  <c r="D15" i="31" s="1"/>
  <c r="BR14" i="31"/>
  <c r="BO14" i="31"/>
  <c r="BK14" i="31"/>
  <c r="BI14" i="31"/>
  <c r="BF14" i="31"/>
  <c r="BD14" i="31"/>
  <c r="BB14" i="31"/>
  <c r="BC14" i="31" s="1"/>
  <c r="BA14" i="31"/>
  <c r="AZ14" i="31"/>
  <c r="AX14" i="31"/>
  <c r="AY14" i="31" s="1"/>
  <c r="AT14" i="31"/>
  <c r="AR14" i="31"/>
  <c r="AQ14" i="31"/>
  <c r="AO14" i="31"/>
  <c r="AK14" i="31"/>
  <c r="AI14" i="31"/>
  <c r="AG14" i="31"/>
  <c r="AE14" i="31"/>
  <c r="AC14" i="31"/>
  <c r="AA14" i="31"/>
  <c r="Y14" i="31"/>
  <c r="W14" i="31"/>
  <c r="U14" i="31"/>
  <c r="S14" i="31"/>
  <c r="Q14" i="31"/>
  <c r="O14" i="31"/>
  <c r="M14" i="31"/>
  <c r="L14" i="31"/>
  <c r="K14" i="31"/>
  <c r="J14" i="31"/>
  <c r="I14" i="31"/>
  <c r="G14" i="31"/>
  <c r="H14" i="31" s="1"/>
  <c r="E14" i="31"/>
  <c r="F14" i="31" s="1"/>
  <c r="C14" i="31"/>
  <c r="BR13" i="31"/>
  <c r="BO13" i="31"/>
  <c r="BK13" i="31"/>
  <c r="BI13" i="31"/>
  <c r="BF13" i="31"/>
  <c r="BG13" i="31" s="1"/>
  <c r="BD13" i="31"/>
  <c r="BB13" i="31"/>
  <c r="AZ13" i="31"/>
  <c r="BA13" i="31" s="1"/>
  <c r="AX13" i="31"/>
  <c r="AY13" i="31" s="1"/>
  <c r="AT13" i="31"/>
  <c r="AC16" i="3" s="1"/>
  <c r="AR13" i="31"/>
  <c r="AQ13" i="31"/>
  <c r="AO13" i="31"/>
  <c r="AK13" i="31"/>
  <c r="AI13" i="31"/>
  <c r="AG13" i="31"/>
  <c r="AE13" i="31"/>
  <c r="AC13" i="31"/>
  <c r="AA13" i="31"/>
  <c r="Y13" i="31"/>
  <c r="W13" i="31"/>
  <c r="X13" i="31" s="1"/>
  <c r="U13" i="31"/>
  <c r="S13" i="31"/>
  <c r="Q13" i="31"/>
  <c r="O13" i="31"/>
  <c r="M13" i="31"/>
  <c r="K13" i="31"/>
  <c r="I13" i="31"/>
  <c r="G13" i="31"/>
  <c r="E13" i="31"/>
  <c r="F13" i="31" s="1"/>
  <c r="C13" i="31"/>
  <c r="D14" i="31" s="1"/>
  <c r="BR12" i="31"/>
  <c r="BO12" i="31"/>
  <c r="BK12" i="31"/>
  <c r="BI12" i="31"/>
  <c r="BF12" i="31"/>
  <c r="BG12" i="31" s="1"/>
  <c r="BD12" i="31"/>
  <c r="BE13" i="31" s="1"/>
  <c r="BB12" i="31"/>
  <c r="BC13" i="31" s="1"/>
  <c r="AZ12" i="31"/>
  <c r="AX12" i="31"/>
  <c r="AY12" i="31" s="1"/>
  <c r="AW12" i="31"/>
  <c r="AT12" i="31"/>
  <c r="AC15" i="3" s="1"/>
  <c r="AR12" i="31"/>
  <c r="AQ12" i="31"/>
  <c r="AO12" i="31"/>
  <c r="AK12" i="31"/>
  <c r="AI12" i="31"/>
  <c r="AG12" i="31"/>
  <c r="AE12" i="31"/>
  <c r="AC12" i="31"/>
  <c r="AA12" i="31"/>
  <c r="Y12" i="31"/>
  <c r="W12" i="31"/>
  <c r="X12" i="31" s="1"/>
  <c r="U12" i="31"/>
  <c r="S12" i="31"/>
  <c r="Q12" i="31"/>
  <c r="O12" i="31"/>
  <c r="M12" i="31"/>
  <c r="K12" i="31"/>
  <c r="L12" i="31" s="1"/>
  <c r="I12" i="31"/>
  <c r="G12" i="31"/>
  <c r="H12" i="31" s="1"/>
  <c r="E12" i="31"/>
  <c r="F12" i="31" s="1"/>
  <c r="C12" i="31"/>
  <c r="D12" i="31" s="1"/>
  <c r="BR11" i="31"/>
  <c r="BO11" i="31"/>
  <c r="BK11" i="31"/>
  <c r="BI11" i="31"/>
  <c r="BF11" i="31"/>
  <c r="BD11" i="31"/>
  <c r="BB11" i="31"/>
  <c r="AZ11" i="31"/>
  <c r="AX11" i="31"/>
  <c r="AT11" i="31"/>
  <c r="AR11" i="31"/>
  <c r="AQ11" i="31"/>
  <c r="AO11" i="31"/>
  <c r="AK11" i="31"/>
  <c r="AI11" i="31"/>
  <c r="AG11" i="31"/>
  <c r="AE11" i="31"/>
  <c r="AC11" i="31"/>
  <c r="AA11" i="31"/>
  <c r="Y11" i="31"/>
  <c r="W11" i="31"/>
  <c r="U11" i="31"/>
  <c r="S11" i="31"/>
  <c r="Q11" i="31"/>
  <c r="O11" i="31"/>
  <c r="M11" i="31"/>
  <c r="K11" i="31"/>
  <c r="I11" i="31"/>
  <c r="G11" i="31"/>
  <c r="E11" i="31"/>
  <c r="D11" i="31"/>
  <c r="C11" i="31"/>
  <c r="BR10" i="31"/>
  <c r="BN10" i="31"/>
  <c r="BK10" i="31"/>
  <c r="BI10" i="31"/>
  <c r="BF10" i="31"/>
  <c r="BD10" i="31"/>
  <c r="BB10" i="31"/>
  <c r="BC11" i="31" s="1"/>
  <c r="AZ10" i="31"/>
  <c r="AX10" i="31"/>
  <c r="AR10" i="31"/>
  <c r="AO10" i="31"/>
  <c r="AK10" i="31"/>
  <c r="AL11" i="31" s="1"/>
  <c r="AI10" i="31"/>
  <c r="AJ11" i="31" s="1"/>
  <c r="AG10" i="31"/>
  <c r="AH11" i="31" s="1"/>
  <c r="AE10" i="31"/>
  <c r="AF11" i="31" s="1"/>
  <c r="AC10" i="31"/>
  <c r="AD11" i="31" s="1"/>
  <c r="AA10" i="31"/>
  <c r="AB11" i="31" s="1"/>
  <c r="Y10" i="31"/>
  <c r="Z11" i="31" s="1"/>
  <c r="W10" i="31"/>
  <c r="U10" i="31"/>
  <c r="V11" i="31" s="1"/>
  <c r="S10" i="31"/>
  <c r="T11" i="31" s="1"/>
  <c r="Q10" i="31"/>
  <c r="R11" i="31" s="1"/>
  <c r="O10" i="31"/>
  <c r="P11" i="31" s="1"/>
  <c r="M10" i="31"/>
  <c r="N11" i="31" s="1"/>
  <c r="K10" i="31"/>
  <c r="L11" i="31" s="1"/>
  <c r="I10" i="31"/>
  <c r="G10" i="31"/>
  <c r="C10" i="31"/>
  <c r="BR9" i="31"/>
  <c r="BK9" i="31"/>
  <c r="BI9" i="31"/>
  <c r="BF9" i="31"/>
  <c r="BD9" i="31"/>
  <c r="BE10" i="31" s="1"/>
  <c r="BB9" i="31"/>
  <c r="AZ9" i="31"/>
  <c r="AX9" i="31"/>
  <c r="AW10" i="31"/>
  <c r="AR9" i="31"/>
  <c r="AO9" i="31"/>
  <c r="AK9" i="31"/>
  <c r="AL10" i="31" s="1"/>
  <c r="AI9" i="31"/>
  <c r="AJ10" i="31" s="1"/>
  <c r="AG9" i="31"/>
  <c r="AH10" i="31" s="1"/>
  <c r="AE9" i="31"/>
  <c r="AC9" i="31"/>
  <c r="AA9" i="31"/>
  <c r="Y9" i="31"/>
  <c r="Z10" i="31" s="1"/>
  <c r="W9" i="31"/>
  <c r="U9" i="31"/>
  <c r="V10" i="31" s="1"/>
  <c r="S9" i="31"/>
  <c r="T10" i="31" s="1"/>
  <c r="Q9" i="31"/>
  <c r="R10" i="31" s="1"/>
  <c r="O9" i="31"/>
  <c r="M9" i="31"/>
  <c r="K9" i="31"/>
  <c r="I9" i="31"/>
  <c r="G9" i="31"/>
  <c r="C9" i="31"/>
  <c r="D10" i="31" s="1"/>
  <c r="BR8" i="31"/>
  <c r="BO8" i="31"/>
  <c r="BK8" i="31"/>
  <c r="BI8" i="31"/>
  <c r="BF8" i="31"/>
  <c r="BD8" i="31"/>
  <c r="BB8" i="31"/>
  <c r="AZ8" i="31"/>
  <c r="AX8" i="31"/>
  <c r="AV8" i="31"/>
  <c r="AW9" i="31" s="1"/>
  <c r="AR8" i="31"/>
  <c r="AO8" i="31"/>
  <c r="AK8" i="31"/>
  <c r="AI8" i="31"/>
  <c r="AG8" i="31"/>
  <c r="AE8" i="31"/>
  <c r="AC8" i="31"/>
  <c r="AA8" i="31"/>
  <c r="Y8" i="31"/>
  <c r="W8" i="31"/>
  <c r="U8" i="31"/>
  <c r="S8" i="31"/>
  <c r="Q8" i="31"/>
  <c r="O8" i="31"/>
  <c r="M8" i="31"/>
  <c r="K8" i="31"/>
  <c r="I8" i="31"/>
  <c r="G8" i="31"/>
  <c r="C8" i="31"/>
  <c r="D8" i="31" s="1"/>
  <c r="BR7" i="31"/>
  <c r="BO7" i="31"/>
  <c r="BK7" i="31"/>
  <c r="BI7" i="31"/>
  <c r="BF7" i="31"/>
  <c r="BD7" i="31"/>
  <c r="BE7" i="31" s="1"/>
  <c r="BB7" i="31"/>
  <c r="BC7" i="31" s="1"/>
  <c r="AZ7" i="31"/>
  <c r="AR7" i="31"/>
  <c r="AO7" i="31"/>
  <c r="AK7" i="31"/>
  <c r="AL7" i="31" s="1"/>
  <c r="AI7" i="31"/>
  <c r="AJ7" i="31" s="1"/>
  <c r="AG7" i="31"/>
  <c r="AH7" i="31" s="1"/>
  <c r="AE7" i="31"/>
  <c r="AF7" i="31" s="1"/>
  <c r="AC7" i="31"/>
  <c r="AD7" i="31" s="1"/>
  <c r="AA7" i="31"/>
  <c r="AB7" i="31" s="1"/>
  <c r="Y7" i="31"/>
  <c r="Z7" i="31" s="1"/>
  <c r="W7" i="31"/>
  <c r="S7" i="31"/>
  <c r="T7" i="31" s="1"/>
  <c r="Q7" i="31"/>
  <c r="R7" i="31" s="1"/>
  <c r="O7" i="31"/>
  <c r="P7" i="31" s="1"/>
  <c r="M7" i="31"/>
  <c r="N7" i="31" s="1"/>
  <c r="K7" i="31"/>
  <c r="L7" i="31" s="1"/>
  <c r="I7" i="31"/>
  <c r="G7" i="31"/>
  <c r="H7" i="31" s="1"/>
  <c r="C7" i="31"/>
  <c r="BR6" i="31"/>
  <c r="BO6" i="31"/>
  <c r="BK6" i="31"/>
  <c r="BI6" i="31"/>
  <c r="D6" i="31"/>
  <c r="C6" i="31"/>
  <c r="D7" i="31" s="1"/>
  <c r="BR5" i="31"/>
  <c r="BO5" i="31"/>
  <c r="BK5" i="31"/>
  <c r="BI5" i="31"/>
  <c r="C5" i="31"/>
  <c r="D5" i="31" s="1"/>
  <c r="BR4" i="31"/>
  <c r="BO4" i="31"/>
  <c r="C4" i="31"/>
  <c r="BP2" i="31"/>
  <c r="BQ2" i="31" s="1"/>
  <c r="AS2" i="31"/>
  <c r="BK31" i="34"/>
  <c r="BI31" i="34"/>
  <c r="BF31" i="34"/>
  <c r="BG31" i="34" s="1"/>
  <c r="BD31" i="34"/>
  <c r="BE31" i="34" s="1"/>
  <c r="BC31" i="34"/>
  <c r="BB31" i="34"/>
  <c r="AZ31" i="34"/>
  <c r="AX31" i="34"/>
  <c r="AY31" i="34" s="1"/>
  <c r="AV31" i="34"/>
  <c r="AW31" i="34" s="1"/>
  <c r="AR31" i="34"/>
  <c r="AQ31" i="34"/>
  <c r="AK31" i="34"/>
  <c r="AI31" i="34"/>
  <c r="AG31" i="34"/>
  <c r="AE31" i="34"/>
  <c r="AC31" i="34"/>
  <c r="AA31" i="34"/>
  <c r="Y31" i="34"/>
  <c r="W31" i="34"/>
  <c r="U31" i="34"/>
  <c r="S31" i="34"/>
  <c r="Q31" i="34"/>
  <c r="O31" i="34"/>
  <c r="M31" i="34"/>
  <c r="K31" i="34"/>
  <c r="L31" i="34" s="1"/>
  <c r="I31" i="34"/>
  <c r="J31" i="34" s="1"/>
  <c r="H31" i="34"/>
  <c r="G31" i="34"/>
  <c r="E31" i="34"/>
  <c r="BK30" i="34"/>
  <c r="BI30" i="34"/>
  <c r="BF30" i="34"/>
  <c r="BG30" i="34" s="1"/>
  <c r="BE30" i="34"/>
  <c r="BD30" i="34"/>
  <c r="BB30" i="34"/>
  <c r="AZ30" i="34"/>
  <c r="BA30" i="34" s="1"/>
  <c r="AX30" i="34"/>
  <c r="AY30" i="34" s="1"/>
  <c r="AW30" i="34"/>
  <c r="AV30" i="34"/>
  <c r="AT30" i="34"/>
  <c r="AR30" i="34"/>
  <c r="AQ30" i="34"/>
  <c r="AK30" i="34"/>
  <c r="AI30" i="34"/>
  <c r="AG30" i="34"/>
  <c r="AE30" i="34"/>
  <c r="AC30" i="34"/>
  <c r="AA30" i="34"/>
  <c r="Y30" i="34"/>
  <c r="W30" i="34"/>
  <c r="U30" i="34"/>
  <c r="S30" i="34"/>
  <c r="Q30" i="34"/>
  <c r="O30" i="34"/>
  <c r="M30" i="34"/>
  <c r="N30" i="34" s="1"/>
  <c r="K30" i="34"/>
  <c r="L30" i="34" s="1"/>
  <c r="I30" i="34"/>
  <c r="J30" i="34" s="1"/>
  <c r="H30" i="34"/>
  <c r="G30" i="34"/>
  <c r="E30" i="34"/>
  <c r="BK29" i="34"/>
  <c r="BI29" i="34"/>
  <c r="BF29" i="34"/>
  <c r="BG29" i="34" s="1"/>
  <c r="BE29" i="34"/>
  <c r="BD29" i="34"/>
  <c r="BB29" i="34"/>
  <c r="BC29" i="34" s="1"/>
  <c r="AZ29" i="34"/>
  <c r="BA29" i="34" s="1"/>
  <c r="AX29" i="34"/>
  <c r="AY29" i="34" s="1"/>
  <c r="AW29" i="34"/>
  <c r="AV29" i="34"/>
  <c r="AT29" i="34"/>
  <c r="AU29" i="34" s="1"/>
  <c r="AR29" i="34"/>
  <c r="AQ29" i="34"/>
  <c r="AK29" i="34"/>
  <c r="AI29" i="34"/>
  <c r="AG29" i="34"/>
  <c r="AE29" i="34"/>
  <c r="AC29" i="34"/>
  <c r="AA29" i="34"/>
  <c r="Y29" i="34"/>
  <c r="W29" i="34"/>
  <c r="U29" i="34"/>
  <c r="S29" i="34"/>
  <c r="Q29" i="34"/>
  <c r="O29" i="34"/>
  <c r="M29" i="34"/>
  <c r="N29" i="34" s="1"/>
  <c r="K29" i="34"/>
  <c r="L29" i="34" s="1"/>
  <c r="J29" i="34"/>
  <c r="I29" i="34"/>
  <c r="G29" i="34"/>
  <c r="E29" i="34"/>
  <c r="BR28" i="34"/>
  <c r="BO28" i="34"/>
  <c r="BK28" i="34"/>
  <c r="BI28" i="34"/>
  <c r="BF28" i="34"/>
  <c r="BG28" i="34" s="1"/>
  <c r="BD28" i="34"/>
  <c r="BB28" i="34"/>
  <c r="BC28" i="34" s="1"/>
  <c r="AZ28" i="34"/>
  <c r="BA28" i="34" s="1"/>
  <c r="AX28" i="34"/>
  <c r="AY28" i="34" s="1"/>
  <c r="AV28" i="34"/>
  <c r="AT28" i="34"/>
  <c r="AR28" i="34"/>
  <c r="AQ28" i="34"/>
  <c r="AO28" i="34"/>
  <c r="AK28" i="34"/>
  <c r="AI28" i="34"/>
  <c r="AG28" i="34"/>
  <c r="AE28" i="34"/>
  <c r="AC28" i="34"/>
  <c r="AA28" i="34"/>
  <c r="Y28" i="34"/>
  <c r="W28" i="34"/>
  <c r="U28" i="34"/>
  <c r="S28" i="34"/>
  <c r="Q28" i="34"/>
  <c r="O28" i="34"/>
  <c r="N28" i="34"/>
  <c r="M28" i="34"/>
  <c r="K28" i="34"/>
  <c r="L28" i="34" s="1"/>
  <c r="I28" i="34"/>
  <c r="J28" i="34" s="1"/>
  <c r="G28" i="34"/>
  <c r="H29" i="34" s="1"/>
  <c r="C28" i="34"/>
  <c r="BR27" i="34"/>
  <c r="BO27" i="34"/>
  <c r="BK27" i="34"/>
  <c r="BI27" i="34"/>
  <c r="BG27" i="34"/>
  <c r="BF27" i="34"/>
  <c r="BD27" i="34"/>
  <c r="BE27" i="34" s="1"/>
  <c r="BB27" i="34"/>
  <c r="BC27" i="34" s="1"/>
  <c r="AZ27" i="34"/>
  <c r="BA27" i="34" s="1"/>
  <c r="AY27" i="34"/>
  <c r="AX27" i="34"/>
  <c r="AV27" i="34"/>
  <c r="AR27" i="34"/>
  <c r="AQ27" i="34"/>
  <c r="AO27" i="34"/>
  <c r="AK27" i="34"/>
  <c r="AI27" i="34"/>
  <c r="AG27" i="34"/>
  <c r="AE27" i="34"/>
  <c r="AC27" i="34"/>
  <c r="AA27" i="34"/>
  <c r="Y27" i="34"/>
  <c r="W27" i="34"/>
  <c r="U27" i="34"/>
  <c r="S27" i="34"/>
  <c r="Q27" i="34"/>
  <c r="O27" i="34"/>
  <c r="M27" i="34"/>
  <c r="N27" i="34" s="1"/>
  <c r="K27" i="34"/>
  <c r="L27" i="34" s="1"/>
  <c r="I27" i="34"/>
  <c r="J27" i="34" s="1"/>
  <c r="G27" i="34"/>
  <c r="E27" i="34"/>
  <c r="C27" i="34"/>
  <c r="D27" i="34" s="1"/>
  <c r="BR26" i="34"/>
  <c r="BO26" i="34"/>
  <c r="BK26" i="34"/>
  <c r="BI26" i="34"/>
  <c r="BF26" i="34"/>
  <c r="BG26" i="34" s="1"/>
  <c r="BD26" i="34"/>
  <c r="BE26" i="34" s="1"/>
  <c r="BB26" i="34"/>
  <c r="BC26" i="34" s="1"/>
  <c r="BA26" i="34"/>
  <c r="AZ26" i="34"/>
  <c r="AX26" i="34"/>
  <c r="AY26" i="34" s="1"/>
  <c r="AV26" i="34"/>
  <c r="AW26" i="34" s="1"/>
  <c r="AR26" i="34"/>
  <c r="AQ26" i="34"/>
  <c r="AO26" i="34"/>
  <c r="AK26" i="34"/>
  <c r="AI26" i="34"/>
  <c r="AG26" i="34"/>
  <c r="AE26" i="34"/>
  <c r="AC26" i="34"/>
  <c r="AA26" i="34"/>
  <c r="Y26" i="34"/>
  <c r="W26" i="34"/>
  <c r="U26" i="34"/>
  <c r="S26" i="34"/>
  <c r="Q26" i="34"/>
  <c r="O26" i="34"/>
  <c r="M26" i="34"/>
  <c r="N26" i="34" s="1"/>
  <c r="K26" i="34"/>
  <c r="L26" i="34" s="1"/>
  <c r="I26" i="34"/>
  <c r="G26" i="34"/>
  <c r="C26" i="34"/>
  <c r="D26" i="34" s="1"/>
  <c r="BR25" i="34"/>
  <c r="BO25" i="34"/>
  <c r="BK25" i="34"/>
  <c r="BI25" i="34"/>
  <c r="BF25" i="34"/>
  <c r="BG25" i="34" s="1"/>
  <c r="BD25" i="34"/>
  <c r="BE25" i="34" s="1"/>
  <c r="BC25" i="34"/>
  <c r="BB25" i="34"/>
  <c r="AZ25" i="34"/>
  <c r="BA25" i="34" s="1"/>
  <c r="AX25" i="34"/>
  <c r="AY25" i="34" s="1"/>
  <c r="AV25" i="34"/>
  <c r="AW25" i="34" s="1"/>
  <c r="AR25" i="34"/>
  <c r="AQ25" i="34"/>
  <c r="AO25" i="34"/>
  <c r="AK25" i="34"/>
  <c r="AI25" i="34"/>
  <c r="AG25" i="34"/>
  <c r="AE25" i="34"/>
  <c r="AC25" i="34"/>
  <c r="AA25" i="34"/>
  <c r="Y25" i="34"/>
  <c r="W25" i="34"/>
  <c r="U25" i="34"/>
  <c r="S25" i="34"/>
  <c r="Q25" i="34"/>
  <c r="O25" i="34"/>
  <c r="M25" i="34"/>
  <c r="N25" i="34" s="1"/>
  <c r="L25" i="34"/>
  <c r="K25" i="34"/>
  <c r="I25" i="34"/>
  <c r="J26" i="34" s="1"/>
  <c r="G25" i="34"/>
  <c r="H25" i="34" s="1"/>
  <c r="C25" i="34"/>
  <c r="BR24" i="34"/>
  <c r="BO24" i="34"/>
  <c r="BK24" i="34"/>
  <c r="BI24" i="34"/>
  <c r="BF24" i="34"/>
  <c r="BG24" i="34" s="1"/>
  <c r="BD24" i="34"/>
  <c r="BB24" i="34"/>
  <c r="BC24" i="34" s="1"/>
  <c r="AZ24" i="34"/>
  <c r="BA24" i="34" s="1"/>
  <c r="AX24" i="34"/>
  <c r="AY24" i="34" s="1"/>
  <c r="AV24" i="34"/>
  <c r="AU24" i="34"/>
  <c r="AT24" i="34"/>
  <c r="AR24" i="34"/>
  <c r="AQ24" i="34"/>
  <c r="AO24" i="34"/>
  <c r="AK24" i="34"/>
  <c r="AI24" i="34"/>
  <c r="AG24" i="34"/>
  <c r="AE24" i="34"/>
  <c r="AC24" i="34"/>
  <c r="AA24" i="34"/>
  <c r="Y24" i="34"/>
  <c r="W24" i="34"/>
  <c r="U24" i="34"/>
  <c r="S24" i="34"/>
  <c r="Q24" i="34"/>
  <c r="O24" i="34"/>
  <c r="N24" i="34"/>
  <c r="M24" i="34"/>
  <c r="K24" i="34"/>
  <c r="L24" i="34" s="1"/>
  <c r="I24" i="34"/>
  <c r="G24" i="34"/>
  <c r="C24" i="34"/>
  <c r="D25" i="34" s="1"/>
  <c r="BR23" i="34"/>
  <c r="BO23" i="34"/>
  <c r="BK23" i="34"/>
  <c r="BI23" i="34"/>
  <c r="BG23" i="34"/>
  <c r="BF23" i="34"/>
  <c r="BD23" i="34"/>
  <c r="BE23" i="34" s="1"/>
  <c r="BB23" i="34"/>
  <c r="BC23" i="34" s="1"/>
  <c r="AZ23" i="34"/>
  <c r="BA23" i="34" s="1"/>
  <c r="AX23" i="34"/>
  <c r="AW23" i="34"/>
  <c r="AV23" i="34"/>
  <c r="AW24" i="34" s="1"/>
  <c r="AT23" i="34"/>
  <c r="AU23" i="34" s="1"/>
  <c r="AR23" i="34"/>
  <c r="AQ23" i="34"/>
  <c r="AO23" i="34"/>
  <c r="AK23" i="34"/>
  <c r="AI23" i="34"/>
  <c r="AG23" i="34"/>
  <c r="AE23" i="34"/>
  <c r="AC23" i="34"/>
  <c r="AA23" i="34"/>
  <c r="Y23" i="34"/>
  <c r="W23" i="34"/>
  <c r="U23" i="34"/>
  <c r="S23" i="34"/>
  <c r="Q23" i="34"/>
  <c r="O23" i="34"/>
  <c r="M23" i="34"/>
  <c r="N23" i="34" s="1"/>
  <c r="K23" i="34"/>
  <c r="L23" i="34" s="1"/>
  <c r="I23" i="34"/>
  <c r="J23" i="34" s="1"/>
  <c r="G23" i="34"/>
  <c r="E23" i="34"/>
  <c r="C23" i="34"/>
  <c r="D23" i="34" s="1"/>
  <c r="BR22" i="34"/>
  <c r="BO22" i="34"/>
  <c r="BK22" i="34"/>
  <c r="BI22" i="34"/>
  <c r="BF22" i="34"/>
  <c r="BG22" i="34" s="1"/>
  <c r="BD22" i="34"/>
  <c r="BB22" i="34"/>
  <c r="BC22" i="34" s="1"/>
  <c r="BA22" i="34"/>
  <c r="AZ22" i="34"/>
  <c r="AX22" i="34"/>
  <c r="AY23" i="34" s="1"/>
  <c r="AV22" i="34"/>
  <c r="AT22" i="34"/>
  <c r="AR22" i="34"/>
  <c r="AQ22" i="34"/>
  <c r="AO22" i="34"/>
  <c r="AK22" i="34"/>
  <c r="AI22" i="34"/>
  <c r="AG22" i="34"/>
  <c r="AE22" i="34"/>
  <c r="AC22" i="34"/>
  <c r="AA22" i="34"/>
  <c r="Y22" i="34"/>
  <c r="W22" i="34"/>
  <c r="U22" i="34"/>
  <c r="S22" i="34"/>
  <c r="Q22" i="34"/>
  <c r="O22" i="34"/>
  <c r="M22" i="34"/>
  <c r="K22" i="34"/>
  <c r="J22" i="34"/>
  <c r="I22" i="34"/>
  <c r="G22" i="34"/>
  <c r="E22" i="34" s="1"/>
  <c r="F22" i="34" s="1"/>
  <c r="C22" i="34"/>
  <c r="BR21" i="34"/>
  <c r="BO21" i="34"/>
  <c r="BK21" i="34"/>
  <c r="BI21" i="34"/>
  <c r="BF21" i="34"/>
  <c r="BG21" i="34" s="1"/>
  <c r="BD21" i="34"/>
  <c r="BE21" i="34" s="1"/>
  <c r="BB21" i="34"/>
  <c r="AZ21" i="34"/>
  <c r="BA21" i="34" s="1"/>
  <c r="AX21" i="34"/>
  <c r="AY21" i="34" s="1"/>
  <c r="AV21" i="34"/>
  <c r="AT21" i="34"/>
  <c r="AR21" i="34"/>
  <c r="AQ21" i="34"/>
  <c r="AO21" i="34"/>
  <c r="AK21" i="34"/>
  <c r="AI21" i="34"/>
  <c r="AG21" i="34"/>
  <c r="AE21" i="34"/>
  <c r="AC21" i="34"/>
  <c r="AA21" i="34"/>
  <c r="Y21" i="34"/>
  <c r="W21" i="34"/>
  <c r="U21" i="34"/>
  <c r="S21" i="34"/>
  <c r="Q21" i="34"/>
  <c r="O21" i="34"/>
  <c r="M21" i="34"/>
  <c r="N21" i="34" s="1"/>
  <c r="K21" i="34"/>
  <c r="I21" i="34"/>
  <c r="J21" i="34" s="1"/>
  <c r="G21" i="34"/>
  <c r="H21" i="34" s="1"/>
  <c r="E21" i="34"/>
  <c r="F21" i="34" s="1"/>
  <c r="C21" i="34"/>
  <c r="D21" i="34" s="1"/>
  <c r="BR20" i="34"/>
  <c r="BO20" i="34"/>
  <c r="BK20" i="34"/>
  <c r="BI20" i="34"/>
  <c r="BF20" i="34"/>
  <c r="BE20" i="34"/>
  <c r="BD20" i="34"/>
  <c r="BB20" i="34"/>
  <c r="BC21" i="34" s="1"/>
  <c r="AZ20" i="34"/>
  <c r="AX20" i="34"/>
  <c r="AV20" i="34"/>
  <c r="AW20" i="34" s="1"/>
  <c r="AR20" i="34"/>
  <c r="AQ20" i="34"/>
  <c r="AO20" i="34"/>
  <c r="AK20" i="34"/>
  <c r="AI20" i="34"/>
  <c r="AG20" i="34"/>
  <c r="AE20" i="34"/>
  <c r="AC20" i="34"/>
  <c r="AA20" i="34"/>
  <c r="Y20" i="34"/>
  <c r="W20" i="34"/>
  <c r="U20" i="34"/>
  <c r="S20" i="34"/>
  <c r="Q20" i="34"/>
  <c r="O20" i="34"/>
  <c r="M20" i="34"/>
  <c r="K20" i="34"/>
  <c r="L20" i="34" s="1"/>
  <c r="I20" i="34"/>
  <c r="J20" i="34" s="1"/>
  <c r="G20" i="34"/>
  <c r="E20" i="34"/>
  <c r="D20" i="34"/>
  <c r="C20" i="34"/>
  <c r="BR19" i="34"/>
  <c r="BO19" i="34"/>
  <c r="BK19" i="34"/>
  <c r="BI19" i="34"/>
  <c r="BF19" i="34"/>
  <c r="BG19" i="34" s="1"/>
  <c r="BE19" i="34"/>
  <c r="BD19" i="34"/>
  <c r="BB19" i="34"/>
  <c r="BC19" i="34" s="1"/>
  <c r="AZ19" i="34"/>
  <c r="BA19" i="34" s="1"/>
  <c r="AX19" i="34"/>
  <c r="AV19" i="34"/>
  <c r="AW19" i="34" s="1"/>
  <c r="AT19" i="34"/>
  <c r="AR19" i="34"/>
  <c r="AQ19" i="34"/>
  <c r="AO19" i="34"/>
  <c r="AK19" i="34"/>
  <c r="AI19" i="34"/>
  <c r="AG19" i="34"/>
  <c r="AE19" i="34"/>
  <c r="AC19" i="34"/>
  <c r="AA19" i="34"/>
  <c r="Y19" i="34"/>
  <c r="W19" i="34"/>
  <c r="U19" i="34"/>
  <c r="S19" i="34"/>
  <c r="Q19" i="34"/>
  <c r="O19" i="34"/>
  <c r="M19" i="34"/>
  <c r="N19" i="34" s="1"/>
  <c r="K19" i="34"/>
  <c r="L19" i="34" s="1"/>
  <c r="I19" i="34"/>
  <c r="J19" i="34" s="1"/>
  <c r="H19" i="34"/>
  <c r="G19" i="34"/>
  <c r="E19" i="34" s="1"/>
  <c r="F19" i="34" s="1"/>
  <c r="C19" i="34"/>
  <c r="BR18" i="34"/>
  <c r="BO18" i="34"/>
  <c r="BK18" i="34"/>
  <c r="BI18" i="34"/>
  <c r="BF18" i="34"/>
  <c r="BD18" i="34"/>
  <c r="BB18" i="34"/>
  <c r="BA18" i="34"/>
  <c r="AZ18" i="34"/>
  <c r="AX18" i="34"/>
  <c r="AY19" i="34" s="1"/>
  <c r="AV18" i="34"/>
  <c r="AW18" i="34" s="1"/>
  <c r="AR18" i="34"/>
  <c r="AQ18" i="34"/>
  <c r="AO18" i="34"/>
  <c r="AK18" i="34"/>
  <c r="AI18" i="34"/>
  <c r="AG18" i="34"/>
  <c r="AE18" i="34"/>
  <c r="AC18" i="34"/>
  <c r="AA18" i="34"/>
  <c r="Y18" i="34"/>
  <c r="W18" i="34"/>
  <c r="U18" i="34"/>
  <c r="S18" i="34"/>
  <c r="Q18" i="34"/>
  <c r="O18" i="34"/>
  <c r="M18" i="34"/>
  <c r="K18" i="34"/>
  <c r="I18" i="34"/>
  <c r="J18" i="34" s="1"/>
  <c r="H18" i="34"/>
  <c r="G18" i="34"/>
  <c r="E18" i="34"/>
  <c r="F18" i="34" s="1"/>
  <c r="C18" i="34"/>
  <c r="D18" i="34" s="1"/>
  <c r="BR17" i="34"/>
  <c r="BO17" i="34"/>
  <c r="BK17" i="34"/>
  <c r="BI17" i="34"/>
  <c r="BF17" i="34"/>
  <c r="BG17" i="34" s="1"/>
  <c r="BD17" i="34"/>
  <c r="BB17" i="34"/>
  <c r="BC17" i="34" s="1"/>
  <c r="BA17" i="34"/>
  <c r="AZ17" i="34"/>
  <c r="AX17" i="34"/>
  <c r="AV17" i="34"/>
  <c r="AW17" i="34" s="1"/>
  <c r="AR17" i="34"/>
  <c r="AQ17" i="34"/>
  <c r="AO17" i="34"/>
  <c r="AK17" i="34"/>
  <c r="AI17" i="34"/>
  <c r="AG17" i="34"/>
  <c r="AE17" i="34"/>
  <c r="AC17" i="34"/>
  <c r="AA17" i="34"/>
  <c r="Y17" i="34"/>
  <c r="W17" i="34"/>
  <c r="U17" i="34"/>
  <c r="S17" i="34"/>
  <c r="Q17" i="34"/>
  <c r="O17" i="34"/>
  <c r="M17" i="34"/>
  <c r="N17" i="34" s="1"/>
  <c r="K17" i="34"/>
  <c r="L17" i="34" s="1"/>
  <c r="J17" i="34"/>
  <c r="I17" i="34"/>
  <c r="G17" i="34"/>
  <c r="E17" i="34"/>
  <c r="C17" i="34"/>
  <c r="D17" i="34" s="1"/>
  <c r="BR16" i="34"/>
  <c r="BO16" i="34"/>
  <c r="BK16" i="34"/>
  <c r="BI16" i="34"/>
  <c r="BF16" i="34"/>
  <c r="BD16" i="34"/>
  <c r="BE16" i="34" s="1"/>
  <c r="BC16" i="34"/>
  <c r="BB16" i="34"/>
  <c r="AZ16" i="34"/>
  <c r="AX16" i="34"/>
  <c r="AY16" i="34" s="1"/>
  <c r="AW16" i="34"/>
  <c r="AV16" i="34"/>
  <c r="AT16" i="34"/>
  <c r="AR16" i="34"/>
  <c r="AQ16" i="34"/>
  <c r="AO16" i="34"/>
  <c r="AK16" i="34"/>
  <c r="AI16" i="34"/>
  <c r="AG16" i="34"/>
  <c r="AE16" i="34"/>
  <c r="AC16" i="34"/>
  <c r="AA16" i="34"/>
  <c r="Y16" i="34"/>
  <c r="W16" i="34"/>
  <c r="U16" i="34"/>
  <c r="S16" i="34"/>
  <c r="Q16" i="34"/>
  <c r="O16" i="34"/>
  <c r="N16" i="34"/>
  <c r="M16" i="34"/>
  <c r="K16" i="34"/>
  <c r="L16" i="34" s="1"/>
  <c r="I16" i="34"/>
  <c r="G16" i="34"/>
  <c r="E16" i="34" s="1"/>
  <c r="F16" i="34" s="1"/>
  <c r="C16" i="34"/>
  <c r="D16" i="34" s="1"/>
  <c r="BR15" i="34"/>
  <c r="BO15" i="34"/>
  <c r="BK15" i="34"/>
  <c r="BI15" i="34"/>
  <c r="BG15" i="34"/>
  <c r="BF15" i="34"/>
  <c r="BD15" i="34"/>
  <c r="BE15" i="34" s="1"/>
  <c r="BB15" i="34"/>
  <c r="AZ15" i="34"/>
  <c r="BA15" i="34" s="1"/>
  <c r="AY15" i="34"/>
  <c r="AX15" i="34"/>
  <c r="AV15" i="34"/>
  <c r="AW15" i="34" s="1"/>
  <c r="AR15" i="34"/>
  <c r="AQ15" i="34"/>
  <c r="AO15" i="34"/>
  <c r="AK15" i="34"/>
  <c r="AI15" i="34"/>
  <c r="AG15" i="34"/>
  <c r="AE15" i="34"/>
  <c r="AC15" i="34"/>
  <c r="AA15" i="34"/>
  <c r="Y15" i="34"/>
  <c r="W15" i="34"/>
  <c r="U15" i="34"/>
  <c r="S15" i="34"/>
  <c r="Q15" i="34"/>
  <c r="O15" i="34"/>
  <c r="M15" i="34"/>
  <c r="N15" i="34" s="1"/>
  <c r="K15" i="34"/>
  <c r="I15" i="34"/>
  <c r="J16" i="34" s="1"/>
  <c r="H15" i="34"/>
  <c r="G15" i="34"/>
  <c r="E15" i="34"/>
  <c r="C15" i="34"/>
  <c r="BR14" i="34"/>
  <c r="BO14" i="34"/>
  <c r="BK14" i="34"/>
  <c r="BI14" i="34"/>
  <c r="BF14" i="34"/>
  <c r="BG14" i="34" s="1"/>
  <c r="BD14" i="34"/>
  <c r="BB14" i="34"/>
  <c r="BC15" i="34" s="1"/>
  <c r="BA14" i="34"/>
  <c r="AZ14" i="34"/>
  <c r="AX14" i="34"/>
  <c r="AY14" i="34" s="1"/>
  <c r="AV14" i="34"/>
  <c r="AT14" i="34"/>
  <c r="D39" i="34" s="1"/>
  <c r="AR14" i="34"/>
  <c r="AQ14" i="34"/>
  <c r="AO14" i="34"/>
  <c r="AK14" i="34"/>
  <c r="AI14" i="34"/>
  <c r="AG14" i="34"/>
  <c r="AE14" i="34"/>
  <c r="AC14" i="34"/>
  <c r="AA14" i="34"/>
  <c r="Y14" i="34"/>
  <c r="W14" i="34"/>
  <c r="U14" i="34"/>
  <c r="S14" i="34"/>
  <c r="Q14" i="34"/>
  <c r="O14" i="34"/>
  <c r="M14" i="34"/>
  <c r="K14" i="34"/>
  <c r="L15" i="34" s="1"/>
  <c r="J14" i="34"/>
  <c r="I14" i="34"/>
  <c r="G14" i="34"/>
  <c r="H14" i="34" s="1"/>
  <c r="C14" i="34"/>
  <c r="C38" i="34" s="1"/>
  <c r="BR13" i="34"/>
  <c r="BO13" i="34"/>
  <c r="BK13" i="34"/>
  <c r="BI13" i="34"/>
  <c r="BF13" i="34"/>
  <c r="BD13" i="34"/>
  <c r="BE14" i="34" s="1"/>
  <c r="BC13" i="34"/>
  <c r="BB13" i="34"/>
  <c r="AZ13" i="34"/>
  <c r="BA13" i="34" s="1"/>
  <c r="AX13" i="34"/>
  <c r="AV13" i="34"/>
  <c r="AT13" i="34" s="1"/>
  <c r="AU13" i="34" s="1"/>
  <c r="AR13" i="34"/>
  <c r="AQ13" i="34"/>
  <c r="AO13" i="34"/>
  <c r="AK13" i="34"/>
  <c r="AI13" i="34"/>
  <c r="AG13" i="34"/>
  <c r="AE13" i="34"/>
  <c r="AC13" i="34"/>
  <c r="AA13" i="34"/>
  <c r="Y13" i="34"/>
  <c r="W13" i="34"/>
  <c r="U13" i="34"/>
  <c r="S13" i="34"/>
  <c r="Q13" i="34"/>
  <c r="O13" i="34"/>
  <c r="M13" i="34"/>
  <c r="N14" i="34" s="1"/>
  <c r="L13" i="34"/>
  <c r="K13" i="34"/>
  <c r="I13" i="34"/>
  <c r="J13" i="34" s="1"/>
  <c r="G13" i="34"/>
  <c r="E13" i="34"/>
  <c r="D13" i="34"/>
  <c r="C13" i="34"/>
  <c r="BR12" i="34"/>
  <c r="BO12" i="34"/>
  <c r="BK12" i="34"/>
  <c r="BI12" i="34"/>
  <c r="BF12" i="34"/>
  <c r="BG13" i="34" s="1"/>
  <c r="BD12" i="34"/>
  <c r="BB12" i="34"/>
  <c r="AZ12" i="34"/>
  <c r="AX12" i="34"/>
  <c r="AY13" i="34" s="1"/>
  <c r="AV12" i="34"/>
  <c r="AT12" i="34"/>
  <c r="AR12" i="34"/>
  <c r="AQ12" i="34"/>
  <c r="AO12" i="34"/>
  <c r="AK12" i="34"/>
  <c r="AI12" i="34"/>
  <c r="AG12" i="34"/>
  <c r="AE12" i="34"/>
  <c r="AC12" i="34"/>
  <c r="AA12" i="34"/>
  <c r="Y12" i="34"/>
  <c r="W12" i="34"/>
  <c r="U12" i="34"/>
  <c r="S12" i="34"/>
  <c r="Q12" i="34"/>
  <c r="O12" i="34"/>
  <c r="M12" i="34"/>
  <c r="K12" i="34"/>
  <c r="I12" i="34"/>
  <c r="G12" i="34"/>
  <c r="E12" i="34" s="1"/>
  <c r="C12" i="34"/>
  <c r="D12" i="34" s="1"/>
  <c r="BR11" i="34"/>
  <c r="BO11" i="34"/>
  <c r="BK11" i="34"/>
  <c r="BI11" i="34"/>
  <c r="BF11" i="34"/>
  <c r="BD11" i="34"/>
  <c r="BE12" i="34" s="1"/>
  <c r="BB11" i="34"/>
  <c r="AZ11" i="34"/>
  <c r="BA12" i="34" s="1"/>
  <c r="AX11" i="34"/>
  <c r="AV11" i="34"/>
  <c r="AW12" i="34" s="1"/>
  <c r="AR11" i="34"/>
  <c r="AO11" i="34"/>
  <c r="AK11" i="34"/>
  <c r="AL12" i="34" s="1"/>
  <c r="AI11" i="34"/>
  <c r="AJ12" i="34" s="1"/>
  <c r="AG11" i="34"/>
  <c r="AH12" i="34" s="1"/>
  <c r="AE11" i="34"/>
  <c r="AF12" i="34" s="1"/>
  <c r="AC11" i="34"/>
  <c r="AD12" i="34" s="1"/>
  <c r="AA11" i="34"/>
  <c r="AB12" i="34" s="1"/>
  <c r="Y11" i="34"/>
  <c r="Z12" i="34" s="1"/>
  <c r="W11" i="34"/>
  <c r="X12" i="34" s="1"/>
  <c r="U11" i="34"/>
  <c r="V12" i="34" s="1"/>
  <c r="S11" i="34"/>
  <c r="T12" i="34" s="1"/>
  <c r="Q11" i="34"/>
  <c r="R12" i="34" s="1"/>
  <c r="O11" i="34"/>
  <c r="P12" i="34" s="1"/>
  <c r="M11" i="34"/>
  <c r="N12" i="34" s="1"/>
  <c r="K11" i="34"/>
  <c r="I11" i="34"/>
  <c r="J12" i="34" s="1"/>
  <c r="G11" i="34"/>
  <c r="D11" i="34"/>
  <c r="C11" i="34"/>
  <c r="BR10" i="34"/>
  <c r="BO10" i="34"/>
  <c r="BN10" i="34"/>
  <c r="BK10" i="34"/>
  <c r="BI10" i="34"/>
  <c r="BF10" i="34"/>
  <c r="BD10" i="34"/>
  <c r="BB10" i="34"/>
  <c r="BC11" i="34" s="1"/>
  <c r="AZ10" i="34"/>
  <c r="AX10" i="34"/>
  <c r="AY11" i="34" s="1"/>
  <c r="AV10" i="34"/>
  <c r="AR10" i="34"/>
  <c r="AO10" i="34"/>
  <c r="AK10" i="34"/>
  <c r="AL11" i="34" s="1"/>
  <c r="AI10" i="34"/>
  <c r="AG10" i="34"/>
  <c r="AE10" i="34"/>
  <c r="AF11" i="34" s="1"/>
  <c r="AC10" i="34"/>
  <c r="AD11" i="34" s="1"/>
  <c r="AA10" i="34"/>
  <c r="AB11" i="34" s="1"/>
  <c r="Y10" i="34"/>
  <c r="W10" i="34"/>
  <c r="X11" i="34" s="1"/>
  <c r="U10" i="34"/>
  <c r="V11" i="34" s="1"/>
  <c r="S10" i="34"/>
  <c r="Q10" i="34"/>
  <c r="O10" i="34"/>
  <c r="P11" i="34" s="1"/>
  <c r="M10" i="34"/>
  <c r="K10" i="34"/>
  <c r="L11" i="34" s="1"/>
  <c r="I10" i="34"/>
  <c r="G10" i="34"/>
  <c r="H11" i="34" s="1"/>
  <c r="D10" i="34"/>
  <c r="C10" i="34"/>
  <c r="BR9" i="34"/>
  <c r="BO9" i="34"/>
  <c r="BK9" i="34"/>
  <c r="BI9" i="34"/>
  <c r="BF9" i="34"/>
  <c r="BD9" i="34"/>
  <c r="BB9" i="34"/>
  <c r="AZ9" i="34"/>
  <c r="AX9" i="34"/>
  <c r="AV9" i="34"/>
  <c r="AR9" i="34"/>
  <c r="AO9" i="34"/>
  <c r="AK9" i="34"/>
  <c r="AI9" i="34"/>
  <c r="AG9" i="34"/>
  <c r="AE9" i="34"/>
  <c r="AC9" i="34"/>
  <c r="AA9" i="34"/>
  <c r="Y9" i="34"/>
  <c r="W9" i="34"/>
  <c r="U9" i="34"/>
  <c r="S9" i="34"/>
  <c r="Q9" i="34"/>
  <c r="O9" i="34"/>
  <c r="M9" i="34"/>
  <c r="K9" i="34"/>
  <c r="I9" i="34"/>
  <c r="G9" i="34"/>
  <c r="C9" i="34"/>
  <c r="D9" i="34" s="1"/>
  <c r="BR8" i="34"/>
  <c r="BO8" i="34"/>
  <c r="BK8" i="34"/>
  <c r="BI8" i="34"/>
  <c r="BF8" i="34"/>
  <c r="BD8" i="34"/>
  <c r="BB8" i="34"/>
  <c r="AZ8" i="34"/>
  <c r="AX8" i="34"/>
  <c r="AV8" i="34"/>
  <c r="AR8" i="34"/>
  <c r="AO8" i="34"/>
  <c r="AK8" i="34"/>
  <c r="AI8" i="34"/>
  <c r="AG8" i="34"/>
  <c r="AE8" i="34"/>
  <c r="AC8" i="34"/>
  <c r="AA8" i="34"/>
  <c r="Y8" i="34"/>
  <c r="W8" i="34"/>
  <c r="U8" i="34"/>
  <c r="S8" i="34"/>
  <c r="Q8" i="34"/>
  <c r="O8" i="34"/>
  <c r="M8" i="34"/>
  <c r="K8" i="34"/>
  <c r="I8" i="34"/>
  <c r="G8" i="34"/>
  <c r="C8" i="34"/>
  <c r="D8" i="34" s="1"/>
  <c r="BR7" i="34"/>
  <c r="BO7" i="34"/>
  <c r="BK7" i="34"/>
  <c r="BI7" i="34"/>
  <c r="BF7" i="34"/>
  <c r="BD7" i="34"/>
  <c r="BE7" i="34" s="1"/>
  <c r="BB7" i="34"/>
  <c r="BC7" i="34" s="1"/>
  <c r="AZ7" i="34"/>
  <c r="BA7" i="34" s="1"/>
  <c r="AX7" i="34"/>
  <c r="AV7" i="34"/>
  <c r="AW7" i="34" s="1"/>
  <c r="AR7" i="34"/>
  <c r="AO7" i="34"/>
  <c r="AK7" i="34"/>
  <c r="AL7" i="34" s="1"/>
  <c r="AI7" i="34"/>
  <c r="AJ7" i="34" s="1"/>
  <c r="AG7" i="34"/>
  <c r="AH7" i="34" s="1"/>
  <c r="AE7" i="34"/>
  <c r="AF7" i="34" s="1"/>
  <c r="AC7" i="34"/>
  <c r="AD7" i="34" s="1"/>
  <c r="AA7" i="34"/>
  <c r="AB7" i="34" s="1"/>
  <c r="Y7" i="34"/>
  <c r="Z7" i="34" s="1"/>
  <c r="W7" i="34"/>
  <c r="X7" i="34" s="1"/>
  <c r="U7" i="34"/>
  <c r="V7" i="34" s="1"/>
  <c r="S7" i="34"/>
  <c r="T7" i="34" s="1"/>
  <c r="Q7" i="34"/>
  <c r="R7" i="34" s="1"/>
  <c r="O7" i="34"/>
  <c r="P7" i="34" s="1"/>
  <c r="M7" i="34"/>
  <c r="N7" i="34" s="1"/>
  <c r="K7" i="34"/>
  <c r="L7" i="34" s="1"/>
  <c r="I7" i="34"/>
  <c r="J7" i="34" s="1"/>
  <c r="G7" i="34"/>
  <c r="C7" i="34"/>
  <c r="D7" i="34" s="1"/>
  <c r="BR6" i="34"/>
  <c r="BO6" i="34"/>
  <c r="BK6" i="34"/>
  <c r="BI6" i="34"/>
  <c r="E6" i="34"/>
  <c r="D6" i="34"/>
  <c r="C6" i="34"/>
  <c r="BR5" i="34"/>
  <c r="BO5" i="34"/>
  <c r="BK5" i="34"/>
  <c r="BI5" i="34"/>
  <c r="E5" i="34"/>
  <c r="F5" i="34" s="1"/>
  <c r="D5" i="34"/>
  <c r="C5" i="34"/>
  <c r="BR4" i="34"/>
  <c r="BO4" i="34"/>
  <c r="E4" i="34"/>
  <c r="C4" i="34"/>
  <c r="BQ2" i="34"/>
  <c r="BP2" i="34"/>
  <c r="AS2" i="34"/>
  <c r="BK31" i="43"/>
  <c r="BI31" i="43"/>
  <c r="BG31" i="43"/>
  <c r="BF31" i="43"/>
  <c r="BD31" i="43"/>
  <c r="BE31" i="43" s="1"/>
  <c r="BC31" i="43"/>
  <c r="BB31" i="43"/>
  <c r="AZ31" i="43"/>
  <c r="BA31" i="43" s="1"/>
  <c r="AY31" i="43"/>
  <c r="AX31" i="43"/>
  <c r="AV31" i="43"/>
  <c r="AT31" i="43"/>
  <c r="AR31" i="43"/>
  <c r="AQ31" i="43"/>
  <c r="AK31" i="43"/>
  <c r="AI31" i="43"/>
  <c r="AJ31" i="43" s="1"/>
  <c r="AG31" i="43"/>
  <c r="AE31" i="43"/>
  <c r="AC31" i="43"/>
  <c r="AA31" i="43"/>
  <c r="Y31" i="43"/>
  <c r="W31" i="43"/>
  <c r="U31" i="43"/>
  <c r="S31" i="43"/>
  <c r="T31" i="43" s="1"/>
  <c r="R31" i="43"/>
  <c r="Q31" i="43"/>
  <c r="O31" i="43"/>
  <c r="M31" i="43"/>
  <c r="K31" i="43"/>
  <c r="L31" i="43" s="1"/>
  <c r="I31" i="43"/>
  <c r="G31" i="43"/>
  <c r="BK30" i="43"/>
  <c r="BI30" i="43"/>
  <c r="BG30" i="43"/>
  <c r="BF30" i="43"/>
  <c r="BD30" i="43"/>
  <c r="BB30" i="43"/>
  <c r="BC30" i="43" s="1"/>
  <c r="AZ30" i="43"/>
  <c r="BA30" i="43" s="1"/>
  <c r="AX30" i="43"/>
  <c r="AV30" i="43"/>
  <c r="AR30" i="43"/>
  <c r="AQ30" i="43"/>
  <c r="AK30" i="43"/>
  <c r="AJ30" i="43"/>
  <c r="AI30" i="43"/>
  <c r="AG30" i="43"/>
  <c r="AE30" i="43"/>
  <c r="AC30" i="43"/>
  <c r="AA30" i="43"/>
  <c r="Y30" i="43"/>
  <c r="W30" i="43"/>
  <c r="X30" i="43" s="1"/>
  <c r="U30" i="43"/>
  <c r="T30" i="43"/>
  <c r="S30" i="43"/>
  <c r="Q30" i="43"/>
  <c r="P30" i="43"/>
  <c r="O30" i="43"/>
  <c r="M30" i="43"/>
  <c r="L30" i="43"/>
  <c r="K30" i="43"/>
  <c r="I30" i="43"/>
  <c r="G30" i="43"/>
  <c r="E30" i="43" s="1"/>
  <c r="BK29" i="43"/>
  <c r="BI29" i="43"/>
  <c r="BF29" i="43"/>
  <c r="BE29" i="43"/>
  <c r="BD29" i="43"/>
  <c r="BB29" i="43"/>
  <c r="BA29" i="43"/>
  <c r="AZ29" i="43"/>
  <c r="AX29" i="43"/>
  <c r="AY30" i="43" s="1"/>
  <c r="AW29" i="43"/>
  <c r="AV29" i="43"/>
  <c r="AT29" i="43"/>
  <c r="AR29" i="43"/>
  <c r="AQ29" i="43"/>
  <c r="AK29" i="43"/>
  <c r="AJ29" i="43"/>
  <c r="AI29" i="43"/>
  <c r="AG29" i="43"/>
  <c r="AE29" i="43"/>
  <c r="AC29" i="43"/>
  <c r="AA29" i="43"/>
  <c r="Y29" i="43"/>
  <c r="W29" i="43"/>
  <c r="U29" i="43"/>
  <c r="V29" i="43" s="1"/>
  <c r="S29" i="43"/>
  <c r="R29" i="43"/>
  <c r="Q29" i="43"/>
  <c r="O29" i="43"/>
  <c r="P29" i="43" s="1"/>
  <c r="M29" i="43"/>
  <c r="L29" i="43"/>
  <c r="K29" i="43"/>
  <c r="I29" i="43"/>
  <c r="G29" i="43"/>
  <c r="F29" i="43"/>
  <c r="E29" i="43"/>
  <c r="BR28" i="43"/>
  <c r="BO28" i="43"/>
  <c r="BK28" i="43"/>
  <c r="BI28" i="43"/>
  <c r="BF28" i="43"/>
  <c r="BE28" i="43"/>
  <c r="BD28" i="43"/>
  <c r="BB28" i="43"/>
  <c r="BC28" i="43" s="1"/>
  <c r="BA28" i="43"/>
  <c r="AZ28" i="43"/>
  <c r="AX28" i="43"/>
  <c r="AW28" i="43"/>
  <c r="AV28" i="43"/>
  <c r="AT28" i="43"/>
  <c r="AR28" i="43"/>
  <c r="AQ28" i="43"/>
  <c r="AO28" i="43"/>
  <c r="AK28" i="43"/>
  <c r="AI28" i="43"/>
  <c r="AJ28" i="43" s="1"/>
  <c r="AG28" i="43"/>
  <c r="AE28" i="43"/>
  <c r="AC28" i="43"/>
  <c r="AA28" i="43"/>
  <c r="Y28" i="43"/>
  <c r="W28" i="43"/>
  <c r="U28" i="43"/>
  <c r="S28" i="43"/>
  <c r="T28" i="43" s="1"/>
  <c r="Q28" i="43"/>
  <c r="O28" i="43"/>
  <c r="M28" i="43"/>
  <c r="N28" i="43" s="1"/>
  <c r="K28" i="43"/>
  <c r="L28" i="43" s="1"/>
  <c r="I28" i="43"/>
  <c r="G28" i="43"/>
  <c r="E28" i="43"/>
  <c r="C28" i="43"/>
  <c r="D28" i="43" s="1"/>
  <c r="BR27" i="43"/>
  <c r="BO27" i="43"/>
  <c r="BK27" i="43"/>
  <c r="BI27" i="43"/>
  <c r="BF27" i="43"/>
  <c r="BG27" i="43" s="1"/>
  <c r="BD27" i="43"/>
  <c r="BE27" i="43" s="1"/>
  <c r="BB27" i="43"/>
  <c r="AZ27" i="43"/>
  <c r="AX27" i="43"/>
  <c r="AY27" i="43" s="1"/>
  <c r="AV27" i="43"/>
  <c r="AR27" i="43"/>
  <c r="AQ27" i="43"/>
  <c r="AO27" i="43"/>
  <c r="AK27" i="43"/>
  <c r="AJ27" i="43"/>
  <c r="AI27" i="43"/>
  <c r="AG27" i="43"/>
  <c r="AE27" i="43"/>
  <c r="AC27" i="43"/>
  <c r="AA27" i="43"/>
  <c r="Y27" i="43"/>
  <c r="W27" i="43"/>
  <c r="X27" i="43" s="1"/>
  <c r="U27" i="43"/>
  <c r="V27" i="43" s="1"/>
  <c r="S27" i="43"/>
  <c r="Q27" i="43"/>
  <c r="R27" i="43" s="1"/>
  <c r="O27" i="43"/>
  <c r="P27" i="43" s="1"/>
  <c r="M27" i="43"/>
  <c r="N27" i="43" s="1"/>
  <c r="K27" i="43"/>
  <c r="I27" i="43"/>
  <c r="G27" i="43"/>
  <c r="E27" i="43" s="1"/>
  <c r="D27" i="43"/>
  <c r="C27" i="43"/>
  <c r="BR26" i="43"/>
  <c r="BO26" i="43"/>
  <c r="BK26" i="43"/>
  <c r="BI26" i="43"/>
  <c r="BF26" i="43"/>
  <c r="BG26" i="43" s="1"/>
  <c r="BD26" i="43"/>
  <c r="BB26" i="43"/>
  <c r="BC27" i="43" s="1"/>
  <c r="BA26" i="43"/>
  <c r="AZ26" i="43"/>
  <c r="AX26" i="43"/>
  <c r="AY26" i="43" s="1"/>
  <c r="AV26" i="43"/>
  <c r="AT26" i="43"/>
  <c r="AR26" i="43"/>
  <c r="AQ26" i="43"/>
  <c r="AO26" i="43"/>
  <c r="AK26" i="43"/>
  <c r="AI26" i="43"/>
  <c r="AG26" i="43"/>
  <c r="AE26" i="43"/>
  <c r="AC26" i="43"/>
  <c r="AA26" i="43"/>
  <c r="Y26" i="43"/>
  <c r="W26" i="43"/>
  <c r="X26" i="43" s="1"/>
  <c r="V26" i="43"/>
  <c r="U26" i="43"/>
  <c r="S26" i="43"/>
  <c r="T26" i="43" s="1"/>
  <c r="Q26" i="43"/>
  <c r="O26" i="43"/>
  <c r="P26" i="43" s="1"/>
  <c r="M26" i="43"/>
  <c r="K26" i="43"/>
  <c r="L26" i="43" s="1"/>
  <c r="I26" i="43"/>
  <c r="G26" i="43"/>
  <c r="C26" i="43"/>
  <c r="D26" i="43" s="1"/>
  <c r="BR25" i="43"/>
  <c r="BO25" i="43"/>
  <c r="BK25" i="43"/>
  <c r="BI25" i="43"/>
  <c r="BF25" i="43"/>
  <c r="BD25" i="43"/>
  <c r="BE26" i="43" s="1"/>
  <c r="BC25" i="43"/>
  <c r="BB25" i="43"/>
  <c r="AZ25" i="43"/>
  <c r="BA25" i="43" s="1"/>
  <c r="AY25" i="43"/>
  <c r="AX25" i="43"/>
  <c r="AV25" i="43"/>
  <c r="AT25" i="43" s="1"/>
  <c r="AU25" i="43" s="1"/>
  <c r="AR25" i="43"/>
  <c r="AQ25" i="43"/>
  <c r="AO25" i="43"/>
  <c r="AK25" i="43"/>
  <c r="AI25" i="43"/>
  <c r="AG25" i="43"/>
  <c r="AE25" i="43"/>
  <c r="AC25" i="43"/>
  <c r="AA25" i="43"/>
  <c r="Y25" i="43"/>
  <c r="X25" i="43"/>
  <c r="W25" i="43"/>
  <c r="U25" i="43"/>
  <c r="V25" i="43" s="1"/>
  <c r="T25" i="43"/>
  <c r="S25" i="43"/>
  <c r="Q25" i="43"/>
  <c r="R25" i="43" s="1"/>
  <c r="O25" i="43"/>
  <c r="M25" i="43"/>
  <c r="N25" i="43" s="1"/>
  <c r="K25" i="43"/>
  <c r="L25" i="43" s="1"/>
  <c r="I25" i="43"/>
  <c r="G25" i="43"/>
  <c r="E25" i="43"/>
  <c r="C25" i="43"/>
  <c r="BR24" i="43"/>
  <c r="BO24" i="43"/>
  <c r="BK24" i="43"/>
  <c r="BI24" i="43"/>
  <c r="BF24" i="43"/>
  <c r="BG24" i="43" s="1"/>
  <c r="BD24" i="43"/>
  <c r="BE24" i="43" s="1"/>
  <c r="BB24" i="43"/>
  <c r="BC24" i="43" s="1"/>
  <c r="AZ24" i="43"/>
  <c r="AX24" i="43"/>
  <c r="AY24" i="43" s="1"/>
  <c r="AV24" i="43"/>
  <c r="AT24" i="43" s="1"/>
  <c r="AR24" i="43"/>
  <c r="AQ24" i="43"/>
  <c r="AO24" i="43"/>
  <c r="AK24" i="43"/>
  <c r="AI24" i="43"/>
  <c r="AJ24" i="43" s="1"/>
  <c r="AG24" i="43"/>
  <c r="AE24" i="43"/>
  <c r="AC24" i="43"/>
  <c r="AA24" i="43"/>
  <c r="Y24" i="43"/>
  <c r="W24" i="43"/>
  <c r="V24" i="43"/>
  <c r="U24" i="43"/>
  <c r="S24" i="43"/>
  <c r="T24" i="43" s="1"/>
  <c r="Q24" i="43"/>
  <c r="O24" i="43"/>
  <c r="N24" i="43"/>
  <c r="M24" i="43"/>
  <c r="K24" i="43"/>
  <c r="L24" i="43" s="1"/>
  <c r="I24" i="43"/>
  <c r="G24" i="43"/>
  <c r="C24" i="43"/>
  <c r="D24" i="43" s="1"/>
  <c r="BR23" i="43"/>
  <c r="BO23" i="43"/>
  <c r="BK23" i="43"/>
  <c r="BI23" i="43"/>
  <c r="BF23" i="43"/>
  <c r="BD23" i="43"/>
  <c r="BE23" i="43" s="1"/>
  <c r="BC23" i="43"/>
  <c r="BB23" i="43"/>
  <c r="AZ23" i="43"/>
  <c r="BA23" i="43" s="1"/>
  <c r="AX23" i="43"/>
  <c r="AV23" i="43"/>
  <c r="AR23" i="43"/>
  <c r="AQ23" i="43"/>
  <c r="AO23" i="43"/>
  <c r="AK23" i="43"/>
  <c r="AI23" i="43"/>
  <c r="AG23" i="43"/>
  <c r="AE23" i="43"/>
  <c r="AC23" i="43"/>
  <c r="AA23" i="43"/>
  <c r="Y23" i="43"/>
  <c r="X23" i="43"/>
  <c r="W23" i="43"/>
  <c r="U23" i="43"/>
  <c r="V23" i="43" s="1"/>
  <c r="T23" i="43"/>
  <c r="S23" i="43"/>
  <c r="Q23" i="43"/>
  <c r="R24" i="43" s="1"/>
  <c r="P23" i="43"/>
  <c r="O23" i="43"/>
  <c r="M23" i="43"/>
  <c r="N23" i="43" s="1"/>
  <c r="L23" i="43"/>
  <c r="K23" i="43"/>
  <c r="I23" i="43"/>
  <c r="G23" i="43"/>
  <c r="C23" i="43"/>
  <c r="BR22" i="43"/>
  <c r="BO22" i="43"/>
  <c r="BK22" i="43"/>
  <c r="BI22" i="43"/>
  <c r="BF22" i="43"/>
  <c r="BG23" i="43" s="1"/>
  <c r="BE22" i="43"/>
  <c r="BD22" i="43"/>
  <c r="BB22" i="43"/>
  <c r="BC22" i="43" s="1"/>
  <c r="BA22" i="43"/>
  <c r="AZ22" i="43"/>
  <c r="AX22" i="43"/>
  <c r="AY22" i="43" s="1"/>
  <c r="AW22" i="43"/>
  <c r="AV22" i="43"/>
  <c r="AT22" i="43"/>
  <c r="AU22" i="43" s="1"/>
  <c r="AR22" i="43"/>
  <c r="AQ22" i="43"/>
  <c r="AO22" i="43"/>
  <c r="AK22" i="43"/>
  <c r="AI22" i="43"/>
  <c r="AJ23" i="43" s="1"/>
  <c r="AG22" i="43"/>
  <c r="AE22" i="43"/>
  <c r="AC22" i="43"/>
  <c r="AA22" i="43"/>
  <c r="Y22" i="43"/>
  <c r="W22" i="43"/>
  <c r="X22" i="43" s="1"/>
  <c r="U22" i="43"/>
  <c r="S22" i="43"/>
  <c r="T22" i="43" s="1"/>
  <c r="Q22" i="43"/>
  <c r="R22" i="43" s="1"/>
  <c r="O22" i="43"/>
  <c r="P22" i="43" s="1"/>
  <c r="M22" i="43"/>
  <c r="K22" i="43"/>
  <c r="I22" i="43"/>
  <c r="G22" i="43"/>
  <c r="E22" i="43"/>
  <c r="C22" i="43"/>
  <c r="D23" i="43" s="1"/>
  <c r="BR21" i="43"/>
  <c r="BO21" i="43"/>
  <c r="BK21" i="43"/>
  <c r="BI21" i="43"/>
  <c r="BF21" i="43"/>
  <c r="BG21" i="43" s="1"/>
  <c r="BD21" i="43"/>
  <c r="BE21" i="43" s="1"/>
  <c r="BB21" i="43"/>
  <c r="AZ21" i="43"/>
  <c r="AY21" i="43"/>
  <c r="AX21" i="43"/>
  <c r="AV21" i="43"/>
  <c r="AT21" i="43"/>
  <c r="AR21" i="43"/>
  <c r="AQ21" i="43"/>
  <c r="AO21" i="43"/>
  <c r="AK21" i="43"/>
  <c r="AI21" i="43"/>
  <c r="AJ21" i="43" s="1"/>
  <c r="AG21" i="43"/>
  <c r="AE21" i="43"/>
  <c r="AC21" i="43"/>
  <c r="AA21" i="43"/>
  <c r="Y21" i="43"/>
  <c r="X21" i="43"/>
  <c r="W21" i="43"/>
  <c r="U21" i="43"/>
  <c r="V22" i="43" s="1"/>
  <c r="T21" i="43"/>
  <c r="S21" i="43"/>
  <c r="Q21" i="43"/>
  <c r="R21" i="43" s="1"/>
  <c r="P21" i="43"/>
  <c r="O21" i="43"/>
  <c r="M21" i="43"/>
  <c r="N21" i="43" s="1"/>
  <c r="K21" i="43"/>
  <c r="L21" i="43" s="1"/>
  <c r="I21" i="43"/>
  <c r="G21" i="43"/>
  <c r="C21" i="43"/>
  <c r="D21" i="43" s="1"/>
  <c r="BR20" i="43"/>
  <c r="BO20" i="43"/>
  <c r="BK20" i="43"/>
  <c r="BI20" i="43"/>
  <c r="BF20" i="43"/>
  <c r="BG20" i="43" s="1"/>
  <c r="BE20" i="43"/>
  <c r="BD20" i="43"/>
  <c r="BB20" i="43"/>
  <c r="BC20" i="43" s="1"/>
  <c r="AZ20" i="43"/>
  <c r="BA20" i="43" s="1"/>
  <c r="AX20" i="43"/>
  <c r="AY20" i="43" s="1"/>
  <c r="AV20" i="43"/>
  <c r="AW20" i="43" s="1"/>
  <c r="AR20" i="43"/>
  <c r="AQ20" i="43"/>
  <c r="AO20" i="43"/>
  <c r="AK20" i="43"/>
  <c r="AI20" i="43"/>
  <c r="AJ20" i="43" s="1"/>
  <c r="AG20" i="43"/>
  <c r="AE20" i="43"/>
  <c r="AC20" i="43"/>
  <c r="AA20" i="43"/>
  <c r="Y20" i="43"/>
  <c r="W20" i="43"/>
  <c r="X20" i="43" s="1"/>
  <c r="U20" i="43"/>
  <c r="V20" i="43" s="1"/>
  <c r="S20" i="43"/>
  <c r="T20" i="43" s="1"/>
  <c r="Q20" i="43"/>
  <c r="O20" i="43"/>
  <c r="N20" i="43"/>
  <c r="M20" i="43"/>
  <c r="K20" i="43"/>
  <c r="I20" i="43"/>
  <c r="G20" i="43"/>
  <c r="E20" i="43" s="1"/>
  <c r="F20" i="43" s="1"/>
  <c r="C20" i="43"/>
  <c r="D20" i="43" s="1"/>
  <c r="BR19" i="43"/>
  <c r="BO19" i="43"/>
  <c r="BK19" i="43"/>
  <c r="BI19" i="43"/>
  <c r="BF19" i="43"/>
  <c r="BD19" i="43"/>
  <c r="BC19" i="43"/>
  <c r="BB19" i="43"/>
  <c r="AZ19" i="43"/>
  <c r="AY19" i="43"/>
  <c r="AX19" i="43"/>
  <c r="AV19" i="43"/>
  <c r="AT19" i="43" s="1"/>
  <c r="AR19" i="43"/>
  <c r="AQ19" i="43"/>
  <c r="AO19" i="43"/>
  <c r="AK19" i="43"/>
  <c r="AI19" i="43"/>
  <c r="AG19" i="43"/>
  <c r="AE19" i="43"/>
  <c r="AC19" i="43"/>
  <c r="AA19" i="43"/>
  <c r="Y19" i="43"/>
  <c r="X19" i="43"/>
  <c r="W19" i="43"/>
  <c r="U19" i="43"/>
  <c r="V19" i="43" s="1"/>
  <c r="T19" i="43"/>
  <c r="S19" i="43"/>
  <c r="Q19" i="43"/>
  <c r="R19" i="43" s="1"/>
  <c r="O19" i="43"/>
  <c r="P19" i="43" s="1"/>
  <c r="M19" i="43"/>
  <c r="N19" i="43" s="1"/>
  <c r="K19" i="43"/>
  <c r="L19" i="43" s="1"/>
  <c r="I19" i="43"/>
  <c r="G19" i="43"/>
  <c r="E19" i="43" s="1"/>
  <c r="F19" i="43" s="1"/>
  <c r="C19" i="43"/>
  <c r="BR18" i="43"/>
  <c r="BO18" i="43"/>
  <c r="BK18" i="43"/>
  <c r="BI18" i="43"/>
  <c r="BF18" i="43"/>
  <c r="BD18" i="43"/>
  <c r="BE18" i="43" s="1"/>
  <c r="BB18" i="43"/>
  <c r="BC18" i="43" s="1"/>
  <c r="AZ18" i="43"/>
  <c r="BA18" i="43" s="1"/>
  <c r="AX18" i="43"/>
  <c r="AY18" i="43" s="1"/>
  <c r="AV18" i="43"/>
  <c r="AT18" i="43" s="1"/>
  <c r="AU18" i="43" s="1"/>
  <c r="AR18" i="43"/>
  <c r="AQ18" i="43"/>
  <c r="AO18" i="43"/>
  <c r="AK18" i="43"/>
  <c r="AI18" i="43"/>
  <c r="AJ18" i="43" s="1"/>
  <c r="AG18" i="43"/>
  <c r="AE18" i="43"/>
  <c r="AC18" i="43"/>
  <c r="AA18" i="43"/>
  <c r="Y18" i="43"/>
  <c r="W18" i="43"/>
  <c r="V18" i="43"/>
  <c r="U18" i="43"/>
  <c r="S18" i="43"/>
  <c r="Q18" i="43"/>
  <c r="O18" i="43"/>
  <c r="N18" i="43"/>
  <c r="M18" i="43"/>
  <c r="K18" i="43"/>
  <c r="I18" i="43"/>
  <c r="G18" i="43"/>
  <c r="E18" i="43"/>
  <c r="F18" i="43" s="1"/>
  <c r="C18" i="43"/>
  <c r="D18" i="43" s="1"/>
  <c r="BR17" i="43"/>
  <c r="BO17" i="43"/>
  <c r="BK17" i="43"/>
  <c r="BI17" i="43"/>
  <c r="BF17" i="43"/>
  <c r="BG17" i="43" s="1"/>
  <c r="BD17" i="43"/>
  <c r="BE17" i="43" s="1"/>
  <c r="BB17" i="43"/>
  <c r="AZ17" i="43"/>
  <c r="AY17" i="43"/>
  <c r="AX17" i="43"/>
  <c r="AW17" i="43"/>
  <c r="AV17" i="43"/>
  <c r="AT17" i="43"/>
  <c r="AR17" i="43"/>
  <c r="AQ17" i="43"/>
  <c r="AO17" i="43"/>
  <c r="AK17" i="43"/>
  <c r="AJ17" i="43"/>
  <c r="AI17" i="43"/>
  <c r="AG17" i="43"/>
  <c r="AE17" i="43"/>
  <c r="AC17" i="43"/>
  <c r="AA17" i="43"/>
  <c r="Y17" i="43"/>
  <c r="W17" i="43"/>
  <c r="X17" i="43" s="1"/>
  <c r="U17" i="43"/>
  <c r="T17" i="43"/>
  <c r="S17" i="43"/>
  <c r="Q17" i="43"/>
  <c r="R17" i="43" s="1"/>
  <c r="O17" i="43"/>
  <c r="M17" i="43"/>
  <c r="K17" i="43"/>
  <c r="L18" i="43" s="1"/>
  <c r="I17" i="43"/>
  <c r="G17" i="43"/>
  <c r="E17" i="43"/>
  <c r="F17" i="43" s="1"/>
  <c r="D17" i="43"/>
  <c r="C17" i="43"/>
  <c r="BR16" i="43"/>
  <c r="BO16" i="43"/>
  <c r="BK16" i="43"/>
  <c r="BI16" i="43"/>
  <c r="BF16" i="43"/>
  <c r="BG16" i="43" s="1"/>
  <c r="BE16" i="43"/>
  <c r="BD16" i="43"/>
  <c r="BB16" i="43"/>
  <c r="BC16" i="43" s="1"/>
  <c r="AZ16" i="43"/>
  <c r="BA16" i="43" s="1"/>
  <c r="AX16" i="43"/>
  <c r="AW16" i="43"/>
  <c r="AV16" i="43"/>
  <c r="AT16" i="43" s="1"/>
  <c r="AR16" i="43"/>
  <c r="AQ16" i="43"/>
  <c r="AO16" i="43"/>
  <c r="AK16" i="43"/>
  <c r="AJ16" i="43"/>
  <c r="AI16" i="43"/>
  <c r="AG16" i="43"/>
  <c r="AE16" i="43"/>
  <c r="AC16" i="43"/>
  <c r="AA16" i="43"/>
  <c r="Y16" i="43"/>
  <c r="W16" i="43"/>
  <c r="U16" i="43"/>
  <c r="V16" i="43" s="1"/>
  <c r="T16" i="43"/>
  <c r="S16" i="43"/>
  <c r="R16" i="43"/>
  <c r="Q16" i="43"/>
  <c r="O16" i="43"/>
  <c r="P17" i="43" s="1"/>
  <c r="M16" i="43"/>
  <c r="N16" i="43" s="1"/>
  <c r="L16" i="43"/>
  <c r="K16" i="43"/>
  <c r="I16" i="43"/>
  <c r="G16" i="43"/>
  <c r="E16" i="43"/>
  <c r="D16" i="43"/>
  <c r="C16" i="43"/>
  <c r="BR15" i="43"/>
  <c r="BO15" i="43"/>
  <c r="BK15" i="43"/>
  <c r="BI15" i="43"/>
  <c r="BF15" i="43"/>
  <c r="BG15" i="43" s="1"/>
  <c r="BE15" i="43"/>
  <c r="BD15" i="43"/>
  <c r="BC15" i="43"/>
  <c r="BB15" i="43"/>
  <c r="AZ15" i="43"/>
  <c r="AX15" i="43"/>
  <c r="AY16" i="43" s="1"/>
  <c r="AW15" i="43"/>
  <c r="AV15" i="43"/>
  <c r="AU15" i="43"/>
  <c r="AT15" i="43"/>
  <c r="AR15" i="43"/>
  <c r="AQ15" i="43"/>
  <c r="AO15" i="43"/>
  <c r="AK15" i="43"/>
  <c r="AJ15" i="43"/>
  <c r="AI15" i="43"/>
  <c r="AG15" i="43"/>
  <c r="AE15" i="43"/>
  <c r="AC15" i="43"/>
  <c r="AA15" i="43"/>
  <c r="Y15" i="43"/>
  <c r="W15" i="43"/>
  <c r="X16" i="43" s="1"/>
  <c r="V15" i="43"/>
  <c r="U15" i="43"/>
  <c r="T15" i="43"/>
  <c r="S15" i="43"/>
  <c r="Q15" i="43"/>
  <c r="O15" i="43"/>
  <c r="P16" i="43" s="1"/>
  <c r="N15" i="43"/>
  <c r="M15" i="43"/>
  <c r="L15" i="43"/>
  <c r="K15" i="43"/>
  <c r="I15" i="43"/>
  <c r="G15" i="43"/>
  <c r="D15" i="43"/>
  <c r="C15" i="43"/>
  <c r="BR14" i="43"/>
  <c r="BO14" i="43"/>
  <c r="BK14" i="43"/>
  <c r="BI14" i="43"/>
  <c r="BG14" i="43"/>
  <c r="BF14" i="43"/>
  <c r="BE14" i="43"/>
  <c r="BD14" i="43"/>
  <c r="BB14" i="43"/>
  <c r="AZ14" i="43"/>
  <c r="BA15" i="43" s="1"/>
  <c r="AY14" i="43"/>
  <c r="AX14" i="43"/>
  <c r="AW14" i="43"/>
  <c r="AV14" i="43"/>
  <c r="AT14" i="43"/>
  <c r="AR14" i="43"/>
  <c r="AQ14" i="43"/>
  <c r="AO14" i="43"/>
  <c r="AK14" i="43"/>
  <c r="AI14" i="43"/>
  <c r="AG14" i="43"/>
  <c r="AE14" i="43"/>
  <c r="AC14" i="43"/>
  <c r="AA14" i="43"/>
  <c r="Y14" i="43"/>
  <c r="X14" i="43"/>
  <c r="W14" i="43"/>
  <c r="V14" i="43"/>
  <c r="U14" i="43"/>
  <c r="S14" i="43"/>
  <c r="Q14" i="43"/>
  <c r="R15" i="43" s="1"/>
  <c r="P14" i="43"/>
  <c r="O14" i="43"/>
  <c r="N14" i="43"/>
  <c r="M14" i="43"/>
  <c r="K14" i="43"/>
  <c r="I14" i="43"/>
  <c r="G14" i="43"/>
  <c r="F14" i="43"/>
  <c r="E14" i="43"/>
  <c r="C14" i="43"/>
  <c r="BR13" i="43"/>
  <c r="BO13" i="43"/>
  <c r="BK13" i="43"/>
  <c r="BI13" i="43"/>
  <c r="BG13" i="43"/>
  <c r="BF13" i="43"/>
  <c r="BD13" i="43"/>
  <c r="BB13" i="43"/>
  <c r="BC14" i="43" s="1"/>
  <c r="BA13" i="43"/>
  <c r="AZ13" i="43"/>
  <c r="AY13" i="43"/>
  <c r="AX13" i="43"/>
  <c r="AV13" i="43"/>
  <c r="AT13" i="43"/>
  <c r="AU14" i="43" s="1"/>
  <c r="AR13" i="43"/>
  <c r="AQ13" i="43"/>
  <c r="AO13" i="43"/>
  <c r="AK13" i="43"/>
  <c r="AI13" i="43"/>
  <c r="AJ14" i="43" s="1"/>
  <c r="AG13" i="43"/>
  <c r="AE13" i="43"/>
  <c r="AC13" i="43"/>
  <c r="AA13" i="43"/>
  <c r="Y13" i="43"/>
  <c r="X13" i="43"/>
  <c r="W13" i="43"/>
  <c r="U13" i="43"/>
  <c r="S13" i="43"/>
  <c r="T14" i="43" s="1"/>
  <c r="R13" i="43"/>
  <c r="Q13" i="43"/>
  <c r="P13" i="43"/>
  <c r="O13" i="43"/>
  <c r="M13" i="43"/>
  <c r="K13" i="43"/>
  <c r="L14" i="43" s="1"/>
  <c r="I13" i="43"/>
  <c r="G13" i="43"/>
  <c r="E13" i="43"/>
  <c r="C13" i="43"/>
  <c r="D14" i="43" s="1"/>
  <c r="BR12" i="43"/>
  <c r="BO12" i="43"/>
  <c r="BK12" i="43"/>
  <c r="BI12" i="43"/>
  <c r="BF12" i="43"/>
  <c r="BD12" i="43"/>
  <c r="BE13" i="43" s="1"/>
  <c r="BB12" i="43"/>
  <c r="AZ12" i="43"/>
  <c r="AX12" i="43"/>
  <c r="AV12" i="43"/>
  <c r="AW13" i="43" s="1"/>
  <c r="AR12" i="43"/>
  <c r="AQ12" i="43"/>
  <c r="AO12" i="43"/>
  <c r="AK12" i="43"/>
  <c r="AI12" i="43"/>
  <c r="AG12" i="43"/>
  <c r="AE12" i="43"/>
  <c r="AC12" i="43"/>
  <c r="AA12" i="43"/>
  <c r="Y12" i="43"/>
  <c r="W12" i="43"/>
  <c r="U12" i="43"/>
  <c r="V13" i="43" s="1"/>
  <c r="S12" i="43"/>
  <c r="Q12" i="43"/>
  <c r="O12" i="43"/>
  <c r="M12" i="43"/>
  <c r="N13" i="43" s="1"/>
  <c r="K12" i="43"/>
  <c r="I12" i="43"/>
  <c r="G12" i="43"/>
  <c r="E12" i="43"/>
  <c r="F13" i="43" s="1"/>
  <c r="D12" i="43"/>
  <c r="C12" i="43"/>
  <c r="BR11" i="43"/>
  <c r="BO11" i="43"/>
  <c r="BK11" i="43"/>
  <c r="BI11" i="43"/>
  <c r="BF11" i="43"/>
  <c r="BG12" i="43" s="1"/>
  <c r="BD11" i="43"/>
  <c r="BB11" i="43"/>
  <c r="BC12" i="43" s="1"/>
  <c r="AZ11" i="43"/>
  <c r="BA12" i="43" s="1"/>
  <c r="AX11" i="43"/>
  <c r="AY12" i="43" s="1"/>
  <c r="AV11" i="43"/>
  <c r="AR11" i="43"/>
  <c r="AO11" i="43"/>
  <c r="AK11" i="43"/>
  <c r="AL12" i="43" s="1"/>
  <c r="AI11" i="43"/>
  <c r="AJ12" i="43" s="1"/>
  <c r="AG11" i="43"/>
  <c r="AH12" i="43" s="1"/>
  <c r="AE11" i="43"/>
  <c r="AF12" i="43" s="1"/>
  <c r="AC11" i="43"/>
  <c r="AD12" i="43" s="1"/>
  <c r="AA11" i="43"/>
  <c r="AB12" i="43" s="1"/>
  <c r="Y11" i="43"/>
  <c r="Z12" i="43" s="1"/>
  <c r="W11" i="43"/>
  <c r="X12" i="43" s="1"/>
  <c r="U11" i="43"/>
  <c r="S11" i="43"/>
  <c r="T12" i="43" s="1"/>
  <c r="Q11" i="43"/>
  <c r="R12" i="43" s="1"/>
  <c r="O11" i="43"/>
  <c r="P12" i="43" s="1"/>
  <c r="M11" i="43"/>
  <c r="K11" i="43"/>
  <c r="L12" i="43" s="1"/>
  <c r="I11" i="43"/>
  <c r="J12" i="43" s="1"/>
  <c r="G11" i="43"/>
  <c r="H12" i="43" s="1"/>
  <c r="D11" i="43"/>
  <c r="C11" i="43"/>
  <c r="BR10" i="43"/>
  <c r="BO10" i="43"/>
  <c r="BN10" i="43"/>
  <c r="BK10" i="43"/>
  <c r="BI10" i="43"/>
  <c r="BF10" i="43"/>
  <c r="BD10" i="43"/>
  <c r="BB10" i="43"/>
  <c r="BC11" i="43" s="1"/>
  <c r="AZ10" i="43"/>
  <c r="BA11" i="43" s="1"/>
  <c r="AX10" i="43"/>
  <c r="AV10" i="43"/>
  <c r="AR10" i="43"/>
  <c r="AO10" i="43"/>
  <c r="AK10" i="43"/>
  <c r="AI10" i="43"/>
  <c r="AG10" i="43"/>
  <c r="AH11" i="43" s="1"/>
  <c r="AE10" i="43"/>
  <c r="AC10" i="43"/>
  <c r="AA10" i="43"/>
  <c r="Y10" i="43"/>
  <c r="W10" i="43"/>
  <c r="U10" i="43"/>
  <c r="S10" i="43"/>
  <c r="Q10" i="43"/>
  <c r="R11" i="43" s="1"/>
  <c r="O10" i="43"/>
  <c r="M10" i="43"/>
  <c r="K10" i="43"/>
  <c r="I10" i="43"/>
  <c r="G10" i="43"/>
  <c r="H11" i="43" s="1"/>
  <c r="C10" i="43"/>
  <c r="BR9" i="43"/>
  <c r="BO9" i="43"/>
  <c r="BK9" i="43"/>
  <c r="BI9" i="43"/>
  <c r="BF9" i="43"/>
  <c r="BD9" i="43"/>
  <c r="BB9" i="43"/>
  <c r="AZ9" i="43"/>
  <c r="AX9" i="43"/>
  <c r="AV9" i="43"/>
  <c r="AR9" i="43"/>
  <c r="AO9" i="43"/>
  <c r="AK9" i="43"/>
  <c r="AI9" i="43"/>
  <c r="AG9" i="43"/>
  <c r="AE9" i="43"/>
  <c r="AC9" i="43"/>
  <c r="AA9" i="43"/>
  <c r="AB10" i="43" s="1"/>
  <c r="Y9" i="43"/>
  <c r="W9" i="43"/>
  <c r="U9" i="43"/>
  <c r="S9" i="43"/>
  <c r="Q9" i="43"/>
  <c r="O9" i="43"/>
  <c r="M9" i="43"/>
  <c r="K9" i="43"/>
  <c r="L10" i="43" s="1"/>
  <c r="I9" i="43"/>
  <c r="G9" i="43"/>
  <c r="C9" i="43"/>
  <c r="D10" i="43" s="1"/>
  <c r="BR8" i="43"/>
  <c r="BO8" i="43"/>
  <c r="BK8" i="43"/>
  <c r="BI8" i="43"/>
  <c r="BF8" i="43"/>
  <c r="BD8" i="43"/>
  <c r="BB8" i="43"/>
  <c r="AZ8" i="43"/>
  <c r="AX8" i="43"/>
  <c r="AV8" i="43"/>
  <c r="AR8" i="43"/>
  <c r="AO8" i="43"/>
  <c r="AK8" i="43"/>
  <c r="AI8" i="43"/>
  <c r="AG8" i="43"/>
  <c r="AE8" i="43"/>
  <c r="AC8" i="43"/>
  <c r="AA8" i="43"/>
  <c r="Y8" i="43"/>
  <c r="W8" i="43"/>
  <c r="U8" i="43"/>
  <c r="S8" i="43"/>
  <c r="Q8" i="43"/>
  <c r="O8" i="43"/>
  <c r="M8" i="43"/>
  <c r="K8" i="43"/>
  <c r="I8" i="43"/>
  <c r="G8" i="43"/>
  <c r="C8" i="43"/>
  <c r="D9" i="43" s="1"/>
  <c r="BR7" i="43"/>
  <c r="BO7" i="43"/>
  <c r="BK7" i="43"/>
  <c r="BI7" i="43"/>
  <c r="BF7" i="43"/>
  <c r="BD7" i="43"/>
  <c r="BE7" i="43" s="1"/>
  <c r="BB7" i="43"/>
  <c r="BC7" i="43" s="1"/>
  <c r="AZ7" i="43"/>
  <c r="BA7" i="43" s="1"/>
  <c r="AX7" i="43"/>
  <c r="AV7" i="43"/>
  <c r="AW7" i="43" s="1"/>
  <c r="AR7" i="43"/>
  <c r="AO7" i="43"/>
  <c r="AK7" i="43"/>
  <c r="AL7" i="43" s="1"/>
  <c r="AI7" i="43"/>
  <c r="AJ7" i="43" s="1"/>
  <c r="AG7" i="43"/>
  <c r="AH7" i="43" s="1"/>
  <c r="AE7" i="43"/>
  <c r="AF7" i="43" s="1"/>
  <c r="AC7" i="43"/>
  <c r="AD7" i="43" s="1"/>
  <c r="AA7" i="43"/>
  <c r="AB7" i="43" s="1"/>
  <c r="Y7" i="43"/>
  <c r="Z7" i="43" s="1"/>
  <c r="W7" i="43"/>
  <c r="X7" i="43" s="1"/>
  <c r="U7" i="43"/>
  <c r="V7" i="43" s="1"/>
  <c r="S7" i="43"/>
  <c r="T7" i="43" s="1"/>
  <c r="Q7" i="43"/>
  <c r="R7" i="43" s="1"/>
  <c r="O7" i="43"/>
  <c r="M7" i="43"/>
  <c r="N7" i="43" s="1"/>
  <c r="K7" i="43"/>
  <c r="L7" i="43" s="1"/>
  <c r="I7" i="43"/>
  <c r="J7" i="43" s="1"/>
  <c r="G7" i="43"/>
  <c r="H7" i="43" s="1"/>
  <c r="C7" i="43"/>
  <c r="D7" i="43" s="1"/>
  <c r="BR6" i="43"/>
  <c r="BO6" i="43"/>
  <c r="BK6" i="43"/>
  <c r="BI6" i="43"/>
  <c r="AT6" i="43"/>
  <c r="AR6" i="43"/>
  <c r="AQ6" i="43"/>
  <c r="AO6" i="43"/>
  <c r="E6" i="43"/>
  <c r="D6" i="43"/>
  <c r="C6" i="43"/>
  <c r="BR5" i="43"/>
  <c r="BO5" i="43"/>
  <c r="BK5" i="43"/>
  <c r="BI5" i="43"/>
  <c r="BE5" i="43"/>
  <c r="BC5" i="43"/>
  <c r="BA5" i="43"/>
  <c r="AY5" i="43"/>
  <c r="AT5" i="43"/>
  <c r="AR5" i="43"/>
  <c r="AQ5" i="43"/>
  <c r="AO5" i="43"/>
  <c r="C5" i="43"/>
  <c r="D5" i="43" s="1"/>
  <c r="BR4" i="43"/>
  <c r="BO4" i="43"/>
  <c r="BE4" i="43"/>
  <c r="BC4" i="43"/>
  <c r="BA4" i="43"/>
  <c r="AY4" i="43"/>
  <c r="AT4" i="43"/>
  <c r="AR4" i="43"/>
  <c r="AQ4" i="43"/>
  <c r="C4" i="43"/>
  <c r="BQ2" i="43"/>
  <c r="BP2" i="43"/>
  <c r="AS2" i="43"/>
  <c r="BK31" i="46"/>
  <c r="BI31" i="46"/>
  <c r="AW31" i="46"/>
  <c r="AU31" i="46"/>
  <c r="AR31" i="46"/>
  <c r="AQ31" i="46"/>
  <c r="AK31" i="46"/>
  <c r="AL31" i="46" s="1"/>
  <c r="AI31" i="46"/>
  <c r="AG31" i="46"/>
  <c r="AE31" i="46"/>
  <c r="AC31" i="46"/>
  <c r="AA31" i="46"/>
  <c r="Y31" i="46"/>
  <c r="W31" i="46"/>
  <c r="Q31" i="46"/>
  <c r="O31" i="46"/>
  <c r="M31" i="46"/>
  <c r="K31" i="46"/>
  <c r="I31" i="46"/>
  <c r="G31" i="46"/>
  <c r="BK30" i="46"/>
  <c r="BI30" i="46"/>
  <c r="AU30" i="46"/>
  <c r="AR30" i="46"/>
  <c r="AQ30" i="46"/>
  <c r="AK30" i="46"/>
  <c r="AI30" i="46"/>
  <c r="AG30" i="46"/>
  <c r="AE30" i="46"/>
  <c r="AC30" i="46"/>
  <c r="AA30" i="46"/>
  <c r="Y30" i="46"/>
  <c r="W30" i="46"/>
  <c r="Q30" i="46"/>
  <c r="O30" i="46"/>
  <c r="M30" i="46"/>
  <c r="K30" i="46"/>
  <c r="I30" i="46"/>
  <c r="G30" i="46"/>
  <c r="BK29" i="46"/>
  <c r="BI29" i="46"/>
  <c r="AR29" i="46"/>
  <c r="AQ29" i="46"/>
  <c r="AK29" i="46"/>
  <c r="AI29" i="46"/>
  <c r="AG29" i="46"/>
  <c r="AE29" i="46"/>
  <c r="AC29" i="46"/>
  <c r="AA29" i="46"/>
  <c r="Y29" i="46"/>
  <c r="W29" i="46"/>
  <c r="Q29" i="46"/>
  <c r="O29" i="46"/>
  <c r="M29" i="46"/>
  <c r="K29" i="46"/>
  <c r="I29" i="46"/>
  <c r="G29" i="46"/>
  <c r="D29" i="46"/>
  <c r="BR28" i="46"/>
  <c r="BO28" i="46"/>
  <c r="BK28" i="46"/>
  <c r="BI28" i="46"/>
  <c r="AW28" i="46"/>
  <c r="AR28" i="46"/>
  <c r="AQ28" i="46"/>
  <c r="AO28" i="46"/>
  <c r="AK28" i="46"/>
  <c r="AL28" i="46" s="1"/>
  <c r="AI28" i="46"/>
  <c r="AG28" i="46"/>
  <c r="AE28" i="46"/>
  <c r="AC28" i="46"/>
  <c r="AA28" i="46"/>
  <c r="Y28" i="46"/>
  <c r="W28" i="46"/>
  <c r="Q28" i="46"/>
  <c r="O28" i="46"/>
  <c r="M28" i="46"/>
  <c r="K28" i="46"/>
  <c r="I28" i="46"/>
  <c r="G28" i="46"/>
  <c r="C28" i="46"/>
  <c r="D28" i="46" s="1"/>
  <c r="BR27" i="46"/>
  <c r="BO27" i="46"/>
  <c r="BK27" i="46"/>
  <c r="BI27" i="46"/>
  <c r="AW27" i="46"/>
  <c r="AR27" i="46"/>
  <c r="AQ27" i="46"/>
  <c r="AO27" i="46"/>
  <c r="AK27" i="46"/>
  <c r="AL27" i="46" s="1"/>
  <c r="AI27" i="46"/>
  <c r="AG27" i="46"/>
  <c r="AE27" i="46"/>
  <c r="AC27" i="46"/>
  <c r="AA27" i="46"/>
  <c r="Y27" i="46"/>
  <c r="W27" i="46"/>
  <c r="Q27" i="46"/>
  <c r="O27" i="46"/>
  <c r="M27" i="46"/>
  <c r="K27" i="46"/>
  <c r="I27" i="46"/>
  <c r="G27" i="46"/>
  <c r="C27" i="46"/>
  <c r="BR26" i="46"/>
  <c r="BO26" i="46"/>
  <c r="BK26" i="46"/>
  <c r="BI26" i="46"/>
  <c r="AW26" i="46"/>
  <c r="AR26" i="46"/>
  <c r="AQ26" i="46"/>
  <c r="AO26" i="46"/>
  <c r="AK26" i="46"/>
  <c r="AL26" i="46" s="1"/>
  <c r="AI26" i="46"/>
  <c r="AG26" i="46"/>
  <c r="AE26" i="46"/>
  <c r="AC26" i="46"/>
  <c r="AA26" i="46"/>
  <c r="Y26" i="46"/>
  <c r="W26" i="46"/>
  <c r="Q26" i="46"/>
  <c r="O26" i="46"/>
  <c r="M26" i="46"/>
  <c r="K26" i="46"/>
  <c r="I26" i="46"/>
  <c r="G26" i="46"/>
  <c r="C26" i="46"/>
  <c r="D26" i="46" s="1"/>
  <c r="BR25" i="46"/>
  <c r="BO25" i="46"/>
  <c r="BK25" i="46"/>
  <c r="BI25" i="46"/>
  <c r="AW25" i="46"/>
  <c r="AU25" i="46"/>
  <c r="AR25" i="46"/>
  <c r="AQ25" i="46"/>
  <c r="AO25" i="46"/>
  <c r="AK25" i="46"/>
  <c r="AL25" i="46" s="1"/>
  <c r="AI25" i="46"/>
  <c r="AG25" i="46"/>
  <c r="AE25" i="46"/>
  <c r="AC25" i="46"/>
  <c r="AA25" i="46"/>
  <c r="Y25" i="46"/>
  <c r="W25" i="46"/>
  <c r="Q25" i="46"/>
  <c r="O25" i="46"/>
  <c r="M25" i="46"/>
  <c r="K25" i="46"/>
  <c r="I25" i="46"/>
  <c r="G25" i="46"/>
  <c r="C25" i="46"/>
  <c r="D25" i="46" s="1"/>
  <c r="BR24" i="46"/>
  <c r="BO24" i="46"/>
  <c r="BK24" i="46"/>
  <c r="BI24" i="46"/>
  <c r="AR24" i="46"/>
  <c r="AQ24" i="46"/>
  <c r="AO24" i="46"/>
  <c r="AK24" i="46"/>
  <c r="AL24" i="46" s="1"/>
  <c r="AI24" i="46"/>
  <c r="AG24" i="46"/>
  <c r="AE24" i="46"/>
  <c r="AC24" i="46"/>
  <c r="AA24" i="46"/>
  <c r="Y24" i="46"/>
  <c r="W24" i="46"/>
  <c r="Q24" i="46"/>
  <c r="O24" i="46"/>
  <c r="M24" i="46"/>
  <c r="K24" i="46"/>
  <c r="I24" i="46"/>
  <c r="G24" i="46"/>
  <c r="C24" i="46"/>
  <c r="BR23" i="46"/>
  <c r="BO23" i="46"/>
  <c r="BK23" i="46"/>
  <c r="BI23" i="46"/>
  <c r="AR23" i="46"/>
  <c r="AQ23" i="46"/>
  <c r="AO23" i="46"/>
  <c r="AK23" i="46"/>
  <c r="AL23" i="46" s="1"/>
  <c r="AI23" i="46"/>
  <c r="AG23" i="46"/>
  <c r="AE23" i="46"/>
  <c r="AC23" i="46"/>
  <c r="AA23" i="46"/>
  <c r="Y23" i="46"/>
  <c r="W23" i="46"/>
  <c r="Q23" i="46"/>
  <c r="O23" i="46"/>
  <c r="M23" i="46"/>
  <c r="K23" i="46"/>
  <c r="I23" i="46"/>
  <c r="G23" i="46"/>
  <c r="C23" i="46"/>
  <c r="D23" i="46" s="1"/>
  <c r="BR22" i="46"/>
  <c r="BO22" i="46"/>
  <c r="BK22" i="46"/>
  <c r="BI22" i="46"/>
  <c r="AW22" i="46"/>
  <c r="AU22" i="46"/>
  <c r="AR22" i="46"/>
  <c r="AQ22" i="46"/>
  <c r="AO22" i="46"/>
  <c r="AK22" i="46"/>
  <c r="AL22" i="46" s="1"/>
  <c r="AI22" i="46"/>
  <c r="AG22" i="46"/>
  <c r="AE22" i="46"/>
  <c r="AC22" i="46"/>
  <c r="AA22" i="46"/>
  <c r="Y22" i="46"/>
  <c r="W22" i="46"/>
  <c r="Q22" i="46"/>
  <c r="O22" i="46"/>
  <c r="M22" i="46"/>
  <c r="K22" i="46"/>
  <c r="I22" i="46"/>
  <c r="G22" i="46"/>
  <c r="C22" i="46"/>
  <c r="D22" i="46" s="1"/>
  <c r="BR21" i="46"/>
  <c r="BO21" i="46"/>
  <c r="BK21" i="46"/>
  <c r="BI21" i="46"/>
  <c r="AW21" i="46"/>
  <c r="AU21" i="46"/>
  <c r="AR21" i="46"/>
  <c r="AQ21" i="46"/>
  <c r="AO21" i="46"/>
  <c r="AK21" i="46"/>
  <c r="AI21" i="46"/>
  <c r="AG21" i="46"/>
  <c r="AE21" i="46"/>
  <c r="AC21" i="46"/>
  <c r="AA21" i="46"/>
  <c r="Y21" i="46"/>
  <c r="W21" i="46"/>
  <c r="Q21" i="46"/>
  <c r="O21" i="46"/>
  <c r="M21" i="46"/>
  <c r="K21" i="46"/>
  <c r="I21" i="46"/>
  <c r="G21" i="46"/>
  <c r="C21" i="46"/>
  <c r="D21" i="46" s="1"/>
  <c r="BR20" i="46"/>
  <c r="BO20" i="46"/>
  <c r="BK20" i="46"/>
  <c r="BI20" i="46"/>
  <c r="AW20" i="46"/>
  <c r="AR20" i="46"/>
  <c r="AQ20" i="46"/>
  <c r="AO20" i="46"/>
  <c r="AK20" i="46"/>
  <c r="AL21" i="46" s="1"/>
  <c r="AI20" i="46"/>
  <c r="AG20" i="46"/>
  <c r="AE20" i="46"/>
  <c r="AC20" i="46"/>
  <c r="AA20" i="46"/>
  <c r="Y20" i="46"/>
  <c r="W20" i="46"/>
  <c r="Q20" i="46"/>
  <c r="O20" i="46"/>
  <c r="M20" i="46"/>
  <c r="K20" i="46"/>
  <c r="I20" i="46"/>
  <c r="G20" i="46"/>
  <c r="C20" i="46"/>
  <c r="BR19" i="46"/>
  <c r="BO19" i="46"/>
  <c r="BK19" i="46"/>
  <c r="BI19" i="46"/>
  <c r="AR19" i="46"/>
  <c r="AQ19" i="46"/>
  <c r="AO19" i="46"/>
  <c r="AK19" i="46"/>
  <c r="AL19" i="46" s="1"/>
  <c r="AI19" i="46"/>
  <c r="AG19" i="46"/>
  <c r="AE19" i="46"/>
  <c r="AC19" i="46"/>
  <c r="AA19" i="46"/>
  <c r="Y19" i="46"/>
  <c r="W19" i="46"/>
  <c r="Q19" i="46"/>
  <c r="O19" i="46"/>
  <c r="M19" i="46"/>
  <c r="K19" i="46"/>
  <c r="I19" i="46"/>
  <c r="G19" i="46"/>
  <c r="C19" i="46"/>
  <c r="D19" i="46" s="1"/>
  <c r="BR18" i="46"/>
  <c r="BO18" i="46"/>
  <c r="BK18" i="46"/>
  <c r="BI18" i="46"/>
  <c r="AR18" i="46"/>
  <c r="AQ18" i="46"/>
  <c r="AO18" i="46"/>
  <c r="AK18" i="46"/>
  <c r="AI18" i="46"/>
  <c r="AG18" i="46"/>
  <c r="AE18" i="46"/>
  <c r="AC18" i="46"/>
  <c r="AA18" i="46"/>
  <c r="Y18" i="46"/>
  <c r="W18" i="46"/>
  <c r="Q18" i="46"/>
  <c r="O18" i="46"/>
  <c r="M18" i="46"/>
  <c r="K18" i="46"/>
  <c r="I18" i="46"/>
  <c r="G18" i="46"/>
  <c r="C18" i="46"/>
  <c r="BR17" i="46"/>
  <c r="BO17" i="46"/>
  <c r="BK17" i="46"/>
  <c r="BI17" i="46"/>
  <c r="AU17" i="46"/>
  <c r="AR17" i="46"/>
  <c r="AQ17" i="46"/>
  <c r="AO17" i="46"/>
  <c r="AK17" i="46"/>
  <c r="AL17" i="46" s="1"/>
  <c r="AI17" i="46"/>
  <c r="AG17" i="46"/>
  <c r="AE17" i="46"/>
  <c r="AC17" i="46"/>
  <c r="AA17" i="46"/>
  <c r="Y17" i="46"/>
  <c r="W17" i="46"/>
  <c r="Q17" i="46"/>
  <c r="O17" i="46"/>
  <c r="M17" i="46"/>
  <c r="K17" i="46"/>
  <c r="I17" i="46"/>
  <c r="G17" i="46"/>
  <c r="C17" i="46"/>
  <c r="D17" i="46" s="1"/>
  <c r="BR16" i="46"/>
  <c r="BO16" i="46"/>
  <c r="BK16" i="46"/>
  <c r="BI16" i="46"/>
  <c r="AW16" i="46"/>
  <c r="AR16" i="46"/>
  <c r="AQ16" i="46"/>
  <c r="AO16" i="46"/>
  <c r="AK16" i="46"/>
  <c r="AI16" i="46"/>
  <c r="AG16" i="46"/>
  <c r="AE16" i="46"/>
  <c r="AC16" i="46"/>
  <c r="AA16" i="46"/>
  <c r="Y16" i="46"/>
  <c r="W16" i="46"/>
  <c r="Q16" i="46"/>
  <c r="O16" i="46"/>
  <c r="M16" i="46"/>
  <c r="K16" i="46"/>
  <c r="I16" i="46"/>
  <c r="G16" i="46"/>
  <c r="C16" i="46"/>
  <c r="BR15" i="46"/>
  <c r="BO15" i="46"/>
  <c r="BK15" i="46"/>
  <c r="BI15" i="46"/>
  <c r="AW15" i="46"/>
  <c r="AU15" i="46"/>
  <c r="AR15" i="46"/>
  <c r="AQ15" i="46"/>
  <c r="AO15" i="46"/>
  <c r="AK15" i="46"/>
  <c r="AI15" i="46"/>
  <c r="AG15" i="46"/>
  <c r="AE15" i="46"/>
  <c r="AC15" i="46"/>
  <c r="AA15" i="46"/>
  <c r="Y15" i="46"/>
  <c r="W15" i="46"/>
  <c r="Q15" i="46"/>
  <c r="O15" i="46"/>
  <c r="M15" i="46"/>
  <c r="K15" i="46"/>
  <c r="I15" i="46"/>
  <c r="G15" i="46"/>
  <c r="C15" i="46"/>
  <c r="D15" i="46" s="1"/>
  <c r="BR14" i="46"/>
  <c r="BO14" i="46"/>
  <c r="BK14" i="46"/>
  <c r="BI14" i="46"/>
  <c r="AW14" i="46"/>
  <c r="AU14" i="46"/>
  <c r="AR14" i="46"/>
  <c r="AQ14" i="46"/>
  <c r="AO14" i="46"/>
  <c r="AK14" i="46"/>
  <c r="AL14" i="46" s="1"/>
  <c r="AI14" i="46"/>
  <c r="AG14" i="46"/>
  <c r="AE14" i="46"/>
  <c r="AC14" i="46"/>
  <c r="AA14" i="46"/>
  <c r="Y14" i="46"/>
  <c r="W14" i="46"/>
  <c r="Q14" i="46"/>
  <c r="O14" i="46"/>
  <c r="M14" i="46"/>
  <c r="K14" i="46"/>
  <c r="I14" i="46"/>
  <c r="G14" i="46"/>
  <c r="C14" i="46"/>
  <c r="D14" i="46" s="1"/>
  <c r="BR13" i="46"/>
  <c r="BO13" i="46"/>
  <c r="BK13" i="46"/>
  <c r="BI13" i="46"/>
  <c r="AW13" i="46"/>
  <c r="AR13" i="46"/>
  <c r="AQ13" i="46"/>
  <c r="AO13" i="46"/>
  <c r="AK13" i="46"/>
  <c r="AL13" i="46" s="1"/>
  <c r="AI13" i="46"/>
  <c r="AG13" i="46"/>
  <c r="AE13" i="46"/>
  <c r="AC13" i="46"/>
  <c r="AA13" i="46"/>
  <c r="Y13" i="46"/>
  <c r="W13" i="46"/>
  <c r="Q13" i="46"/>
  <c r="O13" i="46"/>
  <c r="M13" i="46"/>
  <c r="K13" i="46"/>
  <c r="I13" i="46"/>
  <c r="G13" i="46"/>
  <c r="C13" i="46"/>
  <c r="BR12" i="46"/>
  <c r="BO12" i="46"/>
  <c r="BK12" i="46"/>
  <c r="BI12" i="46"/>
  <c r="AW12" i="46"/>
  <c r="AU12" i="46"/>
  <c r="AR12" i="46"/>
  <c r="AQ12" i="46"/>
  <c r="AO12" i="46"/>
  <c r="AK12" i="46"/>
  <c r="AI12" i="46"/>
  <c r="AG12" i="46"/>
  <c r="AE12" i="46"/>
  <c r="AC12" i="46"/>
  <c r="AA12" i="46"/>
  <c r="Y12" i="46"/>
  <c r="W12" i="46"/>
  <c r="Q12" i="46"/>
  <c r="O12" i="46"/>
  <c r="M12" i="46"/>
  <c r="K12" i="46"/>
  <c r="I12" i="46"/>
  <c r="G12" i="46"/>
  <c r="C12" i="46"/>
  <c r="BR11" i="46"/>
  <c r="BO11" i="46"/>
  <c r="BK11" i="46"/>
  <c r="BI11" i="46"/>
  <c r="AW11" i="46"/>
  <c r="AU11" i="46"/>
  <c r="AR11" i="46"/>
  <c r="AO11" i="46"/>
  <c r="AK11" i="46"/>
  <c r="AI11" i="46"/>
  <c r="AJ12" i="46" s="1"/>
  <c r="AG11" i="46"/>
  <c r="AH12" i="46" s="1"/>
  <c r="AE11" i="46"/>
  <c r="AF12" i="46" s="1"/>
  <c r="AC11" i="46"/>
  <c r="AD12" i="46" s="1"/>
  <c r="AA11" i="46"/>
  <c r="AB12" i="46" s="1"/>
  <c r="Y11" i="46"/>
  <c r="Z12" i="46" s="1"/>
  <c r="W11" i="46"/>
  <c r="X12" i="46" s="1"/>
  <c r="Q11" i="46"/>
  <c r="R12" i="46" s="1"/>
  <c r="O11" i="46"/>
  <c r="P12" i="46" s="1"/>
  <c r="M11" i="46"/>
  <c r="N12" i="46" s="1"/>
  <c r="K11" i="46"/>
  <c r="L12" i="46" s="1"/>
  <c r="I11" i="46"/>
  <c r="J12" i="46" s="1"/>
  <c r="G11" i="46"/>
  <c r="C11" i="46"/>
  <c r="D11" i="46" s="1"/>
  <c r="BR10" i="46"/>
  <c r="BO10" i="46"/>
  <c r="BN10" i="46"/>
  <c r="BK10" i="46"/>
  <c r="BI10" i="46"/>
  <c r="AW10" i="46"/>
  <c r="AR10" i="46"/>
  <c r="AO10" i="46"/>
  <c r="AK10" i="46"/>
  <c r="AL10" i="46" s="1"/>
  <c r="AI10" i="46"/>
  <c r="AG10" i="46"/>
  <c r="AE10" i="46"/>
  <c r="AC10" i="46"/>
  <c r="AD11" i="46" s="1"/>
  <c r="AA10" i="46"/>
  <c r="Y10" i="46"/>
  <c r="W10" i="46"/>
  <c r="X11" i="46" s="1"/>
  <c r="Q10" i="46"/>
  <c r="O10" i="46"/>
  <c r="M10" i="46"/>
  <c r="K10" i="46"/>
  <c r="I10" i="46"/>
  <c r="J11" i="46" s="1"/>
  <c r="G10" i="46"/>
  <c r="C10" i="46"/>
  <c r="BR9" i="46"/>
  <c r="BO9" i="46"/>
  <c r="BK9" i="46"/>
  <c r="BI9" i="46"/>
  <c r="AR9" i="46"/>
  <c r="AO9" i="46"/>
  <c r="AL9" i="46"/>
  <c r="AK9" i="46"/>
  <c r="AL7" i="46" s="1"/>
  <c r="AI9" i="46"/>
  <c r="AG9" i="46"/>
  <c r="AE9" i="46"/>
  <c r="AC9" i="46"/>
  <c r="AA9" i="46"/>
  <c r="Y9" i="46"/>
  <c r="W9" i="46"/>
  <c r="Q9" i="46"/>
  <c r="O9" i="46"/>
  <c r="M9" i="46"/>
  <c r="K9" i="46"/>
  <c r="I9" i="46"/>
  <c r="G9" i="46"/>
  <c r="C9" i="46"/>
  <c r="BR8" i="46"/>
  <c r="BO8" i="46"/>
  <c r="BK8" i="46"/>
  <c r="BI8" i="46"/>
  <c r="AR8" i="46"/>
  <c r="AO8" i="46"/>
  <c r="AL8" i="46"/>
  <c r="C8" i="46"/>
  <c r="D8" i="46" s="1"/>
  <c r="BR7" i="46"/>
  <c r="BO7" i="46"/>
  <c r="BK7" i="46"/>
  <c r="BI7" i="46"/>
  <c r="BF8" i="46"/>
  <c r="BD8" i="46"/>
  <c r="BB8" i="46"/>
  <c r="AR7" i="46"/>
  <c r="AO7" i="46"/>
  <c r="AK8" i="46"/>
  <c r="AI8" i="46"/>
  <c r="AJ8" i="46" s="1"/>
  <c r="AG8" i="46"/>
  <c r="AH8" i="46" s="1"/>
  <c r="AE8" i="46"/>
  <c r="AF8" i="46" s="1"/>
  <c r="AC8" i="46"/>
  <c r="AD8" i="46" s="1"/>
  <c r="AA8" i="46"/>
  <c r="AB8" i="46" s="1"/>
  <c r="Y8" i="46"/>
  <c r="Z8" i="46" s="1"/>
  <c r="W8" i="46"/>
  <c r="X8" i="46" s="1"/>
  <c r="U8" i="46"/>
  <c r="S8" i="46"/>
  <c r="Q8" i="46"/>
  <c r="R8" i="46" s="1"/>
  <c r="O8" i="46"/>
  <c r="P8" i="46" s="1"/>
  <c r="M8" i="46"/>
  <c r="N8" i="46" s="1"/>
  <c r="K8" i="46"/>
  <c r="L8" i="46" s="1"/>
  <c r="I8" i="46"/>
  <c r="J8" i="46" s="1"/>
  <c r="G8" i="46"/>
  <c r="H8" i="46" s="1"/>
  <c r="D7" i="46"/>
  <c r="C7" i="46"/>
  <c r="BR6" i="46"/>
  <c r="BO6" i="46"/>
  <c r="BK6" i="46"/>
  <c r="BI6" i="46"/>
  <c r="AR6" i="46"/>
  <c r="AQ6" i="46"/>
  <c r="AO6" i="46"/>
  <c r="C6" i="46"/>
  <c r="D6" i="46" s="1"/>
  <c r="BR5" i="46"/>
  <c r="BO5" i="46"/>
  <c r="BK5" i="46"/>
  <c r="BI5" i="46"/>
  <c r="AU5" i="46"/>
  <c r="AR5" i="46"/>
  <c r="AQ5" i="46"/>
  <c r="AO5" i="46"/>
  <c r="F5" i="46"/>
  <c r="C5" i="46"/>
  <c r="D5" i="46" s="1"/>
  <c r="BR4" i="46"/>
  <c r="BO4" i="46"/>
  <c r="AR4" i="46"/>
  <c r="AQ4" i="46"/>
  <c r="C4" i="46"/>
  <c r="BP2" i="46"/>
  <c r="BQ2" i="46" s="1"/>
  <c r="AS2" i="46"/>
  <c r="BK31" i="49"/>
  <c r="BI31" i="49"/>
  <c r="BF31" i="49"/>
  <c r="BD31" i="49"/>
  <c r="BB31" i="49"/>
  <c r="AZ31" i="49"/>
  <c r="AX31" i="49"/>
  <c r="AV31" i="49"/>
  <c r="AR31" i="49"/>
  <c r="AQ31" i="49"/>
  <c r="AK31" i="49"/>
  <c r="AI31" i="49"/>
  <c r="AG31" i="49"/>
  <c r="AE31" i="49"/>
  <c r="AC31" i="49"/>
  <c r="AA31" i="49"/>
  <c r="Y31" i="49"/>
  <c r="W31" i="49"/>
  <c r="U31" i="49"/>
  <c r="S31" i="49"/>
  <c r="Q31" i="49"/>
  <c r="O31" i="49"/>
  <c r="M31" i="49"/>
  <c r="K31" i="49"/>
  <c r="I31" i="49"/>
  <c r="E31" i="49"/>
  <c r="F31" i="49" s="1"/>
  <c r="BK30" i="49"/>
  <c r="BI30" i="49"/>
  <c r="BF30" i="49"/>
  <c r="BD30" i="49"/>
  <c r="BB30" i="49"/>
  <c r="AZ30" i="49"/>
  <c r="AX30" i="49"/>
  <c r="AV30" i="49"/>
  <c r="AT30" i="49"/>
  <c r="AR30" i="49"/>
  <c r="AQ30" i="49"/>
  <c r="AK30" i="49"/>
  <c r="AI30" i="49"/>
  <c r="AG30" i="49"/>
  <c r="AE30" i="49"/>
  <c r="AC30" i="49"/>
  <c r="AA30" i="49"/>
  <c r="Y30" i="49"/>
  <c r="W30" i="49"/>
  <c r="U30" i="49"/>
  <c r="S30" i="49"/>
  <c r="Q30" i="49"/>
  <c r="O30" i="49"/>
  <c r="M30" i="49"/>
  <c r="K30" i="49"/>
  <c r="I30" i="49"/>
  <c r="E30" i="49"/>
  <c r="F30" i="49" s="1"/>
  <c r="BK29" i="49"/>
  <c r="BI29" i="49"/>
  <c r="BF29" i="49"/>
  <c r="BD29" i="49"/>
  <c r="BB29" i="49"/>
  <c r="AZ29" i="49"/>
  <c r="AX29" i="49"/>
  <c r="AV29" i="49"/>
  <c r="AT29" i="49"/>
  <c r="AR29" i="49"/>
  <c r="AQ29" i="49"/>
  <c r="AK29" i="49"/>
  <c r="AI29" i="49"/>
  <c r="AG29" i="49"/>
  <c r="AE29" i="49"/>
  <c r="AC29" i="49"/>
  <c r="AA29" i="49"/>
  <c r="Y29" i="49"/>
  <c r="W29" i="49"/>
  <c r="U29" i="49"/>
  <c r="S29" i="49"/>
  <c r="Q29" i="49"/>
  <c r="O29" i="49"/>
  <c r="M29" i="49"/>
  <c r="K29" i="49"/>
  <c r="I29" i="49"/>
  <c r="E29" i="49"/>
  <c r="BR28" i="49"/>
  <c r="BO28" i="49"/>
  <c r="BK28" i="49"/>
  <c r="BI28" i="49"/>
  <c r="BF28" i="49"/>
  <c r="BD28" i="49"/>
  <c r="BB28" i="49"/>
  <c r="AZ28" i="49"/>
  <c r="AX28" i="49"/>
  <c r="AV28" i="49"/>
  <c r="AT28" i="49"/>
  <c r="AR28" i="49"/>
  <c r="AQ28" i="49"/>
  <c r="AO28" i="49"/>
  <c r="AK28" i="49"/>
  <c r="AI28" i="49"/>
  <c r="AG28" i="49"/>
  <c r="AE28" i="49"/>
  <c r="AC28" i="49"/>
  <c r="AA28" i="49"/>
  <c r="Y28" i="49"/>
  <c r="W28" i="49"/>
  <c r="U28" i="49"/>
  <c r="S28" i="49"/>
  <c r="Q28" i="49"/>
  <c r="O28" i="49"/>
  <c r="M28" i="49"/>
  <c r="K28" i="49"/>
  <c r="I28" i="49"/>
  <c r="C28" i="49"/>
  <c r="BR27" i="49"/>
  <c r="BO27" i="49"/>
  <c r="BK27" i="49"/>
  <c r="BI27" i="49"/>
  <c r="BF27" i="49"/>
  <c r="BD27" i="49"/>
  <c r="BB27" i="49"/>
  <c r="AZ27" i="49"/>
  <c r="AX27" i="49"/>
  <c r="AV27" i="49"/>
  <c r="AR27" i="49"/>
  <c r="AQ27" i="49"/>
  <c r="AO27" i="49"/>
  <c r="AK27" i="49"/>
  <c r="AI27" i="49"/>
  <c r="AG27" i="49"/>
  <c r="AE27" i="49"/>
  <c r="AC27" i="49"/>
  <c r="AA27" i="49"/>
  <c r="Y27" i="49"/>
  <c r="W27" i="49"/>
  <c r="U27" i="49"/>
  <c r="S27" i="49"/>
  <c r="Q27" i="49"/>
  <c r="O27" i="49"/>
  <c r="M27" i="49"/>
  <c r="K27" i="49"/>
  <c r="I27" i="49"/>
  <c r="E27" i="49"/>
  <c r="F27" i="49" s="1"/>
  <c r="C27" i="49"/>
  <c r="D27" i="49" s="1"/>
  <c r="BR26" i="49"/>
  <c r="BO26" i="49"/>
  <c r="BK26" i="49"/>
  <c r="BI26" i="49"/>
  <c r="BF26" i="49"/>
  <c r="BD26" i="49"/>
  <c r="BB26" i="49"/>
  <c r="AZ26" i="49"/>
  <c r="AX26" i="49"/>
  <c r="AV26" i="49"/>
  <c r="AU26" i="49"/>
  <c r="AT26" i="49"/>
  <c r="AR26" i="49"/>
  <c r="AQ26" i="49"/>
  <c r="AO26" i="49"/>
  <c r="AK26" i="49"/>
  <c r="AI26" i="49"/>
  <c r="AG26" i="49"/>
  <c r="AE26" i="49"/>
  <c r="AC26" i="49"/>
  <c r="AA26" i="49"/>
  <c r="Y26" i="49"/>
  <c r="W26" i="49"/>
  <c r="U26" i="49"/>
  <c r="S26" i="49"/>
  <c r="Q26" i="49"/>
  <c r="O26" i="49"/>
  <c r="M26" i="49"/>
  <c r="K26" i="49"/>
  <c r="I26" i="49"/>
  <c r="E26" i="49"/>
  <c r="F26" i="49" s="1"/>
  <c r="D26" i="49"/>
  <c r="C26" i="49"/>
  <c r="BR25" i="49"/>
  <c r="BO25" i="49"/>
  <c r="BK25" i="49"/>
  <c r="BI25" i="49"/>
  <c r="BF25" i="49"/>
  <c r="BD25" i="49"/>
  <c r="BB25" i="49"/>
  <c r="AZ25" i="49"/>
  <c r="AX25" i="49"/>
  <c r="AV25" i="49"/>
  <c r="AT25" i="49" s="1"/>
  <c r="AR25" i="49"/>
  <c r="AQ25" i="49"/>
  <c r="AO25" i="49"/>
  <c r="AK25" i="49"/>
  <c r="AI25" i="49"/>
  <c r="AG25" i="49"/>
  <c r="AE25" i="49"/>
  <c r="AC25" i="49"/>
  <c r="AA25" i="49"/>
  <c r="Y25" i="49"/>
  <c r="W25" i="49"/>
  <c r="U25" i="49"/>
  <c r="S25" i="49"/>
  <c r="Q25" i="49"/>
  <c r="O25" i="49"/>
  <c r="M25" i="49"/>
  <c r="K25" i="49"/>
  <c r="I25" i="49"/>
  <c r="E25" i="49"/>
  <c r="C25" i="49"/>
  <c r="BR24" i="49"/>
  <c r="BO24" i="49"/>
  <c r="BK24" i="49"/>
  <c r="BI24" i="49"/>
  <c r="BF24" i="49"/>
  <c r="BD24" i="49"/>
  <c r="BB24" i="49"/>
  <c r="AZ24" i="49"/>
  <c r="AX24" i="49"/>
  <c r="AV24" i="49"/>
  <c r="AT24" i="49"/>
  <c r="AR24" i="49"/>
  <c r="AQ24" i="49"/>
  <c r="AO24" i="49"/>
  <c r="AK24" i="49"/>
  <c r="AI24" i="49"/>
  <c r="AG24" i="49"/>
  <c r="AE24" i="49"/>
  <c r="AC24" i="49"/>
  <c r="AA24" i="49"/>
  <c r="Y24" i="49"/>
  <c r="W24" i="49"/>
  <c r="U24" i="49"/>
  <c r="S24" i="49"/>
  <c r="Q24" i="49"/>
  <c r="O24" i="49"/>
  <c r="M24" i="49"/>
  <c r="K24" i="49"/>
  <c r="I24" i="49"/>
  <c r="C24" i="49"/>
  <c r="D25" i="49" s="1"/>
  <c r="BR23" i="49"/>
  <c r="BO23" i="49"/>
  <c r="BK23" i="49"/>
  <c r="BI23" i="49"/>
  <c r="BF23" i="49"/>
  <c r="BD23" i="49"/>
  <c r="BB23" i="49"/>
  <c r="AZ23" i="49"/>
  <c r="AX23" i="49"/>
  <c r="AV23" i="49"/>
  <c r="AT23" i="49" s="1"/>
  <c r="AR23" i="49"/>
  <c r="AQ23" i="49"/>
  <c r="AO23" i="49"/>
  <c r="AK23" i="49"/>
  <c r="AI23" i="49"/>
  <c r="AG23" i="49"/>
  <c r="AE23" i="49"/>
  <c r="AC23" i="49"/>
  <c r="AA23" i="49"/>
  <c r="Y23" i="49"/>
  <c r="W23" i="49"/>
  <c r="U23" i="49"/>
  <c r="S23" i="49"/>
  <c r="Q23" i="49"/>
  <c r="O23" i="49"/>
  <c r="M23" i="49"/>
  <c r="K23" i="49"/>
  <c r="I23" i="49"/>
  <c r="E23" i="49"/>
  <c r="F23" i="49" s="1"/>
  <c r="C23" i="49"/>
  <c r="BR22" i="49"/>
  <c r="BO22" i="49"/>
  <c r="BK22" i="49"/>
  <c r="BI22" i="49"/>
  <c r="BF22" i="49"/>
  <c r="BD22" i="49"/>
  <c r="BB22" i="49"/>
  <c r="AZ22" i="49"/>
  <c r="AX22" i="49"/>
  <c r="AV22" i="49"/>
  <c r="AR22" i="49"/>
  <c r="AQ22" i="49"/>
  <c r="AO22" i="49"/>
  <c r="AK22" i="49"/>
  <c r="AI22" i="49"/>
  <c r="AG22" i="49"/>
  <c r="AE22" i="49"/>
  <c r="AC22" i="49"/>
  <c r="AA22" i="49"/>
  <c r="Y22" i="49"/>
  <c r="W22" i="49"/>
  <c r="U22" i="49"/>
  <c r="S22" i="49"/>
  <c r="Q22" i="49"/>
  <c r="O22" i="49"/>
  <c r="M22" i="49"/>
  <c r="K22" i="49"/>
  <c r="I22" i="49"/>
  <c r="E22" i="49"/>
  <c r="F22" i="49" s="1"/>
  <c r="C22" i="49"/>
  <c r="D22" i="49" s="1"/>
  <c r="BR21" i="49"/>
  <c r="BO21" i="49"/>
  <c r="BK21" i="49"/>
  <c r="BI21" i="49"/>
  <c r="BF21" i="49"/>
  <c r="BD21" i="49"/>
  <c r="BB21" i="49"/>
  <c r="AZ21" i="49"/>
  <c r="AX21" i="49"/>
  <c r="AV21" i="49"/>
  <c r="AR21" i="49"/>
  <c r="AQ21" i="49"/>
  <c r="AO21" i="49"/>
  <c r="AK21" i="49"/>
  <c r="AI21" i="49"/>
  <c r="AG21" i="49"/>
  <c r="AE21" i="49"/>
  <c r="AC21" i="49"/>
  <c r="AA21" i="49"/>
  <c r="Y21" i="49"/>
  <c r="W21" i="49"/>
  <c r="U21" i="49"/>
  <c r="S21" i="49"/>
  <c r="Q21" i="49"/>
  <c r="O21" i="49"/>
  <c r="M21" i="49"/>
  <c r="K21" i="49"/>
  <c r="I21" i="49"/>
  <c r="E21" i="49"/>
  <c r="C21" i="49"/>
  <c r="BR20" i="49"/>
  <c r="BO20" i="49"/>
  <c r="BK20" i="49"/>
  <c r="BI20" i="49"/>
  <c r="BF20" i="49"/>
  <c r="BD20" i="49"/>
  <c r="BB20" i="49"/>
  <c r="AZ20" i="49"/>
  <c r="AX20" i="49"/>
  <c r="AV20" i="49"/>
  <c r="AT20" i="49"/>
  <c r="AR20" i="49"/>
  <c r="AQ20" i="49"/>
  <c r="AO20" i="49"/>
  <c r="AK20" i="49"/>
  <c r="AI20" i="49"/>
  <c r="AG20" i="49"/>
  <c r="AE20" i="49"/>
  <c r="AC20" i="49"/>
  <c r="AA20" i="49"/>
  <c r="Y20" i="49"/>
  <c r="W20" i="49"/>
  <c r="U20" i="49"/>
  <c r="S20" i="49"/>
  <c r="Q20" i="49"/>
  <c r="O20" i="49"/>
  <c r="M20" i="49"/>
  <c r="K20" i="49"/>
  <c r="I20" i="49"/>
  <c r="E20" i="49"/>
  <c r="F20" i="49" s="1"/>
  <c r="D20" i="49"/>
  <c r="C20" i="49"/>
  <c r="D21" i="49" s="1"/>
  <c r="BR19" i="49"/>
  <c r="BO19" i="49"/>
  <c r="BK19" i="49"/>
  <c r="BI19" i="49"/>
  <c r="BF19" i="49"/>
  <c r="BD19" i="49"/>
  <c r="BB19" i="49"/>
  <c r="AZ19" i="49"/>
  <c r="AX19" i="49"/>
  <c r="AV19" i="49"/>
  <c r="AR19" i="49"/>
  <c r="AQ19" i="49"/>
  <c r="AO19" i="49"/>
  <c r="AK19" i="49"/>
  <c r="AI19" i="49"/>
  <c r="AG19" i="49"/>
  <c r="AE19" i="49"/>
  <c r="AC19" i="49"/>
  <c r="AA19" i="49"/>
  <c r="Y19" i="49"/>
  <c r="W19" i="49"/>
  <c r="U19" i="49"/>
  <c r="S19" i="49"/>
  <c r="Q19" i="49"/>
  <c r="O19" i="49"/>
  <c r="M19" i="49"/>
  <c r="K19" i="49"/>
  <c r="I19" i="49"/>
  <c r="E19" i="49"/>
  <c r="F19" i="49" s="1"/>
  <c r="C19" i="49"/>
  <c r="BR18" i="49"/>
  <c r="BO18" i="49"/>
  <c r="BK18" i="49"/>
  <c r="BI18" i="49"/>
  <c r="BF18" i="49"/>
  <c r="BD18" i="49"/>
  <c r="BB18" i="49"/>
  <c r="AZ18" i="49"/>
  <c r="AX18" i="49"/>
  <c r="AV18" i="49"/>
  <c r="AR18" i="49"/>
  <c r="AQ18" i="49"/>
  <c r="AO18" i="49"/>
  <c r="AK18" i="49"/>
  <c r="AI18" i="49"/>
  <c r="AG18" i="49"/>
  <c r="AE18" i="49"/>
  <c r="AC18" i="49"/>
  <c r="AA18" i="49"/>
  <c r="Y18" i="49"/>
  <c r="W18" i="49"/>
  <c r="U18" i="49"/>
  <c r="S18" i="49"/>
  <c r="Q18" i="49"/>
  <c r="O18" i="49"/>
  <c r="M18" i="49"/>
  <c r="K18" i="49"/>
  <c r="I18" i="49"/>
  <c r="E18" i="49"/>
  <c r="F18" i="49" s="1"/>
  <c r="C18" i="49"/>
  <c r="BR17" i="49"/>
  <c r="BO17" i="49"/>
  <c r="BK17" i="49"/>
  <c r="BI17" i="49"/>
  <c r="BF17" i="49"/>
  <c r="BD17" i="49"/>
  <c r="BB17" i="49"/>
  <c r="AZ17" i="49"/>
  <c r="AX17" i="49"/>
  <c r="AV17" i="49"/>
  <c r="AR17" i="49"/>
  <c r="AQ17" i="49"/>
  <c r="AO17" i="49"/>
  <c r="AK17" i="49"/>
  <c r="AI17" i="49"/>
  <c r="AG17" i="49"/>
  <c r="AE17" i="49"/>
  <c r="AC17" i="49"/>
  <c r="AA17" i="49"/>
  <c r="Y17" i="49"/>
  <c r="W17" i="49"/>
  <c r="U17" i="49"/>
  <c r="S17" i="49"/>
  <c r="Q17" i="49"/>
  <c r="O17" i="49"/>
  <c r="M17" i="49"/>
  <c r="K17" i="49"/>
  <c r="I17" i="49"/>
  <c r="E17" i="49"/>
  <c r="F17" i="49" s="1"/>
  <c r="C17" i="49"/>
  <c r="D17" i="49" s="1"/>
  <c r="BR16" i="49"/>
  <c r="BO16" i="49"/>
  <c r="BK16" i="49"/>
  <c r="BI16" i="49"/>
  <c r="BF16" i="49"/>
  <c r="BD16" i="49"/>
  <c r="BB16" i="49"/>
  <c r="AZ16" i="49"/>
  <c r="AX16" i="49"/>
  <c r="AV16" i="49"/>
  <c r="AR16" i="49"/>
  <c r="AQ16" i="49"/>
  <c r="AO16" i="49"/>
  <c r="AK16" i="49"/>
  <c r="AI16" i="49"/>
  <c r="AG16" i="49"/>
  <c r="AE16" i="49"/>
  <c r="AC16" i="49"/>
  <c r="AA16" i="49"/>
  <c r="Y16" i="49"/>
  <c r="W16" i="49"/>
  <c r="U16" i="49"/>
  <c r="S16" i="49"/>
  <c r="Q16" i="49"/>
  <c r="O16" i="49"/>
  <c r="M16" i="49"/>
  <c r="K16" i="49"/>
  <c r="I16" i="49"/>
  <c r="E16" i="49"/>
  <c r="F16" i="49" s="1"/>
  <c r="C16" i="49"/>
  <c r="D16" i="49" s="1"/>
  <c r="BR15" i="49"/>
  <c r="BO15" i="49"/>
  <c r="BK15" i="49"/>
  <c r="BI15" i="49"/>
  <c r="BF15" i="49"/>
  <c r="BD15" i="49"/>
  <c r="BB15" i="49"/>
  <c r="AZ15" i="49"/>
  <c r="AX15" i="49"/>
  <c r="AV15" i="49"/>
  <c r="AR15" i="49"/>
  <c r="AQ15" i="49"/>
  <c r="AO15" i="49"/>
  <c r="AK15" i="49"/>
  <c r="AI15" i="49"/>
  <c r="AG15" i="49"/>
  <c r="AE15" i="49"/>
  <c r="AC15" i="49"/>
  <c r="AA15" i="49"/>
  <c r="Y15" i="49"/>
  <c r="W15" i="49"/>
  <c r="U15" i="49"/>
  <c r="S15" i="49"/>
  <c r="Q15" i="49"/>
  <c r="O15" i="49"/>
  <c r="M15" i="49"/>
  <c r="K15" i="49"/>
  <c r="I15" i="49"/>
  <c r="E15" i="49"/>
  <c r="D15" i="49"/>
  <c r="C15" i="49"/>
  <c r="BR14" i="49"/>
  <c r="BO14" i="49"/>
  <c r="BK14" i="49"/>
  <c r="BI14" i="49"/>
  <c r="BF14" i="49"/>
  <c r="BD14" i="49"/>
  <c r="BB14" i="49"/>
  <c r="AZ14" i="49"/>
  <c r="AX14" i="49"/>
  <c r="AV14" i="49"/>
  <c r="AT14" i="49"/>
  <c r="AR14" i="49"/>
  <c r="AQ14" i="49"/>
  <c r="AO14" i="49"/>
  <c r="AK14" i="49"/>
  <c r="AI14" i="49"/>
  <c r="AG14" i="49"/>
  <c r="AE14" i="49"/>
  <c r="AC14" i="49"/>
  <c r="AA14" i="49"/>
  <c r="Y14" i="49"/>
  <c r="W14" i="49"/>
  <c r="U14" i="49"/>
  <c r="S14" i="49"/>
  <c r="Q14" i="49"/>
  <c r="O14" i="49"/>
  <c r="M14" i="49"/>
  <c r="K14" i="49"/>
  <c r="I14" i="49"/>
  <c r="D14" i="49"/>
  <c r="C14" i="49"/>
  <c r="BR13" i="49"/>
  <c r="BO13" i="49"/>
  <c r="BK13" i="49"/>
  <c r="BI13" i="49"/>
  <c r="BF13" i="49"/>
  <c r="BD13" i="49"/>
  <c r="BB13" i="49"/>
  <c r="AZ13" i="49"/>
  <c r="AX13" i="49"/>
  <c r="AV13" i="49"/>
  <c r="AT13" i="49"/>
  <c r="AU14" i="49" s="1"/>
  <c r="AR13" i="49"/>
  <c r="AQ13" i="49"/>
  <c r="AO13" i="49"/>
  <c r="AK13" i="49"/>
  <c r="AI13" i="49"/>
  <c r="AG13" i="49"/>
  <c r="AE13" i="49"/>
  <c r="AC13" i="49"/>
  <c r="AA13" i="49"/>
  <c r="Y13" i="49"/>
  <c r="W13" i="49"/>
  <c r="U13" i="49"/>
  <c r="S13" i="49"/>
  <c r="Q13" i="49"/>
  <c r="O13" i="49"/>
  <c r="M13" i="49"/>
  <c r="K13" i="49"/>
  <c r="I13" i="49"/>
  <c r="E13" i="49"/>
  <c r="C13" i="49"/>
  <c r="BR12" i="49"/>
  <c r="BO12" i="49"/>
  <c r="BK12" i="49"/>
  <c r="BI12" i="49"/>
  <c r="BF12" i="49"/>
  <c r="BD12" i="49"/>
  <c r="BB12" i="49"/>
  <c r="AZ12" i="49"/>
  <c r="AX12" i="49"/>
  <c r="AV12" i="49"/>
  <c r="AT12" i="49"/>
  <c r="AR12" i="49"/>
  <c r="AQ12" i="49"/>
  <c r="AO12" i="49"/>
  <c r="AK12" i="49"/>
  <c r="AI12" i="49"/>
  <c r="AG12" i="49"/>
  <c r="AE12" i="49"/>
  <c r="AC12" i="49"/>
  <c r="AA12" i="49"/>
  <c r="Y12" i="49"/>
  <c r="W12" i="49"/>
  <c r="U12" i="49"/>
  <c r="S12" i="49"/>
  <c r="Q12" i="49"/>
  <c r="O12" i="49"/>
  <c r="M12" i="49"/>
  <c r="K12" i="49"/>
  <c r="I12" i="49"/>
  <c r="E12" i="49"/>
  <c r="F13" i="49" s="1"/>
  <c r="C12" i="49"/>
  <c r="D12" i="49" s="1"/>
  <c r="BR11" i="49"/>
  <c r="BK11" i="49"/>
  <c r="BI11" i="49"/>
  <c r="BF11" i="49"/>
  <c r="BG12" i="49" s="1"/>
  <c r="BD11" i="49"/>
  <c r="BE12" i="49" s="1"/>
  <c r="BB11" i="49"/>
  <c r="BC12" i="49" s="1"/>
  <c r="AZ11" i="49"/>
  <c r="BA12" i="49" s="1"/>
  <c r="AX11" i="49"/>
  <c r="AY12" i="49" s="1"/>
  <c r="AV11" i="49"/>
  <c r="AW12" i="49" s="1"/>
  <c r="AR11" i="49"/>
  <c r="AO11" i="49"/>
  <c r="AK11" i="49"/>
  <c r="AL12" i="49" s="1"/>
  <c r="AI11" i="49"/>
  <c r="AJ12" i="49" s="1"/>
  <c r="AG11" i="49"/>
  <c r="AH12" i="49" s="1"/>
  <c r="AE11" i="49"/>
  <c r="AF12" i="49" s="1"/>
  <c r="AC11" i="49"/>
  <c r="AD12" i="49" s="1"/>
  <c r="AA11" i="49"/>
  <c r="AB12" i="49" s="1"/>
  <c r="Y11" i="49"/>
  <c r="Z12" i="49" s="1"/>
  <c r="W11" i="49"/>
  <c r="X12" i="49" s="1"/>
  <c r="U11" i="49"/>
  <c r="V12" i="49" s="1"/>
  <c r="S11" i="49"/>
  <c r="T12" i="49" s="1"/>
  <c r="Q11" i="49"/>
  <c r="R12" i="49" s="1"/>
  <c r="O11" i="49"/>
  <c r="P12" i="49" s="1"/>
  <c r="M11" i="49"/>
  <c r="N12" i="49" s="1"/>
  <c r="K11" i="49"/>
  <c r="L12" i="49" s="1"/>
  <c r="I11" i="49"/>
  <c r="J12" i="49" s="1"/>
  <c r="D11" i="49"/>
  <c r="C11" i="49"/>
  <c r="BR10" i="49"/>
  <c r="BN10" i="49"/>
  <c r="BK10" i="49"/>
  <c r="BI10" i="49"/>
  <c r="BF10" i="49"/>
  <c r="BD10" i="49"/>
  <c r="BE11" i="49" s="1"/>
  <c r="BB10" i="49"/>
  <c r="AZ10" i="49"/>
  <c r="AX10" i="49"/>
  <c r="AR10" i="49"/>
  <c r="AO10" i="49"/>
  <c r="AK10" i="49"/>
  <c r="AI10" i="49"/>
  <c r="AG10" i="49"/>
  <c r="AE10" i="49"/>
  <c r="AC10" i="49"/>
  <c r="AA10" i="49"/>
  <c r="Y10" i="49"/>
  <c r="Z11" i="49" s="1"/>
  <c r="W10" i="49"/>
  <c r="U10" i="49"/>
  <c r="S10" i="49"/>
  <c r="T11" i="49" s="1"/>
  <c r="Q10" i="49"/>
  <c r="O10" i="49"/>
  <c r="M10" i="49"/>
  <c r="K10" i="49"/>
  <c r="I10" i="49"/>
  <c r="J11" i="49" s="1"/>
  <c r="H11" i="49"/>
  <c r="D10" i="49"/>
  <c r="C10" i="49"/>
  <c r="BR9" i="49"/>
  <c r="BO9" i="49"/>
  <c r="BK9" i="49"/>
  <c r="BI9" i="49"/>
  <c r="BF9" i="49"/>
  <c r="BD9" i="49"/>
  <c r="BB9" i="49"/>
  <c r="AZ9" i="49"/>
  <c r="AX9" i="49"/>
  <c r="AR9" i="49"/>
  <c r="AO9" i="49"/>
  <c r="AK9" i="49"/>
  <c r="AI9" i="49"/>
  <c r="AG9" i="49"/>
  <c r="AE9" i="49"/>
  <c r="AC9" i="49"/>
  <c r="AA9" i="49"/>
  <c r="Y9" i="49"/>
  <c r="W9" i="49"/>
  <c r="U9" i="49"/>
  <c r="S9" i="49"/>
  <c r="Q9" i="49"/>
  <c r="O9" i="49"/>
  <c r="M9" i="49"/>
  <c r="K9" i="49"/>
  <c r="I9" i="49"/>
  <c r="D9" i="49"/>
  <c r="C9" i="49"/>
  <c r="BR8" i="49"/>
  <c r="BO8" i="49"/>
  <c r="BK8" i="49"/>
  <c r="BI8" i="49"/>
  <c r="BF8" i="49"/>
  <c r="BD8" i="49"/>
  <c r="BB8" i="49"/>
  <c r="AZ8" i="49"/>
  <c r="AX8" i="49"/>
  <c r="AR8" i="49"/>
  <c r="AO8" i="49"/>
  <c r="AK8" i="49"/>
  <c r="AI8" i="49"/>
  <c r="AG8" i="49"/>
  <c r="AE8" i="49"/>
  <c r="AC8" i="49"/>
  <c r="AA8" i="49"/>
  <c r="AB9" i="49" s="1"/>
  <c r="Y8" i="49"/>
  <c r="W8" i="49"/>
  <c r="U8" i="49"/>
  <c r="S8" i="49"/>
  <c r="Q8" i="49"/>
  <c r="O8" i="49"/>
  <c r="M8" i="49"/>
  <c r="K8" i="49"/>
  <c r="L9" i="49" s="1"/>
  <c r="I8" i="49"/>
  <c r="G8" i="49"/>
  <c r="D8" i="49"/>
  <c r="C8" i="49"/>
  <c r="BR7" i="49"/>
  <c r="BO7" i="49"/>
  <c r="BK7" i="49"/>
  <c r="BI7" i="49"/>
  <c r="BF7" i="49"/>
  <c r="BG7" i="49" s="1"/>
  <c r="BD7" i="49"/>
  <c r="BE7" i="49" s="1"/>
  <c r="BB7" i="49"/>
  <c r="BC7" i="49" s="1"/>
  <c r="AZ7" i="49"/>
  <c r="BA7" i="49" s="1"/>
  <c r="AX7" i="49"/>
  <c r="AY7" i="49" s="1"/>
  <c r="AW7" i="49"/>
  <c r="AR7" i="49"/>
  <c r="AO7" i="49"/>
  <c r="AK7" i="49"/>
  <c r="AL7" i="49" s="1"/>
  <c r="AI7" i="49"/>
  <c r="AJ7" i="49" s="1"/>
  <c r="AG7" i="49"/>
  <c r="AH7" i="49" s="1"/>
  <c r="AE7" i="49"/>
  <c r="AF7" i="49" s="1"/>
  <c r="AC7" i="49"/>
  <c r="AD7" i="49" s="1"/>
  <c r="AA7" i="49"/>
  <c r="AB7" i="49" s="1"/>
  <c r="Y7" i="49"/>
  <c r="Z7" i="49" s="1"/>
  <c r="W7" i="49"/>
  <c r="X7" i="49" s="1"/>
  <c r="U7" i="49"/>
  <c r="V7" i="49" s="1"/>
  <c r="S7" i="49"/>
  <c r="T7" i="49" s="1"/>
  <c r="Q7" i="49"/>
  <c r="R7" i="49" s="1"/>
  <c r="O7" i="49"/>
  <c r="P7" i="49" s="1"/>
  <c r="M7" i="49"/>
  <c r="N7" i="49" s="1"/>
  <c r="K7" i="49"/>
  <c r="L7" i="49" s="1"/>
  <c r="I7" i="49"/>
  <c r="J7" i="49" s="1"/>
  <c r="G7" i="49"/>
  <c r="H7" i="49" s="1"/>
  <c r="C7" i="49"/>
  <c r="BR6" i="49"/>
  <c r="BO6" i="49"/>
  <c r="BK6" i="49"/>
  <c r="BI6" i="49"/>
  <c r="E6" i="49"/>
  <c r="C6" i="49"/>
  <c r="D6" i="49" s="1"/>
  <c r="BR5" i="49"/>
  <c r="BO5" i="49"/>
  <c r="BK5" i="49"/>
  <c r="BI5" i="49"/>
  <c r="C5" i="49"/>
  <c r="BR4" i="49"/>
  <c r="BO4" i="49"/>
  <c r="C4" i="49"/>
  <c r="D5" i="49" s="1"/>
  <c r="BQ2" i="49"/>
  <c r="BP2" i="49"/>
  <c r="AS2" i="49"/>
  <c r="BK31" i="52"/>
  <c r="BI31" i="52"/>
  <c r="BG31" i="52"/>
  <c r="BF31" i="52"/>
  <c r="BD31" i="52"/>
  <c r="BB31" i="52"/>
  <c r="AZ31" i="52"/>
  <c r="BA31" i="52" s="1"/>
  <c r="AY31" i="52"/>
  <c r="AX31" i="52"/>
  <c r="AV31" i="52"/>
  <c r="AW31" i="52" s="1"/>
  <c r="AT31" i="52"/>
  <c r="AU31" i="52" s="1"/>
  <c r="AS31" i="52"/>
  <c r="AR31" i="52"/>
  <c r="AQ31" i="52"/>
  <c r="AK31" i="52"/>
  <c r="AI31" i="52"/>
  <c r="AG31" i="52"/>
  <c r="AE31" i="52"/>
  <c r="AC31" i="52"/>
  <c r="AA31" i="52"/>
  <c r="Y31" i="52"/>
  <c r="W31" i="52"/>
  <c r="U31" i="52"/>
  <c r="S31" i="52"/>
  <c r="Q31" i="52"/>
  <c r="O31" i="52"/>
  <c r="K31" i="52"/>
  <c r="J31" i="52"/>
  <c r="I31" i="52"/>
  <c r="G31" i="52"/>
  <c r="BK30" i="52"/>
  <c r="BI30" i="52"/>
  <c r="BF30" i="52"/>
  <c r="BD30" i="52"/>
  <c r="BE30" i="52" s="1"/>
  <c r="BB30" i="52"/>
  <c r="BC30" i="52" s="1"/>
  <c r="BA30" i="52"/>
  <c r="AZ30" i="52"/>
  <c r="AX30" i="52"/>
  <c r="AV30" i="52"/>
  <c r="AW30" i="52" s="1"/>
  <c r="AT30" i="52"/>
  <c r="AU30" i="52" s="1"/>
  <c r="AS30" i="52"/>
  <c r="AR30" i="52"/>
  <c r="AQ30" i="52"/>
  <c r="AK30" i="52"/>
  <c r="AI30" i="52"/>
  <c r="AG30" i="52"/>
  <c r="AE30" i="52"/>
  <c r="AC30" i="52"/>
  <c r="AA30" i="52"/>
  <c r="Y30" i="52"/>
  <c r="W30" i="52"/>
  <c r="U30" i="52"/>
  <c r="S30" i="52"/>
  <c r="Q30" i="52"/>
  <c r="O30" i="52"/>
  <c r="K30" i="52"/>
  <c r="I30" i="52"/>
  <c r="J30" i="52" s="1"/>
  <c r="G30" i="52"/>
  <c r="E30" i="52" s="1"/>
  <c r="BK29" i="52"/>
  <c r="BI29" i="52"/>
  <c r="BF29" i="52"/>
  <c r="BG30" i="52" s="1"/>
  <c r="BD29" i="52"/>
  <c r="BE29" i="52" s="1"/>
  <c r="BB29" i="52"/>
  <c r="BC29" i="52" s="1"/>
  <c r="BA29" i="52"/>
  <c r="AZ29" i="52"/>
  <c r="AX29" i="52"/>
  <c r="AW29" i="52"/>
  <c r="AV29" i="52"/>
  <c r="AT29" i="52" s="1"/>
  <c r="AS29" i="52"/>
  <c r="AR29" i="52"/>
  <c r="AQ29" i="52"/>
  <c r="AK29" i="52"/>
  <c r="AI29" i="52"/>
  <c r="AG29" i="52"/>
  <c r="AE29" i="52"/>
  <c r="AC29" i="52"/>
  <c r="AA29" i="52"/>
  <c r="Y29" i="52"/>
  <c r="W29" i="52"/>
  <c r="U29" i="52"/>
  <c r="S29" i="52"/>
  <c r="Q29" i="52"/>
  <c r="O29" i="52"/>
  <c r="K29" i="52"/>
  <c r="I29" i="52"/>
  <c r="J29" i="52" s="1"/>
  <c r="G29" i="52"/>
  <c r="E29" i="52"/>
  <c r="F29" i="52" s="1"/>
  <c r="D29" i="52"/>
  <c r="BR28" i="52"/>
  <c r="BO28" i="52"/>
  <c r="BK28" i="52"/>
  <c r="BI28" i="52"/>
  <c r="BF28" i="52"/>
  <c r="BD28" i="52"/>
  <c r="BE28" i="52" s="1"/>
  <c r="BB28" i="52"/>
  <c r="BC28" i="52" s="1"/>
  <c r="AZ28" i="52"/>
  <c r="AX28" i="52"/>
  <c r="AV28" i="52"/>
  <c r="AT28" i="52" s="1"/>
  <c r="AR28" i="52"/>
  <c r="AQ28" i="52"/>
  <c r="AO28" i="52"/>
  <c r="AK28" i="52"/>
  <c r="AI28" i="52"/>
  <c r="AG28" i="52"/>
  <c r="AE28" i="52"/>
  <c r="AC28" i="52"/>
  <c r="AA28" i="52"/>
  <c r="Y28" i="52"/>
  <c r="W28" i="52"/>
  <c r="U28" i="52"/>
  <c r="S28" i="52"/>
  <c r="Q28" i="52"/>
  <c r="O28" i="52"/>
  <c r="K28" i="52"/>
  <c r="I28" i="52"/>
  <c r="G28" i="52"/>
  <c r="E28" i="52"/>
  <c r="F28" i="52" s="1"/>
  <c r="C28" i="52"/>
  <c r="D28" i="52" s="1"/>
  <c r="BR27" i="52"/>
  <c r="BO27" i="52"/>
  <c r="BK27" i="52"/>
  <c r="BI27" i="52"/>
  <c r="BF27" i="52"/>
  <c r="BG27" i="52" s="1"/>
  <c r="BD27" i="52"/>
  <c r="BE27" i="52" s="1"/>
  <c r="BB27" i="52"/>
  <c r="AZ27" i="52"/>
  <c r="BA28" i="52" s="1"/>
  <c r="AX27" i="52"/>
  <c r="AY28" i="52" s="1"/>
  <c r="AV27" i="52"/>
  <c r="AW27" i="52" s="1"/>
  <c r="AR27" i="52"/>
  <c r="AQ27" i="52"/>
  <c r="AO27" i="52"/>
  <c r="AK27" i="52"/>
  <c r="AI27" i="52"/>
  <c r="AG27" i="52"/>
  <c r="AE27" i="52"/>
  <c r="AC27" i="52"/>
  <c r="AA27" i="52"/>
  <c r="Y27" i="52"/>
  <c r="W27" i="52"/>
  <c r="U27" i="52"/>
  <c r="S27" i="52"/>
  <c r="Q27" i="52"/>
  <c r="O27" i="52"/>
  <c r="K27" i="52"/>
  <c r="I27" i="52"/>
  <c r="J28" i="52" s="1"/>
  <c r="G27" i="52"/>
  <c r="E27" i="52" s="1"/>
  <c r="C27" i="52"/>
  <c r="BR26" i="52"/>
  <c r="BO26" i="52"/>
  <c r="BK26" i="52"/>
  <c r="BI26" i="52"/>
  <c r="BF26" i="52"/>
  <c r="BG26" i="52" s="1"/>
  <c r="BE26" i="52"/>
  <c r="BD26" i="52"/>
  <c r="BB26" i="52"/>
  <c r="BC27" i="52" s="1"/>
  <c r="AZ26" i="52"/>
  <c r="BA27" i="52" s="1"/>
  <c r="AX26" i="52"/>
  <c r="AY26" i="52" s="1"/>
  <c r="AW26" i="52"/>
  <c r="AV26" i="52"/>
  <c r="AT26" i="52"/>
  <c r="AU26" i="52" s="1"/>
  <c r="AR26" i="52"/>
  <c r="AQ26" i="52"/>
  <c r="AO26" i="52"/>
  <c r="AK26" i="52"/>
  <c r="AI26" i="52"/>
  <c r="AG26" i="52"/>
  <c r="AE26" i="52"/>
  <c r="AC26" i="52"/>
  <c r="AA26" i="52"/>
  <c r="Y26" i="52"/>
  <c r="W26" i="52"/>
  <c r="U26" i="52"/>
  <c r="S26" i="52"/>
  <c r="Q26" i="52"/>
  <c r="O26" i="52"/>
  <c r="K26" i="52"/>
  <c r="J26" i="52"/>
  <c r="I26" i="52"/>
  <c r="G26" i="52"/>
  <c r="C26" i="52"/>
  <c r="D27" i="52" s="1"/>
  <c r="BR25" i="52"/>
  <c r="BO25" i="52"/>
  <c r="BK25" i="52"/>
  <c r="BI25" i="52"/>
  <c r="BF25" i="52"/>
  <c r="BD25" i="52"/>
  <c r="BE25" i="52" s="1"/>
  <c r="BB25" i="52"/>
  <c r="BC25" i="52" s="1"/>
  <c r="AZ25" i="52"/>
  <c r="BA25" i="52" s="1"/>
  <c r="AX25" i="52"/>
  <c r="AW25" i="52"/>
  <c r="AV25" i="52"/>
  <c r="AT25" i="52"/>
  <c r="AU25" i="52" s="1"/>
  <c r="AR25" i="52"/>
  <c r="AQ25" i="52"/>
  <c r="AO25" i="52"/>
  <c r="AK25" i="52"/>
  <c r="AI25" i="52"/>
  <c r="AG25" i="52"/>
  <c r="AE25" i="52"/>
  <c r="AC25" i="52"/>
  <c r="AA25" i="52"/>
  <c r="Y25" i="52"/>
  <c r="W25" i="52"/>
  <c r="U25" i="52"/>
  <c r="S25" i="52"/>
  <c r="Q25" i="52"/>
  <c r="O25" i="52"/>
  <c r="K25" i="52"/>
  <c r="I25" i="52"/>
  <c r="J25" i="52" s="1"/>
  <c r="G25" i="52"/>
  <c r="E25" i="52"/>
  <c r="C25" i="52"/>
  <c r="D25" i="52" s="1"/>
  <c r="BR24" i="52"/>
  <c r="BO24" i="52"/>
  <c r="BK24" i="52"/>
  <c r="BI24" i="52"/>
  <c r="BF24" i="52"/>
  <c r="BG25" i="52" s="1"/>
  <c r="BD24" i="52"/>
  <c r="BE24" i="52" s="1"/>
  <c r="BB24" i="52"/>
  <c r="BC24" i="52" s="1"/>
  <c r="AZ24" i="52"/>
  <c r="AX24" i="52"/>
  <c r="AW24" i="52"/>
  <c r="AV24" i="52"/>
  <c r="AT24" i="52" s="1"/>
  <c r="AR24" i="52"/>
  <c r="AQ24" i="52"/>
  <c r="AO24" i="52"/>
  <c r="AK24" i="52"/>
  <c r="AI24" i="52"/>
  <c r="AG24" i="52"/>
  <c r="AE24" i="52"/>
  <c r="AC24" i="52"/>
  <c r="AA24" i="52"/>
  <c r="Y24" i="52"/>
  <c r="W24" i="52"/>
  <c r="U24" i="52"/>
  <c r="S24" i="52"/>
  <c r="Q24" i="52"/>
  <c r="O24" i="52"/>
  <c r="K24" i="52"/>
  <c r="J24" i="52"/>
  <c r="I24" i="52"/>
  <c r="G24" i="52"/>
  <c r="E24" i="52"/>
  <c r="F24" i="52" s="1"/>
  <c r="C24" i="52"/>
  <c r="D24" i="52" s="1"/>
  <c r="BR23" i="52"/>
  <c r="BO23" i="52"/>
  <c r="BK23" i="52"/>
  <c r="BI23" i="52"/>
  <c r="BF23" i="52"/>
  <c r="BG23" i="52" s="1"/>
  <c r="BD23" i="52"/>
  <c r="BE23" i="52" s="1"/>
  <c r="BB23" i="52"/>
  <c r="AZ23" i="52"/>
  <c r="AY23" i="52"/>
  <c r="AX23" i="52"/>
  <c r="AV23" i="52"/>
  <c r="AW23" i="52" s="1"/>
  <c r="AR23" i="52"/>
  <c r="AQ23" i="52"/>
  <c r="AO23" i="52"/>
  <c r="AK23" i="52"/>
  <c r="AI23" i="52"/>
  <c r="AG23" i="52"/>
  <c r="AE23" i="52"/>
  <c r="AC23" i="52"/>
  <c r="AA23" i="52"/>
  <c r="Y23" i="52"/>
  <c r="W23" i="52"/>
  <c r="U23" i="52"/>
  <c r="S23" i="52"/>
  <c r="Q23" i="52"/>
  <c r="O23" i="52"/>
  <c r="K23" i="52"/>
  <c r="J23" i="52"/>
  <c r="I23" i="52"/>
  <c r="G23" i="52"/>
  <c r="E23" i="52" s="1"/>
  <c r="C23" i="52"/>
  <c r="BR22" i="52"/>
  <c r="BO22" i="52"/>
  <c r="BK22" i="52"/>
  <c r="BI22" i="52"/>
  <c r="BF22" i="52"/>
  <c r="BG22" i="52" s="1"/>
  <c r="BD22" i="52"/>
  <c r="BB22" i="52"/>
  <c r="BA22" i="52"/>
  <c r="AZ22" i="52"/>
  <c r="AX22" i="52"/>
  <c r="AY22" i="52" s="1"/>
  <c r="AV22" i="52"/>
  <c r="AT22" i="52"/>
  <c r="AR22" i="52"/>
  <c r="AQ22" i="52"/>
  <c r="AO22" i="52"/>
  <c r="AK22" i="52"/>
  <c r="AI22" i="52"/>
  <c r="AG22" i="52"/>
  <c r="AE22" i="52"/>
  <c r="AC22" i="52"/>
  <c r="AA22" i="52"/>
  <c r="Y22" i="52"/>
  <c r="W22" i="52"/>
  <c r="U22" i="52"/>
  <c r="S22" i="52"/>
  <c r="Q22" i="52"/>
  <c r="O22" i="52"/>
  <c r="K22" i="52"/>
  <c r="I22" i="52"/>
  <c r="G22" i="52"/>
  <c r="D22" i="52"/>
  <c r="C22" i="52"/>
  <c r="D23" i="52" s="1"/>
  <c r="BR21" i="52"/>
  <c r="BO21" i="52"/>
  <c r="BK21" i="52"/>
  <c r="BI21" i="52"/>
  <c r="BG21" i="52"/>
  <c r="BF21" i="52"/>
  <c r="BE21" i="52"/>
  <c r="BD21" i="52"/>
  <c r="BE22" i="52" s="1"/>
  <c r="BB21" i="52"/>
  <c r="BC21" i="52" s="1"/>
  <c r="AZ21" i="52"/>
  <c r="BA21" i="52" s="1"/>
  <c r="AX21" i="52"/>
  <c r="AV21" i="52"/>
  <c r="AR21" i="52"/>
  <c r="AQ21" i="52"/>
  <c r="AO21" i="52"/>
  <c r="AK21" i="52"/>
  <c r="AI21" i="52"/>
  <c r="AG21" i="52"/>
  <c r="AE21" i="52"/>
  <c r="AC21" i="52"/>
  <c r="AA21" i="52"/>
  <c r="Y21" i="52"/>
  <c r="W21" i="52"/>
  <c r="U21" i="52"/>
  <c r="S21" i="52"/>
  <c r="Q21" i="52"/>
  <c r="O21" i="52"/>
  <c r="K21" i="52"/>
  <c r="I21" i="52"/>
  <c r="G21" i="52"/>
  <c r="E21" i="52"/>
  <c r="C21" i="52"/>
  <c r="BR20" i="52"/>
  <c r="BO20" i="52"/>
  <c r="BK20" i="52"/>
  <c r="BI20" i="52"/>
  <c r="BF20" i="52"/>
  <c r="BD20" i="52"/>
  <c r="BB20" i="52"/>
  <c r="BC20" i="52" s="1"/>
  <c r="BA20" i="52"/>
  <c r="AZ20" i="52"/>
  <c r="AX20" i="52"/>
  <c r="AY20" i="52" s="1"/>
  <c r="AV20" i="52"/>
  <c r="AT20" i="52"/>
  <c r="AR20" i="52"/>
  <c r="AQ20" i="52"/>
  <c r="AO20" i="52"/>
  <c r="AK20" i="52"/>
  <c r="AI20" i="52"/>
  <c r="AG20" i="52"/>
  <c r="AE20" i="52"/>
  <c r="AC20" i="52"/>
  <c r="AA20" i="52"/>
  <c r="Y20" i="52"/>
  <c r="W20" i="52"/>
  <c r="U20" i="52"/>
  <c r="S20" i="52"/>
  <c r="Q20" i="52"/>
  <c r="O20" i="52"/>
  <c r="K20" i="52"/>
  <c r="I20" i="52"/>
  <c r="G20" i="52"/>
  <c r="E20" i="52"/>
  <c r="F20" i="52" s="1"/>
  <c r="C20" i="52"/>
  <c r="D20" i="52" s="1"/>
  <c r="BR19" i="52"/>
  <c r="BO19" i="52"/>
  <c r="BK19" i="52"/>
  <c r="BI19" i="52"/>
  <c r="BF19" i="52"/>
  <c r="BD19" i="52"/>
  <c r="BE19" i="52" s="1"/>
  <c r="BC19" i="52"/>
  <c r="BB19" i="52"/>
  <c r="AZ19" i="52"/>
  <c r="AX19" i="52"/>
  <c r="AV19" i="52"/>
  <c r="AT19" i="52"/>
  <c r="AU19" i="52" s="1"/>
  <c r="AR19" i="52"/>
  <c r="AQ19" i="52"/>
  <c r="AO19" i="52"/>
  <c r="AK19" i="52"/>
  <c r="AI19" i="52"/>
  <c r="AG19" i="52"/>
  <c r="AE19" i="52"/>
  <c r="AC19" i="52"/>
  <c r="AA19" i="52"/>
  <c r="Y19" i="52"/>
  <c r="W19" i="52"/>
  <c r="U19" i="52"/>
  <c r="S19" i="52"/>
  <c r="Q19" i="52"/>
  <c r="O19" i="52"/>
  <c r="K19" i="52"/>
  <c r="I19" i="52"/>
  <c r="G19" i="52"/>
  <c r="E19" i="52" s="1"/>
  <c r="C19" i="52"/>
  <c r="BR18" i="52"/>
  <c r="BO18" i="52"/>
  <c r="BK18" i="52"/>
  <c r="BI18" i="52"/>
  <c r="BF18" i="52"/>
  <c r="BG18" i="52" s="1"/>
  <c r="BD18" i="52"/>
  <c r="BE18" i="52" s="1"/>
  <c r="BC18" i="52"/>
  <c r="BB18" i="52"/>
  <c r="AZ18" i="52"/>
  <c r="BA18" i="52" s="1"/>
  <c r="AX18" i="52"/>
  <c r="AY18" i="52" s="1"/>
  <c r="AV18" i="52"/>
  <c r="AT18" i="52"/>
  <c r="AR18" i="52"/>
  <c r="AQ18" i="52"/>
  <c r="AO18" i="52"/>
  <c r="AK18" i="52"/>
  <c r="AI18" i="52"/>
  <c r="AG18" i="52"/>
  <c r="AE18" i="52"/>
  <c r="AC18" i="52"/>
  <c r="AA18" i="52"/>
  <c r="Y18" i="52"/>
  <c r="W18" i="52"/>
  <c r="U18" i="52"/>
  <c r="S18" i="52"/>
  <c r="Q18" i="52"/>
  <c r="O18" i="52"/>
  <c r="K18" i="52"/>
  <c r="I18" i="52"/>
  <c r="J18" i="52" s="1"/>
  <c r="G18" i="52"/>
  <c r="E18" i="52"/>
  <c r="C18" i="52"/>
  <c r="D18" i="52" s="1"/>
  <c r="BR17" i="52"/>
  <c r="BO17" i="52"/>
  <c r="BK17" i="52"/>
  <c r="BI17" i="52"/>
  <c r="BF17" i="52"/>
  <c r="BG17" i="52" s="1"/>
  <c r="BD17" i="52"/>
  <c r="BE17" i="52" s="1"/>
  <c r="BC17" i="52"/>
  <c r="BB17" i="52"/>
  <c r="AZ17" i="52"/>
  <c r="AY17" i="52"/>
  <c r="AX17" i="52"/>
  <c r="AV17" i="52"/>
  <c r="AW17" i="52" s="1"/>
  <c r="AR17" i="52"/>
  <c r="AQ17" i="52"/>
  <c r="AO17" i="52"/>
  <c r="AK17" i="52"/>
  <c r="AI17" i="52"/>
  <c r="AG17" i="52"/>
  <c r="AE17" i="52"/>
  <c r="AC17" i="52"/>
  <c r="AA17" i="52"/>
  <c r="Y17" i="52"/>
  <c r="W17" i="52"/>
  <c r="U17" i="52"/>
  <c r="S17" i="52"/>
  <c r="Q17" i="52"/>
  <c r="O17" i="52"/>
  <c r="K17" i="52"/>
  <c r="I17" i="52"/>
  <c r="G17" i="52"/>
  <c r="E17" i="52" s="1"/>
  <c r="F17" i="52" s="1"/>
  <c r="D17" i="52"/>
  <c r="C17" i="52"/>
  <c r="BR16" i="52"/>
  <c r="BO16" i="52"/>
  <c r="BK16" i="52"/>
  <c r="BI16" i="52"/>
  <c r="BF16" i="52"/>
  <c r="BG16" i="52" s="1"/>
  <c r="BE16" i="52"/>
  <c r="BD16" i="52"/>
  <c r="BB16" i="52"/>
  <c r="AZ16" i="52"/>
  <c r="BA16" i="52" s="1"/>
  <c r="AY16" i="52"/>
  <c r="AX16" i="52"/>
  <c r="AV16" i="52"/>
  <c r="AW16" i="52" s="1"/>
  <c r="AR16" i="52"/>
  <c r="AQ16" i="52"/>
  <c r="AO16" i="52"/>
  <c r="AK16" i="52"/>
  <c r="AI16" i="52"/>
  <c r="AG16" i="52"/>
  <c r="AE16" i="52"/>
  <c r="AC16" i="52"/>
  <c r="AA16" i="52"/>
  <c r="Y16" i="52"/>
  <c r="W16" i="52"/>
  <c r="U16" i="52"/>
  <c r="S16" i="52"/>
  <c r="Q16" i="52"/>
  <c r="O16" i="52"/>
  <c r="K16" i="52"/>
  <c r="I16" i="52"/>
  <c r="J16" i="52" s="1"/>
  <c r="G16" i="52"/>
  <c r="E16" i="52" s="1"/>
  <c r="C16" i="52"/>
  <c r="BR15" i="52"/>
  <c r="BO15" i="52"/>
  <c r="BK15" i="52"/>
  <c r="BI15" i="52"/>
  <c r="BF15" i="52"/>
  <c r="BG15" i="52" s="1"/>
  <c r="BD15" i="52"/>
  <c r="BB15" i="52"/>
  <c r="BA15" i="52"/>
  <c r="AZ15" i="52"/>
  <c r="AX15" i="52"/>
  <c r="AY15" i="52" s="1"/>
  <c r="AV15" i="52"/>
  <c r="AT15" i="52"/>
  <c r="AR15" i="52"/>
  <c r="AQ15" i="52"/>
  <c r="AO15" i="52"/>
  <c r="AK15" i="52"/>
  <c r="AI15" i="52"/>
  <c r="AG15" i="52"/>
  <c r="AE15" i="52"/>
  <c r="AC15" i="52"/>
  <c r="AA15" i="52"/>
  <c r="Y15" i="52"/>
  <c r="W15" i="52"/>
  <c r="U15" i="52"/>
  <c r="S15" i="52"/>
  <c r="Q15" i="52"/>
  <c r="O15" i="52"/>
  <c r="K15" i="52"/>
  <c r="I15" i="52"/>
  <c r="J15" i="52" s="1"/>
  <c r="G15" i="52"/>
  <c r="C15" i="52"/>
  <c r="BR14" i="52"/>
  <c r="BO14" i="52"/>
  <c r="BK14" i="52"/>
  <c r="BI14" i="52"/>
  <c r="BF14" i="52"/>
  <c r="BD14" i="52"/>
  <c r="BB14" i="52"/>
  <c r="BC14" i="52" s="1"/>
  <c r="AZ14" i="52"/>
  <c r="BA14" i="52" s="1"/>
  <c r="AX14" i="52"/>
  <c r="AV14" i="52"/>
  <c r="AT14" i="52" s="1"/>
  <c r="AR14" i="52"/>
  <c r="AQ14" i="52"/>
  <c r="AO14" i="52"/>
  <c r="AK14" i="52"/>
  <c r="AI14" i="52"/>
  <c r="AG14" i="52"/>
  <c r="AE14" i="52"/>
  <c r="AC14" i="52"/>
  <c r="AA14" i="52"/>
  <c r="Y14" i="52"/>
  <c r="W14" i="52"/>
  <c r="U14" i="52"/>
  <c r="S14" i="52"/>
  <c r="Q14" i="52"/>
  <c r="O14" i="52"/>
  <c r="K14" i="52"/>
  <c r="I14" i="52"/>
  <c r="J14" i="52" s="1"/>
  <c r="G14" i="52"/>
  <c r="E14" i="52"/>
  <c r="C14" i="52"/>
  <c r="D14" i="52" s="1"/>
  <c r="BR13" i="52"/>
  <c r="BO13" i="52"/>
  <c r="BK13" i="52"/>
  <c r="BI13" i="52"/>
  <c r="BF13" i="52"/>
  <c r="BD13" i="52"/>
  <c r="BE13" i="52" s="1"/>
  <c r="BB13" i="52"/>
  <c r="BC13" i="52" s="1"/>
  <c r="AZ13" i="52"/>
  <c r="AX13" i="52"/>
  <c r="AW13" i="52"/>
  <c r="AV13" i="52"/>
  <c r="AT13" i="52" s="1"/>
  <c r="AR13" i="52"/>
  <c r="AQ13" i="52"/>
  <c r="AO13" i="52"/>
  <c r="AK13" i="52"/>
  <c r="AI13" i="52"/>
  <c r="AG13" i="52"/>
  <c r="AE13" i="52"/>
  <c r="AC13" i="52"/>
  <c r="AA13" i="52"/>
  <c r="Y13" i="52"/>
  <c r="W13" i="52"/>
  <c r="U13" i="52"/>
  <c r="S13" i="52"/>
  <c r="Q13" i="52"/>
  <c r="O13" i="52"/>
  <c r="K13" i="52"/>
  <c r="I13" i="52"/>
  <c r="G13" i="52"/>
  <c r="E13" i="52"/>
  <c r="F13" i="52" s="1"/>
  <c r="C13" i="52"/>
  <c r="D13" i="52" s="1"/>
  <c r="BR12" i="52"/>
  <c r="BO12" i="52"/>
  <c r="BK12" i="52"/>
  <c r="BI12" i="52"/>
  <c r="BF12" i="52"/>
  <c r="BD12" i="52"/>
  <c r="BB12" i="52"/>
  <c r="AZ12" i="52"/>
  <c r="AX12" i="52"/>
  <c r="AV12" i="52"/>
  <c r="AR12" i="52"/>
  <c r="AQ12" i="52"/>
  <c r="AO12" i="52"/>
  <c r="AK12" i="52"/>
  <c r="AI12" i="52"/>
  <c r="AG12" i="52"/>
  <c r="AE12" i="52"/>
  <c r="AC12" i="52"/>
  <c r="AA12" i="52"/>
  <c r="Y12" i="52"/>
  <c r="W12" i="52"/>
  <c r="U12" i="52"/>
  <c r="S12" i="52"/>
  <c r="Q12" i="52"/>
  <c r="O12" i="52"/>
  <c r="K12" i="52"/>
  <c r="I12" i="52"/>
  <c r="G12" i="52"/>
  <c r="E12" i="52" s="1"/>
  <c r="C12" i="52"/>
  <c r="BR11" i="52"/>
  <c r="BK11" i="52"/>
  <c r="BI11" i="52"/>
  <c r="BF11" i="52"/>
  <c r="BD11" i="52"/>
  <c r="BB11" i="52"/>
  <c r="AZ11" i="52"/>
  <c r="AX11" i="52"/>
  <c r="AV11" i="52"/>
  <c r="AR11" i="52"/>
  <c r="AO11" i="52"/>
  <c r="AK11" i="52"/>
  <c r="AL12" i="52" s="1"/>
  <c r="AI11" i="52"/>
  <c r="AJ12" i="52" s="1"/>
  <c r="AG11" i="52"/>
  <c r="AH12" i="52" s="1"/>
  <c r="AE11" i="52"/>
  <c r="AF12" i="52" s="1"/>
  <c r="AC11" i="52"/>
  <c r="AD12" i="52" s="1"/>
  <c r="AA11" i="52"/>
  <c r="AB12" i="52" s="1"/>
  <c r="Y11" i="52"/>
  <c r="Z12" i="52" s="1"/>
  <c r="W11" i="52"/>
  <c r="X12" i="52" s="1"/>
  <c r="U11" i="52"/>
  <c r="V12" i="52" s="1"/>
  <c r="S11" i="52"/>
  <c r="T12" i="52" s="1"/>
  <c r="Q11" i="52"/>
  <c r="R12" i="52" s="1"/>
  <c r="O11" i="52"/>
  <c r="P12" i="52" s="1"/>
  <c r="K11" i="52"/>
  <c r="L12" i="52" s="1"/>
  <c r="I11" i="52"/>
  <c r="G11" i="52"/>
  <c r="H12" i="52" s="1"/>
  <c r="C11" i="52"/>
  <c r="BR10" i="52"/>
  <c r="BN10" i="52"/>
  <c r="BK10" i="52"/>
  <c r="BI10" i="52"/>
  <c r="BF10" i="52"/>
  <c r="BD10" i="52"/>
  <c r="BE11" i="52" s="1"/>
  <c r="BB10" i="52"/>
  <c r="AZ10" i="52"/>
  <c r="AX10" i="52"/>
  <c r="AV10" i="52"/>
  <c r="AR10" i="52"/>
  <c r="AO10" i="52"/>
  <c r="AK10" i="52"/>
  <c r="AI10" i="52"/>
  <c r="AJ11" i="52" s="1"/>
  <c r="AG10" i="52"/>
  <c r="AH11" i="52" s="1"/>
  <c r="AE10" i="52"/>
  <c r="AF11" i="52" s="1"/>
  <c r="AC10" i="52"/>
  <c r="AA10" i="52"/>
  <c r="Y10" i="52"/>
  <c r="W10" i="52"/>
  <c r="U10" i="52"/>
  <c r="S10" i="52"/>
  <c r="Q10" i="52"/>
  <c r="R11" i="52" s="1"/>
  <c r="O10" i="52"/>
  <c r="P11" i="52" s="1"/>
  <c r="K10" i="52"/>
  <c r="I10" i="52"/>
  <c r="G10" i="52"/>
  <c r="D10" i="52"/>
  <c r="C10" i="52"/>
  <c r="BR9" i="52"/>
  <c r="BO9" i="52"/>
  <c r="BK9" i="52"/>
  <c r="BI9" i="52"/>
  <c r="BF9" i="52"/>
  <c r="BD9" i="52"/>
  <c r="BB9" i="52"/>
  <c r="AZ9" i="52"/>
  <c r="AX9" i="52"/>
  <c r="AR9" i="52"/>
  <c r="AO9" i="52"/>
  <c r="AK9" i="52"/>
  <c r="AI9" i="52"/>
  <c r="AG9" i="52"/>
  <c r="AE9" i="52"/>
  <c r="AC9" i="52"/>
  <c r="AA9" i="52"/>
  <c r="Y9" i="52"/>
  <c r="W9" i="52"/>
  <c r="U9" i="52"/>
  <c r="S9" i="52"/>
  <c r="Q9" i="52"/>
  <c r="O9" i="52"/>
  <c r="K9" i="52"/>
  <c r="I9" i="52"/>
  <c r="G9" i="52"/>
  <c r="C9" i="52"/>
  <c r="D9" i="52" s="1"/>
  <c r="BR8" i="52"/>
  <c r="BO8" i="52"/>
  <c r="BK8" i="52"/>
  <c r="BI8" i="52"/>
  <c r="BF8" i="52"/>
  <c r="BD8" i="52"/>
  <c r="BB8" i="52"/>
  <c r="AZ8" i="52"/>
  <c r="AX8" i="52"/>
  <c r="AO8" i="52"/>
  <c r="AK8" i="52"/>
  <c r="AI8" i="52"/>
  <c r="AG8" i="52"/>
  <c r="AE8" i="52"/>
  <c r="AC8" i="52"/>
  <c r="AA8" i="52"/>
  <c r="Y8" i="52"/>
  <c r="W8" i="52"/>
  <c r="U8" i="52"/>
  <c r="S8" i="52"/>
  <c r="Q8" i="52"/>
  <c r="O8" i="52"/>
  <c r="M8" i="52"/>
  <c r="K8" i="52"/>
  <c r="I8" i="52"/>
  <c r="G8" i="52"/>
  <c r="C8" i="52"/>
  <c r="D8" i="52" s="1"/>
  <c r="BR7" i="52"/>
  <c r="BO7" i="52"/>
  <c r="BK7" i="52"/>
  <c r="BI7" i="52"/>
  <c r="BF7" i="52"/>
  <c r="BD7" i="52"/>
  <c r="BE7" i="52" s="1"/>
  <c r="BB7" i="52"/>
  <c r="BC7" i="52" s="1"/>
  <c r="AZ7" i="52"/>
  <c r="BA7" i="52" s="1"/>
  <c r="AX7" i="52"/>
  <c r="AY7" i="52" s="1"/>
  <c r="AW7" i="52"/>
  <c r="AO7" i="52"/>
  <c r="AK7" i="52"/>
  <c r="AL7" i="52" s="1"/>
  <c r="AI7" i="52"/>
  <c r="AJ7" i="52" s="1"/>
  <c r="AG7" i="52"/>
  <c r="AH7" i="52" s="1"/>
  <c r="AE7" i="52"/>
  <c r="AF7" i="52" s="1"/>
  <c r="AC7" i="52"/>
  <c r="AD7" i="52" s="1"/>
  <c r="AA7" i="52"/>
  <c r="AB7" i="52" s="1"/>
  <c r="Y7" i="52"/>
  <c r="Z7" i="52" s="1"/>
  <c r="W7" i="52"/>
  <c r="X7" i="52" s="1"/>
  <c r="U7" i="52"/>
  <c r="V7" i="52" s="1"/>
  <c r="S7" i="52"/>
  <c r="T7" i="52" s="1"/>
  <c r="Q7" i="52"/>
  <c r="R7" i="52" s="1"/>
  <c r="O7" i="52"/>
  <c r="P7" i="52" s="1"/>
  <c r="M7" i="52"/>
  <c r="N7" i="52" s="1"/>
  <c r="K7" i="52"/>
  <c r="L7" i="52" s="1"/>
  <c r="I7" i="52"/>
  <c r="J7" i="52" s="1"/>
  <c r="G7" i="52"/>
  <c r="H7" i="52" s="1"/>
  <c r="C7" i="52"/>
  <c r="D7" i="52" s="1"/>
  <c r="BR6" i="52"/>
  <c r="BO6" i="52"/>
  <c r="BK6" i="52"/>
  <c r="BI6" i="52"/>
  <c r="C6" i="52"/>
  <c r="D6" i="52" s="1"/>
  <c r="BR5" i="52"/>
  <c r="BO5" i="52"/>
  <c r="BK5" i="52"/>
  <c r="BI5" i="52"/>
  <c r="BE5" i="52"/>
  <c r="BC5" i="52"/>
  <c r="BA5" i="52"/>
  <c r="F6" i="52"/>
  <c r="C5" i="52"/>
  <c r="BR4" i="52"/>
  <c r="BO4" i="52"/>
  <c r="BE4" i="52"/>
  <c r="BC4" i="52"/>
  <c r="BA4" i="52"/>
  <c r="C4" i="52"/>
  <c r="BQ2" i="52"/>
  <c r="BP2" i="52"/>
  <c r="AS2" i="52"/>
  <c r="BK31" i="37"/>
  <c r="BI31" i="37"/>
  <c r="BG31" i="37"/>
  <c r="BF31" i="37"/>
  <c r="BD31" i="37"/>
  <c r="BB31" i="37"/>
  <c r="BC31" i="37" s="1"/>
  <c r="AZ31" i="37"/>
  <c r="AY31" i="37"/>
  <c r="AX31" i="37"/>
  <c r="AV31" i="37"/>
  <c r="AW31" i="37" s="1"/>
  <c r="AT31" i="37"/>
  <c r="AU31" i="37" s="1"/>
  <c r="AS31" i="37"/>
  <c r="AR31" i="37"/>
  <c r="AQ31" i="37"/>
  <c r="AK31" i="37"/>
  <c r="AI31" i="37"/>
  <c r="AJ31" i="37" s="1"/>
  <c r="AG31" i="37"/>
  <c r="AE31" i="37"/>
  <c r="AC31" i="37"/>
  <c r="AA31" i="37"/>
  <c r="Y31" i="37"/>
  <c r="W31" i="37"/>
  <c r="U31" i="37"/>
  <c r="S31" i="37"/>
  <c r="Q31" i="37"/>
  <c r="O31" i="37"/>
  <c r="M31" i="37"/>
  <c r="N31" i="37" s="1"/>
  <c r="K31" i="37"/>
  <c r="L31" i="37" s="1"/>
  <c r="I31" i="37"/>
  <c r="G31" i="37"/>
  <c r="H31" i="37" s="1"/>
  <c r="E31" i="37"/>
  <c r="BK30" i="37"/>
  <c r="BI30" i="37"/>
  <c r="BF30" i="37"/>
  <c r="BD30" i="37"/>
  <c r="BE30" i="37" s="1"/>
  <c r="BB30" i="37"/>
  <c r="BC30" i="37" s="1"/>
  <c r="AZ30" i="37"/>
  <c r="BA30" i="37" s="1"/>
  <c r="AX30" i="37"/>
  <c r="AV30" i="37"/>
  <c r="AT30" i="37"/>
  <c r="AS30" i="37"/>
  <c r="AR30" i="37"/>
  <c r="AQ30" i="37"/>
  <c r="AK30" i="37"/>
  <c r="AJ30" i="37"/>
  <c r="AI30" i="37"/>
  <c r="AG30" i="37"/>
  <c r="AE30" i="37"/>
  <c r="AC30" i="37"/>
  <c r="AA30" i="37"/>
  <c r="Y30" i="37"/>
  <c r="W30" i="37"/>
  <c r="U30" i="37"/>
  <c r="S30" i="37"/>
  <c r="Q30" i="37"/>
  <c r="O30" i="37"/>
  <c r="M30" i="37"/>
  <c r="L30" i="37"/>
  <c r="K30" i="37"/>
  <c r="I30" i="37"/>
  <c r="H30" i="37"/>
  <c r="G30" i="37"/>
  <c r="E30" i="37" s="1"/>
  <c r="BK29" i="37"/>
  <c r="BI29" i="37"/>
  <c r="BF29" i="37"/>
  <c r="BG30" i="37" s="1"/>
  <c r="BE29" i="37"/>
  <c r="BD29" i="37"/>
  <c r="BB29" i="37"/>
  <c r="BC29" i="37" s="1"/>
  <c r="BA29" i="37"/>
  <c r="AZ29" i="37"/>
  <c r="AY29" i="37"/>
  <c r="AX29" i="37"/>
  <c r="AY30" i="37" s="1"/>
  <c r="AV29" i="37"/>
  <c r="AS29" i="37"/>
  <c r="AR29" i="37"/>
  <c r="AQ29" i="37"/>
  <c r="AK29" i="37"/>
  <c r="AJ29" i="37"/>
  <c r="AI29" i="37"/>
  <c r="AG29" i="37"/>
  <c r="AE29" i="37"/>
  <c r="AC29" i="37"/>
  <c r="AA29" i="37"/>
  <c r="Y29" i="37"/>
  <c r="W29" i="37"/>
  <c r="U29" i="37"/>
  <c r="S29" i="37"/>
  <c r="Q29" i="37"/>
  <c r="O29" i="37"/>
  <c r="M29" i="37"/>
  <c r="N30" i="37" s="1"/>
  <c r="L29" i="37"/>
  <c r="K29" i="37"/>
  <c r="I29" i="37"/>
  <c r="G29" i="37"/>
  <c r="E29" i="37"/>
  <c r="D29" i="37"/>
  <c r="BR28" i="37"/>
  <c r="BO28" i="37"/>
  <c r="BK28" i="37"/>
  <c r="BI28" i="37"/>
  <c r="BF28" i="37"/>
  <c r="BE28" i="37"/>
  <c r="BD28" i="37"/>
  <c r="BB28" i="37"/>
  <c r="BC28" i="37" s="1"/>
  <c r="BA28" i="37"/>
  <c r="AZ28" i="37"/>
  <c r="AX28" i="37"/>
  <c r="AW28" i="37"/>
  <c r="AV28" i="37"/>
  <c r="AT28" i="37" s="1"/>
  <c r="AR28" i="37"/>
  <c r="AQ28" i="37"/>
  <c r="AO28" i="37"/>
  <c r="AK28" i="37"/>
  <c r="AI28" i="37"/>
  <c r="AJ28" i="37" s="1"/>
  <c r="AG28" i="37"/>
  <c r="AE28" i="37"/>
  <c r="AC28" i="37"/>
  <c r="AA28" i="37"/>
  <c r="Y28" i="37"/>
  <c r="W28" i="37"/>
  <c r="U28" i="37"/>
  <c r="S28" i="37"/>
  <c r="Q28" i="37"/>
  <c r="O28" i="37"/>
  <c r="M28" i="37"/>
  <c r="K28" i="37"/>
  <c r="L28" i="37" s="1"/>
  <c r="I28" i="37"/>
  <c r="H28" i="37"/>
  <c r="G28" i="37"/>
  <c r="E28" i="37" s="1"/>
  <c r="C28" i="37"/>
  <c r="D28" i="37" s="1"/>
  <c r="BR27" i="37"/>
  <c r="BO27" i="37"/>
  <c r="BK27" i="37"/>
  <c r="BI27" i="37"/>
  <c r="BG27" i="37"/>
  <c r="BF27" i="37"/>
  <c r="BD27" i="37"/>
  <c r="BE27" i="37" s="1"/>
  <c r="BC27" i="37"/>
  <c r="BB27" i="37"/>
  <c r="AZ27" i="37"/>
  <c r="AX27" i="37"/>
  <c r="AY28" i="37" s="1"/>
  <c r="AV27" i="37"/>
  <c r="AW27" i="37" s="1"/>
  <c r="AR27" i="37"/>
  <c r="AQ27" i="37"/>
  <c r="AO27" i="37"/>
  <c r="AK27" i="37"/>
  <c r="AJ27" i="37"/>
  <c r="AI27" i="37"/>
  <c r="AG27" i="37"/>
  <c r="AE27" i="37"/>
  <c r="AC27" i="37"/>
  <c r="AA27" i="37"/>
  <c r="Y27" i="37"/>
  <c r="W27" i="37"/>
  <c r="U27" i="37"/>
  <c r="S27" i="37"/>
  <c r="Q27" i="37"/>
  <c r="O27" i="37"/>
  <c r="M27" i="37"/>
  <c r="N27" i="37" s="1"/>
  <c r="L27" i="37"/>
  <c r="K27" i="37"/>
  <c r="I27" i="37"/>
  <c r="G27" i="37"/>
  <c r="E27" i="37" s="1"/>
  <c r="C27" i="37"/>
  <c r="BR26" i="37"/>
  <c r="BO26" i="37"/>
  <c r="BK26" i="37"/>
  <c r="BI26" i="37"/>
  <c r="BF26" i="37"/>
  <c r="BG26" i="37" s="1"/>
  <c r="BD26" i="37"/>
  <c r="BB26" i="37"/>
  <c r="BC26" i="37" s="1"/>
  <c r="AZ26" i="37"/>
  <c r="BA26" i="37" s="1"/>
  <c r="AX26" i="37"/>
  <c r="AY26" i="37" s="1"/>
  <c r="AW26" i="37"/>
  <c r="AV26" i="37"/>
  <c r="AT26" i="37"/>
  <c r="AR26" i="37"/>
  <c r="AQ26" i="37"/>
  <c r="AO26" i="37"/>
  <c r="AK26" i="37"/>
  <c r="AI26" i="37"/>
  <c r="AG26" i="37"/>
  <c r="AE26" i="37"/>
  <c r="AC26" i="37"/>
  <c r="AA26" i="37"/>
  <c r="Y26" i="37"/>
  <c r="W26" i="37"/>
  <c r="U26" i="37"/>
  <c r="S26" i="37"/>
  <c r="Q26" i="37"/>
  <c r="O26" i="37"/>
  <c r="M26" i="37"/>
  <c r="K26" i="37"/>
  <c r="I26" i="37"/>
  <c r="G26" i="37"/>
  <c r="H26" i="37" s="1"/>
  <c r="C26" i="37"/>
  <c r="D26" i="37" s="1"/>
  <c r="BR25" i="37"/>
  <c r="BO25" i="37"/>
  <c r="BK25" i="37"/>
  <c r="BI25" i="37"/>
  <c r="BF25" i="37"/>
  <c r="BD25" i="37"/>
  <c r="BC25" i="37"/>
  <c r="BB25" i="37"/>
  <c r="AZ25" i="37"/>
  <c r="BA25" i="37" s="1"/>
  <c r="AY25" i="37"/>
  <c r="AX25" i="37"/>
  <c r="AV25" i="37"/>
  <c r="AT25" i="37"/>
  <c r="AU26" i="37" s="1"/>
  <c r="AR25" i="37"/>
  <c r="AQ25" i="37"/>
  <c r="AO25" i="37"/>
  <c r="AK25" i="37"/>
  <c r="AJ25" i="37"/>
  <c r="AI25" i="37"/>
  <c r="AJ26" i="37" s="1"/>
  <c r="AG25" i="37"/>
  <c r="AE25" i="37"/>
  <c r="AC25" i="37"/>
  <c r="AA25" i="37"/>
  <c r="Y25" i="37"/>
  <c r="W25" i="37"/>
  <c r="U25" i="37"/>
  <c r="S25" i="37"/>
  <c r="Q25" i="37"/>
  <c r="O25" i="37"/>
  <c r="M25" i="37"/>
  <c r="K25" i="37"/>
  <c r="L25" i="37" s="1"/>
  <c r="I25" i="37"/>
  <c r="H25" i="37"/>
  <c r="G25" i="37"/>
  <c r="E25" i="37"/>
  <c r="D25" i="37"/>
  <c r="C25" i="37"/>
  <c r="BR24" i="37"/>
  <c r="BO24" i="37"/>
  <c r="BK24" i="37"/>
  <c r="BI24" i="37"/>
  <c r="BF24" i="37"/>
  <c r="BG24" i="37" s="1"/>
  <c r="BE24" i="37"/>
  <c r="BD24" i="37"/>
  <c r="BB24" i="37"/>
  <c r="BC24" i="37" s="1"/>
  <c r="AZ24" i="37"/>
  <c r="AY24" i="37"/>
  <c r="AX24" i="37"/>
  <c r="AV24" i="37"/>
  <c r="AW25" i="37" s="1"/>
  <c r="AR24" i="37"/>
  <c r="AQ24" i="37"/>
  <c r="AO24" i="37"/>
  <c r="AK24" i="37"/>
  <c r="AI24" i="37"/>
  <c r="AJ24" i="37" s="1"/>
  <c r="AG24" i="37"/>
  <c r="AE24" i="37"/>
  <c r="AC24" i="37"/>
  <c r="AA24" i="37"/>
  <c r="Y24" i="37"/>
  <c r="W24" i="37"/>
  <c r="U24" i="37"/>
  <c r="S24" i="37"/>
  <c r="Q24" i="37"/>
  <c r="O24" i="37"/>
  <c r="M24" i="37"/>
  <c r="K24" i="37"/>
  <c r="L24" i="37" s="1"/>
  <c r="I24" i="37"/>
  <c r="G24" i="37"/>
  <c r="E24" i="37"/>
  <c r="C24" i="37"/>
  <c r="D24" i="37" s="1"/>
  <c r="BR23" i="37"/>
  <c r="BO23" i="37"/>
  <c r="BK23" i="37"/>
  <c r="BI23" i="37"/>
  <c r="BG23" i="37"/>
  <c r="BF23" i="37"/>
  <c r="BD23" i="37"/>
  <c r="BE23" i="37" s="1"/>
  <c r="BB23" i="37"/>
  <c r="BA23" i="37"/>
  <c r="AZ23" i="37"/>
  <c r="BA24" i="37" s="1"/>
  <c r="AX23" i="37"/>
  <c r="AY23" i="37" s="1"/>
  <c r="AV23" i="37"/>
  <c r="AW23" i="37" s="1"/>
  <c r="AR23" i="37"/>
  <c r="AQ23" i="37"/>
  <c r="AO23" i="37"/>
  <c r="AK23" i="37"/>
  <c r="AJ23" i="37"/>
  <c r="AI23" i="37"/>
  <c r="AG23" i="37"/>
  <c r="AE23" i="37"/>
  <c r="AC23" i="37"/>
  <c r="AA23" i="37"/>
  <c r="Y23" i="37"/>
  <c r="W23" i="37"/>
  <c r="U23" i="37"/>
  <c r="S23" i="37"/>
  <c r="Q23" i="37"/>
  <c r="O23" i="37"/>
  <c r="M23" i="37"/>
  <c r="L23" i="37"/>
  <c r="K23" i="37"/>
  <c r="I23" i="37"/>
  <c r="G23" i="37"/>
  <c r="C23" i="37"/>
  <c r="BR22" i="37"/>
  <c r="BO22" i="37"/>
  <c r="BK22" i="37"/>
  <c r="BI22" i="37"/>
  <c r="BF22" i="37"/>
  <c r="BG22" i="37" s="1"/>
  <c r="BE22" i="37"/>
  <c r="BD22" i="37"/>
  <c r="BB22" i="37"/>
  <c r="BC23" i="37" s="1"/>
  <c r="AZ22" i="37"/>
  <c r="BA22" i="37" s="1"/>
  <c r="AX22" i="37"/>
  <c r="AY22" i="37" s="1"/>
  <c r="AV22" i="37"/>
  <c r="AT22" i="37"/>
  <c r="AR22" i="37"/>
  <c r="AQ22" i="37"/>
  <c r="AO22" i="37"/>
  <c r="AK22" i="37"/>
  <c r="AI22" i="37"/>
  <c r="AG22" i="37"/>
  <c r="AE22" i="37"/>
  <c r="AC22" i="37"/>
  <c r="AA22" i="37"/>
  <c r="Y22" i="37"/>
  <c r="W22" i="37"/>
  <c r="U22" i="37"/>
  <c r="S22" i="37"/>
  <c r="Q22" i="37"/>
  <c r="O22" i="37"/>
  <c r="M22" i="37"/>
  <c r="L22" i="37"/>
  <c r="K22" i="37"/>
  <c r="I22" i="37"/>
  <c r="G22" i="37"/>
  <c r="H22" i="37" s="1"/>
  <c r="C22" i="37"/>
  <c r="BR21" i="37"/>
  <c r="BO21" i="37"/>
  <c r="BK21" i="37"/>
  <c r="BI21" i="37"/>
  <c r="BF21" i="37"/>
  <c r="BD21" i="37"/>
  <c r="BE21" i="37" s="1"/>
  <c r="BC21" i="37"/>
  <c r="BB21" i="37"/>
  <c r="AZ21" i="37"/>
  <c r="BA21" i="37" s="1"/>
  <c r="AY21" i="37"/>
  <c r="AX21" i="37"/>
  <c r="AW21" i="37"/>
  <c r="AV21" i="37"/>
  <c r="AW22" i="37" s="1"/>
  <c r="AT21" i="37"/>
  <c r="AU21" i="37" s="1"/>
  <c r="AR21" i="37"/>
  <c r="AQ21" i="37"/>
  <c r="AO21" i="37"/>
  <c r="AK21" i="37"/>
  <c r="AI21" i="37"/>
  <c r="AJ21" i="37" s="1"/>
  <c r="AG21" i="37"/>
  <c r="AE21" i="37"/>
  <c r="AC21" i="37"/>
  <c r="AA21" i="37"/>
  <c r="Y21" i="37"/>
  <c r="W21" i="37"/>
  <c r="U21" i="37"/>
  <c r="S21" i="37"/>
  <c r="Q21" i="37"/>
  <c r="O21" i="37"/>
  <c r="M21" i="37"/>
  <c r="L21" i="37"/>
  <c r="K21" i="37"/>
  <c r="I21" i="37"/>
  <c r="H21" i="37"/>
  <c r="G21" i="37"/>
  <c r="E21" i="37"/>
  <c r="C21" i="37"/>
  <c r="D21" i="37" s="1"/>
  <c r="BR20" i="37"/>
  <c r="BO20" i="37"/>
  <c r="BK20" i="37"/>
  <c r="BI20" i="37"/>
  <c r="BF20" i="37"/>
  <c r="BG20" i="37" s="1"/>
  <c r="BD20" i="37"/>
  <c r="BB20" i="37"/>
  <c r="BC20" i="37" s="1"/>
  <c r="BA20" i="37"/>
  <c r="AZ20" i="37"/>
  <c r="AY20" i="37"/>
  <c r="AX20" i="37"/>
  <c r="AV20" i="37"/>
  <c r="AT20" i="37" s="1"/>
  <c r="AR20" i="37"/>
  <c r="AQ20" i="37"/>
  <c r="AO20" i="37"/>
  <c r="AK20" i="37"/>
  <c r="AI20" i="37"/>
  <c r="AG20" i="37"/>
  <c r="AE20" i="37"/>
  <c r="AC20" i="37"/>
  <c r="AA20" i="37"/>
  <c r="Y20" i="37"/>
  <c r="W20" i="37"/>
  <c r="U20" i="37"/>
  <c r="S20" i="37"/>
  <c r="Q20" i="37"/>
  <c r="O20" i="37"/>
  <c r="M20" i="37"/>
  <c r="K20" i="37"/>
  <c r="I20" i="37"/>
  <c r="H20" i="37"/>
  <c r="G20" i="37"/>
  <c r="E20" i="37"/>
  <c r="C20" i="37"/>
  <c r="D20" i="37" s="1"/>
  <c r="BR19" i="37"/>
  <c r="BO19" i="37"/>
  <c r="BK19" i="37"/>
  <c r="BI19" i="37"/>
  <c r="BF19" i="37"/>
  <c r="BG19" i="37" s="1"/>
  <c r="BD19" i="37"/>
  <c r="BE19" i="37" s="1"/>
  <c r="BB19" i="37"/>
  <c r="AZ19" i="37"/>
  <c r="AY19" i="37"/>
  <c r="AX19" i="37"/>
  <c r="AV19" i="37"/>
  <c r="AR19" i="37"/>
  <c r="AQ19" i="37"/>
  <c r="AO19" i="37"/>
  <c r="AK19" i="37"/>
  <c r="AI19" i="37"/>
  <c r="AJ19" i="37" s="1"/>
  <c r="AG19" i="37"/>
  <c r="AE19" i="37"/>
  <c r="AC19" i="37"/>
  <c r="AA19" i="37"/>
  <c r="Y19" i="37"/>
  <c r="W19" i="37"/>
  <c r="U19" i="37"/>
  <c r="S19" i="37"/>
  <c r="Q19" i="37"/>
  <c r="O19" i="37"/>
  <c r="M19" i="37"/>
  <c r="K19" i="37"/>
  <c r="I19" i="37"/>
  <c r="H19" i="37"/>
  <c r="G19" i="37"/>
  <c r="E19" i="37" s="1"/>
  <c r="C19" i="37"/>
  <c r="BR18" i="37"/>
  <c r="BO18" i="37"/>
  <c r="BK18" i="37"/>
  <c r="BI18" i="37"/>
  <c r="BF18" i="37"/>
  <c r="BG18" i="37" s="1"/>
  <c r="BD18" i="37"/>
  <c r="BB18" i="37"/>
  <c r="AZ18" i="37"/>
  <c r="AX18" i="37"/>
  <c r="AV18" i="37"/>
  <c r="AT18" i="37" s="1"/>
  <c r="AR18" i="37"/>
  <c r="AQ18" i="37"/>
  <c r="AO18" i="37"/>
  <c r="AK18" i="37"/>
  <c r="AJ18" i="37"/>
  <c r="AI18" i="37"/>
  <c r="AG18" i="37"/>
  <c r="AE18" i="37"/>
  <c r="AC18" i="37"/>
  <c r="AA18" i="37"/>
  <c r="Y18" i="37"/>
  <c r="W18" i="37"/>
  <c r="U18" i="37"/>
  <c r="S18" i="37"/>
  <c r="Q18" i="37"/>
  <c r="O18" i="37"/>
  <c r="M18" i="37"/>
  <c r="K18" i="37"/>
  <c r="I18" i="37"/>
  <c r="G18" i="37"/>
  <c r="E18" i="37"/>
  <c r="C18" i="37"/>
  <c r="D19" i="37" s="1"/>
  <c r="BR17" i="37"/>
  <c r="BO17" i="37"/>
  <c r="BK17" i="37"/>
  <c r="BI17" i="37"/>
  <c r="BF17" i="37"/>
  <c r="BD17" i="37"/>
  <c r="BC17" i="37"/>
  <c r="BB17" i="37"/>
  <c r="AZ17" i="37"/>
  <c r="AX17" i="37"/>
  <c r="AY17" i="37" s="1"/>
  <c r="AV17" i="37"/>
  <c r="AR17" i="37"/>
  <c r="AQ17" i="37"/>
  <c r="AO17" i="37"/>
  <c r="AK17" i="37"/>
  <c r="AJ17" i="37"/>
  <c r="AI17" i="37"/>
  <c r="AG17" i="37"/>
  <c r="AE17" i="37"/>
  <c r="AC17" i="37"/>
  <c r="AA17" i="37"/>
  <c r="Y17" i="37"/>
  <c r="W17" i="37"/>
  <c r="U17" i="37"/>
  <c r="S17" i="37"/>
  <c r="Q17" i="37"/>
  <c r="O17" i="37"/>
  <c r="M17" i="37"/>
  <c r="K17" i="37"/>
  <c r="I17" i="37"/>
  <c r="H17" i="37"/>
  <c r="G17" i="37"/>
  <c r="E17" i="37"/>
  <c r="C17" i="37"/>
  <c r="D17" i="37" s="1"/>
  <c r="BR16" i="37"/>
  <c r="BO16" i="37"/>
  <c r="BK16" i="37"/>
  <c r="BI16" i="37"/>
  <c r="BF16" i="37"/>
  <c r="BD16" i="37"/>
  <c r="BE16" i="37" s="1"/>
  <c r="BB16" i="37"/>
  <c r="AZ16" i="37"/>
  <c r="BA16" i="37" s="1"/>
  <c r="AX16" i="37"/>
  <c r="AV16" i="37"/>
  <c r="AT16" i="37"/>
  <c r="AR16" i="37"/>
  <c r="AQ16" i="37"/>
  <c r="AO16" i="37"/>
  <c r="AK16" i="37"/>
  <c r="AI16" i="37"/>
  <c r="AG16" i="37"/>
  <c r="AE16" i="37"/>
  <c r="AC16" i="37"/>
  <c r="AA16" i="37"/>
  <c r="Y16" i="37"/>
  <c r="W16" i="37"/>
  <c r="U16" i="37"/>
  <c r="S16" i="37"/>
  <c r="Q16" i="37"/>
  <c r="O16" i="37"/>
  <c r="M16" i="37"/>
  <c r="K16" i="37"/>
  <c r="I16" i="37"/>
  <c r="H16" i="37"/>
  <c r="G16" i="37"/>
  <c r="E16" i="37"/>
  <c r="C16" i="37"/>
  <c r="D16" i="37" s="1"/>
  <c r="BR15" i="37"/>
  <c r="BO15" i="37"/>
  <c r="BK15" i="37"/>
  <c r="BI15" i="37"/>
  <c r="BF15" i="37"/>
  <c r="BG15" i="37" s="1"/>
  <c r="BD15" i="37"/>
  <c r="BE15" i="37" s="1"/>
  <c r="BB15" i="37"/>
  <c r="BC15" i="37" s="1"/>
  <c r="AZ15" i="37"/>
  <c r="AX15" i="37"/>
  <c r="AV15" i="37"/>
  <c r="AW16" i="37" s="1"/>
  <c r="AR15" i="37"/>
  <c r="AQ15" i="37"/>
  <c r="AO15" i="37"/>
  <c r="AK15" i="37"/>
  <c r="AI15" i="37"/>
  <c r="AJ15" i="37" s="1"/>
  <c r="AG15" i="37"/>
  <c r="AE15" i="37"/>
  <c r="AC15" i="37"/>
  <c r="AA15" i="37"/>
  <c r="Y15" i="37"/>
  <c r="W15" i="37"/>
  <c r="U15" i="37"/>
  <c r="S15" i="37"/>
  <c r="Q15" i="37"/>
  <c r="O15" i="37"/>
  <c r="M15" i="37"/>
  <c r="K15" i="37"/>
  <c r="I15" i="37"/>
  <c r="G15" i="37"/>
  <c r="E15" i="37"/>
  <c r="C15" i="37"/>
  <c r="D15" i="37" s="1"/>
  <c r="BR14" i="37"/>
  <c r="BO14" i="37"/>
  <c r="BK14" i="37"/>
  <c r="BI14" i="37"/>
  <c r="BF14" i="37"/>
  <c r="BD14" i="37"/>
  <c r="BE14" i="37" s="1"/>
  <c r="BB14" i="37"/>
  <c r="AZ14" i="37"/>
  <c r="BA14" i="37" s="1"/>
  <c r="AX14" i="37"/>
  <c r="AV14" i="37"/>
  <c r="AR14" i="37"/>
  <c r="AQ14" i="37"/>
  <c r="AO14" i="37"/>
  <c r="AK14" i="37"/>
  <c r="AI14" i="37"/>
  <c r="AG14" i="37"/>
  <c r="AE14" i="37"/>
  <c r="AC14" i="37"/>
  <c r="AA14" i="37"/>
  <c r="Y14" i="37"/>
  <c r="W14" i="37"/>
  <c r="U14" i="37"/>
  <c r="S14" i="37"/>
  <c r="Q14" i="37"/>
  <c r="O14" i="37"/>
  <c r="M14" i="37"/>
  <c r="K14" i="37"/>
  <c r="I14" i="37"/>
  <c r="G14" i="37"/>
  <c r="C14" i="37"/>
  <c r="BR13" i="37"/>
  <c r="BO13" i="37"/>
  <c r="BK13" i="37"/>
  <c r="BI13" i="37"/>
  <c r="BF13" i="37"/>
  <c r="BD13" i="37"/>
  <c r="BB13" i="37"/>
  <c r="AZ13" i="37"/>
  <c r="AX13" i="37"/>
  <c r="AV13" i="37"/>
  <c r="AT13" i="37"/>
  <c r="AR13" i="37"/>
  <c r="AQ13" i="37"/>
  <c r="AO13" i="37"/>
  <c r="AK13" i="37"/>
  <c r="AI13" i="37"/>
  <c r="AG13" i="37"/>
  <c r="AE13" i="37"/>
  <c r="AC13" i="37"/>
  <c r="AA13" i="37"/>
  <c r="Y13" i="37"/>
  <c r="W13" i="37"/>
  <c r="U13" i="37"/>
  <c r="S13" i="37"/>
  <c r="Q13" i="37"/>
  <c r="O13" i="37"/>
  <c r="M13" i="37"/>
  <c r="K13" i="37"/>
  <c r="I13" i="37"/>
  <c r="G13" i="37"/>
  <c r="C13" i="37"/>
  <c r="BR12" i="37"/>
  <c r="BO12" i="37"/>
  <c r="BK12" i="37"/>
  <c r="BI12" i="37"/>
  <c r="BF12" i="37"/>
  <c r="BD12" i="37"/>
  <c r="BB12" i="37"/>
  <c r="AZ12" i="37"/>
  <c r="AX12" i="37"/>
  <c r="AV12" i="37"/>
  <c r="AR12" i="37"/>
  <c r="AO12" i="37"/>
  <c r="AK12" i="37"/>
  <c r="AL13" i="37" s="1"/>
  <c r="AI12" i="37"/>
  <c r="AG12" i="37"/>
  <c r="AH13" i="37" s="1"/>
  <c r="AE12" i="37"/>
  <c r="AF13" i="37" s="1"/>
  <c r="AC12" i="37"/>
  <c r="AD13" i="37" s="1"/>
  <c r="AA12" i="37"/>
  <c r="AB13" i="37" s="1"/>
  <c r="Y12" i="37"/>
  <c r="Z13" i="37" s="1"/>
  <c r="W12" i="37"/>
  <c r="X13" i="37" s="1"/>
  <c r="U12" i="37"/>
  <c r="V13" i="37" s="1"/>
  <c r="S12" i="37"/>
  <c r="T13" i="37" s="1"/>
  <c r="Q12" i="37"/>
  <c r="R13" i="37" s="1"/>
  <c r="O12" i="37"/>
  <c r="P13" i="37" s="1"/>
  <c r="M12" i="37"/>
  <c r="N13" i="37" s="1"/>
  <c r="K12" i="37"/>
  <c r="L13" i="37" s="1"/>
  <c r="I12" i="37"/>
  <c r="J13" i="37" s="1"/>
  <c r="G12" i="37"/>
  <c r="C12" i="37"/>
  <c r="BR11" i="37"/>
  <c r="BO11" i="37"/>
  <c r="BK11" i="37"/>
  <c r="BI11" i="37"/>
  <c r="BF11" i="37"/>
  <c r="BD11" i="37"/>
  <c r="BB11" i="37"/>
  <c r="AZ11" i="37"/>
  <c r="AX11" i="37"/>
  <c r="AV11" i="37"/>
  <c r="AR11" i="37"/>
  <c r="AO11" i="37"/>
  <c r="AK11" i="37"/>
  <c r="AI11" i="37"/>
  <c r="AG11" i="37"/>
  <c r="AE11" i="37"/>
  <c r="AF12" i="37" s="1"/>
  <c r="AC11" i="37"/>
  <c r="AA11" i="37"/>
  <c r="Y11" i="37"/>
  <c r="Z12" i="37" s="1"/>
  <c r="W11" i="37"/>
  <c r="U11" i="37"/>
  <c r="S11" i="37"/>
  <c r="T12" i="37" s="1"/>
  <c r="Q11" i="37"/>
  <c r="O11" i="37"/>
  <c r="P12" i="37" s="1"/>
  <c r="M11" i="37"/>
  <c r="K11" i="37"/>
  <c r="I11" i="37"/>
  <c r="J12" i="37" s="1"/>
  <c r="G11" i="37"/>
  <c r="C11" i="37"/>
  <c r="D11" i="37" s="1"/>
  <c r="BR10" i="37"/>
  <c r="BO10" i="37"/>
  <c r="BN10" i="37"/>
  <c r="BK10" i="37"/>
  <c r="BI10" i="37"/>
  <c r="BF10" i="37"/>
  <c r="BD10" i="37"/>
  <c r="BB10" i="37"/>
  <c r="AZ10" i="37"/>
  <c r="AX10" i="37"/>
  <c r="AV10" i="37"/>
  <c r="AR10" i="37"/>
  <c r="AO10" i="37"/>
  <c r="AK10" i="37"/>
  <c r="AI10" i="37"/>
  <c r="AG10" i="37"/>
  <c r="AE10" i="37"/>
  <c r="AC10" i="37"/>
  <c r="AA10" i="37"/>
  <c r="Y10" i="37"/>
  <c r="W10" i="37"/>
  <c r="U10" i="37"/>
  <c r="S10" i="37"/>
  <c r="Q10" i="37"/>
  <c r="O10" i="37"/>
  <c r="M10" i="37"/>
  <c r="K10" i="37"/>
  <c r="I10" i="37"/>
  <c r="G10" i="37"/>
  <c r="D10" i="37"/>
  <c r="C10" i="37"/>
  <c r="BR9" i="37"/>
  <c r="BO9" i="37"/>
  <c r="BK9" i="37"/>
  <c r="BI9" i="37"/>
  <c r="BF9" i="37"/>
  <c r="BD9" i="37"/>
  <c r="BB9" i="37"/>
  <c r="AZ9" i="37"/>
  <c r="AX9" i="37"/>
  <c r="AV9" i="37"/>
  <c r="AO9" i="37"/>
  <c r="AK9" i="37"/>
  <c r="AI9" i="37"/>
  <c r="AG9" i="37"/>
  <c r="AE9" i="37"/>
  <c r="AC9" i="37"/>
  <c r="AA9" i="37"/>
  <c r="Y9" i="37"/>
  <c r="W9" i="37"/>
  <c r="U9" i="37"/>
  <c r="S9" i="37"/>
  <c r="Q9" i="37"/>
  <c r="O9" i="37"/>
  <c r="M9" i="37"/>
  <c r="K9" i="37"/>
  <c r="I9" i="37"/>
  <c r="G9" i="37"/>
  <c r="D9" i="37"/>
  <c r="C9" i="37"/>
  <c r="BR8" i="37"/>
  <c r="BO8" i="37"/>
  <c r="BK8" i="37"/>
  <c r="BI8" i="37"/>
  <c r="BF8" i="37"/>
  <c r="BD8" i="37"/>
  <c r="BB8" i="37"/>
  <c r="AZ8" i="37"/>
  <c r="AX8" i="37"/>
  <c r="AV8" i="37"/>
  <c r="AO8" i="37"/>
  <c r="AK8" i="37"/>
  <c r="AI8" i="37"/>
  <c r="AG8" i="37"/>
  <c r="AE8" i="37"/>
  <c r="AC8" i="37"/>
  <c r="AA8" i="37"/>
  <c r="Y8" i="37"/>
  <c r="W8" i="37"/>
  <c r="U8" i="37"/>
  <c r="S8" i="37"/>
  <c r="Q8" i="37"/>
  <c r="O8" i="37"/>
  <c r="M8" i="37"/>
  <c r="K8" i="37"/>
  <c r="I8" i="37"/>
  <c r="G8" i="37"/>
  <c r="C8" i="37"/>
  <c r="BR7" i="37"/>
  <c r="BO7" i="37"/>
  <c r="BK7" i="37"/>
  <c r="BI7" i="37"/>
  <c r="BF7" i="37"/>
  <c r="BD7" i="37"/>
  <c r="BE7" i="37" s="1"/>
  <c r="BB7" i="37"/>
  <c r="BC7" i="37" s="1"/>
  <c r="AZ7" i="37"/>
  <c r="BA7" i="37" s="1"/>
  <c r="AX7" i="37"/>
  <c r="AY7" i="37" s="1"/>
  <c r="AV7" i="37"/>
  <c r="AW7" i="37" s="1"/>
  <c r="AO7" i="37"/>
  <c r="AK7" i="37"/>
  <c r="AL7" i="37" s="1"/>
  <c r="AI7" i="37"/>
  <c r="AJ7" i="37" s="1"/>
  <c r="AG7" i="37"/>
  <c r="AH7" i="37" s="1"/>
  <c r="AE7" i="37"/>
  <c r="AF7" i="37" s="1"/>
  <c r="AC7" i="37"/>
  <c r="AD7" i="37" s="1"/>
  <c r="AA7" i="37"/>
  <c r="AB7" i="37" s="1"/>
  <c r="Y7" i="37"/>
  <c r="Z7" i="37" s="1"/>
  <c r="W7" i="37"/>
  <c r="X7" i="37" s="1"/>
  <c r="U7" i="37"/>
  <c r="V7" i="37" s="1"/>
  <c r="S7" i="37"/>
  <c r="T7" i="37" s="1"/>
  <c r="Q7" i="37"/>
  <c r="R7" i="37" s="1"/>
  <c r="O7" i="37"/>
  <c r="P7" i="37" s="1"/>
  <c r="M7" i="37"/>
  <c r="N7" i="37" s="1"/>
  <c r="K7" i="37"/>
  <c r="L7" i="37" s="1"/>
  <c r="I7" i="37"/>
  <c r="J7" i="37" s="1"/>
  <c r="G7" i="37"/>
  <c r="D7" i="37"/>
  <c r="C7" i="37"/>
  <c r="D8" i="37" s="1"/>
  <c r="BR6" i="37"/>
  <c r="BO6" i="37"/>
  <c r="BK6" i="37"/>
  <c r="BI6" i="37"/>
  <c r="AT6" i="37"/>
  <c r="AR6" i="37"/>
  <c r="AQ6" i="37"/>
  <c r="AO6" i="37"/>
  <c r="E6" i="37"/>
  <c r="C6" i="37"/>
  <c r="BR5" i="37"/>
  <c r="BO5" i="37"/>
  <c r="BK5" i="37"/>
  <c r="BI5" i="37"/>
  <c r="AT5" i="37"/>
  <c r="AR5" i="37"/>
  <c r="AQ5" i="37"/>
  <c r="AO5" i="37"/>
  <c r="C5" i="37"/>
  <c r="D5" i="37" s="1"/>
  <c r="BR4" i="37"/>
  <c r="BO4" i="37"/>
  <c r="AT4" i="37"/>
  <c r="AU5" i="37" s="1"/>
  <c r="AR4" i="37"/>
  <c r="AQ4" i="37"/>
  <c r="E4" i="37"/>
  <c r="C4" i="37"/>
  <c r="BQ2" i="37"/>
  <c r="BP2" i="37"/>
  <c r="AS2" i="37"/>
  <c r="E5" i="40"/>
  <c r="E6" i="40"/>
  <c r="AU13" i="40"/>
  <c r="AU14" i="40"/>
  <c r="AU15" i="40"/>
  <c r="AU16" i="40"/>
  <c r="AU17" i="40"/>
  <c r="AU18" i="40"/>
  <c r="AU19" i="40"/>
  <c r="AU20" i="40"/>
  <c r="AU21" i="40"/>
  <c r="AU22" i="40"/>
  <c r="AU23" i="40"/>
  <c r="AU24" i="40"/>
  <c r="AU25" i="40"/>
  <c r="AU26" i="40"/>
  <c r="AU27" i="40"/>
  <c r="AU28" i="40"/>
  <c r="AU29" i="40"/>
  <c r="AU30" i="40"/>
  <c r="AU31" i="40"/>
  <c r="AW10" i="40"/>
  <c r="AY10" i="40"/>
  <c r="BA10" i="40"/>
  <c r="BC10" i="40"/>
  <c r="BE10" i="40"/>
  <c r="BG10" i="40"/>
  <c r="AW11" i="40"/>
  <c r="AY11" i="40"/>
  <c r="BA11" i="40"/>
  <c r="BC11" i="40"/>
  <c r="BE11" i="40"/>
  <c r="BG11" i="40"/>
  <c r="AW12" i="40"/>
  <c r="AY12" i="40"/>
  <c r="AZ13" i="40" s="1"/>
  <c r="BA12" i="40"/>
  <c r="BB13" i="40" s="1"/>
  <c r="BC12" i="40"/>
  <c r="BD13" i="40" s="1"/>
  <c r="BE12" i="40"/>
  <c r="BF13" i="40" s="1"/>
  <c r="BG12" i="40"/>
  <c r="BH13" i="40" s="1"/>
  <c r="AW13" i="40"/>
  <c r="AY13" i="40"/>
  <c r="BA13" i="40"/>
  <c r="BC13" i="40"/>
  <c r="BE13" i="40"/>
  <c r="BG13" i="40"/>
  <c r="AW14" i="40"/>
  <c r="AY14" i="40"/>
  <c r="BA14" i="40"/>
  <c r="BC14" i="40"/>
  <c r="BE14" i="40"/>
  <c r="BG14" i="40"/>
  <c r="AW15" i="40"/>
  <c r="AY15" i="40"/>
  <c r="BA15" i="40"/>
  <c r="BC15" i="40"/>
  <c r="BE15" i="40"/>
  <c r="BG15" i="40"/>
  <c r="AW16" i="40"/>
  <c r="AY16" i="40"/>
  <c r="BA16" i="40"/>
  <c r="BC16" i="40"/>
  <c r="BE16" i="40"/>
  <c r="BG16" i="40"/>
  <c r="AW17" i="40"/>
  <c r="AY17" i="40"/>
  <c r="BA17" i="40"/>
  <c r="BC17" i="40"/>
  <c r="BE17" i="40"/>
  <c r="BG17" i="40"/>
  <c r="AW18" i="40"/>
  <c r="AY18" i="40"/>
  <c r="BA18" i="40"/>
  <c r="BC18" i="40"/>
  <c r="BE18" i="40"/>
  <c r="BG18" i="40"/>
  <c r="AW19" i="40"/>
  <c r="AY19" i="40"/>
  <c r="BA19" i="40"/>
  <c r="BC19" i="40"/>
  <c r="BE19" i="40"/>
  <c r="BG19" i="40"/>
  <c r="AW20" i="40"/>
  <c r="AY20" i="40"/>
  <c r="BA20" i="40"/>
  <c r="BC20" i="40"/>
  <c r="BE20" i="40"/>
  <c r="BG20" i="40"/>
  <c r="AW21" i="40"/>
  <c r="AY21" i="40"/>
  <c r="BA21" i="40"/>
  <c r="BC21" i="40"/>
  <c r="BE21" i="40"/>
  <c r="BG21" i="40"/>
  <c r="AW22" i="40"/>
  <c r="AY22" i="40"/>
  <c r="BA22" i="40"/>
  <c r="BC22" i="40"/>
  <c r="BE22" i="40"/>
  <c r="BG22" i="40"/>
  <c r="AW23" i="40"/>
  <c r="AY23" i="40"/>
  <c r="BA23" i="40"/>
  <c r="BC23" i="40"/>
  <c r="BE23" i="40"/>
  <c r="BG23" i="40"/>
  <c r="AW24" i="40"/>
  <c r="AY24" i="40"/>
  <c r="BA24" i="40"/>
  <c r="BC24" i="40"/>
  <c r="BE24" i="40"/>
  <c r="BG24" i="40"/>
  <c r="AW25" i="40"/>
  <c r="AY25" i="40"/>
  <c r="BA25" i="40"/>
  <c r="BC25" i="40"/>
  <c r="BE25" i="40"/>
  <c r="BG25" i="40"/>
  <c r="AW26" i="40"/>
  <c r="AY26" i="40"/>
  <c r="BA26" i="40"/>
  <c r="BC26" i="40"/>
  <c r="BE26" i="40"/>
  <c r="BG26" i="40"/>
  <c r="AW27" i="40"/>
  <c r="AY27" i="40"/>
  <c r="BA27" i="40"/>
  <c r="BC27" i="40"/>
  <c r="BE27" i="40"/>
  <c r="BG27" i="40"/>
  <c r="AW28" i="40"/>
  <c r="AY28" i="40"/>
  <c r="BA28" i="40"/>
  <c r="BC28" i="40"/>
  <c r="BE28" i="40"/>
  <c r="BG28" i="40"/>
  <c r="AW29" i="40"/>
  <c r="AY29" i="40"/>
  <c r="BA29" i="40"/>
  <c r="BC29" i="40"/>
  <c r="BE29" i="40"/>
  <c r="BG29" i="40"/>
  <c r="AW30" i="40"/>
  <c r="AY30" i="40"/>
  <c r="BA30" i="40"/>
  <c r="BC30" i="40"/>
  <c r="BE30" i="40"/>
  <c r="BG30" i="40"/>
  <c r="AW31" i="40"/>
  <c r="AY31" i="40"/>
  <c r="BA31" i="40"/>
  <c r="BC31" i="40"/>
  <c r="BE31" i="40"/>
  <c r="BG31" i="40"/>
  <c r="G10" i="40"/>
  <c r="I10" i="40"/>
  <c r="K10" i="40"/>
  <c r="M10" i="40"/>
  <c r="O10" i="40"/>
  <c r="Q10" i="40"/>
  <c r="S10" i="40"/>
  <c r="U10" i="40"/>
  <c r="W10" i="40"/>
  <c r="Y10" i="40"/>
  <c r="AA10" i="40"/>
  <c r="AC10" i="40"/>
  <c r="AE10" i="40"/>
  <c r="AG10" i="40"/>
  <c r="AI10" i="40"/>
  <c r="AK10" i="40"/>
  <c r="G11" i="40"/>
  <c r="I11" i="40"/>
  <c r="J11" i="40" s="1"/>
  <c r="K11" i="40"/>
  <c r="M11" i="40"/>
  <c r="O11" i="40"/>
  <c r="Q11" i="40"/>
  <c r="S11" i="40"/>
  <c r="U11" i="40"/>
  <c r="W11" i="40"/>
  <c r="Y11" i="40"/>
  <c r="AA11" i="40"/>
  <c r="AC11" i="40"/>
  <c r="AE11" i="40"/>
  <c r="AG11" i="40"/>
  <c r="AI11" i="40"/>
  <c r="AK11" i="40"/>
  <c r="G12" i="40"/>
  <c r="H13" i="40" s="1"/>
  <c r="I12" i="40"/>
  <c r="K12" i="40"/>
  <c r="L13" i="40" s="1"/>
  <c r="M12" i="40"/>
  <c r="N13" i="40" s="1"/>
  <c r="O12" i="40"/>
  <c r="P13" i="40" s="1"/>
  <c r="Q12" i="40"/>
  <c r="R13" i="40" s="1"/>
  <c r="S12" i="40"/>
  <c r="T13" i="40" s="1"/>
  <c r="U12" i="40"/>
  <c r="V13" i="40" s="1"/>
  <c r="W12" i="40"/>
  <c r="X13" i="40" s="1"/>
  <c r="Y12" i="40"/>
  <c r="AA12" i="40"/>
  <c r="AB13" i="40" s="1"/>
  <c r="AC12" i="40"/>
  <c r="AD13" i="40" s="1"/>
  <c r="AE12" i="40"/>
  <c r="AF13" i="40" s="1"/>
  <c r="AG12" i="40"/>
  <c r="AH13" i="40" s="1"/>
  <c r="AI12" i="40"/>
  <c r="AJ13" i="40" s="1"/>
  <c r="AK12" i="40"/>
  <c r="AL13" i="40" s="1"/>
  <c r="E13" i="40"/>
  <c r="G13" i="40"/>
  <c r="I13" i="40"/>
  <c r="K13" i="40"/>
  <c r="M13" i="40"/>
  <c r="O13" i="40"/>
  <c r="Q13" i="40"/>
  <c r="S13" i="40"/>
  <c r="U13" i="40"/>
  <c r="W13" i="40"/>
  <c r="Y13" i="40"/>
  <c r="AA13" i="40"/>
  <c r="AC13" i="40"/>
  <c r="AE13" i="40"/>
  <c r="AG13" i="40"/>
  <c r="AI13" i="40"/>
  <c r="AK13" i="40"/>
  <c r="G14" i="40"/>
  <c r="E14" i="40" s="1"/>
  <c r="H14" i="40"/>
  <c r="I14" i="40"/>
  <c r="K14" i="40"/>
  <c r="M14" i="40"/>
  <c r="O14" i="40"/>
  <c r="Q14" i="40"/>
  <c r="S14" i="40"/>
  <c r="U14" i="40"/>
  <c r="W14" i="40"/>
  <c r="Y14" i="40"/>
  <c r="AA14" i="40"/>
  <c r="AC14" i="40"/>
  <c r="AE14" i="40"/>
  <c r="AG14" i="40"/>
  <c r="AI14" i="40"/>
  <c r="AK14" i="40"/>
  <c r="G15" i="40"/>
  <c r="I15" i="40"/>
  <c r="K15" i="40"/>
  <c r="M15" i="40"/>
  <c r="O15" i="40"/>
  <c r="Q15" i="40"/>
  <c r="S15" i="40"/>
  <c r="U15" i="40"/>
  <c r="W15" i="40"/>
  <c r="Y15" i="40"/>
  <c r="Z15" i="40" s="1"/>
  <c r="AA15" i="40"/>
  <c r="AC15" i="40"/>
  <c r="AE15" i="40"/>
  <c r="AG15" i="40"/>
  <c r="AI15" i="40"/>
  <c r="AK15" i="40"/>
  <c r="E16" i="40"/>
  <c r="G16" i="40"/>
  <c r="I16" i="40"/>
  <c r="K16" i="40"/>
  <c r="M16" i="40"/>
  <c r="O16" i="40"/>
  <c r="Q16" i="40"/>
  <c r="S16" i="40"/>
  <c r="U16" i="40"/>
  <c r="W16" i="40"/>
  <c r="Y16" i="40"/>
  <c r="Z16" i="40"/>
  <c r="AA16" i="40"/>
  <c r="AC16" i="40"/>
  <c r="AE16" i="40"/>
  <c r="AG16" i="40"/>
  <c r="AI16" i="40"/>
  <c r="AK16" i="40"/>
  <c r="E17" i="40"/>
  <c r="G17" i="40"/>
  <c r="H18" i="40" s="1"/>
  <c r="H17" i="40"/>
  <c r="I17" i="40"/>
  <c r="K17" i="40"/>
  <c r="M17" i="40"/>
  <c r="O17" i="40"/>
  <c r="Q17" i="40"/>
  <c r="S17" i="40"/>
  <c r="U17" i="40"/>
  <c r="W17" i="40"/>
  <c r="Y17" i="40"/>
  <c r="AA17" i="40"/>
  <c r="AC17" i="40"/>
  <c r="AE17" i="40"/>
  <c r="AG17" i="40"/>
  <c r="AI17" i="40"/>
  <c r="AK17" i="40"/>
  <c r="G18" i="40"/>
  <c r="E18" i="40" s="1"/>
  <c r="I18" i="40"/>
  <c r="J19" i="40" s="1"/>
  <c r="K18" i="40"/>
  <c r="M18" i="40"/>
  <c r="O18" i="40"/>
  <c r="Q18" i="40"/>
  <c r="S18" i="40"/>
  <c r="U18" i="40"/>
  <c r="W18" i="40"/>
  <c r="Y18" i="40"/>
  <c r="Z19" i="40" s="1"/>
  <c r="AA18" i="40"/>
  <c r="AC18" i="40"/>
  <c r="AE18" i="40"/>
  <c r="AG18" i="40"/>
  <c r="AI18" i="40"/>
  <c r="AK18" i="40"/>
  <c r="G19" i="40"/>
  <c r="I19" i="40"/>
  <c r="K19" i="40"/>
  <c r="M19" i="40"/>
  <c r="O19" i="40"/>
  <c r="Q19" i="40"/>
  <c r="S19" i="40"/>
  <c r="U19" i="40"/>
  <c r="W19" i="40"/>
  <c r="Y19" i="40"/>
  <c r="AA19" i="40"/>
  <c r="AC19" i="40"/>
  <c r="AE19" i="40"/>
  <c r="AG19" i="40"/>
  <c r="AI19" i="40"/>
  <c r="AK19" i="40"/>
  <c r="E20" i="40"/>
  <c r="G20" i="40"/>
  <c r="I20" i="40"/>
  <c r="K20" i="40"/>
  <c r="M20" i="40"/>
  <c r="O20" i="40"/>
  <c r="Q20" i="40"/>
  <c r="S20" i="40"/>
  <c r="U20" i="40"/>
  <c r="W20" i="40"/>
  <c r="Y20" i="40"/>
  <c r="AA20" i="40"/>
  <c r="AC20" i="40"/>
  <c r="AE20" i="40"/>
  <c r="AG20" i="40"/>
  <c r="AI20" i="40"/>
  <c r="AK20" i="40"/>
  <c r="G21" i="40"/>
  <c r="E21" i="40" s="1"/>
  <c r="H21" i="40"/>
  <c r="I21" i="40"/>
  <c r="K21" i="40"/>
  <c r="M21" i="40"/>
  <c r="O21" i="40"/>
  <c r="Q21" i="40"/>
  <c r="S21" i="40"/>
  <c r="U21" i="40"/>
  <c r="W21" i="40"/>
  <c r="Y21" i="40"/>
  <c r="AA21" i="40"/>
  <c r="AC21" i="40"/>
  <c r="AE21" i="40"/>
  <c r="AG21" i="40"/>
  <c r="AI21" i="40"/>
  <c r="AK21" i="40"/>
  <c r="G22" i="40"/>
  <c r="E22" i="40" s="1"/>
  <c r="I22" i="40"/>
  <c r="K22" i="40"/>
  <c r="M22" i="40"/>
  <c r="O22" i="40"/>
  <c r="Q22" i="40"/>
  <c r="S22" i="40"/>
  <c r="U22" i="40"/>
  <c r="W22" i="40"/>
  <c r="Y22" i="40"/>
  <c r="AA22" i="40"/>
  <c r="AC22" i="40"/>
  <c r="AE22" i="40"/>
  <c r="AG22" i="40"/>
  <c r="AI22" i="40"/>
  <c r="AK22" i="40"/>
  <c r="G23" i="40"/>
  <c r="I23" i="40"/>
  <c r="J23" i="40" s="1"/>
  <c r="K23" i="40"/>
  <c r="M23" i="40"/>
  <c r="O23" i="40"/>
  <c r="Q23" i="40"/>
  <c r="S23" i="40"/>
  <c r="U23" i="40"/>
  <c r="W23" i="40"/>
  <c r="Y23" i="40"/>
  <c r="Z23" i="40" s="1"/>
  <c r="AA23" i="40"/>
  <c r="AC23" i="40"/>
  <c r="AE23" i="40"/>
  <c r="AG23" i="40"/>
  <c r="AI23" i="40"/>
  <c r="AK23" i="40"/>
  <c r="G24" i="40"/>
  <c r="E24" i="40" s="1"/>
  <c r="I24" i="40"/>
  <c r="J24" i="40" s="1"/>
  <c r="K24" i="40"/>
  <c r="M24" i="40"/>
  <c r="O24" i="40"/>
  <c r="Q24" i="40"/>
  <c r="S24" i="40"/>
  <c r="U24" i="40"/>
  <c r="W24" i="40"/>
  <c r="Y24" i="40"/>
  <c r="AA24" i="40"/>
  <c r="AC24" i="40"/>
  <c r="AE24" i="40"/>
  <c r="AG24" i="40"/>
  <c r="AI24" i="40"/>
  <c r="AK24" i="40"/>
  <c r="E25" i="40"/>
  <c r="G25" i="40"/>
  <c r="H25" i="40" s="1"/>
  <c r="I25" i="40"/>
  <c r="K25" i="40"/>
  <c r="M25" i="40"/>
  <c r="O25" i="40"/>
  <c r="Q25" i="40"/>
  <c r="S25" i="40"/>
  <c r="U25" i="40"/>
  <c r="W25" i="40"/>
  <c r="Y25" i="40"/>
  <c r="AA25" i="40"/>
  <c r="AC25" i="40"/>
  <c r="AE25" i="40"/>
  <c r="AG25" i="40"/>
  <c r="AI25" i="40"/>
  <c r="AK25" i="40"/>
  <c r="G26" i="40"/>
  <c r="E26" i="40" s="1"/>
  <c r="I26" i="40"/>
  <c r="K26" i="40"/>
  <c r="M26" i="40"/>
  <c r="O26" i="40"/>
  <c r="Q26" i="40"/>
  <c r="S26" i="40"/>
  <c r="U26" i="40"/>
  <c r="W26" i="40"/>
  <c r="Y26" i="40"/>
  <c r="AA26" i="40"/>
  <c r="AC26" i="40"/>
  <c r="AE26" i="40"/>
  <c r="AG26" i="40"/>
  <c r="AI26" i="40"/>
  <c r="AK26" i="40"/>
  <c r="G27" i="40"/>
  <c r="I27" i="40"/>
  <c r="J27" i="40" s="1"/>
  <c r="K27" i="40"/>
  <c r="M27" i="40"/>
  <c r="O27" i="40"/>
  <c r="Q27" i="40"/>
  <c r="S27" i="40"/>
  <c r="U27" i="40"/>
  <c r="W27" i="40"/>
  <c r="Y27" i="40"/>
  <c r="AA27" i="40"/>
  <c r="AC27" i="40"/>
  <c r="AE27" i="40"/>
  <c r="AG27" i="40"/>
  <c r="AI27" i="40"/>
  <c r="AK27" i="40"/>
  <c r="G28" i="40"/>
  <c r="E28" i="40" s="1"/>
  <c r="I28" i="40"/>
  <c r="K28" i="40"/>
  <c r="M28" i="40"/>
  <c r="O28" i="40"/>
  <c r="Q28" i="40"/>
  <c r="S28" i="40"/>
  <c r="U28" i="40"/>
  <c r="W28" i="40"/>
  <c r="Y28" i="40"/>
  <c r="AA28" i="40"/>
  <c r="AC28" i="40"/>
  <c r="AE28" i="40"/>
  <c r="AG28" i="40"/>
  <c r="AI28" i="40"/>
  <c r="AK28" i="40"/>
  <c r="G29" i="40"/>
  <c r="E29" i="40" s="1"/>
  <c r="I29" i="40"/>
  <c r="K29" i="40"/>
  <c r="M29" i="40"/>
  <c r="O29" i="40"/>
  <c r="Q29" i="40"/>
  <c r="S29" i="40"/>
  <c r="U29" i="40"/>
  <c r="W29" i="40"/>
  <c r="Y29" i="40"/>
  <c r="AA29" i="40"/>
  <c r="AC29" i="40"/>
  <c r="AE29" i="40"/>
  <c r="AG29" i="40"/>
  <c r="AI29" i="40"/>
  <c r="AK29" i="40"/>
  <c r="G30" i="40"/>
  <c r="E30" i="40" s="1"/>
  <c r="I30" i="40"/>
  <c r="K30" i="40"/>
  <c r="M30" i="40"/>
  <c r="O30" i="40"/>
  <c r="Q30" i="40"/>
  <c r="S30" i="40"/>
  <c r="U30" i="40"/>
  <c r="W30" i="40"/>
  <c r="Y30" i="40"/>
  <c r="AA30" i="40"/>
  <c r="AC30" i="40"/>
  <c r="AE30" i="40"/>
  <c r="AG30" i="40"/>
  <c r="AI30" i="40"/>
  <c r="AK30" i="40"/>
  <c r="G31" i="40"/>
  <c r="I31" i="40"/>
  <c r="J31" i="40"/>
  <c r="K31" i="40"/>
  <c r="M31" i="40"/>
  <c r="O31" i="40"/>
  <c r="Q31" i="40"/>
  <c r="S31" i="40"/>
  <c r="U31" i="40"/>
  <c r="W31" i="40"/>
  <c r="Y31" i="40"/>
  <c r="Z31" i="40"/>
  <c r="AA31" i="40"/>
  <c r="AC31" i="40"/>
  <c r="AE31" i="40"/>
  <c r="AG31" i="40"/>
  <c r="AI31" i="40"/>
  <c r="AK31" i="40"/>
  <c r="D38" i="40"/>
  <c r="D38" i="6"/>
  <c r="B38" i="6"/>
  <c r="B39" i="6" s="1"/>
  <c r="A5" i="6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C38" i="9"/>
  <c r="B38" i="9"/>
  <c r="B39" i="9" s="1"/>
  <c r="A5" i="9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B39" i="12"/>
  <c r="D38" i="12"/>
  <c r="B38" i="12"/>
  <c r="C38" i="12" s="1"/>
  <c r="A5" i="12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D39" i="16"/>
  <c r="B38" i="16"/>
  <c r="B39" i="16" s="1"/>
  <c r="A5" i="16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B39" i="19"/>
  <c r="C38" i="19"/>
  <c r="B38" i="19"/>
  <c r="A5" i="19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B38" i="22"/>
  <c r="C38" i="22" s="1"/>
  <c r="A5" i="22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B39" i="25"/>
  <c r="B38" i="25"/>
  <c r="C38" i="25" s="1"/>
  <c r="A5" i="25"/>
  <c r="A6" i="25" s="1"/>
  <c r="A7" i="25" s="1"/>
  <c r="A8" i="25" s="1"/>
  <c r="A9" i="25" s="1"/>
  <c r="A10" i="25" s="1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B38" i="28"/>
  <c r="B39" i="28" s="1"/>
  <c r="A5" i="28"/>
  <c r="A6" i="28" s="1"/>
  <c r="A7" i="28" s="1"/>
  <c r="A8" i="28" s="1"/>
  <c r="A9" i="28" s="1"/>
  <c r="A10" i="28" s="1"/>
  <c r="A11" i="28" s="1"/>
  <c r="A12" i="28" s="1"/>
  <c r="A13" i="28" s="1"/>
  <c r="A14" i="28" s="1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A26" i="28" s="1"/>
  <c r="A27" i="28" s="1"/>
  <c r="A28" i="28" s="1"/>
  <c r="B38" i="31"/>
  <c r="B39" i="31" s="1"/>
  <c r="C39" i="31" s="1"/>
  <c r="A5" i="3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B38" i="34"/>
  <c r="B39" i="34" s="1"/>
  <c r="C39" i="34" s="1"/>
  <c r="A5" i="34"/>
  <c r="A6" i="34" s="1"/>
  <c r="A7" i="34" s="1"/>
  <c r="A8" i="34" s="1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D39" i="43"/>
  <c r="D38" i="43"/>
  <c r="C38" i="43"/>
  <c r="B38" i="43"/>
  <c r="B39" i="43" s="1"/>
  <c r="A5" i="43"/>
  <c r="A6" i="43" s="1"/>
  <c r="A7" i="43" s="1"/>
  <c r="A8" i="43" s="1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D39" i="46"/>
  <c r="B38" i="46"/>
  <c r="B39" i="46" s="1"/>
  <c r="A5" i="46"/>
  <c r="A6" i="46" s="1"/>
  <c r="A7" i="46" s="1"/>
  <c r="A8" i="46" s="1"/>
  <c r="A9" i="46" s="1"/>
  <c r="A10" i="46" s="1"/>
  <c r="A11" i="46" s="1"/>
  <c r="A12" i="46" s="1"/>
  <c r="A13" i="46" s="1"/>
  <c r="A14" i="46" s="1"/>
  <c r="A15" i="46" s="1"/>
  <c r="A16" i="46" s="1"/>
  <c r="A17" i="46" s="1"/>
  <c r="A18" i="46" s="1"/>
  <c r="A19" i="46" s="1"/>
  <c r="A20" i="46" s="1"/>
  <c r="A21" i="46" s="1"/>
  <c r="A22" i="46" s="1"/>
  <c r="A23" i="46" s="1"/>
  <c r="A24" i="46" s="1"/>
  <c r="A25" i="46" s="1"/>
  <c r="A26" i="46" s="1"/>
  <c r="A27" i="46" s="1"/>
  <c r="A28" i="46" s="1"/>
  <c r="D39" i="49"/>
  <c r="B38" i="49"/>
  <c r="B39" i="49" s="1"/>
  <c r="A5" i="49"/>
  <c r="A6" i="49" s="1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D38" i="52"/>
  <c r="B38" i="52"/>
  <c r="B39" i="52" s="1"/>
  <c r="A5" i="52"/>
  <c r="A6" i="52" s="1"/>
  <c r="A7" i="52" s="1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B38" i="37"/>
  <c r="B39" i="37" s="1"/>
  <c r="C39" i="37" s="1"/>
  <c r="A5" i="37"/>
  <c r="A6" i="37" s="1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B38" i="40"/>
  <c r="B39" i="40" s="1"/>
  <c r="C28" i="40"/>
  <c r="C27" i="40"/>
  <c r="C26" i="40"/>
  <c r="D27" i="40" s="1"/>
  <c r="C25" i="40"/>
  <c r="D25" i="40" s="1"/>
  <c r="C24" i="40"/>
  <c r="D24" i="40" s="1"/>
  <c r="C23" i="40"/>
  <c r="D23" i="40" s="1"/>
  <c r="C22" i="40"/>
  <c r="C21" i="40"/>
  <c r="C20" i="40"/>
  <c r="C19" i="40"/>
  <c r="C18" i="40"/>
  <c r="C17" i="40"/>
  <c r="C16" i="40"/>
  <c r="D15" i="40"/>
  <c r="C15" i="40"/>
  <c r="C14" i="40"/>
  <c r="C13" i="40"/>
  <c r="C12" i="40"/>
  <c r="C11" i="40"/>
  <c r="C10" i="40"/>
  <c r="C9" i="40"/>
  <c r="D9" i="40" s="1"/>
  <c r="D8" i="40"/>
  <c r="C8" i="40"/>
  <c r="C7" i="40"/>
  <c r="C6" i="40"/>
  <c r="C5" i="40"/>
  <c r="A5" i="40"/>
  <c r="A6" i="40" s="1"/>
  <c r="A7" i="40" s="1"/>
  <c r="A8" i="40" s="1"/>
  <c r="A9" i="40" s="1"/>
  <c r="A10" i="40" s="1"/>
  <c r="A11" i="40" s="1"/>
  <c r="A12" i="40" s="1"/>
  <c r="A13" i="40" s="1"/>
  <c r="A14" i="40" s="1"/>
  <c r="A15" i="40" s="1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A26" i="40" s="1"/>
  <c r="A27" i="40" s="1"/>
  <c r="A28" i="40" s="1"/>
  <c r="C4" i="40"/>
  <c r="T11" i="43" l="1"/>
  <c r="V9" i="16"/>
  <c r="R9" i="12"/>
  <c r="AH11" i="46"/>
  <c r="T10" i="22"/>
  <c r="AJ10" i="22"/>
  <c r="T9" i="12"/>
  <c r="L10" i="25"/>
  <c r="AB10" i="25"/>
  <c r="V10" i="22"/>
  <c r="AL10" i="22"/>
  <c r="AT9" i="12"/>
  <c r="N11" i="46"/>
  <c r="AJ11" i="43"/>
  <c r="AH11" i="34"/>
  <c r="BA10" i="25"/>
  <c r="E10" i="22"/>
  <c r="M13" i="3" s="1"/>
  <c r="R10" i="25"/>
  <c r="AH10" i="25"/>
  <c r="BE11" i="25"/>
  <c r="L10" i="22"/>
  <c r="AB10" i="22"/>
  <c r="AI12" i="3"/>
  <c r="AU10" i="12"/>
  <c r="L13" i="3"/>
  <c r="F11" i="25"/>
  <c r="BC11" i="25"/>
  <c r="H10" i="12"/>
  <c r="X10" i="12"/>
  <c r="BA10" i="12"/>
  <c r="BG11" i="25"/>
  <c r="AY10" i="22"/>
  <c r="AY11" i="22"/>
  <c r="BE10" i="12"/>
  <c r="P11" i="22"/>
  <c r="J10" i="25"/>
  <c r="Z10" i="25"/>
  <c r="P10" i="22"/>
  <c r="AF10" i="22"/>
  <c r="L9" i="12"/>
  <c r="AW11" i="25"/>
  <c r="BC11" i="22"/>
  <c r="AY11" i="25"/>
  <c r="BE11" i="22"/>
  <c r="BG11" i="22"/>
  <c r="AH10" i="12"/>
  <c r="J11" i="25"/>
  <c r="E9" i="12"/>
  <c r="P12" i="3" s="1"/>
  <c r="AY10" i="12"/>
  <c r="BD12" i="40"/>
  <c r="BA11" i="37"/>
  <c r="P11" i="46"/>
  <c r="AJ11" i="46"/>
  <c r="AL11" i="43"/>
  <c r="N9" i="6"/>
  <c r="AD9" i="6"/>
  <c r="R10" i="43"/>
  <c r="AH10" i="43"/>
  <c r="J9" i="22"/>
  <c r="Z9" i="22"/>
  <c r="J9" i="19"/>
  <c r="Z9" i="19"/>
  <c r="N9" i="9"/>
  <c r="BA9" i="16"/>
  <c r="Z8" i="12"/>
  <c r="P9" i="9"/>
  <c r="AF9" i="9"/>
  <c r="R9" i="6"/>
  <c r="X11" i="49"/>
  <c r="Z11" i="34"/>
  <c r="AH10" i="28"/>
  <c r="BC10" i="28"/>
  <c r="BC10" i="31"/>
  <c r="AU12" i="40"/>
  <c r="V15" i="3" s="1"/>
  <c r="T11" i="34"/>
  <c r="AJ11" i="34"/>
  <c r="E11" i="34"/>
  <c r="I14" i="3" s="1"/>
  <c r="AY9" i="6"/>
  <c r="X9" i="6"/>
  <c r="BA10" i="28"/>
  <c r="AH8" i="6"/>
  <c r="L11" i="46"/>
  <c r="AF11" i="46"/>
  <c r="AF11" i="43"/>
  <c r="E9" i="9"/>
  <c r="Q12" i="3" s="1"/>
  <c r="T9" i="6"/>
  <c r="AJ9" i="6"/>
  <c r="E9" i="6"/>
  <c r="R12" i="3" s="1"/>
  <c r="H10" i="6"/>
  <c r="X10" i="6"/>
  <c r="BG12" i="37"/>
  <c r="H9" i="16"/>
  <c r="X9" i="16"/>
  <c r="BG9" i="16"/>
  <c r="X12" i="37"/>
  <c r="V11" i="49"/>
  <c r="BC12" i="34"/>
  <c r="AT9" i="16"/>
  <c r="AH12" i="3" s="1"/>
  <c r="R11" i="46"/>
  <c r="AT11" i="52"/>
  <c r="X14" i="3" s="1"/>
  <c r="BG11" i="34"/>
  <c r="N12" i="37"/>
  <c r="AD12" i="37"/>
  <c r="L11" i="49"/>
  <c r="AB11" i="49"/>
  <c r="AW11" i="49"/>
  <c r="AT9" i="6"/>
  <c r="AK12" i="3" s="1"/>
  <c r="R11" i="34"/>
  <c r="Z11" i="46"/>
  <c r="J11" i="43"/>
  <c r="Z11" i="43"/>
  <c r="AT10" i="31"/>
  <c r="AC13" i="3" s="1"/>
  <c r="V9" i="9"/>
  <c r="N11" i="37"/>
  <c r="AD11" i="37"/>
  <c r="R12" i="37"/>
  <c r="AH12" i="37"/>
  <c r="E12" i="37"/>
  <c r="D15" i="3" s="1"/>
  <c r="AT11" i="43"/>
  <c r="AA14" i="3" s="1"/>
  <c r="BG9" i="9"/>
  <c r="BG10" i="6"/>
  <c r="V11" i="52"/>
  <c r="AL11" i="52"/>
  <c r="V8" i="31"/>
  <c r="AX12" i="40"/>
  <c r="AT12" i="37"/>
  <c r="W15" i="3" s="1"/>
  <c r="AY10" i="6"/>
  <c r="AJ13" i="37"/>
  <c r="J10" i="9"/>
  <c r="AX13" i="40"/>
  <c r="AJ12" i="40"/>
  <c r="T12" i="40"/>
  <c r="BF12" i="40"/>
  <c r="BC13" i="37"/>
  <c r="L12" i="34"/>
  <c r="V10" i="28"/>
  <c r="AL10" i="28"/>
  <c r="AH12" i="40"/>
  <c r="H12" i="46"/>
  <c r="E11" i="46"/>
  <c r="AF10" i="6"/>
  <c r="F13" i="37"/>
  <c r="R12" i="40"/>
  <c r="AF12" i="40"/>
  <c r="P12" i="40"/>
  <c r="BB12" i="40"/>
  <c r="BG13" i="37"/>
  <c r="AB11" i="46"/>
  <c r="L11" i="43"/>
  <c r="AB11" i="43"/>
  <c r="BA9" i="19"/>
  <c r="T9" i="9"/>
  <c r="L10" i="9"/>
  <c r="AB10" i="9"/>
  <c r="P9" i="6"/>
  <c r="AF9" i="6"/>
  <c r="E9" i="19"/>
  <c r="N12" i="3" s="1"/>
  <c r="AW10" i="6"/>
  <c r="AD12" i="40"/>
  <c r="N12" i="40"/>
  <c r="AZ12" i="40"/>
  <c r="V12" i="37"/>
  <c r="AL12" i="37"/>
  <c r="T11" i="52"/>
  <c r="AD11" i="43"/>
  <c r="J9" i="16"/>
  <c r="Z9" i="16"/>
  <c r="AB12" i="40"/>
  <c r="L12" i="40"/>
  <c r="R9" i="25"/>
  <c r="AH9" i="25"/>
  <c r="AL6" i="19"/>
  <c r="Z12" i="40"/>
  <c r="V9" i="6"/>
  <c r="E12" i="40"/>
  <c r="C15" i="3" s="1"/>
  <c r="X12" i="40"/>
  <c r="X11" i="37"/>
  <c r="L12" i="37"/>
  <c r="AB12" i="37"/>
  <c r="BA10" i="9"/>
  <c r="AB10" i="6"/>
  <c r="AL12" i="40"/>
  <c r="V12" i="40"/>
  <c r="BH12" i="40"/>
  <c r="AT10" i="28"/>
  <c r="AD13" i="3" s="1"/>
  <c r="AJ10" i="9"/>
  <c r="BC10" i="9"/>
  <c r="BA10" i="37"/>
  <c r="T11" i="37"/>
  <c r="P11" i="49"/>
  <c r="AF11" i="49"/>
  <c r="BA11" i="49"/>
  <c r="AL10" i="43"/>
  <c r="AY9" i="16"/>
  <c r="AY10" i="37"/>
  <c r="R11" i="37"/>
  <c r="AD11" i="49"/>
  <c r="N9" i="16"/>
  <c r="V11" i="37"/>
  <c r="AL11" i="37"/>
  <c r="X11" i="52"/>
  <c r="AH11" i="49"/>
  <c r="BC11" i="49"/>
  <c r="H10" i="43"/>
  <c r="L10" i="31"/>
  <c r="AB10" i="31"/>
  <c r="L10" i="28"/>
  <c r="AB10" i="28"/>
  <c r="R9" i="19"/>
  <c r="AH9" i="19"/>
  <c r="AH9" i="16"/>
  <c r="H11" i="52"/>
  <c r="Z11" i="52"/>
  <c r="E11" i="49"/>
  <c r="F14" i="3" s="1"/>
  <c r="N10" i="31"/>
  <c r="AD10" i="31"/>
  <c r="AB11" i="52"/>
  <c r="P10" i="31"/>
  <c r="AF10" i="31"/>
  <c r="E10" i="31"/>
  <c r="J13" i="3" s="1"/>
  <c r="AF10" i="28"/>
  <c r="L8" i="6"/>
  <c r="AY8" i="6"/>
  <c r="E10" i="28"/>
  <c r="F11" i="28" s="1"/>
  <c r="AH11" i="37"/>
  <c r="N11" i="49"/>
  <c r="AW9" i="19"/>
  <c r="L8" i="19"/>
  <c r="AB8" i="19"/>
  <c r="AW12" i="52"/>
  <c r="AY12" i="52"/>
  <c r="AY11" i="31"/>
  <c r="J10" i="19"/>
  <c r="Z10" i="19"/>
  <c r="E9" i="16"/>
  <c r="O12" i="3" s="1"/>
  <c r="AH10" i="16"/>
  <c r="BA11" i="31"/>
  <c r="J10" i="16"/>
  <c r="BA10" i="16"/>
  <c r="BE12" i="52"/>
  <c r="H11" i="31"/>
  <c r="AT9" i="19"/>
  <c r="Z10" i="16"/>
  <c r="BG12" i="52"/>
  <c r="J11" i="31"/>
  <c r="X11" i="31"/>
  <c r="BE11" i="31"/>
  <c r="R10" i="19"/>
  <c r="AH10" i="19"/>
  <c r="BA10" i="19"/>
  <c r="L11" i="52"/>
  <c r="AD11" i="52"/>
  <c r="BG11" i="31"/>
  <c r="AD10" i="28"/>
  <c r="P9" i="16"/>
  <c r="AF9" i="16"/>
  <c r="AW10" i="16"/>
  <c r="AL11" i="46"/>
  <c r="BA10" i="43"/>
  <c r="H11" i="46"/>
  <c r="E10" i="46"/>
  <c r="Z8" i="6"/>
  <c r="J11" i="37"/>
  <c r="Z11" i="37"/>
  <c r="AD10" i="34"/>
  <c r="AD10" i="43"/>
  <c r="AT8" i="6"/>
  <c r="AK11" i="3" s="1"/>
  <c r="AL5" i="6"/>
  <c r="AU12" i="9"/>
  <c r="AJ14" i="3"/>
  <c r="AU22" i="9"/>
  <c r="AJ25" i="3"/>
  <c r="AU21" i="9"/>
  <c r="AJ24" i="3"/>
  <c r="AU31" i="9"/>
  <c r="AT11" i="37"/>
  <c r="W14" i="3" s="1"/>
  <c r="BE9" i="9"/>
  <c r="P11" i="37"/>
  <c r="AF11" i="37"/>
  <c r="J9" i="43"/>
  <c r="Z9" i="43"/>
  <c r="AF10" i="43"/>
  <c r="Z10" i="52"/>
  <c r="AD8" i="6"/>
  <c r="T10" i="43"/>
  <c r="AJ10" i="43"/>
  <c r="BE9" i="6"/>
  <c r="BD11" i="40"/>
  <c r="AJ12" i="37"/>
  <c r="BA12" i="37"/>
  <c r="J10" i="34"/>
  <c r="Z10" i="34"/>
  <c r="AT8" i="9"/>
  <c r="AJ11" i="3" s="1"/>
  <c r="L9" i="9"/>
  <c r="Z9" i="9"/>
  <c r="BC9" i="9"/>
  <c r="AY9" i="52"/>
  <c r="H12" i="37"/>
  <c r="AD9" i="9"/>
  <c r="BC10" i="43"/>
  <c r="E10" i="43"/>
  <c r="H13" i="3" s="1"/>
  <c r="P10" i="34"/>
  <c r="AF10" i="34"/>
  <c r="R8" i="9"/>
  <c r="AH8" i="9"/>
  <c r="BG9" i="6"/>
  <c r="L10" i="52"/>
  <c r="AD10" i="52"/>
  <c r="V8" i="9"/>
  <c r="AL5" i="9"/>
  <c r="AH9" i="9"/>
  <c r="P8" i="6"/>
  <c r="AF8" i="6"/>
  <c r="E8" i="6"/>
  <c r="R11" i="3" s="1"/>
  <c r="L11" i="37"/>
  <c r="AB11" i="37"/>
  <c r="AW12" i="37"/>
  <c r="V10" i="34"/>
  <c r="AL10" i="34"/>
  <c r="BG8" i="12"/>
  <c r="AY12" i="37"/>
  <c r="J10" i="43"/>
  <c r="Z10" i="43"/>
  <c r="P9" i="25"/>
  <c r="AF9" i="25"/>
  <c r="BA9" i="25"/>
  <c r="Z8" i="9"/>
  <c r="J9" i="9"/>
  <c r="AL6" i="9"/>
  <c r="BA9" i="9"/>
  <c r="AW9" i="6"/>
  <c r="L10" i="34"/>
  <c r="AB10" i="34"/>
  <c r="J12" i="40"/>
  <c r="L8" i="22"/>
  <c r="AB8" i="22"/>
  <c r="R9" i="22"/>
  <c r="AH9" i="22"/>
  <c r="X8" i="16"/>
  <c r="BA10" i="34"/>
  <c r="BC10" i="34"/>
  <c r="AJ10" i="34"/>
  <c r="BC10" i="52"/>
  <c r="AF9" i="49"/>
  <c r="X9" i="25"/>
  <c r="R10" i="52"/>
  <c r="AH10" i="52"/>
  <c r="X10" i="34"/>
  <c r="V8" i="12"/>
  <c r="AX11" i="40"/>
  <c r="N9" i="25"/>
  <c r="AD9" i="25"/>
  <c r="T9" i="22"/>
  <c r="T10" i="34"/>
  <c r="X11" i="40"/>
  <c r="BF11" i="40"/>
  <c r="N11" i="34"/>
  <c r="AW11" i="34"/>
  <c r="AL11" i="40"/>
  <c r="V11" i="40"/>
  <c r="AU11" i="40"/>
  <c r="V14" i="3" s="1"/>
  <c r="R10" i="34"/>
  <c r="AH10" i="34"/>
  <c r="AJ11" i="40"/>
  <c r="T11" i="40"/>
  <c r="BB11" i="40"/>
  <c r="AH11" i="40"/>
  <c r="R11" i="40"/>
  <c r="AF11" i="40"/>
  <c r="P11" i="40"/>
  <c r="AD11" i="40"/>
  <c r="N11" i="40"/>
  <c r="AT10" i="34"/>
  <c r="AB13" i="3" s="1"/>
  <c r="BE11" i="34"/>
  <c r="AB11" i="40"/>
  <c r="L11" i="40"/>
  <c r="Z11" i="40"/>
  <c r="BH11" i="40"/>
  <c r="AT9" i="22"/>
  <c r="AF12" i="3" s="1"/>
  <c r="L9" i="25"/>
  <c r="AB9" i="25"/>
  <c r="P9" i="22"/>
  <c r="AF9" i="22"/>
  <c r="BA9" i="22"/>
  <c r="L9" i="22"/>
  <c r="AB9" i="22"/>
  <c r="AF8" i="12"/>
  <c r="AY9" i="31"/>
  <c r="J9" i="25"/>
  <c r="Z9" i="25"/>
  <c r="N9" i="22"/>
  <c r="AD9" i="22"/>
  <c r="V10" i="52"/>
  <c r="AL10" i="52"/>
  <c r="BC10" i="22"/>
  <c r="AJ9" i="12"/>
  <c r="AY9" i="12"/>
  <c r="BE10" i="25"/>
  <c r="BE10" i="22"/>
  <c r="BC9" i="25"/>
  <c r="AJ9" i="22"/>
  <c r="T9" i="25"/>
  <c r="AJ9" i="25"/>
  <c r="V9" i="22"/>
  <c r="AL9" i="22"/>
  <c r="V9" i="25"/>
  <c r="AL9" i="25"/>
  <c r="H9" i="22"/>
  <c r="X9" i="22"/>
  <c r="AW10" i="22"/>
  <c r="E8" i="12"/>
  <c r="P11" i="3" s="1"/>
  <c r="BA9" i="12"/>
  <c r="H8" i="22"/>
  <c r="X8" i="22"/>
  <c r="H8" i="12"/>
  <c r="X8" i="12"/>
  <c r="AW9" i="43"/>
  <c r="Z9" i="34"/>
  <c r="BE9" i="31"/>
  <c r="Z9" i="12"/>
  <c r="AB10" i="52"/>
  <c r="J8" i="25"/>
  <c r="P8" i="22"/>
  <c r="AF8" i="22"/>
  <c r="N8" i="12"/>
  <c r="AB9" i="12"/>
  <c r="P8" i="19"/>
  <c r="AF8" i="19"/>
  <c r="J9" i="12"/>
  <c r="P10" i="52"/>
  <c r="AF10" i="52"/>
  <c r="N8" i="25"/>
  <c r="AD8" i="25"/>
  <c r="BG9" i="12"/>
  <c r="T8" i="19"/>
  <c r="AJ8" i="19"/>
  <c r="AF9" i="12"/>
  <c r="AD8" i="22"/>
  <c r="N9" i="43"/>
  <c r="AD9" i="43"/>
  <c r="BG9" i="31"/>
  <c r="BE10" i="52"/>
  <c r="E10" i="52"/>
  <c r="E13" i="3" s="1"/>
  <c r="T10" i="52"/>
  <c r="AJ10" i="52"/>
  <c r="T9" i="43"/>
  <c r="AJ9" i="43"/>
  <c r="J10" i="31"/>
  <c r="BG8" i="16"/>
  <c r="X8" i="19"/>
  <c r="AT8" i="16"/>
  <c r="AH11" i="3" s="1"/>
  <c r="AY7" i="19"/>
  <c r="AT7" i="19"/>
  <c r="AG10" i="3" s="1"/>
  <c r="E8" i="19"/>
  <c r="N11" i="3" s="1"/>
  <c r="BG10" i="31"/>
  <c r="E9" i="28"/>
  <c r="K12" i="3" s="1"/>
  <c r="BC9" i="19"/>
  <c r="AH9" i="34"/>
  <c r="BE8" i="25"/>
  <c r="L9" i="19"/>
  <c r="AB9" i="19"/>
  <c r="J8" i="22"/>
  <c r="Z8" i="22"/>
  <c r="E9" i="31"/>
  <c r="J12" i="3" s="1"/>
  <c r="J11" i="52"/>
  <c r="T9" i="19"/>
  <c r="AJ9" i="19"/>
  <c r="AU19" i="31"/>
  <c r="AC22" i="3"/>
  <c r="AU22" i="31"/>
  <c r="AC25" i="3"/>
  <c r="AU15" i="31"/>
  <c r="AC18" i="3"/>
  <c r="AU24" i="31"/>
  <c r="AC27" i="3"/>
  <c r="AU25" i="31"/>
  <c r="AC28" i="3"/>
  <c r="AU11" i="31"/>
  <c r="AC14" i="3"/>
  <c r="AU13" i="31"/>
  <c r="AU26" i="31"/>
  <c r="AC29" i="3"/>
  <c r="AU27" i="31"/>
  <c r="AC30" i="3"/>
  <c r="AU14" i="31"/>
  <c r="AC17" i="3"/>
  <c r="AU31" i="31"/>
  <c r="BG11" i="52"/>
  <c r="X10" i="31"/>
  <c r="X10" i="52"/>
  <c r="H9" i="31"/>
  <c r="X9" i="31"/>
  <c r="T8" i="22"/>
  <c r="AJ8" i="22"/>
  <c r="R10" i="37"/>
  <c r="AY11" i="52"/>
  <c r="R9" i="49"/>
  <c r="BC9" i="49"/>
  <c r="AT9" i="31"/>
  <c r="BA11" i="52"/>
  <c r="AY10" i="31"/>
  <c r="N11" i="52"/>
  <c r="T9" i="52"/>
  <c r="AJ9" i="52"/>
  <c r="AY8" i="34"/>
  <c r="BA10" i="31"/>
  <c r="V9" i="34"/>
  <c r="AL9" i="34"/>
  <c r="V8" i="25"/>
  <c r="AL8" i="25"/>
  <c r="N10" i="52"/>
  <c r="AL6" i="46"/>
  <c r="Z9" i="46"/>
  <c r="Z10" i="46"/>
  <c r="AT9" i="43"/>
  <c r="AA12" i="3" s="1"/>
  <c r="AW9" i="34"/>
  <c r="L8" i="25"/>
  <c r="AB8" i="25"/>
  <c r="AW8" i="25"/>
  <c r="BG10" i="37"/>
  <c r="E9" i="46"/>
  <c r="G12" i="3" s="1"/>
  <c r="H9" i="46"/>
  <c r="H10" i="46"/>
  <c r="AB10" i="46"/>
  <c r="AB9" i="46"/>
  <c r="AD9" i="34"/>
  <c r="E7" i="6"/>
  <c r="R10" i="3" s="1"/>
  <c r="AU10" i="40"/>
  <c r="V13" i="3" s="1"/>
  <c r="T8" i="46"/>
  <c r="T9" i="46"/>
  <c r="J9" i="46"/>
  <c r="J10" i="46"/>
  <c r="AD10" i="46"/>
  <c r="AD9" i="46"/>
  <c r="BC9" i="43"/>
  <c r="R9" i="46"/>
  <c r="R10" i="46"/>
  <c r="V9" i="52"/>
  <c r="AL9" i="52"/>
  <c r="V8" i="46"/>
  <c r="V9" i="46"/>
  <c r="L10" i="46"/>
  <c r="L9" i="46"/>
  <c r="AF9" i="46"/>
  <c r="AF10" i="46"/>
  <c r="E7" i="9"/>
  <c r="Q10" i="3" s="1"/>
  <c r="N9" i="46"/>
  <c r="N10" i="46"/>
  <c r="AH9" i="46"/>
  <c r="AH10" i="46"/>
  <c r="X9" i="46"/>
  <c r="X10" i="46"/>
  <c r="P10" i="46"/>
  <c r="P9" i="46"/>
  <c r="AJ10" i="46"/>
  <c r="AJ9" i="46"/>
  <c r="AW7" i="6"/>
  <c r="AT7" i="6"/>
  <c r="AK10" i="3" s="1"/>
  <c r="AY8" i="46"/>
  <c r="AY9" i="46"/>
  <c r="AW8" i="46"/>
  <c r="AW9" i="46"/>
  <c r="V9" i="43"/>
  <c r="AL9" i="43"/>
  <c r="E9" i="34"/>
  <c r="I12" i="3" s="1"/>
  <c r="BA8" i="46"/>
  <c r="BA9" i="46"/>
  <c r="BC9" i="46"/>
  <c r="BC8" i="46"/>
  <c r="BE8" i="46"/>
  <c r="BE9" i="46"/>
  <c r="BG9" i="46"/>
  <c r="BG8" i="46"/>
  <c r="R8" i="22"/>
  <c r="AH8" i="22"/>
  <c r="T8" i="25"/>
  <c r="AJ8" i="25"/>
  <c r="BG8" i="9"/>
  <c r="L9" i="43"/>
  <c r="AB9" i="43"/>
  <c r="AW10" i="34"/>
  <c r="AD8" i="9"/>
  <c r="T8" i="6"/>
  <c r="AT7" i="16"/>
  <c r="AH10" i="3" s="1"/>
  <c r="R7" i="9"/>
  <c r="E10" i="40"/>
  <c r="C13" i="3" s="1"/>
  <c r="AJ11" i="37"/>
  <c r="AF9" i="43"/>
  <c r="X10" i="43"/>
  <c r="BG10" i="43"/>
  <c r="AT9" i="34"/>
  <c r="AB12" i="3" s="1"/>
  <c r="N10" i="34"/>
  <c r="AB8" i="9"/>
  <c r="BE8" i="9"/>
  <c r="AZ11" i="40"/>
  <c r="AW7" i="9"/>
  <c r="P7" i="6"/>
  <c r="H9" i="25"/>
  <c r="E8" i="25"/>
  <c r="E10" i="37"/>
  <c r="H11" i="37"/>
  <c r="BC11" i="37"/>
  <c r="BE9" i="43"/>
  <c r="AL8" i="22"/>
  <c r="AF8" i="9"/>
  <c r="L7" i="6"/>
  <c r="T8" i="12"/>
  <c r="N7" i="6"/>
  <c r="AJ10" i="37"/>
  <c r="N10" i="43"/>
  <c r="AW10" i="43"/>
  <c r="P9" i="34"/>
  <c r="AF9" i="34"/>
  <c r="X8" i="25"/>
  <c r="AW8" i="12"/>
  <c r="AW8" i="6"/>
  <c r="N8" i="9"/>
  <c r="T8" i="9"/>
  <c r="BC10" i="37"/>
  <c r="BG11" i="37"/>
  <c r="J9" i="49"/>
  <c r="Z9" i="49"/>
  <c r="H9" i="43"/>
  <c r="P10" i="43"/>
  <c r="AY10" i="43"/>
  <c r="AJ8" i="9"/>
  <c r="AY8" i="9"/>
  <c r="AY7" i="6"/>
  <c r="R8" i="6"/>
  <c r="N8" i="6"/>
  <c r="T9" i="34"/>
  <c r="AJ9" i="34"/>
  <c r="AT8" i="25"/>
  <c r="AE11" i="3" s="1"/>
  <c r="H8" i="9"/>
  <c r="X8" i="9"/>
  <c r="P8" i="9"/>
  <c r="J8" i="6"/>
  <c r="V8" i="6"/>
  <c r="AT10" i="37"/>
  <c r="W13" i="3" s="1"/>
  <c r="BE10" i="34"/>
  <c r="AT7" i="9"/>
  <c r="BA8" i="9"/>
  <c r="X8" i="6"/>
  <c r="V7" i="9"/>
  <c r="J8" i="9"/>
  <c r="AY11" i="37"/>
  <c r="V10" i="43"/>
  <c r="BE10" i="43"/>
  <c r="X9" i="34"/>
  <c r="H8" i="28"/>
  <c r="P8" i="25"/>
  <c r="AF8" i="25"/>
  <c r="L8" i="9"/>
  <c r="N7" i="12"/>
  <c r="AT7" i="12"/>
  <c r="AI10" i="3" s="1"/>
  <c r="AH8" i="12"/>
  <c r="R8" i="25"/>
  <c r="BE9" i="25"/>
  <c r="AY9" i="22"/>
  <c r="AY8" i="12"/>
  <c r="P8" i="12"/>
  <c r="J8" i="12"/>
  <c r="V7" i="12"/>
  <c r="E7" i="12"/>
  <c r="P10" i="3" s="1"/>
  <c r="BA8" i="12"/>
  <c r="L8" i="12"/>
  <c r="AW9" i="25"/>
  <c r="BC9" i="22"/>
  <c r="AB8" i="12"/>
  <c r="BC8" i="12"/>
  <c r="R8" i="12"/>
  <c r="E8" i="22"/>
  <c r="M11" i="3" s="1"/>
  <c r="BE9" i="22"/>
  <c r="BE8" i="12"/>
  <c r="BG9" i="22"/>
  <c r="N9" i="49"/>
  <c r="AD9" i="49"/>
  <c r="AT9" i="52"/>
  <c r="X12" i="3" s="1"/>
  <c r="BG8" i="31"/>
  <c r="X9" i="52"/>
  <c r="V9" i="49"/>
  <c r="AL9" i="49"/>
  <c r="Z9" i="52"/>
  <c r="E9" i="49"/>
  <c r="F12" i="3" s="1"/>
  <c r="AY10" i="52"/>
  <c r="AT7" i="31"/>
  <c r="AC10" i="3" s="1"/>
  <c r="AD9" i="52"/>
  <c r="E9" i="52"/>
  <c r="X8" i="31"/>
  <c r="BA10" i="52"/>
  <c r="T9" i="49"/>
  <c r="AJ9" i="49"/>
  <c r="BE9" i="49"/>
  <c r="BE9" i="37"/>
  <c r="P9" i="52"/>
  <c r="AF9" i="52"/>
  <c r="J10" i="52"/>
  <c r="BG10" i="52"/>
  <c r="AW10" i="52"/>
  <c r="H10" i="52"/>
  <c r="D11" i="40"/>
  <c r="L8" i="52"/>
  <c r="L9" i="52"/>
  <c r="AT8" i="28"/>
  <c r="AD11" i="3" s="1"/>
  <c r="F25" i="49"/>
  <c r="AH9" i="49"/>
  <c r="H8" i="34"/>
  <c r="AT9" i="37"/>
  <c r="W12" i="3" s="1"/>
  <c r="BG10" i="49"/>
  <c r="AB8" i="34"/>
  <c r="P8" i="31"/>
  <c r="AF8" i="31"/>
  <c r="AT5" i="28"/>
  <c r="X8" i="28"/>
  <c r="R8" i="16"/>
  <c r="N8" i="28"/>
  <c r="AD8" i="28"/>
  <c r="BG8" i="43"/>
  <c r="N8" i="31"/>
  <c r="AD8" i="31"/>
  <c r="V8" i="28"/>
  <c r="AL8" i="28"/>
  <c r="J9" i="28"/>
  <c r="Z9" i="28"/>
  <c r="BG9" i="49"/>
  <c r="R10" i="49"/>
  <c r="Z8" i="31"/>
  <c r="BE10" i="28"/>
  <c r="L8" i="16"/>
  <c r="AB8" i="16"/>
  <c r="AL10" i="49"/>
  <c r="X9" i="28"/>
  <c r="Z10" i="49"/>
  <c r="BE10" i="49"/>
  <c r="X9" i="49"/>
  <c r="R8" i="31"/>
  <c r="AH8" i="31"/>
  <c r="J8" i="28"/>
  <c r="Z8" i="28"/>
  <c r="AW8" i="16"/>
  <c r="AY8" i="31"/>
  <c r="T8" i="31"/>
  <c r="AJ8" i="31"/>
  <c r="L8" i="28"/>
  <c r="AB8" i="28"/>
  <c r="AW9" i="28"/>
  <c r="AW10" i="49"/>
  <c r="R8" i="34"/>
  <c r="AL8" i="31"/>
  <c r="P9" i="28"/>
  <c r="AY9" i="28"/>
  <c r="AJ8" i="16"/>
  <c r="V10" i="49"/>
  <c r="AY10" i="49"/>
  <c r="P8" i="28"/>
  <c r="AF8" i="28"/>
  <c r="AY8" i="28"/>
  <c r="R9" i="28"/>
  <c r="AL5" i="16"/>
  <c r="BC8" i="16"/>
  <c r="R8" i="28"/>
  <c r="AH8" i="28"/>
  <c r="T9" i="28"/>
  <c r="V8" i="19"/>
  <c r="X10" i="49"/>
  <c r="AJ10" i="49"/>
  <c r="AB8" i="31"/>
  <c r="T8" i="28"/>
  <c r="AJ8" i="28"/>
  <c r="AJ11" i="49"/>
  <c r="T10" i="49"/>
  <c r="R11" i="49"/>
  <c r="AY11" i="49"/>
  <c r="BG11" i="49"/>
  <c r="P8" i="34"/>
  <c r="R9" i="34"/>
  <c r="AB9" i="34"/>
  <c r="AD8" i="34"/>
  <c r="T9" i="31"/>
  <c r="L9" i="28"/>
  <c r="AF9" i="28"/>
  <c r="AY6" i="28"/>
  <c r="AW8" i="28"/>
  <c r="Z8" i="25"/>
  <c r="AH8" i="25"/>
  <c r="R7" i="25"/>
  <c r="H8" i="25"/>
  <c r="N8" i="22"/>
  <c r="V8" i="22"/>
  <c r="J8" i="16"/>
  <c r="P8" i="16"/>
  <c r="E8" i="31"/>
  <c r="BG8" i="28"/>
  <c r="AF8" i="34"/>
  <c r="R9" i="31"/>
  <c r="V9" i="31"/>
  <c r="P10" i="28"/>
  <c r="AJ9" i="28"/>
  <c r="AB7" i="25"/>
  <c r="AJ7" i="25"/>
  <c r="L7" i="25"/>
  <c r="P7" i="22"/>
  <c r="X7" i="22"/>
  <c r="AF7" i="22"/>
  <c r="L8" i="37"/>
  <c r="AB8" i="37"/>
  <c r="E10" i="49"/>
  <c r="F13" i="3" s="1"/>
  <c r="AH8" i="43"/>
  <c r="N9" i="28"/>
  <c r="AT9" i="28"/>
  <c r="AD12" i="3" s="1"/>
  <c r="N10" i="28"/>
  <c r="E8" i="16"/>
  <c r="O11" i="3" s="1"/>
  <c r="AF8" i="16"/>
  <c r="AB10" i="49"/>
  <c r="AH8" i="34"/>
  <c r="P9" i="31"/>
  <c r="AL9" i="31"/>
  <c r="AJ9" i="31"/>
  <c r="AH9" i="31"/>
  <c r="AF9" i="31"/>
  <c r="AD9" i="31"/>
  <c r="AB9" i="31"/>
  <c r="Z9" i="31"/>
  <c r="R10" i="28"/>
  <c r="AH9" i="28"/>
  <c r="V7" i="25"/>
  <c r="H7" i="22"/>
  <c r="L7" i="19"/>
  <c r="T7" i="19"/>
  <c r="R9" i="16"/>
  <c r="T8" i="16"/>
  <c r="AW9" i="16"/>
  <c r="BA9" i="31"/>
  <c r="P9" i="37"/>
  <c r="P8" i="43"/>
  <c r="J9" i="31"/>
  <c r="AD10" i="49"/>
  <c r="H10" i="49"/>
  <c r="AL11" i="49"/>
  <c r="BC10" i="49"/>
  <c r="H7" i="34"/>
  <c r="T8" i="34"/>
  <c r="AJ8" i="34"/>
  <c r="AL8" i="34"/>
  <c r="X7" i="31"/>
  <c r="AL9" i="28"/>
  <c r="AD7" i="25"/>
  <c r="AL7" i="25"/>
  <c r="P7" i="25"/>
  <c r="J7" i="22"/>
  <c r="R7" i="22"/>
  <c r="Z7" i="22"/>
  <c r="AH7" i="22"/>
  <c r="V8" i="16"/>
  <c r="P8" i="37"/>
  <c r="AF8" i="37"/>
  <c r="J8" i="31"/>
  <c r="N8" i="19"/>
  <c r="AD8" i="19"/>
  <c r="AF10" i="49"/>
  <c r="J10" i="49"/>
  <c r="V8" i="34"/>
  <c r="T10" i="28"/>
  <c r="AB9" i="28"/>
  <c r="AY10" i="28"/>
  <c r="J7" i="25"/>
  <c r="AW7" i="16"/>
  <c r="AW8" i="19"/>
  <c r="AH8" i="37"/>
  <c r="AT8" i="31"/>
  <c r="AH8" i="16"/>
  <c r="Z8" i="16"/>
  <c r="AY8" i="16"/>
  <c r="AH10" i="49"/>
  <c r="N8" i="49"/>
  <c r="L10" i="49"/>
  <c r="BA10" i="49"/>
  <c r="X8" i="34"/>
  <c r="J7" i="31"/>
  <c r="N9" i="31"/>
  <c r="BG7" i="31"/>
  <c r="J10" i="28"/>
  <c r="X10" i="28"/>
  <c r="X7" i="25"/>
  <c r="AF7" i="25"/>
  <c r="T7" i="25"/>
  <c r="L7" i="22"/>
  <c r="T7" i="22"/>
  <c r="AB7" i="22"/>
  <c r="AJ7" i="22"/>
  <c r="AT8" i="49"/>
  <c r="Y11" i="3" s="1"/>
  <c r="AT9" i="49"/>
  <c r="Y12" i="3" s="1"/>
  <c r="Z8" i="43"/>
  <c r="P10" i="49"/>
  <c r="N10" i="49"/>
  <c r="AH9" i="43"/>
  <c r="Z8" i="34"/>
  <c r="V9" i="28"/>
  <c r="Z10" i="28"/>
  <c r="AD9" i="28"/>
  <c r="AW10" i="28"/>
  <c r="N7" i="25"/>
  <c r="AL7" i="22"/>
  <c r="P7" i="19"/>
  <c r="V8" i="37"/>
  <c r="H10" i="37"/>
  <c r="E9" i="37"/>
  <c r="AY8" i="49"/>
  <c r="P9" i="43"/>
  <c r="BC9" i="34"/>
  <c r="BA8" i="31"/>
  <c r="E8" i="28"/>
  <c r="BE9" i="28"/>
  <c r="E7" i="19"/>
  <c r="AY8" i="19"/>
  <c r="BA8" i="16"/>
  <c r="AD7" i="22"/>
  <c r="R8" i="52"/>
  <c r="AH8" i="52"/>
  <c r="H8" i="52"/>
  <c r="AJ8" i="52"/>
  <c r="AU5" i="6"/>
  <c r="AU6" i="6"/>
  <c r="AU5" i="12"/>
  <c r="AU6" i="12"/>
  <c r="AU5" i="16"/>
  <c r="AU6" i="16"/>
  <c r="AU5" i="19"/>
  <c r="F5" i="6"/>
  <c r="AU6" i="9"/>
  <c r="AU5" i="9"/>
  <c r="F6" i="9"/>
  <c r="F6" i="12"/>
  <c r="F6" i="16"/>
  <c r="E14" i="19"/>
  <c r="D38" i="19" s="1"/>
  <c r="H23" i="19"/>
  <c r="F5" i="19"/>
  <c r="F5" i="22"/>
  <c r="F6" i="22"/>
  <c r="F6" i="28"/>
  <c r="F6" i="31"/>
  <c r="F5" i="31"/>
  <c r="F6" i="34"/>
  <c r="R8" i="37"/>
  <c r="BA8" i="49"/>
  <c r="H8" i="43"/>
  <c r="BG9" i="43"/>
  <c r="V8" i="49"/>
  <c r="BC8" i="49"/>
  <c r="AF8" i="43"/>
  <c r="T8" i="37"/>
  <c r="BA8" i="37"/>
  <c r="T9" i="37"/>
  <c r="BA8" i="34"/>
  <c r="AD8" i="49"/>
  <c r="BA9" i="49"/>
  <c r="BE8" i="49"/>
  <c r="V9" i="37"/>
  <c r="H8" i="49"/>
  <c r="X8" i="49"/>
  <c r="P7" i="43"/>
  <c r="AD8" i="43"/>
  <c r="X8" i="37"/>
  <c r="BG8" i="52"/>
  <c r="J8" i="37"/>
  <c r="Z8" i="37"/>
  <c r="J9" i="37"/>
  <c r="AB8" i="52"/>
  <c r="BG8" i="34"/>
  <c r="AL8" i="43"/>
  <c r="AB8" i="43"/>
  <c r="AB9" i="37"/>
  <c r="N8" i="34"/>
  <c r="BG8" i="25"/>
  <c r="P10" i="37"/>
  <c r="H9" i="49"/>
  <c r="N8" i="37"/>
  <c r="N9" i="37"/>
  <c r="AD9" i="37"/>
  <c r="P8" i="49"/>
  <c r="AF8" i="49"/>
  <c r="AW8" i="49"/>
  <c r="AH9" i="52"/>
  <c r="P9" i="49"/>
  <c r="E7" i="34"/>
  <c r="F6" i="43"/>
  <c r="AD8" i="37"/>
  <c r="Z9" i="37"/>
  <c r="BG9" i="34"/>
  <c r="BG8" i="22"/>
  <c r="R9" i="52"/>
  <c r="Z8" i="52"/>
  <c r="N9" i="52"/>
  <c r="AJ8" i="49"/>
  <c r="AL8" i="49"/>
  <c r="AW9" i="49"/>
  <c r="AY9" i="49"/>
  <c r="R9" i="37"/>
  <c r="AJ8" i="37"/>
  <c r="AF9" i="37"/>
  <c r="AW9" i="37"/>
  <c r="BG9" i="52"/>
  <c r="E7" i="49"/>
  <c r="AY8" i="22"/>
  <c r="V10" i="37"/>
  <c r="L10" i="37"/>
  <c r="H9" i="52"/>
  <c r="AB9" i="52"/>
  <c r="BG8" i="49"/>
  <c r="AL8" i="37"/>
  <c r="AH9" i="37"/>
  <c r="P8" i="52"/>
  <c r="J8" i="43"/>
  <c r="V8" i="43"/>
  <c r="BE8" i="34"/>
  <c r="BA8" i="22"/>
  <c r="L9" i="37"/>
  <c r="V8" i="52"/>
  <c r="AD8" i="52"/>
  <c r="AL8" i="52"/>
  <c r="AB8" i="49"/>
  <c r="T8" i="49"/>
  <c r="L8" i="49"/>
  <c r="T10" i="37"/>
  <c r="J10" i="37"/>
  <c r="BC8" i="37"/>
  <c r="AL9" i="37"/>
  <c r="AY8" i="52"/>
  <c r="BC8" i="22"/>
  <c r="N10" i="37"/>
  <c r="X8" i="52"/>
  <c r="AF8" i="52"/>
  <c r="AH8" i="49"/>
  <c r="Z8" i="49"/>
  <c r="R8" i="49"/>
  <c r="J8" i="49"/>
  <c r="BG8" i="37"/>
  <c r="X9" i="37"/>
  <c r="BC9" i="37"/>
  <c r="AT8" i="52"/>
  <c r="N8" i="43"/>
  <c r="E7" i="43"/>
  <c r="AU6" i="46"/>
  <c r="E5" i="49"/>
  <c r="F25" i="52"/>
  <c r="F19" i="52"/>
  <c r="AU6" i="37"/>
  <c r="E8" i="46"/>
  <c r="F8" i="46" s="1"/>
  <c r="AW8" i="43"/>
  <c r="AY7" i="34"/>
  <c r="AT7" i="28"/>
  <c r="AJ9" i="37"/>
  <c r="BC9" i="52"/>
  <c r="E8" i="49"/>
  <c r="F11" i="3" s="1"/>
  <c r="AT7" i="43"/>
  <c r="BC8" i="34"/>
  <c r="BE9" i="34"/>
  <c r="BC8" i="31"/>
  <c r="AT7" i="25"/>
  <c r="AB10" i="37"/>
  <c r="BE8" i="52"/>
  <c r="X8" i="43"/>
  <c r="BA8" i="43"/>
  <c r="L8" i="31"/>
  <c r="X10" i="37"/>
  <c r="AT8" i="37"/>
  <c r="W11" i="3" s="1"/>
  <c r="BA9" i="37"/>
  <c r="BE9" i="52"/>
  <c r="AY9" i="43"/>
  <c r="E8" i="34"/>
  <c r="H9" i="34"/>
  <c r="BC8" i="28"/>
  <c r="AY8" i="25"/>
  <c r="AL10" i="37"/>
  <c r="T8" i="52"/>
  <c r="R8" i="43"/>
  <c r="X9" i="43"/>
  <c r="AT8" i="34"/>
  <c r="BE8" i="28"/>
  <c r="AD10" i="37"/>
  <c r="N9" i="34"/>
  <c r="E8" i="37"/>
  <c r="D11" i="3" s="1"/>
  <c r="E7" i="52"/>
  <c r="AW8" i="52"/>
  <c r="AW9" i="52"/>
  <c r="BE8" i="43"/>
  <c r="J8" i="34"/>
  <c r="AW8" i="34"/>
  <c r="L9" i="34"/>
  <c r="AY9" i="34"/>
  <c r="E7" i="31"/>
  <c r="Z10" i="37"/>
  <c r="AF10" i="37"/>
  <c r="AH10" i="37"/>
  <c r="BE10" i="37"/>
  <c r="AT8" i="43"/>
  <c r="L8" i="34"/>
  <c r="AD6" i="37"/>
  <c r="E5" i="37"/>
  <c r="F5" i="37" s="1"/>
  <c r="AV6" i="40"/>
  <c r="X6" i="40"/>
  <c r="BD6" i="40"/>
  <c r="AF6" i="40"/>
  <c r="BB5" i="40"/>
  <c r="AH6" i="40"/>
  <c r="E4" i="40"/>
  <c r="F5" i="40" s="1"/>
  <c r="F15" i="6"/>
  <c r="AU15" i="6"/>
  <c r="AJ16" i="6"/>
  <c r="AU19" i="6"/>
  <c r="F21" i="6"/>
  <c r="AU22" i="6"/>
  <c r="BE10" i="6"/>
  <c r="E16" i="6"/>
  <c r="F16" i="6" s="1"/>
  <c r="H16" i="6"/>
  <c r="H8" i="6"/>
  <c r="F6" i="6"/>
  <c r="BA8" i="6"/>
  <c r="AJ11" i="6"/>
  <c r="Z12" i="6"/>
  <c r="BA12" i="6"/>
  <c r="AD14" i="6"/>
  <c r="BE14" i="6"/>
  <c r="AF17" i="6"/>
  <c r="AU20" i="6"/>
  <c r="F14" i="6"/>
  <c r="D27" i="6"/>
  <c r="D26" i="6"/>
  <c r="AL6" i="6"/>
  <c r="AL7" i="6"/>
  <c r="D39" i="6"/>
  <c r="F17" i="6"/>
  <c r="D7" i="6"/>
  <c r="AB11" i="6"/>
  <c r="BC11" i="6"/>
  <c r="D12" i="6"/>
  <c r="AF13" i="6"/>
  <c r="BG13" i="6"/>
  <c r="X17" i="6"/>
  <c r="BA17" i="6"/>
  <c r="AF18" i="6"/>
  <c r="BE21" i="6"/>
  <c r="H13" i="6"/>
  <c r="AH13" i="6"/>
  <c r="X14" i="6"/>
  <c r="AY14" i="6"/>
  <c r="AB15" i="6"/>
  <c r="BC15" i="6"/>
  <c r="D16" i="6"/>
  <c r="F18" i="6"/>
  <c r="BG19" i="6"/>
  <c r="BA23" i="6"/>
  <c r="H9" i="6"/>
  <c r="D11" i="6"/>
  <c r="E12" i="6"/>
  <c r="F12" i="6" s="1"/>
  <c r="H12" i="6"/>
  <c r="AH12" i="6"/>
  <c r="AU12" i="6"/>
  <c r="AU13" i="6"/>
  <c r="AL14" i="6"/>
  <c r="AF21" i="6"/>
  <c r="Z23" i="6"/>
  <c r="AD26" i="6"/>
  <c r="AD25" i="6"/>
  <c r="AU26" i="6"/>
  <c r="BA28" i="6"/>
  <c r="BA27" i="6"/>
  <c r="BA31" i="6"/>
  <c r="C39" i="6"/>
  <c r="E10" i="6"/>
  <c r="F10" i="6" s="1"/>
  <c r="BC16" i="6"/>
  <c r="AH17" i="6"/>
  <c r="D18" i="6"/>
  <c r="BE18" i="6"/>
  <c r="H20" i="6"/>
  <c r="AH20" i="6"/>
  <c r="BG20" i="6"/>
  <c r="H21" i="6"/>
  <c r="BG21" i="6"/>
  <c r="AJ22" i="6"/>
  <c r="E24" i="6"/>
  <c r="F24" i="6" s="1"/>
  <c r="AF25" i="6"/>
  <c r="BE26" i="6"/>
  <c r="BE25" i="6"/>
  <c r="Z28" i="6"/>
  <c r="Z27" i="6"/>
  <c r="H31" i="6"/>
  <c r="E30" i="6"/>
  <c r="F30" i="6" s="1"/>
  <c r="AU16" i="6"/>
  <c r="Z17" i="6"/>
  <c r="AU18" i="6"/>
  <c r="X20" i="6"/>
  <c r="X21" i="6"/>
  <c r="F28" i="6"/>
  <c r="BG28" i="6"/>
  <c r="BG24" i="6"/>
  <c r="BG25" i="6"/>
  <c r="AJ27" i="6"/>
  <c r="AJ26" i="6"/>
  <c r="D8" i="6"/>
  <c r="AB8" i="6"/>
  <c r="AJ8" i="6"/>
  <c r="BC8" i="6"/>
  <c r="Z9" i="6"/>
  <c r="AH9" i="6"/>
  <c r="BA9" i="6"/>
  <c r="BG17" i="6"/>
  <c r="AL19" i="6"/>
  <c r="Z20" i="6"/>
  <c r="AY20" i="6"/>
  <c r="AL21" i="6"/>
  <c r="AY21" i="6"/>
  <c r="AB22" i="6"/>
  <c r="BC22" i="6"/>
  <c r="F23" i="6"/>
  <c r="X25" i="6"/>
  <c r="AF30" i="6"/>
  <c r="AU30" i="6"/>
  <c r="BE7" i="6"/>
  <c r="AL15" i="6"/>
  <c r="X18" i="6"/>
  <c r="AJ18" i="6"/>
  <c r="AY18" i="6"/>
  <c r="Z19" i="6"/>
  <c r="BA19" i="6"/>
  <c r="AB20" i="6"/>
  <c r="BA20" i="6"/>
  <c r="AD22" i="6"/>
  <c r="BE22" i="6"/>
  <c r="H23" i="6"/>
  <c r="AH23" i="6"/>
  <c r="X24" i="6"/>
  <c r="AY24" i="6"/>
  <c r="AL26" i="6"/>
  <c r="AL25" i="6"/>
  <c r="AY25" i="6"/>
  <c r="AB27" i="6"/>
  <c r="AB26" i="6"/>
  <c r="BC27" i="6"/>
  <c r="BC26" i="6"/>
  <c r="F27" i="6"/>
  <c r="AF29" i="6"/>
  <c r="BE29" i="6"/>
  <c r="AH31" i="6"/>
  <c r="H17" i="6"/>
  <c r="AY17" i="6"/>
  <c r="AB19" i="6"/>
  <c r="BC19" i="6"/>
  <c r="D20" i="6"/>
  <c r="BC20" i="6"/>
  <c r="D22" i="6"/>
  <c r="AJ23" i="6"/>
  <c r="Z24" i="6"/>
  <c r="BA24" i="6"/>
  <c r="AH28" i="6"/>
  <c r="AH27" i="6"/>
  <c r="X28" i="6"/>
  <c r="AY28" i="6"/>
  <c r="AU29" i="6"/>
  <c r="BG29" i="6"/>
  <c r="E22" i="6"/>
  <c r="F22" i="6" s="1"/>
  <c r="AU23" i="6"/>
  <c r="E26" i="6"/>
  <c r="F26" i="6" s="1"/>
  <c r="AU27" i="6"/>
  <c r="AB9" i="9"/>
  <c r="AJ11" i="9"/>
  <c r="AU11" i="9"/>
  <c r="BA12" i="9"/>
  <c r="X13" i="9"/>
  <c r="AD14" i="9"/>
  <c r="AT19" i="9"/>
  <c r="BE30" i="9"/>
  <c r="BE31" i="9"/>
  <c r="BG13" i="9"/>
  <c r="D9" i="9"/>
  <c r="AF11" i="9"/>
  <c r="AF10" i="9"/>
  <c r="J17" i="9"/>
  <c r="J18" i="9"/>
  <c r="L22" i="9"/>
  <c r="L21" i="9"/>
  <c r="AY28" i="9"/>
  <c r="AY27" i="9"/>
  <c r="D6" i="9"/>
  <c r="L15" i="9"/>
  <c r="BC20" i="9"/>
  <c r="BC21" i="9"/>
  <c r="AT28" i="9"/>
  <c r="AJ31" i="3" s="1"/>
  <c r="BC8" i="9"/>
  <c r="E10" i="9"/>
  <c r="H11" i="9"/>
  <c r="H10" i="9"/>
  <c r="AH10" i="9"/>
  <c r="BG11" i="9"/>
  <c r="BG10" i="9"/>
  <c r="AB11" i="9"/>
  <c r="BE14" i="9"/>
  <c r="BA19" i="9"/>
  <c r="AT17" i="9"/>
  <c r="AJ20" i="3" s="1"/>
  <c r="E13" i="9"/>
  <c r="H14" i="9"/>
  <c r="AT14" i="9"/>
  <c r="AJ17" i="3" s="1"/>
  <c r="AU26" i="9"/>
  <c r="AU25" i="9"/>
  <c r="X11" i="9"/>
  <c r="X10" i="9"/>
  <c r="H13" i="9"/>
  <c r="F18" i="9"/>
  <c r="AF24" i="9"/>
  <c r="AF23" i="9"/>
  <c r="AJ26" i="9"/>
  <c r="AJ25" i="9"/>
  <c r="J28" i="9"/>
  <c r="J27" i="9"/>
  <c r="AJ9" i="9"/>
  <c r="Z10" i="9"/>
  <c r="AY11" i="9"/>
  <c r="AY10" i="9"/>
  <c r="Z12" i="9"/>
  <c r="D38" i="9"/>
  <c r="F15" i="9"/>
  <c r="J20" i="9"/>
  <c r="AD22" i="9"/>
  <c r="AD21" i="9"/>
  <c r="BC23" i="9"/>
  <c r="BC22" i="9"/>
  <c r="E28" i="9"/>
  <c r="F28" i="9" s="1"/>
  <c r="H28" i="9"/>
  <c r="BC16" i="9"/>
  <c r="AU20" i="9"/>
  <c r="H22" i="9"/>
  <c r="E22" i="9"/>
  <c r="AT16" i="9"/>
  <c r="AY19" i="9"/>
  <c r="H20" i="9"/>
  <c r="AJ22" i="9"/>
  <c r="BE25" i="9"/>
  <c r="D26" i="9"/>
  <c r="BA26" i="9"/>
  <c r="H29" i="9"/>
  <c r="F30" i="9"/>
  <c r="AH30" i="9"/>
  <c r="X31" i="9"/>
  <c r="E8" i="9"/>
  <c r="AT9" i="9"/>
  <c r="AY17" i="9"/>
  <c r="AT18" i="9"/>
  <c r="AJ21" i="3" s="1"/>
  <c r="BC18" i="9"/>
  <c r="AB20" i="9"/>
  <c r="E21" i="9"/>
  <c r="F21" i="9" s="1"/>
  <c r="F23" i="9"/>
  <c r="E24" i="9"/>
  <c r="F24" i="9" s="1"/>
  <c r="AD29" i="9"/>
  <c r="E12" i="9"/>
  <c r="F12" i="9" s="1"/>
  <c r="AT13" i="9"/>
  <c r="E16" i="9"/>
  <c r="F16" i="9" s="1"/>
  <c r="E17" i="9"/>
  <c r="AH21" i="9"/>
  <c r="H23" i="9"/>
  <c r="Z23" i="9"/>
  <c r="X24" i="9"/>
  <c r="BG25" i="9"/>
  <c r="AF29" i="9"/>
  <c r="AH17" i="9"/>
  <c r="F19" i="9"/>
  <c r="X19" i="9"/>
  <c r="Z21" i="9"/>
  <c r="AU29" i="9"/>
  <c r="J30" i="9"/>
  <c r="AL30" i="9"/>
  <c r="Z17" i="9"/>
  <c r="BG18" i="9"/>
  <c r="D20" i="9"/>
  <c r="F27" i="9"/>
  <c r="X29" i="9"/>
  <c r="AD30" i="9"/>
  <c r="H31" i="9"/>
  <c r="AY18" i="9"/>
  <c r="BE19" i="9"/>
  <c r="J21" i="9"/>
  <c r="H27" i="9"/>
  <c r="BA31" i="9"/>
  <c r="AT23" i="9"/>
  <c r="E26" i="9"/>
  <c r="F26" i="9" s="1"/>
  <c r="AT27" i="9"/>
  <c r="D39" i="12"/>
  <c r="AU14" i="12"/>
  <c r="AU15" i="12"/>
  <c r="AB14" i="12"/>
  <c r="BE14" i="12"/>
  <c r="D15" i="12"/>
  <c r="H18" i="12"/>
  <c r="E18" i="12"/>
  <c r="F18" i="12" s="1"/>
  <c r="H19" i="12"/>
  <c r="AH19" i="12"/>
  <c r="BC21" i="12"/>
  <c r="X24" i="12"/>
  <c r="X23" i="12"/>
  <c r="AB11" i="12"/>
  <c r="F12" i="12"/>
  <c r="AH12" i="12"/>
  <c r="AF13" i="12"/>
  <c r="AL14" i="12"/>
  <c r="AW14" i="12"/>
  <c r="AH16" i="12"/>
  <c r="AT8" i="12"/>
  <c r="AI11" i="3" s="1"/>
  <c r="AD10" i="12"/>
  <c r="AL11" i="12"/>
  <c r="H12" i="12"/>
  <c r="Z12" i="12"/>
  <c r="X13" i="12"/>
  <c r="AD14" i="12"/>
  <c r="BG14" i="12"/>
  <c r="AU17" i="12"/>
  <c r="X18" i="12"/>
  <c r="AJ18" i="12"/>
  <c r="X19" i="12"/>
  <c r="AL19" i="12"/>
  <c r="AL20" i="12"/>
  <c r="AH21" i="12"/>
  <c r="AH22" i="12"/>
  <c r="BG27" i="12"/>
  <c r="D8" i="12"/>
  <c r="AJ8" i="12"/>
  <c r="AF10" i="12"/>
  <c r="AY11" i="12"/>
  <c r="AJ12" i="12"/>
  <c r="AY14" i="12"/>
  <c r="AH17" i="12"/>
  <c r="Z26" i="12"/>
  <c r="AF27" i="12"/>
  <c r="AU31" i="12"/>
  <c r="BC9" i="12"/>
  <c r="H13" i="12"/>
  <c r="F16" i="12"/>
  <c r="Z16" i="12"/>
  <c r="BA19" i="12"/>
  <c r="BA23" i="12"/>
  <c r="BA22" i="12"/>
  <c r="X11" i="12"/>
  <c r="AW15" i="12"/>
  <c r="H16" i="12"/>
  <c r="BA17" i="12"/>
  <c r="AB18" i="12"/>
  <c r="H20" i="12"/>
  <c r="X21" i="12"/>
  <c r="AF23" i="12"/>
  <c r="BA16" i="12"/>
  <c r="AL5" i="12"/>
  <c r="AD8" i="12"/>
  <c r="AH9" i="12"/>
  <c r="BE9" i="12"/>
  <c r="D10" i="12"/>
  <c r="Z10" i="12"/>
  <c r="AJ10" i="12"/>
  <c r="BG10" i="12"/>
  <c r="Z22" i="12"/>
  <c r="AW23" i="12"/>
  <c r="AT23" i="12"/>
  <c r="AU23" i="12" s="1"/>
  <c r="AL24" i="12"/>
  <c r="BC25" i="12"/>
  <c r="X28" i="12"/>
  <c r="X27" i="12"/>
  <c r="AW18" i="12"/>
  <c r="E21" i="12"/>
  <c r="BG21" i="12"/>
  <c r="H22" i="12"/>
  <c r="AB22" i="12"/>
  <c r="F31" i="12"/>
  <c r="E11" i="12"/>
  <c r="F11" i="12" s="1"/>
  <c r="AT12" i="12"/>
  <c r="AU12" i="12" s="1"/>
  <c r="E15" i="12"/>
  <c r="F15" i="12" s="1"/>
  <c r="Z17" i="12"/>
  <c r="AL18" i="12"/>
  <c r="BE19" i="12"/>
  <c r="E20" i="12"/>
  <c r="F20" i="12" s="1"/>
  <c r="Z20" i="12"/>
  <c r="AD22" i="12"/>
  <c r="D23" i="12"/>
  <c r="AB26" i="12"/>
  <c r="BA26" i="12"/>
  <c r="H31" i="12"/>
  <c r="AW19" i="12"/>
  <c r="BE22" i="12"/>
  <c r="AW25" i="12"/>
  <c r="H30" i="12"/>
  <c r="BE30" i="12"/>
  <c r="X31" i="12"/>
  <c r="AU19" i="12"/>
  <c r="AB20" i="12"/>
  <c r="AY21" i="12"/>
  <c r="F23" i="12"/>
  <c r="F29" i="12"/>
  <c r="AL30" i="12"/>
  <c r="AL29" i="12"/>
  <c r="F30" i="12"/>
  <c r="H17" i="12"/>
  <c r="AY17" i="12"/>
  <c r="AF18" i="12"/>
  <c r="D19" i="12"/>
  <c r="AJ19" i="12"/>
  <c r="BA20" i="12"/>
  <c r="AF21" i="12"/>
  <c r="X22" i="12"/>
  <c r="BG22" i="12"/>
  <c r="AW24" i="12"/>
  <c r="H27" i="12"/>
  <c r="AW28" i="12"/>
  <c r="AD30" i="12"/>
  <c r="AD29" i="12"/>
  <c r="AT22" i="12"/>
  <c r="AU22" i="12" s="1"/>
  <c r="E25" i="12"/>
  <c r="F25" i="12" s="1"/>
  <c r="AT26" i="12"/>
  <c r="AU26" i="12" s="1"/>
  <c r="E26" i="12"/>
  <c r="AT27" i="12"/>
  <c r="AU27" i="12" s="1"/>
  <c r="N8" i="16"/>
  <c r="L13" i="16"/>
  <c r="L12" i="16"/>
  <c r="E14" i="16"/>
  <c r="H15" i="16"/>
  <c r="H14" i="16"/>
  <c r="BG15" i="16"/>
  <c r="BG14" i="16"/>
  <c r="AU15" i="16"/>
  <c r="AH24" i="16"/>
  <c r="AH25" i="16"/>
  <c r="AU26" i="16"/>
  <c r="AU11" i="16"/>
  <c r="AU25" i="16"/>
  <c r="BC13" i="16"/>
  <c r="BC12" i="16"/>
  <c r="F13" i="16"/>
  <c r="X15" i="16"/>
  <c r="X14" i="16"/>
  <c r="L10" i="16"/>
  <c r="L9" i="16"/>
  <c r="AL6" i="16"/>
  <c r="Z11" i="16"/>
  <c r="BA11" i="16"/>
  <c r="AY15" i="16"/>
  <c r="AY14" i="16"/>
  <c r="AL16" i="16"/>
  <c r="AL15" i="16"/>
  <c r="AF19" i="16"/>
  <c r="AF18" i="16"/>
  <c r="D27" i="16"/>
  <c r="D28" i="16"/>
  <c r="AD9" i="16"/>
  <c r="AD8" i="16"/>
  <c r="AL12" i="16"/>
  <c r="AL11" i="16"/>
  <c r="D13" i="16"/>
  <c r="D12" i="16"/>
  <c r="AH14" i="16"/>
  <c r="AH13" i="16"/>
  <c r="AU16" i="16"/>
  <c r="J22" i="16"/>
  <c r="J21" i="16"/>
  <c r="H8" i="16"/>
  <c r="E7" i="16"/>
  <c r="AB10" i="16"/>
  <c r="AB9" i="16"/>
  <c r="J14" i="16"/>
  <c r="J13" i="16"/>
  <c r="AY22" i="16"/>
  <c r="AY23" i="16"/>
  <c r="D10" i="16"/>
  <c r="D9" i="16"/>
  <c r="BC10" i="16"/>
  <c r="BC9" i="16"/>
  <c r="BE11" i="16"/>
  <c r="BE12" i="16"/>
  <c r="BA14" i="16"/>
  <c r="BA13" i="16"/>
  <c r="AD16" i="16"/>
  <c r="AD15" i="16"/>
  <c r="AU10" i="16"/>
  <c r="AJ27" i="16"/>
  <c r="AJ28" i="16"/>
  <c r="AJ10" i="16"/>
  <c r="AJ9" i="16"/>
  <c r="AB13" i="16"/>
  <c r="AB12" i="16"/>
  <c r="AU17" i="16"/>
  <c r="AJ19" i="16"/>
  <c r="AJ20" i="16"/>
  <c r="BE9" i="16"/>
  <c r="BE8" i="16"/>
  <c r="F11" i="16"/>
  <c r="AD11" i="16"/>
  <c r="AJ12" i="16"/>
  <c r="AJ13" i="16"/>
  <c r="Z13" i="16"/>
  <c r="Z14" i="16"/>
  <c r="AF15" i="16"/>
  <c r="AF14" i="16"/>
  <c r="L17" i="16"/>
  <c r="L16" i="16"/>
  <c r="AB17" i="16"/>
  <c r="D19" i="16"/>
  <c r="D20" i="16"/>
  <c r="BE19" i="16"/>
  <c r="H21" i="16"/>
  <c r="X25" i="16"/>
  <c r="AU27" i="16"/>
  <c r="BE27" i="16"/>
  <c r="E12" i="16"/>
  <c r="F12" i="16" s="1"/>
  <c r="AU13" i="16"/>
  <c r="E16" i="16"/>
  <c r="F16" i="16" s="1"/>
  <c r="BG16" i="16"/>
  <c r="H17" i="16"/>
  <c r="AB19" i="16"/>
  <c r="BA20" i="16"/>
  <c r="L23" i="16"/>
  <c r="AF23" i="16"/>
  <c r="E25" i="16"/>
  <c r="AB27" i="16"/>
  <c r="BA28" i="16"/>
  <c r="J31" i="16"/>
  <c r="H20" i="16"/>
  <c r="E20" i="16"/>
  <c r="F20" i="16" s="1"/>
  <c r="H28" i="16"/>
  <c r="E28" i="16"/>
  <c r="F28" i="16" s="1"/>
  <c r="H11" i="16"/>
  <c r="BG18" i="16"/>
  <c r="AY19" i="16"/>
  <c r="BG21" i="16"/>
  <c r="H22" i="16"/>
  <c r="AD22" i="16"/>
  <c r="AU23" i="16"/>
  <c r="X26" i="16"/>
  <c r="BG26" i="16"/>
  <c r="BG29" i="16"/>
  <c r="L30" i="16"/>
  <c r="AF17" i="16"/>
  <c r="D18" i="16"/>
  <c r="AJ18" i="16"/>
  <c r="AD19" i="16"/>
  <c r="AH20" i="16"/>
  <c r="AU21" i="16"/>
  <c r="D23" i="16"/>
  <c r="AJ23" i="16"/>
  <c r="AD27" i="16"/>
  <c r="L28" i="16"/>
  <c r="AH29" i="16"/>
  <c r="AH28" i="16"/>
  <c r="BG30" i="16"/>
  <c r="AH31" i="16"/>
  <c r="BG31" i="16"/>
  <c r="BA7" i="16"/>
  <c r="BA16" i="16"/>
  <c r="AL18" i="16"/>
  <c r="J19" i="16"/>
  <c r="BC19" i="16"/>
  <c r="AY21" i="16"/>
  <c r="BE22" i="16"/>
  <c r="H24" i="16"/>
  <c r="E24" i="16"/>
  <c r="F24" i="16" s="1"/>
  <c r="AF25" i="16"/>
  <c r="AL26" i="16"/>
  <c r="AY26" i="16"/>
  <c r="BC27" i="16"/>
  <c r="AY29" i="16"/>
  <c r="AJ30" i="16"/>
  <c r="AU31" i="16"/>
  <c r="X17" i="16"/>
  <c r="BE17" i="16"/>
  <c r="AB18" i="16"/>
  <c r="Z20" i="16"/>
  <c r="E21" i="16"/>
  <c r="F21" i="16" s="1"/>
  <c r="F23" i="16"/>
  <c r="AL23" i="16"/>
  <c r="J24" i="16"/>
  <c r="BA24" i="16"/>
  <c r="Z29" i="16"/>
  <c r="Z28" i="16"/>
  <c r="AU28" i="16"/>
  <c r="Z31" i="16"/>
  <c r="AY31" i="16"/>
  <c r="H8" i="19"/>
  <c r="N9" i="19"/>
  <c r="V9" i="19"/>
  <c r="AD9" i="19"/>
  <c r="BE9" i="19"/>
  <c r="D10" i="19"/>
  <c r="L10" i="19"/>
  <c r="T10" i="19"/>
  <c r="AB10" i="19"/>
  <c r="AJ10" i="19"/>
  <c r="BC10" i="19"/>
  <c r="E13" i="19"/>
  <c r="F13" i="19" s="1"/>
  <c r="AT14" i="19"/>
  <c r="E17" i="19"/>
  <c r="F17" i="19" s="1"/>
  <c r="AJ18" i="19"/>
  <c r="BG18" i="19"/>
  <c r="AF19" i="19"/>
  <c r="AT19" i="19"/>
  <c r="BG19" i="19"/>
  <c r="H20" i="19"/>
  <c r="AH20" i="19"/>
  <c r="AT20" i="19"/>
  <c r="H21" i="19"/>
  <c r="BG21" i="19"/>
  <c r="AJ23" i="19"/>
  <c r="AJ22" i="19"/>
  <c r="F25" i="19"/>
  <c r="BE26" i="19"/>
  <c r="BE25" i="19"/>
  <c r="Z28" i="19"/>
  <c r="Z27" i="19"/>
  <c r="P28" i="19"/>
  <c r="P29" i="19"/>
  <c r="H31" i="19"/>
  <c r="E30" i="19"/>
  <c r="F30" i="19" s="1"/>
  <c r="Z18" i="19"/>
  <c r="J21" i="19"/>
  <c r="AF25" i="19"/>
  <c r="AF24" i="19"/>
  <c r="AJ27" i="19"/>
  <c r="AJ26" i="19"/>
  <c r="F29" i="19"/>
  <c r="AL5" i="19"/>
  <c r="R8" i="19"/>
  <c r="Z8" i="19"/>
  <c r="AH8" i="19"/>
  <c r="P9" i="19"/>
  <c r="AF9" i="19"/>
  <c r="AY9" i="19"/>
  <c r="V10" i="19"/>
  <c r="AL10" i="19"/>
  <c r="BE10" i="19"/>
  <c r="R24" i="19"/>
  <c r="R23" i="19"/>
  <c r="H25" i="19"/>
  <c r="H24" i="19"/>
  <c r="L27" i="19"/>
  <c r="L26" i="19"/>
  <c r="BG28" i="19"/>
  <c r="BC7" i="19"/>
  <c r="AT8" i="19"/>
  <c r="H18" i="19"/>
  <c r="L19" i="19"/>
  <c r="AL19" i="19"/>
  <c r="Z20" i="19"/>
  <c r="AY20" i="19"/>
  <c r="AL21" i="19"/>
  <c r="AY21" i="19"/>
  <c r="AB23" i="19"/>
  <c r="AB22" i="19"/>
  <c r="BC23" i="19"/>
  <c r="BC22" i="19"/>
  <c r="R28" i="19"/>
  <c r="R27" i="19"/>
  <c r="AL30" i="19"/>
  <c r="V20" i="19"/>
  <c r="BG25" i="19"/>
  <c r="BG24" i="19"/>
  <c r="D7" i="19"/>
  <c r="J8" i="19"/>
  <c r="BA8" i="19"/>
  <c r="H9" i="19"/>
  <c r="X9" i="19"/>
  <c r="BG9" i="19"/>
  <c r="N10" i="19"/>
  <c r="AD10" i="19"/>
  <c r="X20" i="19"/>
  <c r="X21" i="19"/>
  <c r="D23" i="19"/>
  <c r="V26" i="19"/>
  <c r="V25" i="19"/>
  <c r="F31" i="19"/>
  <c r="H10" i="19"/>
  <c r="E11" i="19"/>
  <c r="F11" i="19" s="1"/>
  <c r="AT12" i="19"/>
  <c r="E15" i="19"/>
  <c r="AT16" i="19"/>
  <c r="AL17" i="19"/>
  <c r="T18" i="19"/>
  <c r="N19" i="19"/>
  <c r="Z19" i="19"/>
  <c r="BA19" i="19"/>
  <c r="AB20" i="19"/>
  <c r="BA20" i="19"/>
  <c r="N21" i="19"/>
  <c r="AD22" i="19"/>
  <c r="BE22" i="19"/>
  <c r="AH24" i="19"/>
  <c r="AH23" i="19"/>
  <c r="X25" i="19"/>
  <c r="X24" i="19"/>
  <c r="AY25" i="19"/>
  <c r="AY24" i="19"/>
  <c r="AL26" i="19"/>
  <c r="AL25" i="19"/>
  <c r="AB27" i="19"/>
  <c r="AB26" i="19"/>
  <c r="BC27" i="19"/>
  <c r="BC26" i="19"/>
  <c r="AF29" i="19"/>
  <c r="N30" i="19"/>
  <c r="J31" i="19"/>
  <c r="AF31" i="19"/>
  <c r="BC19" i="19"/>
  <c r="P20" i="19"/>
  <c r="BC20" i="19"/>
  <c r="P21" i="19"/>
  <c r="D22" i="19"/>
  <c r="J24" i="19"/>
  <c r="J23" i="19"/>
  <c r="N26" i="19"/>
  <c r="N25" i="19"/>
  <c r="AH28" i="19"/>
  <c r="AH27" i="19"/>
  <c r="V17" i="19"/>
  <c r="BA17" i="19"/>
  <c r="L18" i="19"/>
  <c r="BE19" i="19"/>
  <c r="E20" i="19"/>
  <c r="F20" i="19" s="1"/>
  <c r="R20" i="19"/>
  <c r="R21" i="19"/>
  <c r="AD21" i="19"/>
  <c r="T23" i="19"/>
  <c r="T22" i="19"/>
  <c r="L23" i="19"/>
  <c r="BA24" i="19"/>
  <c r="BA23" i="19"/>
  <c r="D27" i="19"/>
  <c r="D26" i="19"/>
  <c r="J28" i="19"/>
  <c r="J27" i="19"/>
  <c r="X29" i="19"/>
  <c r="P30" i="19"/>
  <c r="AD30" i="19"/>
  <c r="X31" i="19"/>
  <c r="AH31" i="19"/>
  <c r="D20" i="19"/>
  <c r="AY28" i="19"/>
  <c r="N17" i="19"/>
  <c r="X18" i="19"/>
  <c r="R19" i="19"/>
  <c r="T20" i="19"/>
  <c r="AF20" i="19"/>
  <c r="BE20" i="19"/>
  <c r="AF21" i="19"/>
  <c r="BE21" i="19"/>
  <c r="V22" i="19"/>
  <c r="Z24" i="19"/>
  <c r="Z23" i="19"/>
  <c r="P25" i="19"/>
  <c r="P24" i="19"/>
  <c r="AD26" i="19"/>
  <c r="AD25" i="19"/>
  <c r="T27" i="19"/>
  <c r="T26" i="19"/>
  <c r="BA28" i="19"/>
  <c r="BA27" i="19"/>
  <c r="AY29" i="19"/>
  <c r="BG30" i="19"/>
  <c r="AT30" i="19"/>
  <c r="E22" i="19"/>
  <c r="F22" i="19" s="1"/>
  <c r="AT23" i="19"/>
  <c r="E26" i="19"/>
  <c r="F26" i="19" s="1"/>
  <c r="AT27" i="19"/>
  <c r="AT8" i="22"/>
  <c r="AF11" i="3" s="1"/>
  <c r="AW8" i="22"/>
  <c r="D16" i="22"/>
  <c r="E7" i="22"/>
  <c r="D10" i="22"/>
  <c r="F12" i="22"/>
  <c r="BE15" i="22"/>
  <c r="F16" i="22"/>
  <c r="F20" i="22"/>
  <c r="AT25" i="22"/>
  <c r="AU25" i="22" s="1"/>
  <c r="AW25" i="22"/>
  <c r="BG28" i="22"/>
  <c r="BG27" i="22"/>
  <c r="F14" i="22"/>
  <c r="D38" i="22"/>
  <c r="AW18" i="22"/>
  <c r="AT18" i="22"/>
  <c r="AU18" i="22" s="1"/>
  <c r="AW15" i="22"/>
  <c r="BG19" i="22"/>
  <c r="BA23" i="22"/>
  <c r="AY15" i="22"/>
  <c r="BC25" i="22"/>
  <c r="AU31" i="22"/>
  <c r="BE8" i="22"/>
  <c r="D13" i="22"/>
  <c r="AU16" i="22"/>
  <c r="D21" i="22"/>
  <c r="E26" i="22"/>
  <c r="F26" i="22" s="1"/>
  <c r="AY27" i="22"/>
  <c r="AT7" i="22"/>
  <c r="AW9" i="22"/>
  <c r="BA11" i="22"/>
  <c r="BA10" i="22"/>
  <c r="BE12" i="22"/>
  <c r="AW16" i="22"/>
  <c r="BE20" i="22"/>
  <c r="AY24" i="22"/>
  <c r="AW19" i="22"/>
  <c r="BA20" i="22"/>
  <c r="AY25" i="22"/>
  <c r="BA26" i="22"/>
  <c r="D5" i="22"/>
  <c r="E9" i="22"/>
  <c r="AT10" i="22"/>
  <c r="AF13" i="3" s="1"/>
  <c r="AT17" i="22"/>
  <c r="AU17" i="22" s="1"/>
  <c r="F22" i="22"/>
  <c r="D23" i="22"/>
  <c r="D27" i="22"/>
  <c r="F31" i="22"/>
  <c r="E13" i="22"/>
  <c r="F13" i="22" s="1"/>
  <c r="AT14" i="22"/>
  <c r="BA16" i="22"/>
  <c r="BG21" i="22"/>
  <c r="BE22" i="22"/>
  <c r="E23" i="22"/>
  <c r="F23" i="22" s="1"/>
  <c r="BC23" i="22"/>
  <c r="BC26" i="22"/>
  <c r="E27" i="22"/>
  <c r="D29" i="22"/>
  <c r="F18" i="22"/>
  <c r="AY21" i="22"/>
  <c r="AU28" i="22"/>
  <c r="E30" i="22"/>
  <c r="F30" i="22" s="1"/>
  <c r="AW27" i="22"/>
  <c r="AT27" i="22"/>
  <c r="AU27" i="22" s="1"/>
  <c r="AW30" i="22"/>
  <c r="AT29" i="22"/>
  <c r="AU29" i="22" s="1"/>
  <c r="BG17" i="22"/>
  <c r="D19" i="22"/>
  <c r="AY17" i="22"/>
  <c r="BC19" i="22"/>
  <c r="AW20" i="22"/>
  <c r="AW23" i="22"/>
  <c r="BA24" i="22"/>
  <c r="AW26" i="22"/>
  <c r="D21" i="25"/>
  <c r="D20" i="25"/>
  <c r="BE20" i="25"/>
  <c r="BE19" i="25"/>
  <c r="E17" i="25"/>
  <c r="BA21" i="25"/>
  <c r="BA20" i="25"/>
  <c r="D7" i="25"/>
  <c r="AY10" i="25"/>
  <c r="AY9" i="25"/>
  <c r="E7" i="25"/>
  <c r="L10" i="3" s="1"/>
  <c r="AU23" i="25"/>
  <c r="BC8" i="25"/>
  <c r="BC7" i="25"/>
  <c r="BA8" i="25"/>
  <c r="AT10" i="25"/>
  <c r="AE13" i="3" s="1"/>
  <c r="AW10" i="25"/>
  <c r="E24" i="25"/>
  <c r="BA31" i="25"/>
  <c r="BA30" i="25"/>
  <c r="E9" i="25"/>
  <c r="BG10" i="25"/>
  <c r="BG9" i="25"/>
  <c r="AU15" i="25"/>
  <c r="AY22" i="25"/>
  <c r="AY21" i="25"/>
  <c r="BA28" i="25"/>
  <c r="BA27" i="25"/>
  <c r="AW14" i="25"/>
  <c r="AW17" i="25"/>
  <c r="AW19" i="25"/>
  <c r="AU18" i="25"/>
  <c r="E20" i="25"/>
  <c r="AW7" i="25"/>
  <c r="BE7" i="25"/>
  <c r="AT9" i="25"/>
  <c r="AY19" i="25"/>
  <c r="AW25" i="25"/>
  <c r="AT25" i="25"/>
  <c r="AU25" i="25" s="1"/>
  <c r="BC27" i="25"/>
  <c r="BC26" i="25"/>
  <c r="BG29" i="25"/>
  <c r="AW18" i="25"/>
  <c r="BA19" i="25"/>
  <c r="BG25" i="25"/>
  <c r="AU28" i="25"/>
  <c r="AU27" i="25"/>
  <c r="AY29" i="25"/>
  <c r="AW20" i="25"/>
  <c r="BA24" i="25"/>
  <c r="AY25" i="25"/>
  <c r="BE26" i="25"/>
  <c r="D27" i="25"/>
  <c r="E28" i="25"/>
  <c r="AW21" i="25"/>
  <c r="AT21" i="25"/>
  <c r="AU21" i="25" s="1"/>
  <c r="AW26" i="25"/>
  <c r="AW31" i="25"/>
  <c r="AT31" i="25"/>
  <c r="AU31" i="25" s="1"/>
  <c r="AY30" i="25"/>
  <c r="BG30" i="25"/>
  <c r="AT30" i="25"/>
  <c r="AU30" i="25" s="1"/>
  <c r="E31" i="25"/>
  <c r="BG11" i="28"/>
  <c r="F12" i="28"/>
  <c r="F15" i="28"/>
  <c r="BA16" i="28"/>
  <c r="BC17" i="28"/>
  <c r="H18" i="28"/>
  <c r="E18" i="28"/>
  <c r="F18" i="28" s="1"/>
  <c r="H19" i="28"/>
  <c r="D20" i="28"/>
  <c r="D21" i="28"/>
  <c r="BE22" i="28"/>
  <c r="BE21" i="28"/>
  <c r="N28" i="28"/>
  <c r="H30" i="28"/>
  <c r="BG10" i="28"/>
  <c r="BG9" i="28"/>
  <c r="AU15" i="28"/>
  <c r="F20" i="28"/>
  <c r="D8" i="28"/>
  <c r="D7" i="28"/>
  <c r="H12" i="28"/>
  <c r="BE19" i="28"/>
  <c r="BE20" i="28"/>
  <c r="F24" i="28"/>
  <c r="BA27" i="28"/>
  <c r="E29" i="28"/>
  <c r="F29" i="28" s="1"/>
  <c r="BC9" i="28"/>
  <c r="AU11" i="28"/>
  <c r="BE11" i="28"/>
  <c r="D14" i="28"/>
  <c r="BA17" i="28"/>
  <c r="BA18" i="28"/>
  <c r="AU18" i="28"/>
  <c r="F19" i="28"/>
  <c r="BC26" i="28"/>
  <c r="D10" i="28"/>
  <c r="BE13" i="28"/>
  <c r="BC14" i="28"/>
  <c r="H17" i="28"/>
  <c r="N20" i="28"/>
  <c r="H21" i="28"/>
  <c r="D22" i="28"/>
  <c r="D5" i="28"/>
  <c r="E7" i="28"/>
  <c r="H10" i="28"/>
  <c r="H9" i="28"/>
  <c r="BA11" i="28"/>
  <c r="N13" i="28"/>
  <c r="N17" i="28"/>
  <c r="H25" i="28"/>
  <c r="H24" i="28"/>
  <c r="F28" i="28"/>
  <c r="H11" i="28"/>
  <c r="BG18" i="28"/>
  <c r="BG19" i="28"/>
  <c r="BC21" i="28"/>
  <c r="H27" i="28"/>
  <c r="F30" i="28"/>
  <c r="BA9" i="28"/>
  <c r="BA8" i="28"/>
  <c r="N11" i="28"/>
  <c r="AT16" i="28"/>
  <c r="AU16" i="28" s="1"/>
  <c r="H28" i="28"/>
  <c r="H22" i="28"/>
  <c r="E22" i="28"/>
  <c r="F22" i="28" s="1"/>
  <c r="BC20" i="28"/>
  <c r="BG21" i="28"/>
  <c r="BA22" i="28"/>
  <c r="AT25" i="28"/>
  <c r="AU25" i="28" s="1"/>
  <c r="D26" i="28"/>
  <c r="AU29" i="28"/>
  <c r="F31" i="28"/>
  <c r="BC16" i="28"/>
  <c r="N25" i="28"/>
  <c r="BE25" i="28"/>
  <c r="H31" i="28"/>
  <c r="BA31" i="28"/>
  <c r="AT23" i="28"/>
  <c r="AU23" i="28" s="1"/>
  <c r="E26" i="28"/>
  <c r="F26" i="28" s="1"/>
  <c r="AT27" i="28"/>
  <c r="AU27" i="28" s="1"/>
  <c r="AW11" i="31"/>
  <c r="H16" i="31"/>
  <c r="AW8" i="31"/>
  <c r="BE8" i="31"/>
  <c r="D9" i="31"/>
  <c r="L9" i="31"/>
  <c r="BC9" i="31"/>
  <c r="F26" i="31"/>
  <c r="BE27" i="31"/>
  <c r="F28" i="31"/>
  <c r="BC28" i="31"/>
  <c r="F19" i="31"/>
  <c r="H10" i="31"/>
  <c r="BE12" i="31"/>
  <c r="D13" i="31"/>
  <c r="N21" i="31"/>
  <c r="BC22" i="31"/>
  <c r="BA23" i="31"/>
  <c r="N28" i="31"/>
  <c r="AY29" i="31"/>
  <c r="AW7" i="31"/>
  <c r="AW13" i="31"/>
  <c r="AY24" i="31"/>
  <c r="H27" i="31"/>
  <c r="E30" i="31"/>
  <c r="F30" i="31" s="1"/>
  <c r="H30" i="31"/>
  <c r="AY7" i="31"/>
  <c r="H13" i="31"/>
  <c r="F15" i="31"/>
  <c r="L16" i="31"/>
  <c r="L18" i="31"/>
  <c r="AW18" i="31"/>
  <c r="D21" i="31"/>
  <c r="L22" i="31"/>
  <c r="AW22" i="31"/>
  <c r="AU23" i="31"/>
  <c r="H24" i="31"/>
  <c r="H26" i="31"/>
  <c r="H28" i="31"/>
  <c r="F29" i="31"/>
  <c r="X31" i="31"/>
  <c r="H8" i="31"/>
  <c r="J13" i="31"/>
  <c r="X14" i="31"/>
  <c r="BE14" i="31"/>
  <c r="BG19" i="31"/>
  <c r="H20" i="31"/>
  <c r="BE20" i="31"/>
  <c r="H21" i="31"/>
  <c r="AU12" i="31"/>
  <c r="H19" i="31"/>
  <c r="X20" i="31"/>
  <c r="BC25" i="31"/>
  <c r="BA7" i="31"/>
  <c r="BA12" i="31"/>
  <c r="N14" i="31"/>
  <c r="BG14" i="31"/>
  <c r="H17" i="31"/>
  <c r="AW19" i="31"/>
  <c r="J20" i="31"/>
  <c r="J26" i="31"/>
  <c r="J12" i="31"/>
  <c r="BC12" i="31"/>
  <c r="L13" i="31"/>
  <c r="AW14" i="31"/>
  <c r="BC15" i="31"/>
  <c r="D16" i="31"/>
  <c r="J17" i="31"/>
  <c r="AT17" i="31"/>
  <c r="BC18" i="31"/>
  <c r="AT20" i="31"/>
  <c r="AW20" i="31"/>
  <c r="N23" i="31"/>
  <c r="E25" i="31"/>
  <c r="F25" i="31" s="1"/>
  <c r="X28" i="31"/>
  <c r="BC16" i="31"/>
  <c r="X18" i="31"/>
  <c r="E21" i="31"/>
  <c r="BA21" i="31"/>
  <c r="L24" i="31"/>
  <c r="AW27" i="31"/>
  <c r="AW30" i="31"/>
  <c r="J31" i="31"/>
  <c r="AU16" i="31"/>
  <c r="L17" i="31"/>
  <c r="F23" i="31"/>
  <c r="D24" i="31"/>
  <c r="J25" i="31"/>
  <c r="AU28" i="31"/>
  <c r="H18" i="31"/>
  <c r="N19" i="31"/>
  <c r="BG22" i="31"/>
  <c r="H23" i="31"/>
  <c r="BE23" i="31"/>
  <c r="BC24" i="31"/>
  <c r="X26" i="31"/>
  <c r="AW28" i="31"/>
  <c r="AU29" i="31"/>
  <c r="BA17" i="31"/>
  <c r="L20" i="31"/>
  <c r="AY22" i="31"/>
  <c r="AW23" i="31"/>
  <c r="AW29" i="31"/>
  <c r="BA31" i="31"/>
  <c r="D38" i="25"/>
  <c r="D38" i="31"/>
  <c r="D39" i="31"/>
  <c r="F13" i="34"/>
  <c r="F20" i="34"/>
  <c r="F23" i="34"/>
  <c r="L21" i="34"/>
  <c r="BE24" i="34"/>
  <c r="F29" i="34"/>
  <c r="E10" i="34"/>
  <c r="I13" i="3" s="1"/>
  <c r="J11" i="34"/>
  <c r="BA11" i="34"/>
  <c r="H12" i="34"/>
  <c r="AY12" i="34"/>
  <c r="BG12" i="34"/>
  <c r="N13" i="34"/>
  <c r="AW13" i="34"/>
  <c r="BE13" i="34"/>
  <c r="D14" i="34"/>
  <c r="L14" i="34"/>
  <c r="AU14" i="34"/>
  <c r="BC14" i="34"/>
  <c r="J15" i="34"/>
  <c r="H16" i="34"/>
  <c r="BA16" i="34"/>
  <c r="AY18" i="34"/>
  <c r="BC20" i="34"/>
  <c r="H22" i="34"/>
  <c r="D24" i="34"/>
  <c r="D28" i="34"/>
  <c r="D29" i="34"/>
  <c r="BA31" i="34"/>
  <c r="H26" i="34"/>
  <c r="E26" i="34"/>
  <c r="AT7" i="34"/>
  <c r="AT11" i="34"/>
  <c r="AB14" i="3" s="1"/>
  <c r="E14" i="34"/>
  <c r="AT15" i="34"/>
  <c r="AU15" i="34" s="1"/>
  <c r="AT17" i="34"/>
  <c r="AU17" i="34" s="1"/>
  <c r="BE17" i="34"/>
  <c r="AT20" i="34"/>
  <c r="AU20" i="34" s="1"/>
  <c r="AW21" i="34"/>
  <c r="J25" i="34"/>
  <c r="BE28" i="34"/>
  <c r="H13" i="34"/>
  <c r="AW14" i="34"/>
  <c r="D15" i="34"/>
  <c r="N20" i="34"/>
  <c r="BE22" i="34"/>
  <c r="H24" i="34"/>
  <c r="E24" i="34"/>
  <c r="F24" i="34" s="1"/>
  <c r="F30" i="34"/>
  <c r="J9" i="34"/>
  <c r="BA9" i="34"/>
  <c r="H10" i="34"/>
  <c r="AY10" i="34"/>
  <c r="BG10" i="34"/>
  <c r="BC18" i="34"/>
  <c r="D19" i="34"/>
  <c r="BG20" i="34"/>
  <c r="L22" i="34"/>
  <c r="AU22" i="34"/>
  <c r="J24" i="34"/>
  <c r="F27" i="34"/>
  <c r="F17" i="34"/>
  <c r="AY17" i="34"/>
  <c r="BE18" i="34"/>
  <c r="N22" i="34"/>
  <c r="AW22" i="34"/>
  <c r="AW27" i="34"/>
  <c r="AT27" i="34"/>
  <c r="AU28" i="34" s="1"/>
  <c r="AW28" i="34"/>
  <c r="BG16" i="34"/>
  <c r="H17" i="34"/>
  <c r="L18" i="34"/>
  <c r="AT18" i="34"/>
  <c r="AU18" i="34" s="1"/>
  <c r="H20" i="34"/>
  <c r="AY20" i="34"/>
  <c r="D22" i="34"/>
  <c r="H23" i="34"/>
  <c r="H27" i="34"/>
  <c r="N18" i="34"/>
  <c r="BG18" i="34"/>
  <c r="BA20" i="34"/>
  <c r="AY22" i="34"/>
  <c r="AT25" i="34"/>
  <c r="AU25" i="34" s="1"/>
  <c r="E28" i="34"/>
  <c r="F28" i="34" s="1"/>
  <c r="AT31" i="34"/>
  <c r="AU31" i="34" s="1"/>
  <c r="E25" i="34"/>
  <c r="F25" i="34" s="1"/>
  <c r="AT26" i="34"/>
  <c r="AU26" i="34" s="1"/>
  <c r="H28" i="34"/>
  <c r="AU30" i="34"/>
  <c r="BC30" i="34"/>
  <c r="F31" i="34"/>
  <c r="N31" i="34"/>
  <c r="F28" i="43"/>
  <c r="AU16" i="43"/>
  <c r="AU17" i="43"/>
  <c r="F16" i="43"/>
  <c r="AU19" i="43"/>
  <c r="D8" i="43"/>
  <c r="L8" i="43"/>
  <c r="T8" i="43"/>
  <c r="AJ8" i="43"/>
  <c r="BC8" i="43"/>
  <c r="R9" i="43"/>
  <c r="BA9" i="43"/>
  <c r="E11" i="43"/>
  <c r="H14" i="3" s="1"/>
  <c r="AT12" i="43"/>
  <c r="E15" i="43"/>
  <c r="F15" i="43" s="1"/>
  <c r="L17" i="43"/>
  <c r="P18" i="43"/>
  <c r="AW18" i="43"/>
  <c r="BA19" i="43"/>
  <c r="L20" i="43"/>
  <c r="AW21" i="43"/>
  <c r="E24" i="43"/>
  <c r="P24" i="43"/>
  <c r="AW24" i="43"/>
  <c r="AU26" i="43"/>
  <c r="D29" i="43"/>
  <c r="BC29" i="43"/>
  <c r="P31" i="43"/>
  <c r="BG18" i="43"/>
  <c r="E8" i="43"/>
  <c r="N11" i="43"/>
  <c r="V11" i="43"/>
  <c r="AW11" i="43"/>
  <c r="BE11" i="43"/>
  <c r="V17" i="43"/>
  <c r="AT20" i="43"/>
  <c r="E21" i="43"/>
  <c r="N26" i="43"/>
  <c r="AJ26" i="43"/>
  <c r="BA27" i="43"/>
  <c r="V28" i="43"/>
  <c r="N29" i="43"/>
  <c r="X29" i="43"/>
  <c r="V30" i="43"/>
  <c r="AW30" i="43"/>
  <c r="AT30" i="43"/>
  <c r="AU30" i="43" s="1"/>
  <c r="N17" i="43"/>
  <c r="BA17" i="43"/>
  <c r="R18" i="43"/>
  <c r="AW23" i="43"/>
  <c r="AT23" i="43"/>
  <c r="AU23" i="43" s="1"/>
  <c r="AW26" i="43"/>
  <c r="X28" i="43"/>
  <c r="AU28" i="43"/>
  <c r="AU29" i="43"/>
  <c r="AY7" i="43"/>
  <c r="E9" i="43"/>
  <c r="H12" i="3" s="1"/>
  <c r="AT10" i="43"/>
  <c r="AA13" i="3" s="1"/>
  <c r="P11" i="43"/>
  <c r="X11" i="43"/>
  <c r="AY11" i="43"/>
  <c r="BG11" i="43"/>
  <c r="N12" i="43"/>
  <c r="V12" i="43"/>
  <c r="AW12" i="43"/>
  <c r="BE12" i="43"/>
  <c r="D13" i="43"/>
  <c r="L13" i="43"/>
  <c r="T13" i="43"/>
  <c r="AJ13" i="43"/>
  <c r="BC13" i="43"/>
  <c r="R14" i="43"/>
  <c r="BA14" i="43"/>
  <c r="P15" i="43"/>
  <c r="X15" i="43"/>
  <c r="AY15" i="43"/>
  <c r="T18" i="43"/>
  <c r="BE19" i="43"/>
  <c r="P20" i="43"/>
  <c r="BA21" i="43"/>
  <c r="L22" i="43"/>
  <c r="BA24" i="43"/>
  <c r="BE25" i="43"/>
  <c r="T27" i="43"/>
  <c r="BG28" i="43"/>
  <c r="BG29" i="43"/>
  <c r="N30" i="43"/>
  <c r="E31" i="43"/>
  <c r="F31" i="43" s="1"/>
  <c r="AY8" i="43"/>
  <c r="BC17" i="43"/>
  <c r="E23" i="43"/>
  <c r="F23" i="43" s="1"/>
  <c r="AY23" i="43"/>
  <c r="E26" i="43"/>
  <c r="F26" i="43" s="1"/>
  <c r="R26" i="43"/>
  <c r="P28" i="43"/>
  <c r="AW31" i="43"/>
  <c r="D19" i="43"/>
  <c r="AJ19" i="43"/>
  <c r="AW19" i="43"/>
  <c r="BG19" i="43"/>
  <c r="R20" i="43"/>
  <c r="V21" i="43"/>
  <c r="BC21" i="43"/>
  <c r="D22" i="43"/>
  <c r="N22" i="43"/>
  <c r="AJ22" i="43"/>
  <c r="BG22" i="43"/>
  <c r="R23" i="43"/>
  <c r="D25" i="43"/>
  <c r="AJ25" i="43"/>
  <c r="AW25" i="43"/>
  <c r="BG25" i="43"/>
  <c r="L27" i="43"/>
  <c r="AY28" i="43"/>
  <c r="AY29" i="43"/>
  <c r="X31" i="43"/>
  <c r="X18" i="43"/>
  <c r="X24" i="43"/>
  <c r="F25" i="43"/>
  <c r="P25" i="43"/>
  <c r="BC26" i="43"/>
  <c r="AW27" i="43"/>
  <c r="AT27" i="43"/>
  <c r="AU27" i="43" s="1"/>
  <c r="R28" i="43"/>
  <c r="T29" i="43"/>
  <c r="F30" i="43"/>
  <c r="R30" i="43"/>
  <c r="BE30" i="43"/>
  <c r="N31" i="43"/>
  <c r="V31" i="43"/>
  <c r="AL5" i="46"/>
  <c r="AL12" i="46"/>
  <c r="AU18" i="46"/>
  <c r="AL15" i="46"/>
  <c r="AL20" i="46"/>
  <c r="AW23" i="46"/>
  <c r="AU23" i="46"/>
  <c r="AL29" i="46"/>
  <c r="D13" i="46"/>
  <c r="AU16" i="46"/>
  <c r="AW17" i="46"/>
  <c r="AW18" i="46"/>
  <c r="AW19" i="46"/>
  <c r="AU19" i="46"/>
  <c r="AU10" i="46"/>
  <c r="AT8" i="46"/>
  <c r="D18" i="46"/>
  <c r="D16" i="46"/>
  <c r="AU13" i="46"/>
  <c r="D10" i="46"/>
  <c r="D9" i="46"/>
  <c r="D12" i="46"/>
  <c r="AL18" i="46"/>
  <c r="AL16" i="46"/>
  <c r="AU26" i="46"/>
  <c r="AU28" i="46"/>
  <c r="AW29" i="46"/>
  <c r="AU24" i="46"/>
  <c r="AU29" i="46"/>
  <c r="AW30" i="46"/>
  <c r="D24" i="46"/>
  <c r="AW24" i="46"/>
  <c r="D20" i="46"/>
  <c r="AU20" i="46"/>
  <c r="D27" i="46"/>
  <c r="AU27" i="46"/>
  <c r="AL30" i="46"/>
  <c r="AT11" i="49"/>
  <c r="Y14" i="3" s="1"/>
  <c r="D13" i="49"/>
  <c r="AT17" i="49"/>
  <c r="AT18" i="49"/>
  <c r="AU18" i="49" s="1"/>
  <c r="AT21" i="49"/>
  <c r="AU21" i="49" s="1"/>
  <c r="AT27" i="49"/>
  <c r="AU27" i="49" s="1"/>
  <c r="AT7" i="49"/>
  <c r="AT19" i="49"/>
  <c r="AU25" i="49"/>
  <c r="AU24" i="49"/>
  <c r="AU28" i="49"/>
  <c r="D18" i="49"/>
  <c r="E24" i="49"/>
  <c r="F24" i="49" s="1"/>
  <c r="D7" i="49"/>
  <c r="E14" i="49"/>
  <c r="F14" i="49" s="1"/>
  <c r="AT15" i="49"/>
  <c r="AU15" i="49" s="1"/>
  <c r="E28" i="49"/>
  <c r="AT10" i="49"/>
  <c r="Y13" i="3" s="1"/>
  <c r="AU13" i="49"/>
  <c r="AT16" i="49"/>
  <c r="AU16" i="49" s="1"/>
  <c r="AT22" i="49"/>
  <c r="AU22" i="49" s="1"/>
  <c r="D19" i="49"/>
  <c r="D24" i="49"/>
  <c r="AU29" i="49"/>
  <c r="D23" i="49"/>
  <c r="AU30" i="49"/>
  <c r="D28" i="49"/>
  <c r="D29" i="49"/>
  <c r="AT31" i="49"/>
  <c r="AU31" i="49" s="1"/>
  <c r="AU14" i="52"/>
  <c r="D39" i="52"/>
  <c r="AT7" i="52"/>
  <c r="BA8" i="52"/>
  <c r="F14" i="52"/>
  <c r="J21" i="52"/>
  <c r="J22" i="52"/>
  <c r="AT21" i="52"/>
  <c r="AU21" i="52" s="1"/>
  <c r="AW22" i="52"/>
  <c r="BA24" i="52"/>
  <c r="BA23" i="52"/>
  <c r="E8" i="52"/>
  <c r="E11" i="3" s="1"/>
  <c r="BC8" i="52"/>
  <c r="BG14" i="52"/>
  <c r="BG13" i="52"/>
  <c r="AW18" i="52"/>
  <c r="AW19" i="52"/>
  <c r="AW20" i="52"/>
  <c r="AW21" i="52"/>
  <c r="BG28" i="52"/>
  <c r="D15" i="52"/>
  <c r="D16" i="52"/>
  <c r="BE20" i="52"/>
  <c r="J20" i="52"/>
  <c r="J19" i="52"/>
  <c r="BG20" i="52"/>
  <c r="AU22" i="52"/>
  <c r="BE15" i="52"/>
  <c r="BE14" i="52"/>
  <c r="BG29" i="52"/>
  <c r="BC31" i="52"/>
  <c r="J8" i="52"/>
  <c r="AY19" i="52"/>
  <c r="BG24" i="52"/>
  <c r="AY30" i="52"/>
  <c r="AY29" i="52"/>
  <c r="AU15" i="52"/>
  <c r="D5" i="52"/>
  <c r="BC11" i="52"/>
  <c r="BC12" i="52"/>
  <c r="AW15" i="52"/>
  <c r="AW14" i="52"/>
  <c r="BA19" i="52"/>
  <c r="AT10" i="52"/>
  <c r="X13" i="3" s="1"/>
  <c r="AW11" i="52"/>
  <c r="N8" i="52"/>
  <c r="BA9" i="52"/>
  <c r="AY13" i="52"/>
  <c r="AY14" i="52"/>
  <c r="BC15" i="52"/>
  <c r="AT17" i="52"/>
  <c r="D19" i="52"/>
  <c r="D21" i="52"/>
  <c r="BC22" i="52"/>
  <c r="BC23" i="52"/>
  <c r="BA13" i="52"/>
  <c r="BA12" i="52"/>
  <c r="BG19" i="52"/>
  <c r="F5" i="52"/>
  <c r="J9" i="52"/>
  <c r="D11" i="52"/>
  <c r="D12" i="52"/>
  <c r="J13" i="52"/>
  <c r="J12" i="52"/>
  <c r="J17" i="52"/>
  <c r="F18" i="52"/>
  <c r="F21" i="52"/>
  <c r="AY25" i="52"/>
  <c r="AY24" i="52"/>
  <c r="E31" i="52"/>
  <c r="F31" i="52" s="1"/>
  <c r="AU20" i="52"/>
  <c r="J27" i="52"/>
  <c r="AY27" i="52"/>
  <c r="AW28" i="52"/>
  <c r="BE31" i="52"/>
  <c r="AU28" i="52"/>
  <c r="E11" i="52"/>
  <c r="E14" i="3" s="1"/>
  <c r="AT12" i="52"/>
  <c r="AU12" i="52" s="1"/>
  <c r="E15" i="52"/>
  <c r="F15" i="52" s="1"/>
  <c r="AT16" i="52"/>
  <c r="AU16" i="52" s="1"/>
  <c r="AY21" i="52"/>
  <c r="D26" i="52"/>
  <c r="BA26" i="52"/>
  <c r="F30" i="52"/>
  <c r="BA17" i="52"/>
  <c r="BC26" i="52"/>
  <c r="BC16" i="52"/>
  <c r="AU29" i="52"/>
  <c r="E22" i="52"/>
  <c r="F22" i="52" s="1"/>
  <c r="AT23" i="52"/>
  <c r="AU23" i="52" s="1"/>
  <c r="E26" i="52"/>
  <c r="F26" i="52" s="1"/>
  <c r="AT27" i="52"/>
  <c r="AU27" i="52" s="1"/>
  <c r="H14" i="37"/>
  <c r="AT7" i="37"/>
  <c r="BE11" i="37"/>
  <c r="AT14" i="37"/>
  <c r="AW14" i="37"/>
  <c r="BA17" i="37"/>
  <c r="BC22" i="37"/>
  <c r="AY27" i="37"/>
  <c r="H8" i="37"/>
  <c r="AY9" i="37"/>
  <c r="BG9" i="37"/>
  <c r="E11" i="37"/>
  <c r="AW13" i="37"/>
  <c r="AJ14" i="37"/>
  <c r="AY14" i="37"/>
  <c r="BA15" i="37"/>
  <c r="BG21" i="37"/>
  <c r="E23" i="37"/>
  <c r="H23" i="37"/>
  <c r="AU28" i="37"/>
  <c r="AY8" i="37"/>
  <c r="AY13" i="37"/>
  <c r="AW19" i="37"/>
  <c r="AT19" i="37"/>
  <c r="AU19" i="37" s="1"/>
  <c r="N25" i="37"/>
  <c r="N26" i="37"/>
  <c r="BE26" i="37"/>
  <c r="BE25" i="37"/>
  <c r="BA27" i="37"/>
  <c r="N29" i="37"/>
  <c r="N28" i="37"/>
  <c r="BG29" i="37"/>
  <c r="BG28" i="37"/>
  <c r="BE31" i="37"/>
  <c r="H9" i="37"/>
  <c r="AW11" i="37"/>
  <c r="BA13" i="37"/>
  <c r="AU16" i="37"/>
  <c r="BG16" i="37"/>
  <c r="AY18" i="37"/>
  <c r="BE20" i="37"/>
  <c r="AU22" i="37"/>
  <c r="H24" i="37"/>
  <c r="D27" i="37"/>
  <c r="D6" i="37"/>
  <c r="BE17" i="37"/>
  <c r="D18" i="37"/>
  <c r="BA18" i="37"/>
  <c r="AT29" i="37"/>
  <c r="AU29" i="37" s="1"/>
  <c r="AW29" i="37"/>
  <c r="E13" i="37"/>
  <c r="H13" i="37"/>
  <c r="AY16" i="37"/>
  <c r="AY15" i="37"/>
  <c r="AW10" i="37"/>
  <c r="E7" i="37"/>
  <c r="BC12" i="37"/>
  <c r="D13" i="37"/>
  <c r="D14" i="37"/>
  <c r="H15" i="37"/>
  <c r="AT15" i="37"/>
  <c r="AJ16" i="37"/>
  <c r="BC19" i="37"/>
  <c r="BC18" i="37"/>
  <c r="AJ20" i="37"/>
  <c r="AW20" i="37"/>
  <c r="AJ22" i="37"/>
  <c r="L26" i="37"/>
  <c r="AT24" i="37"/>
  <c r="AW24" i="37"/>
  <c r="BC14" i="37"/>
  <c r="AW8" i="37"/>
  <c r="BE8" i="37"/>
  <c r="D12" i="37"/>
  <c r="BE12" i="37"/>
  <c r="BE13" i="37"/>
  <c r="E14" i="37"/>
  <c r="BG14" i="37"/>
  <c r="AW15" i="37"/>
  <c r="AW18" i="37"/>
  <c r="AT17" i="37"/>
  <c r="AU17" i="37" s="1"/>
  <c r="AW17" i="37"/>
  <c r="BG17" i="37"/>
  <c r="BE18" i="37"/>
  <c r="BA19" i="37"/>
  <c r="D22" i="37"/>
  <c r="BC16" i="37"/>
  <c r="D23" i="37"/>
  <c r="H29" i="37"/>
  <c r="AW30" i="37"/>
  <c r="H18" i="37"/>
  <c r="BG25" i="37"/>
  <c r="H27" i="37"/>
  <c r="BA31" i="37"/>
  <c r="E22" i="37"/>
  <c r="AT23" i="37"/>
  <c r="AU23" i="37" s="1"/>
  <c r="E26" i="37"/>
  <c r="AT27" i="37"/>
  <c r="AU27" i="37" s="1"/>
  <c r="D12" i="40"/>
  <c r="D20" i="40"/>
  <c r="D14" i="40"/>
  <c r="D21" i="40"/>
  <c r="Z20" i="40"/>
  <c r="H29" i="40"/>
  <c r="J16" i="40"/>
  <c r="D7" i="40"/>
  <c r="Z28" i="40"/>
  <c r="J20" i="40"/>
  <c r="J28" i="40"/>
  <c r="Z27" i="40"/>
  <c r="Z24" i="40"/>
  <c r="H22" i="40"/>
  <c r="D17" i="40"/>
  <c r="H30" i="40"/>
  <c r="F25" i="40"/>
  <c r="F22" i="40"/>
  <c r="J15" i="40"/>
  <c r="F30" i="40"/>
  <c r="D16" i="40"/>
  <c r="D28" i="40"/>
  <c r="D5" i="40"/>
  <c r="D6" i="40"/>
  <c r="D29" i="40"/>
  <c r="F21" i="40"/>
  <c r="D22" i="40"/>
  <c r="D13" i="40"/>
  <c r="D19" i="40"/>
  <c r="F26" i="40"/>
  <c r="F18" i="40"/>
  <c r="Z17" i="40"/>
  <c r="Z18" i="40"/>
  <c r="Z13" i="40"/>
  <c r="Z14" i="40"/>
  <c r="H31" i="40"/>
  <c r="E31" i="40"/>
  <c r="F31" i="40" s="1"/>
  <c r="F29" i="40"/>
  <c r="E27" i="40"/>
  <c r="F27" i="40" s="1"/>
  <c r="H27" i="40"/>
  <c r="H28" i="40"/>
  <c r="H26" i="40"/>
  <c r="Z29" i="40"/>
  <c r="Z30" i="40"/>
  <c r="J21" i="40"/>
  <c r="J22" i="40"/>
  <c r="E11" i="40"/>
  <c r="C14" i="3" s="1"/>
  <c r="H11" i="40"/>
  <c r="H12" i="40"/>
  <c r="J25" i="40"/>
  <c r="J26" i="40"/>
  <c r="H23" i="40"/>
  <c r="H24" i="40"/>
  <c r="E23" i="40"/>
  <c r="J17" i="40"/>
  <c r="J18" i="40"/>
  <c r="Z25" i="40"/>
  <c r="Z26" i="40"/>
  <c r="J13" i="40"/>
  <c r="J14" i="40"/>
  <c r="E19" i="40"/>
  <c r="H19" i="40"/>
  <c r="H20" i="40"/>
  <c r="J29" i="40"/>
  <c r="J30" i="40"/>
  <c r="Z21" i="40"/>
  <c r="Z22" i="40"/>
  <c r="F17" i="40"/>
  <c r="H15" i="40"/>
  <c r="H16" i="40"/>
  <c r="E15" i="40"/>
  <c r="F15" i="40" s="1"/>
  <c r="F14" i="40"/>
  <c r="C38" i="6"/>
  <c r="C38" i="16"/>
  <c r="B39" i="22"/>
  <c r="C38" i="28"/>
  <c r="C38" i="31"/>
  <c r="C38" i="46"/>
  <c r="C38" i="49"/>
  <c r="C38" i="52"/>
  <c r="C38" i="37"/>
  <c r="C38" i="40"/>
  <c r="D18" i="40"/>
  <c r="D26" i="40"/>
  <c r="D10" i="40"/>
  <c r="F13" i="40" l="1"/>
  <c r="AU9" i="6"/>
  <c r="F12" i="34"/>
  <c r="AU12" i="43"/>
  <c r="F10" i="12"/>
  <c r="F11" i="22"/>
  <c r="AJ10" i="3"/>
  <c r="AU7" i="9"/>
  <c r="AU8" i="9"/>
  <c r="AU11" i="25"/>
  <c r="AU10" i="6"/>
  <c r="F12" i="49"/>
  <c r="AU9" i="16"/>
  <c r="AU12" i="49"/>
  <c r="F10" i="19"/>
  <c r="AU13" i="37"/>
  <c r="F11" i="31"/>
  <c r="F12" i="43"/>
  <c r="K13" i="3"/>
  <c r="AU12" i="34"/>
  <c r="F12" i="46"/>
  <c r="G14" i="3"/>
  <c r="AG12" i="3"/>
  <c r="AU10" i="19"/>
  <c r="F10" i="16"/>
  <c r="F11" i="46"/>
  <c r="G13" i="3"/>
  <c r="AU10" i="34"/>
  <c r="AU9" i="9"/>
  <c r="AJ12" i="3"/>
  <c r="AU23" i="9"/>
  <c r="AJ26" i="3"/>
  <c r="AU24" i="9"/>
  <c r="AU15" i="9"/>
  <c r="AU19" i="9"/>
  <c r="AJ22" i="3"/>
  <c r="AU13" i="9"/>
  <c r="AJ16" i="3"/>
  <c r="AU16" i="9"/>
  <c r="AJ19" i="3"/>
  <c r="AU27" i="9"/>
  <c r="AJ30" i="3"/>
  <c r="AU12" i="37"/>
  <c r="F11" i="34"/>
  <c r="F11" i="43"/>
  <c r="AU11" i="34"/>
  <c r="F8" i="9"/>
  <c r="Q11" i="3"/>
  <c r="F9" i="6"/>
  <c r="D14" i="3"/>
  <c r="F12" i="37"/>
  <c r="AU10" i="22"/>
  <c r="F11" i="52"/>
  <c r="F8" i="31"/>
  <c r="F7" i="12"/>
  <c r="F9" i="12"/>
  <c r="AU9" i="25"/>
  <c r="AE12" i="3"/>
  <c r="L12" i="3"/>
  <c r="F10" i="25"/>
  <c r="F9" i="22"/>
  <c r="M12" i="3"/>
  <c r="F7" i="9"/>
  <c r="AU8" i="6"/>
  <c r="AU9" i="22"/>
  <c r="F9" i="16"/>
  <c r="AU7" i="6"/>
  <c r="F10" i="31"/>
  <c r="AU11" i="37"/>
  <c r="F10" i="34"/>
  <c r="AU7" i="31"/>
  <c r="F9" i="19"/>
  <c r="F10" i="28"/>
  <c r="F10" i="52"/>
  <c r="AG11" i="3"/>
  <c r="AU9" i="19"/>
  <c r="AU17" i="31"/>
  <c r="AC20" i="3"/>
  <c r="AU20" i="31"/>
  <c r="AC23" i="3"/>
  <c r="AU18" i="31"/>
  <c r="AU10" i="31"/>
  <c r="AC12" i="3"/>
  <c r="AU11" i="52"/>
  <c r="F8" i="6"/>
  <c r="F7" i="6"/>
  <c r="F10" i="46"/>
  <c r="F9" i="46"/>
  <c r="AU8" i="46"/>
  <c r="AU9" i="46"/>
  <c r="AU10" i="49"/>
  <c r="AU10" i="52"/>
  <c r="D13" i="3"/>
  <c r="F11" i="37"/>
  <c r="AU7" i="12"/>
  <c r="AU8" i="12"/>
  <c r="AU8" i="28"/>
  <c r="L11" i="3"/>
  <c r="F9" i="25"/>
  <c r="F8" i="12"/>
  <c r="E12" i="3"/>
  <c r="AU9" i="28"/>
  <c r="AU7" i="37"/>
  <c r="W10" i="3"/>
  <c r="AU7" i="34"/>
  <c r="AB10" i="3"/>
  <c r="F7" i="49"/>
  <c r="F10" i="3"/>
  <c r="F7" i="19"/>
  <c r="N10" i="3"/>
  <c r="F7" i="37"/>
  <c r="D10" i="3"/>
  <c r="AU7" i="16"/>
  <c r="F7" i="22"/>
  <c r="M10" i="3"/>
  <c r="F7" i="34"/>
  <c r="I10" i="3"/>
  <c r="F9" i="28"/>
  <c r="K11" i="3"/>
  <c r="AU9" i="34"/>
  <c r="AB11" i="3"/>
  <c r="AU8" i="25"/>
  <c r="AE10" i="3"/>
  <c r="AU7" i="52"/>
  <c r="X10" i="3"/>
  <c r="Z11" i="3"/>
  <c r="F7" i="28"/>
  <c r="K10" i="3"/>
  <c r="AU7" i="28"/>
  <c r="AD10" i="3"/>
  <c r="F7" i="31"/>
  <c r="J10" i="3"/>
  <c r="F9" i="34"/>
  <c r="I11" i="3"/>
  <c r="F7" i="43"/>
  <c r="H10" i="3"/>
  <c r="AU9" i="31"/>
  <c r="AC11" i="3"/>
  <c r="AU6" i="28"/>
  <c r="AD8" i="3"/>
  <c r="AU7" i="49"/>
  <c r="Y10" i="3"/>
  <c r="F8" i="43"/>
  <c r="H11" i="3"/>
  <c r="AU9" i="43"/>
  <c r="AA11" i="3"/>
  <c r="F7" i="52"/>
  <c r="E10" i="3"/>
  <c r="F9" i="31"/>
  <c r="J11" i="3"/>
  <c r="AU7" i="22"/>
  <c r="AF10" i="3"/>
  <c r="F7" i="16"/>
  <c r="O10" i="3"/>
  <c r="AU7" i="43"/>
  <c r="AA10" i="3"/>
  <c r="G11" i="3"/>
  <c r="AU9" i="52"/>
  <c r="X11" i="3"/>
  <c r="F10" i="37"/>
  <c r="D12" i="3"/>
  <c r="F29" i="49"/>
  <c r="F28" i="49"/>
  <c r="F15" i="49"/>
  <c r="AU5" i="28"/>
  <c r="F8" i="19"/>
  <c r="AU8" i="16"/>
  <c r="AU9" i="49"/>
  <c r="AU10" i="28"/>
  <c r="F8" i="25"/>
  <c r="F7" i="25"/>
  <c r="F10" i="49"/>
  <c r="F11" i="49"/>
  <c r="AU7" i="19"/>
  <c r="AU8" i="19"/>
  <c r="F8" i="52"/>
  <c r="F15" i="19"/>
  <c r="F8" i="34"/>
  <c r="AU7" i="25"/>
  <c r="AU8" i="31"/>
  <c r="AU9" i="37"/>
  <c r="F8" i="49"/>
  <c r="F9" i="49"/>
  <c r="F8" i="37"/>
  <c r="F9" i="37"/>
  <c r="F5" i="49"/>
  <c r="F6" i="49"/>
  <c r="AU8" i="43"/>
  <c r="AU8" i="37"/>
  <c r="F8" i="22"/>
  <c r="F8" i="28"/>
  <c r="AU14" i="6"/>
  <c r="AU24" i="6"/>
  <c r="F11" i="6"/>
  <c r="F25" i="6"/>
  <c r="F31" i="6"/>
  <c r="F13" i="6"/>
  <c r="AU28" i="6"/>
  <c r="AU21" i="6"/>
  <c r="AU17" i="9"/>
  <c r="F17" i="9"/>
  <c r="F22" i="9"/>
  <c r="F25" i="9"/>
  <c r="AU10" i="9"/>
  <c r="AU28" i="9"/>
  <c r="F29" i="9"/>
  <c r="AU18" i="9"/>
  <c r="AU14" i="9"/>
  <c r="D39" i="9"/>
  <c r="F11" i="9"/>
  <c r="F10" i="9"/>
  <c r="F13" i="9"/>
  <c r="F14" i="9"/>
  <c r="F9" i="9"/>
  <c r="F26" i="12"/>
  <c r="F27" i="12"/>
  <c r="AU28" i="12"/>
  <c r="AU24" i="12"/>
  <c r="F21" i="12"/>
  <c r="AU9" i="12"/>
  <c r="AU13" i="12"/>
  <c r="F22" i="12"/>
  <c r="F19" i="12"/>
  <c r="F14" i="16"/>
  <c r="D38" i="16"/>
  <c r="F8" i="16"/>
  <c r="F22" i="16"/>
  <c r="F15" i="16"/>
  <c r="AU12" i="16"/>
  <c r="F17" i="16"/>
  <c r="F29" i="16"/>
  <c r="AU18" i="16"/>
  <c r="AU19" i="16"/>
  <c r="AU20" i="16"/>
  <c r="F25" i="16"/>
  <c r="AU22" i="16"/>
  <c r="F26" i="16"/>
  <c r="AU14" i="16"/>
  <c r="F27" i="19"/>
  <c r="F16" i="19"/>
  <c r="F18" i="19"/>
  <c r="D39" i="19"/>
  <c r="F14" i="19"/>
  <c r="F12" i="19"/>
  <c r="F21" i="19"/>
  <c r="F23" i="19"/>
  <c r="AU26" i="22"/>
  <c r="F10" i="22"/>
  <c r="AU19" i="22"/>
  <c r="AU30" i="22"/>
  <c r="AU8" i="22"/>
  <c r="D39" i="22"/>
  <c r="AU14" i="22"/>
  <c r="AU15" i="22"/>
  <c r="F27" i="22"/>
  <c r="F28" i="22"/>
  <c r="F24" i="22"/>
  <c r="AU11" i="22"/>
  <c r="AU26" i="25"/>
  <c r="AU10" i="25"/>
  <c r="AU22" i="25"/>
  <c r="AU28" i="28"/>
  <c r="AU24" i="28"/>
  <c r="F27" i="28"/>
  <c r="F23" i="28"/>
  <c r="AU26" i="28"/>
  <c r="AU17" i="28"/>
  <c r="F21" i="31"/>
  <c r="F22" i="31"/>
  <c r="F31" i="31"/>
  <c r="AU21" i="31"/>
  <c r="D39" i="28"/>
  <c r="D38" i="28"/>
  <c r="D38" i="34"/>
  <c r="F14" i="34"/>
  <c r="AU16" i="34"/>
  <c r="AU8" i="34"/>
  <c r="AU27" i="34"/>
  <c r="F26" i="34"/>
  <c r="AU21" i="34"/>
  <c r="AU19" i="34"/>
  <c r="F15" i="34"/>
  <c r="AU13" i="43"/>
  <c r="AU10" i="43"/>
  <c r="AU11" i="43"/>
  <c r="F21" i="43"/>
  <c r="F22" i="43"/>
  <c r="F24" i="43"/>
  <c r="AU31" i="43"/>
  <c r="F9" i="43"/>
  <c r="AU20" i="43"/>
  <c r="AU21" i="43"/>
  <c r="F27" i="43"/>
  <c r="AU24" i="43"/>
  <c r="F10" i="43"/>
  <c r="D38" i="46"/>
  <c r="AU11" i="49"/>
  <c r="AU19" i="49"/>
  <c r="AU20" i="49"/>
  <c r="AU17" i="49"/>
  <c r="AU8" i="49"/>
  <c r="AU23" i="49"/>
  <c r="D38" i="49"/>
  <c r="AU17" i="52"/>
  <c r="AU13" i="52"/>
  <c r="F23" i="52"/>
  <c r="AU24" i="52"/>
  <c r="F16" i="52"/>
  <c r="AU18" i="52"/>
  <c r="F27" i="52"/>
  <c r="F12" i="52"/>
  <c r="AU8" i="52"/>
  <c r="F9" i="52"/>
  <c r="D39" i="37"/>
  <c r="AU14" i="37"/>
  <c r="AU20" i="37"/>
  <c r="D38" i="37"/>
  <c r="AU24" i="37"/>
  <c r="AU25" i="37"/>
  <c r="AU15" i="37"/>
  <c r="AU30" i="37"/>
  <c r="AU18" i="37"/>
  <c r="AU10" i="37"/>
  <c r="F19" i="40"/>
  <c r="F20" i="40"/>
  <c r="F23" i="40"/>
  <c r="F24" i="40"/>
  <c r="F28" i="40"/>
  <c r="F11" i="40"/>
  <c r="F12" i="40"/>
  <c r="F16" i="40"/>
  <c r="E2" i="2" l="1"/>
  <c r="B2" i="2"/>
  <c r="N205" i="1" l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I139" i="1" l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R623" i="1" l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2" i="1"/>
  <c r="S2" i="1" s="1"/>
  <c r="U4" i="3" l="1"/>
  <c r="CK6" i="3"/>
  <c r="CJ31" i="3"/>
  <c r="CJ30" i="3"/>
  <c r="CJ29" i="3"/>
  <c r="CJ28" i="3"/>
  <c r="CJ27" i="3"/>
  <c r="CJ26" i="3"/>
  <c r="CJ25" i="3"/>
  <c r="CJ24" i="3"/>
  <c r="CJ23" i="3"/>
  <c r="CJ22" i="3"/>
  <c r="CJ21" i="3"/>
  <c r="CJ20" i="3"/>
  <c r="CJ19" i="3"/>
  <c r="CJ18" i="3"/>
  <c r="CJ17" i="3"/>
  <c r="CJ16" i="3"/>
  <c r="CJ15" i="3"/>
  <c r="CJ14" i="3"/>
  <c r="CJ13" i="3"/>
  <c r="CJ12" i="3"/>
  <c r="CJ11" i="3"/>
  <c r="CJ10" i="3"/>
  <c r="CJ9" i="3"/>
  <c r="CJ8" i="3"/>
  <c r="CJ7" i="3"/>
  <c r="CJ6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AL6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7" i="3"/>
  <c r="U6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T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B4" i="3"/>
  <c r="BB5" i="3"/>
  <c r="BB31" i="3"/>
  <c r="BB30" i="3"/>
  <c r="BB29" i="3"/>
  <c r="BB28" i="3"/>
  <c r="BB27" i="3"/>
  <c r="BB26" i="3"/>
  <c r="BB25" i="3"/>
  <c r="BB24" i="3"/>
  <c r="BB23" i="3"/>
  <c r="BB22" i="3"/>
  <c r="BB21" i="3"/>
  <c r="BB20" i="3"/>
  <c r="BB19" i="3"/>
  <c r="BB18" i="3"/>
  <c r="BB17" i="3"/>
  <c r="BB16" i="3"/>
  <c r="BB15" i="3"/>
  <c r="BB14" i="3"/>
  <c r="BB13" i="3"/>
  <c r="BB12" i="3"/>
  <c r="BB11" i="3"/>
  <c r="BB10" i="3"/>
  <c r="BB9" i="3"/>
  <c r="BB8" i="3"/>
  <c r="BB7" i="3"/>
  <c r="BB6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7" i="3"/>
  <c r="A8" i="3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C39" i="52"/>
  <c r="C39" i="49"/>
  <c r="C39" i="46"/>
  <c r="C39" i="43"/>
  <c r="BL31" i="40"/>
  <c r="BJ31" i="40"/>
  <c r="AV31" i="40"/>
  <c r="AR31" i="40"/>
  <c r="AQ31" i="40"/>
  <c r="BL30" i="40"/>
  <c r="BJ30" i="40"/>
  <c r="AR30" i="40"/>
  <c r="AQ30" i="40"/>
  <c r="BL29" i="40"/>
  <c r="BJ29" i="40"/>
  <c r="AR29" i="40"/>
  <c r="AQ29" i="40"/>
  <c r="BS28" i="40"/>
  <c r="BP28" i="40"/>
  <c r="BL28" i="40"/>
  <c r="BJ28" i="40"/>
  <c r="AV28" i="40"/>
  <c r="AR28" i="40"/>
  <c r="AQ28" i="40"/>
  <c r="AO28" i="40"/>
  <c r="BS27" i="40"/>
  <c r="BP27" i="40"/>
  <c r="BL27" i="40"/>
  <c r="BJ27" i="40"/>
  <c r="AR27" i="40"/>
  <c r="AQ27" i="40"/>
  <c r="AO27" i="40"/>
  <c r="BS26" i="40"/>
  <c r="BP26" i="40"/>
  <c r="BL26" i="40"/>
  <c r="BJ26" i="40"/>
  <c r="AR26" i="40"/>
  <c r="AQ26" i="40"/>
  <c r="AO26" i="40"/>
  <c r="BS25" i="40"/>
  <c r="BP25" i="40"/>
  <c r="BL25" i="40"/>
  <c r="BJ25" i="40"/>
  <c r="AV25" i="40"/>
  <c r="AR25" i="40"/>
  <c r="AQ25" i="40"/>
  <c r="AO25" i="40"/>
  <c r="BS24" i="40"/>
  <c r="BP24" i="40"/>
  <c r="BL24" i="40"/>
  <c r="BJ24" i="40"/>
  <c r="AR24" i="40"/>
  <c r="AQ24" i="40"/>
  <c r="AO24" i="40"/>
  <c r="BS23" i="40"/>
  <c r="BP23" i="40"/>
  <c r="BL23" i="40"/>
  <c r="BJ23" i="40"/>
  <c r="AR23" i="40"/>
  <c r="AQ23" i="40"/>
  <c r="AO23" i="40"/>
  <c r="BS22" i="40"/>
  <c r="BP22" i="40"/>
  <c r="BL22" i="40"/>
  <c r="BJ22" i="40"/>
  <c r="AV22" i="40"/>
  <c r="AR22" i="40"/>
  <c r="AQ22" i="40"/>
  <c r="AO22" i="40"/>
  <c r="BS21" i="40"/>
  <c r="BP21" i="40"/>
  <c r="BL21" i="40"/>
  <c r="BJ21" i="40"/>
  <c r="AR21" i="40"/>
  <c r="AQ21" i="40"/>
  <c r="AO21" i="40"/>
  <c r="BS20" i="40"/>
  <c r="BP20" i="40"/>
  <c r="BL20" i="40"/>
  <c r="BJ20" i="40"/>
  <c r="AR20" i="40"/>
  <c r="AQ20" i="40"/>
  <c r="AO20" i="40"/>
  <c r="BS19" i="40"/>
  <c r="BP19" i="40"/>
  <c r="BL19" i="40"/>
  <c r="BJ19" i="40"/>
  <c r="AR19" i="40"/>
  <c r="AQ19" i="40"/>
  <c r="AO19" i="40"/>
  <c r="BS18" i="40"/>
  <c r="BP18" i="40"/>
  <c r="BL18" i="40"/>
  <c r="BJ18" i="40"/>
  <c r="AR18" i="40"/>
  <c r="AQ18" i="40"/>
  <c r="AO18" i="40"/>
  <c r="BS17" i="40"/>
  <c r="BP17" i="40"/>
  <c r="BL17" i="40"/>
  <c r="BJ17" i="40"/>
  <c r="AR17" i="40"/>
  <c r="AQ17" i="40"/>
  <c r="AO17" i="40"/>
  <c r="BS16" i="40"/>
  <c r="BP16" i="40"/>
  <c r="BL16" i="40"/>
  <c r="BJ16" i="40"/>
  <c r="AR16" i="40"/>
  <c r="AQ16" i="40"/>
  <c r="AO16" i="40"/>
  <c r="BS15" i="40"/>
  <c r="BP15" i="40"/>
  <c r="BL15" i="40"/>
  <c r="BJ15" i="40"/>
  <c r="AV15" i="40"/>
  <c r="AR15" i="40"/>
  <c r="AQ15" i="40"/>
  <c r="AO15" i="40"/>
  <c r="BS14" i="40"/>
  <c r="BP14" i="40"/>
  <c r="BL14" i="40"/>
  <c r="BJ14" i="40"/>
  <c r="D39" i="40"/>
  <c r="C39" i="40"/>
  <c r="AR14" i="40"/>
  <c r="AQ14" i="40"/>
  <c r="AO14" i="40"/>
  <c r="BS13" i="40"/>
  <c r="BP13" i="40"/>
  <c r="BL13" i="40"/>
  <c r="BJ13" i="40"/>
  <c r="AV14" i="40"/>
  <c r="AR13" i="40"/>
  <c r="AQ13" i="40"/>
  <c r="AO13" i="40"/>
  <c r="BS12" i="40"/>
  <c r="BP12" i="40"/>
  <c r="BL12" i="40"/>
  <c r="BJ12" i="40"/>
  <c r="AR12" i="40"/>
  <c r="AO12" i="40"/>
  <c r="BS11" i="40"/>
  <c r="BP11" i="40"/>
  <c r="BL11" i="40"/>
  <c r="BJ11" i="40"/>
  <c r="AR11" i="40"/>
  <c r="AO11" i="40"/>
  <c r="BS10" i="40"/>
  <c r="BP10" i="40"/>
  <c r="BO10" i="40"/>
  <c r="BL10" i="40"/>
  <c r="BJ10" i="40"/>
  <c r="AR10" i="40"/>
  <c r="AO10" i="40"/>
  <c r="BS9" i="40"/>
  <c r="BP9" i="40"/>
  <c r="BL9" i="40"/>
  <c r="BJ9" i="40"/>
  <c r="AR9" i="40"/>
  <c r="AO9" i="40"/>
  <c r="BS8" i="40"/>
  <c r="BP8" i="40"/>
  <c r="BL8" i="40"/>
  <c r="BJ8" i="40"/>
  <c r="AR8" i="40"/>
  <c r="AO8" i="40"/>
  <c r="BS7" i="40"/>
  <c r="BP7" i="40"/>
  <c r="BL7" i="40"/>
  <c r="BJ7" i="40"/>
  <c r="AR7" i="40"/>
  <c r="AO7" i="40"/>
  <c r="BG9" i="40"/>
  <c r="BE9" i="40"/>
  <c r="BC9" i="40"/>
  <c r="BA9" i="40"/>
  <c r="AY9" i="40"/>
  <c r="AW9" i="40"/>
  <c r="AK9" i="40"/>
  <c r="AI9" i="40"/>
  <c r="AG9" i="40"/>
  <c r="AE9" i="40"/>
  <c r="AC9" i="40"/>
  <c r="AA9" i="40"/>
  <c r="Y9" i="40"/>
  <c r="Z10" i="40" s="1"/>
  <c r="W9" i="40"/>
  <c r="U9" i="40"/>
  <c r="S9" i="40"/>
  <c r="Q9" i="40"/>
  <c r="O9" i="40"/>
  <c r="M9" i="40"/>
  <c r="K9" i="40"/>
  <c r="I9" i="40"/>
  <c r="G9" i="40"/>
  <c r="BG8" i="40"/>
  <c r="BE8" i="40"/>
  <c r="BC8" i="40"/>
  <c r="BA8" i="40"/>
  <c r="AY8" i="40"/>
  <c r="AW8" i="40"/>
  <c r="AK8" i="40"/>
  <c r="AI8" i="40"/>
  <c r="AG8" i="40"/>
  <c r="AE8" i="40"/>
  <c r="AC8" i="40"/>
  <c r="AA8" i="40"/>
  <c r="Y8" i="40"/>
  <c r="W8" i="40"/>
  <c r="U8" i="40"/>
  <c r="S8" i="40"/>
  <c r="Q8" i="40"/>
  <c r="O8" i="40"/>
  <c r="M8" i="40"/>
  <c r="K8" i="40"/>
  <c r="I8" i="40"/>
  <c r="G8" i="40"/>
  <c r="BG7" i="40"/>
  <c r="BH7" i="40" s="1"/>
  <c r="BE7" i="40"/>
  <c r="BF7" i="40" s="1"/>
  <c r="BC7" i="40"/>
  <c r="BD7" i="40" s="1"/>
  <c r="BA7" i="40"/>
  <c r="BB7" i="40" s="1"/>
  <c r="AY7" i="40"/>
  <c r="AZ7" i="40" s="1"/>
  <c r="AW7" i="40"/>
  <c r="AK7" i="40"/>
  <c r="AL7" i="40" s="1"/>
  <c r="AI7" i="40"/>
  <c r="AJ7" i="40" s="1"/>
  <c r="AG7" i="40"/>
  <c r="AH7" i="40" s="1"/>
  <c r="AE7" i="40"/>
  <c r="AF7" i="40" s="1"/>
  <c r="AC7" i="40"/>
  <c r="AD7" i="40" s="1"/>
  <c r="AA7" i="40"/>
  <c r="AB7" i="40" s="1"/>
  <c r="Y7" i="40"/>
  <c r="Z7" i="40" s="1"/>
  <c r="W7" i="40"/>
  <c r="X7" i="40" s="1"/>
  <c r="U7" i="40"/>
  <c r="V7" i="40" s="1"/>
  <c r="S7" i="40"/>
  <c r="T7" i="40" s="1"/>
  <c r="Q7" i="40"/>
  <c r="R7" i="40" s="1"/>
  <c r="O7" i="40"/>
  <c r="P7" i="40" s="1"/>
  <c r="M7" i="40"/>
  <c r="N7" i="40" s="1"/>
  <c r="K7" i="40"/>
  <c r="L7" i="40" s="1"/>
  <c r="I7" i="40"/>
  <c r="J7" i="40" s="1"/>
  <c r="G7" i="40"/>
  <c r="H7" i="40" s="1"/>
  <c r="BQ2" i="40"/>
  <c r="BR2" i="40" s="1"/>
  <c r="AS2" i="40"/>
  <c r="C39" i="28"/>
  <c r="C39" i="25"/>
  <c r="C39" i="22"/>
  <c r="C39" i="19"/>
  <c r="L80" i="2"/>
  <c r="R80" i="2"/>
  <c r="P80" i="2"/>
  <c r="L79" i="2"/>
  <c r="R79" i="2"/>
  <c r="P79" i="2"/>
  <c r="L78" i="2"/>
  <c r="R78" i="2"/>
  <c r="P78" i="2"/>
  <c r="L77" i="2"/>
  <c r="R77" i="2"/>
  <c r="P77" i="2"/>
  <c r="L76" i="2"/>
  <c r="R76" i="2"/>
  <c r="P76" i="2"/>
  <c r="L75" i="2"/>
  <c r="R75" i="2"/>
  <c r="P75" i="2"/>
  <c r="L74" i="2"/>
  <c r="R74" i="2"/>
  <c r="P74" i="2"/>
  <c r="L73" i="2"/>
  <c r="R73" i="2"/>
  <c r="P73" i="2"/>
  <c r="L72" i="2"/>
  <c r="R72" i="2"/>
  <c r="P72" i="2"/>
  <c r="L71" i="2"/>
  <c r="R71" i="2"/>
  <c r="P71" i="2"/>
  <c r="N70" i="2"/>
  <c r="T70" i="2"/>
  <c r="L70" i="2"/>
  <c r="R70" i="2"/>
  <c r="P70" i="2"/>
  <c r="N69" i="2"/>
  <c r="T69" i="2"/>
  <c r="L69" i="2"/>
  <c r="R69" i="2"/>
  <c r="P69" i="2"/>
  <c r="N68" i="2"/>
  <c r="T68" i="2"/>
  <c r="L68" i="2"/>
  <c r="R68" i="2"/>
  <c r="P68" i="2"/>
  <c r="N67" i="2"/>
  <c r="T67" i="2"/>
  <c r="L67" i="2"/>
  <c r="R67" i="2"/>
  <c r="P67" i="2"/>
  <c r="N66" i="2"/>
  <c r="T66" i="2"/>
  <c r="L66" i="2"/>
  <c r="R66" i="2"/>
  <c r="P66" i="2"/>
  <c r="N65" i="2"/>
  <c r="T65" i="2"/>
  <c r="L65" i="2"/>
  <c r="R65" i="2"/>
  <c r="P65" i="2"/>
  <c r="N64" i="2"/>
  <c r="T64" i="2"/>
  <c r="L64" i="2"/>
  <c r="R64" i="2"/>
  <c r="P64" i="2"/>
  <c r="N63" i="2"/>
  <c r="T63" i="2"/>
  <c r="L63" i="2"/>
  <c r="R63" i="2"/>
  <c r="P63" i="2"/>
  <c r="N62" i="2"/>
  <c r="T62" i="2"/>
  <c r="L62" i="2"/>
  <c r="R62" i="2"/>
  <c r="P62" i="2"/>
  <c r="N61" i="2"/>
  <c r="T61" i="2"/>
  <c r="L61" i="2"/>
  <c r="R61" i="2"/>
  <c r="P61" i="2"/>
  <c r="N60" i="2"/>
  <c r="T60" i="2"/>
  <c r="L60" i="2"/>
  <c r="R60" i="2"/>
  <c r="P60" i="2"/>
  <c r="N59" i="2"/>
  <c r="T59" i="2"/>
  <c r="L59" i="2"/>
  <c r="R59" i="2"/>
  <c r="P59" i="2"/>
  <c r="N58" i="2"/>
  <c r="T58" i="2"/>
  <c r="L58" i="2"/>
  <c r="R58" i="2"/>
  <c r="P58" i="2"/>
  <c r="N57" i="2"/>
  <c r="T57" i="2"/>
  <c r="L57" i="2"/>
  <c r="R57" i="2"/>
  <c r="P57" i="2"/>
  <c r="N56" i="2"/>
  <c r="T56" i="2"/>
  <c r="L56" i="2"/>
  <c r="R56" i="2"/>
  <c r="P56" i="2"/>
  <c r="N55" i="2"/>
  <c r="T55" i="2"/>
  <c r="L55" i="2"/>
  <c r="R55" i="2"/>
  <c r="P55" i="2"/>
  <c r="N54" i="2"/>
  <c r="T54" i="2"/>
  <c r="L54" i="2"/>
  <c r="R54" i="2"/>
  <c r="P54" i="2"/>
  <c r="N53" i="2"/>
  <c r="T53" i="2"/>
  <c r="L53" i="2"/>
  <c r="R53" i="2"/>
  <c r="P53" i="2"/>
  <c r="N52" i="2"/>
  <c r="T52" i="2"/>
  <c r="L52" i="2"/>
  <c r="R52" i="2"/>
  <c r="P52" i="2"/>
  <c r="N51" i="2"/>
  <c r="T51" i="2"/>
  <c r="L51" i="2"/>
  <c r="R51" i="2"/>
  <c r="P51" i="2"/>
  <c r="N50" i="2"/>
  <c r="T50" i="2"/>
  <c r="L50" i="2"/>
  <c r="R50" i="2"/>
  <c r="P50" i="2"/>
  <c r="N49" i="2"/>
  <c r="T49" i="2"/>
  <c r="L49" i="2"/>
  <c r="R49" i="2"/>
  <c r="P49" i="2"/>
  <c r="N48" i="2"/>
  <c r="T48" i="2"/>
  <c r="L48" i="2"/>
  <c r="R48" i="2"/>
  <c r="P48" i="2"/>
  <c r="N47" i="2"/>
  <c r="T47" i="2"/>
  <c r="L47" i="2"/>
  <c r="R47" i="2"/>
  <c r="P47" i="2"/>
  <c r="N46" i="2"/>
  <c r="T46" i="2"/>
  <c r="L46" i="2"/>
  <c r="R46" i="2"/>
  <c r="P46" i="2"/>
  <c r="N45" i="2"/>
  <c r="T45" i="2"/>
  <c r="L45" i="2"/>
  <c r="R45" i="2"/>
  <c r="P45" i="2"/>
  <c r="N44" i="2"/>
  <c r="T44" i="2"/>
  <c r="L44" i="2"/>
  <c r="R44" i="2"/>
  <c r="P44" i="2"/>
  <c r="N43" i="2"/>
  <c r="T43" i="2"/>
  <c r="L43" i="2"/>
  <c r="R43" i="2"/>
  <c r="P43" i="2"/>
  <c r="N42" i="2"/>
  <c r="T42" i="2"/>
  <c r="L42" i="2"/>
  <c r="R42" i="2"/>
  <c r="P42" i="2"/>
  <c r="N41" i="2"/>
  <c r="T41" i="2"/>
  <c r="L41" i="2"/>
  <c r="R41" i="2"/>
  <c r="P41" i="2"/>
  <c r="N40" i="2"/>
  <c r="T40" i="2"/>
  <c r="L40" i="2"/>
  <c r="R40" i="2"/>
  <c r="P40" i="2"/>
  <c r="N39" i="2"/>
  <c r="T39" i="2"/>
  <c r="L39" i="2"/>
  <c r="R39" i="2"/>
  <c r="P39" i="2"/>
  <c r="N38" i="2"/>
  <c r="T38" i="2"/>
  <c r="L38" i="2"/>
  <c r="R38" i="2"/>
  <c r="P38" i="2"/>
  <c r="N37" i="2"/>
  <c r="T37" i="2"/>
  <c r="L37" i="2"/>
  <c r="R37" i="2"/>
  <c r="P37" i="2"/>
  <c r="N36" i="2"/>
  <c r="T36" i="2"/>
  <c r="L36" i="2"/>
  <c r="R36" i="2"/>
  <c r="P36" i="2"/>
  <c r="N35" i="2"/>
  <c r="T35" i="2"/>
  <c r="L35" i="2"/>
  <c r="R35" i="2"/>
  <c r="P35" i="2"/>
  <c r="N34" i="2"/>
  <c r="T34" i="2"/>
  <c r="L34" i="2"/>
  <c r="R34" i="2"/>
  <c r="P34" i="2"/>
  <c r="N33" i="2"/>
  <c r="T33" i="2"/>
  <c r="L33" i="2"/>
  <c r="R33" i="2"/>
  <c r="P33" i="2"/>
  <c r="N32" i="2"/>
  <c r="T32" i="2"/>
  <c r="L32" i="2"/>
  <c r="R32" i="2"/>
  <c r="P32" i="2"/>
  <c r="N31" i="2"/>
  <c r="T31" i="2"/>
  <c r="L31" i="2"/>
  <c r="R31" i="2"/>
  <c r="P31" i="2"/>
  <c r="N30" i="2"/>
  <c r="T30" i="2"/>
  <c r="L30" i="2"/>
  <c r="R30" i="2"/>
  <c r="P30" i="2"/>
  <c r="N29" i="2"/>
  <c r="T29" i="2"/>
  <c r="L29" i="2"/>
  <c r="R29" i="2"/>
  <c r="P29" i="2"/>
  <c r="N28" i="2"/>
  <c r="T28" i="2"/>
  <c r="L28" i="2"/>
  <c r="R28" i="2"/>
  <c r="P28" i="2"/>
  <c r="N27" i="2"/>
  <c r="T27" i="2"/>
  <c r="L27" i="2"/>
  <c r="R27" i="2"/>
  <c r="P27" i="2"/>
  <c r="N26" i="2"/>
  <c r="T26" i="2"/>
  <c r="L26" i="2"/>
  <c r="R26" i="2"/>
  <c r="P26" i="2"/>
  <c r="N25" i="2"/>
  <c r="T25" i="2"/>
  <c r="L25" i="2"/>
  <c r="R25" i="2"/>
  <c r="P25" i="2"/>
  <c r="N24" i="2"/>
  <c r="T24" i="2"/>
  <c r="L24" i="2"/>
  <c r="R24" i="2"/>
  <c r="P24" i="2"/>
  <c r="N23" i="2"/>
  <c r="T23" i="2"/>
  <c r="L23" i="2"/>
  <c r="R23" i="2"/>
  <c r="P23" i="2"/>
  <c r="N22" i="2"/>
  <c r="T22" i="2"/>
  <c r="L22" i="2"/>
  <c r="R22" i="2"/>
  <c r="P22" i="2"/>
  <c r="N21" i="2"/>
  <c r="T21" i="2"/>
  <c r="L21" i="2"/>
  <c r="R21" i="2"/>
  <c r="P21" i="2"/>
  <c r="N20" i="2"/>
  <c r="T20" i="2"/>
  <c r="L20" i="2"/>
  <c r="R20" i="2"/>
  <c r="P20" i="2"/>
  <c r="N19" i="2"/>
  <c r="T19" i="2"/>
  <c r="L19" i="2"/>
  <c r="R19" i="2"/>
  <c r="P19" i="2"/>
  <c r="N18" i="2"/>
  <c r="T18" i="2"/>
  <c r="L18" i="2"/>
  <c r="R18" i="2"/>
  <c r="P18" i="2"/>
  <c r="N17" i="2"/>
  <c r="T17" i="2"/>
  <c r="L17" i="2"/>
  <c r="R17" i="2"/>
  <c r="P17" i="2"/>
  <c r="N16" i="2"/>
  <c r="T16" i="2"/>
  <c r="L16" i="2"/>
  <c r="R16" i="2"/>
  <c r="P16" i="2"/>
  <c r="N15" i="2"/>
  <c r="T15" i="2"/>
  <c r="L15" i="2"/>
  <c r="R15" i="2"/>
  <c r="P15" i="2"/>
  <c r="N14" i="2"/>
  <c r="T14" i="2"/>
  <c r="L14" i="2"/>
  <c r="R14" i="2"/>
  <c r="P14" i="2"/>
  <c r="J14" i="2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N13" i="2"/>
  <c r="T13" i="2"/>
  <c r="L13" i="2"/>
  <c r="R13" i="2"/>
  <c r="P13" i="2"/>
  <c r="N12" i="2"/>
  <c r="T12" i="2"/>
  <c r="L12" i="2"/>
  <c r="R12" i="2"/>
  <c r="P12" i="2"/>
  <c r="N11" i="2"/>
  <c r="T11" i="2"/>
  <c r="L11" i="2"/>
  <c r="R11" i="2"/>
  <c r="P11" i="2"/>
  <c r="N10" i="2"/>
  <c r="T10" i="2"/>
  <c r="L10" i="2"/>
  <c r="R10" i="2"/>
  <c r="P10" i="2"/>
  <c r="N9" i="2"/>
  <c r="T9" i="2"/>
  <c r="L9" i="2"/>
  <c r="R9" i="2"/>
  <c r="P9" i="2"/>
  <c r="N8" i="2"/>
  <c r="T8" i="2"/>
  <c r="L8" i="2"/>
  <c r="R8" i="2"/>
  <c r="P8" i="2"/>
  <c r="N7" i="2"/>
  <c r="T7" i="2"/>
  <c r="L7" i="2"/>
  <c r="R7" i="2"/>
  <c r="P7" i="2"/>
  <c r="N6" i="2"/>
  <c r="T6" i="2"/>
  <c r="L6" i="2"/>
  <c r="R6" i="2"/>
  <c r="P6" i="2"/>
  <c r="L5" i="2"/>
  <c r="R5" i="2"/>
  <c r="AU8" i="40" l="1"/>
  <c r="V11" i="3" s="1"/>
  <c r="P8" i="40"/>
  <c r="AF8" i="40"/>
  <c r="BF8" i="40"/>
  <c r="R8" i="40"/>
  <c r="AH8" i="40"/>
  <c r="BH8" i="40"/>
  <c r="V9" i="40"/>
  <c r="V10" i="40"/>
  <c r="AL9" i="40"/>
  <c r="AL10" i="40"/>
  <c r="T8" i="40"/>
  <c r="AJ8" i="40"/>
  <c r="X9" i="40"/>
  <c r="X10" i="40"/>
  <c r="AU9" i="40"/>
  <c r="AX9" i="40"/>
  <c r="AX10" i="40"/>
  <c r="V8" i="40"/>
  <c r="AL8" i="40"/>
  <c r="J9" i="40"/>
  <c r="J10" i="40"/>
  <c r="AZ9" i="40"/>
  <c r="AZ10" i="40"/>
  <c r="X8" i="40"/>
  <c r="AX8" i="40"/>
  <c r="L9" i="40"/>
  <c r="L10" i="40"/>
  <c r="AB9" i="40"/>
  <c r="AB10" i="40"/>
  <c r="BB9" i="40"/>
  <c r="BB10" i="40"/>
  <c r="AJ9" i="40"/>
  <c r="AJ10" i="40"/>
  <c r="J8" i="40"/>
  <c r="AZ8" i="40"/>
  <c r="N10" i="40"/>
  <c r="N9" i="40"/>
  <c r="AD9" i="40"/>
  <c r="AD10" i="40"/>
  <c r="BD9" i="40"/>
  <c r="BD10" i="40"/>
  <c r="T10" i="40"/>
  <c r="T9" i="40"/>
  <c r="AX7" i="40"/>
  <c r="AU7" i="40"/>
  <c r="L8" i="40"/>
  <c r="AB8" i="40"/>
  <c r="BB8" i="40"/>
  <c r="P9" i="40"/>
  <c r="P10" i="40"/>
  <c r="AF9" i="40"/>
  <c r="AF10" i="40"/>
  <c r="BF10" i="40"/>
  <c r="BF9" i="40"/>
  <c r="N8" i="40"/>
  <c r="AD8" i="40"/>
  <c r="BD8" i="40"/>
  <c r="R10" i="40"/>
  <c r="R9" i="40"/>
  <c r="AH9" i="40"/>
  <c r="AH10" i="40"/>
  <c r="BH10" i="40"/>
  <c r="BH9" i="40"/>
  <c r="E8" i="40"/>
  <c r="C11" i="3" s="1"/>
  <c r="AV20" i="40"/>
  <c r="AV29" i="40"/>
  <c r="AV12" i="40"/>
  <c r="AV19" i="40"/>
  <c r="E9" i="40"/>
  <c r="C12" i="3" s="1"/>
  <c r="H9" i="40"/>
  <c r="H10" i="40"/>
  <c r="AV13" i="40"/>
  <c r="AV30" i="40"/>
  <c r="E7" i="40"/>
  <c r="AV23" i="40"/>
  <c r="AV21" i="40"/>
  <c r="AV27" i="40"/>
  <c r="F6" i="40"/>
  <c r="E39" i="52"/>
  <c r="Z8" i="40"/>
  <c r="E39" i="49"/>
  <c r="E39" i="46"/>
  <c r="E39" i="43"/>
  <c r="H8" i="40"/>
  <c r="AV24" i="40"/>
  <c r="Z9" i="40"/>
  <c r="AV17" i="40"/>
  <c r="AV18" i="40"/>
  <c r="E39" i="40"/>
  <c r="AV11" i="40"/>
  <c r="AV16" i="40"/>
  <c r="AV26" i="40"/>
  <c r="E39" i="37"/>
  <c r="E39" i="31"/>
  <c r="E39" i="34"/>
  <c r="E39" i="28"/>
  <c r="E39" i="22"/>
  <c r="E39" i="25"/>
  <c r="E39" i="19"/>
  <c r="AV10" i="40" l="1"/>
  <c r="V12" i="3"/>
  <c r="AV7" i="40"/>
  <c r="V10" i="3"/>
  <c r="F7" i="40"/>
  <c r="C10" i="3"/>
  <c r="AV8" i="40"/>
  <c r="F8" i="40"/>
  <c r="AV9" i="40"/>
  <c r="F10" i="40"/>
  <c r="F9" i="40"/>
  <c r="E38" i="52"/>
  <c r="E38" i="46"/>
  <c r="E38" i="40"/>
  <c r="E38" i="43"/>
  <c r="E38" i="37"/>
  <c r="E38" i="49"/>
  <c r="E38" i="28"/>
  <c r="E38" i="31"/>
  <c r="E38" i="34"/>
  <c r="E38" i="25"/>
  <c r="E38" i="19"/>
  <c r="E38" i="22"/>
  <c r="C39" i="16"/>
  <c r="E39" i="16" l="1"/>
  <c r="E38" i="16" l="1"/>
  <c r="C39" i="12" l="1"/>
  <c r="E39" i="12" l="1"/>
  <c r="E38" i="12" l="1"/>
  <c r="C39" i="9"/>
  <c r="Q1079" i="1"/>
  <c r="Q1069" i="1"/>
  <c r="Q1059" i="1"/>
  <c r="Q1049" i="1"/>
  <c r="Q1039" i="1"/>
  <c r="Q1029" i="1"/>
  <c r="Q1019" i="1"/>
  <c r="Q1009" i="1"/>
  <c r="Q999" i="1"/>
  <c r="Q989" i="1"/>
  <c r="Q979" i="1"/>
  <c r="Q969" i="1"/>
  <c r="Q959" i="1"/>
  <c r="Q949" i="1"/>
  <c r="Q939" i="1"/>
  <c r="Q929" i="1"/>
  <c r="E39" i="9" l="1"/>
  <c r="E38" i="9" l="1"/>
  <c r="Q1089" i="1"/>
  <c r="Q1099" i="1"/>
  <c r="Q1109" i="1"/>
  <c r="Q1119" i="1"/>
  <c r="Q1129" i="1"/>
  <c r="Q1139" i="1"/>
  <c r="Q1149" i="1"/>
  <c r="Q1159" i="1"/>
  <c r="Q1170" i="1"/>
  <c r="Q1180" i="1"/>
  <c r="Q1190" i="1"/>
  <c r="Q1200" i="1"/>
  <c r="Q1210" i="1"/>
  <c r="Q1220" i="1"/>
  <c r="Q1219" i="1"/>
  <c r="Q1218" i="1"/>
  <c r="Q1217" i="1"/>
  <c r="Q1216" i="1"/>
  <c r="Q1215" i="1"/>
  <c r="Q1214" i="1"/>
  <c r="Q1213" i="1"/>
  <c r="Q1212" i="1"/>
  <c r="Q1211" i="1"/>
  <c r="Q1209" i="1"/>
  <c r="Q1208" i="1"/>
  <c r="Q1207" i="1"/>
  <c r="Q1206" i="1"/>
  <c r="Q1205" i="1"/>
  <c r="Q1204" i="1"/>
  <c r="Q1203" i="1"/>
  <c r="Q1202" i="1"/>
  <c r="Q1201" i="1"/>
  <c r="Q1199" i="1"/>
  <c r="Q1198" i="1"/>
  <c r="Q1197" i="1"/>
  <c r="Q1196" i="1"/>
  <c r="Q1195" i="1"/>
  <c r="Q1194" i="1"/>
  <c r="Q1193" i="1"/>
  <c r="Q1192" i="1"/>
  <c r="Q1191" i="1"/>
  <c r="Q1189" i="1"/>
  <c r="Q1188" i="1"/>
  <c r="Q1187" i="1"/>
  <c r="Q1186" i="1"/>
  <c r="Q1185" i="1"/>
  <c r="Q1184" i="1"/>
  <c r="Q1183" i="1"/>
  <c r="Q1182" i="1"/>
  <c r="Q1181" i="1"/>
  <c r="Q1179" i="1"/>
  <c r="Q1178" i="1"/>
  <c r="Q1177" i="1"/>
  <c r="Q1176" i="1"/>
  <c r="Q1175" i="1"/>
  <c r="Q1174" i="1"/>
  <c r="Q1173" i="1"/>
  <c r="Q1172" i="1"/>
  <c r="Q1171" i="1"/>
  <c r="Q1169" i="1"/>
  <c r="Q1168" i="1"/>
  <c r="Q1167" i="1"/>
  <c r="Q1166" i="1"/>
  <c r="Q1165" i="1"/>
  <c r="Q1164" i="1"/>
  <c r="Q1163" i="1"/>
  <c r="Q1161" i="1"/>
  <c r="Q1160" i="1"/>
  <c r="Q1158" i="1"/>
  <c r="Q1157" i="1"/>
  <c r="Q1156" i="1"/>
  <c r="Q1155" i="1"/>
  <c r="Q1154" i="1"/>
  <c r="Q1153" i="1"/>
  <c r="Q1152" i="1"/>
  <c r="Q1151" i="1"/>
  <c r="Q1150" i="1"/>
  <c r="Q1148" i="1"/>
  <c r="Q1147" i="1"/>
  <c r="Q1146" i="1"/>
  <c r="Q1145" i="1"/>
  <c r="Q1144" i="1"/>
  <c r="Q1143" i="1"/>
  <c r="Q1142" i="1"/>
  <c r="Q1141" i="1"/>
  <c r="Q1140" i="1"/>
  <c r="Q1138" i="1"/>
  <c r="Q1137" i="1"/>
  <c r="Q1136" i="1"/>
  <c r="Q1135" i="1"/>
  <c r="Q1134" i="1"/>
  <c r="Q1133" i="1"/>
  <c r="Q1132" i="1"/>
  <c r="Q1131" i="1"/>
  <c r="Q1130" i="1"/>
  <c r="Q1128" i="1"/>
  <c r="Q1127" i="1"/>
  <c r="Q1126" i="1"/>
  <c r="Q1125" i="1"/>
  <c r="Q1124" i="1"/>
  <c r="Q1123" i="1"/>
  <c r="Q1122" i="1"/>
  <c r="Q1121" i="1"/>
  <c r="Q1120" i="1"/>
  <c r="Q1118" i="1"/>
  <c r="Q1117" i="1"/>
  <c r="Q1116" i="1"/>
  <c r="Q1115" i="1"/>
  <c r="Q1114" i="1"/>
  <c r="Q1113" i="1"/>
  <c r="Q1112" i="1"/>
  <c r="Q1111" i="1"/>
  <c r="Q1110" i="1"/>
  <c r="Q1108" i="1"/>
  <c r="Q1107" i="1"/>
  <c r="Q1106" i="1"/>
  <c r="Q1105" i="1"/>
  <c r="Q1104" i="1"/>
  <c r="Q1103" i="1"/>
  <c r="Q1102" i="1"/>
  <c r="Q1101" i="1"/>
  <c r="Q1100" i="1"/>
  <c r="Q1098" i="1"/>
  <c r="Q1097" i="1"/>
  <c r="Q1096" i="1"/>
  <c r="Q1095" i="1"/>
  <c r="Q1094" i="1"/>
  <c r="Q1093" i="1"/>
  <c r="Q1092" i="1"/>
  <c r="Q1091" i="1"/>
  <c r="Q1090" i="1"/>
  <c r="Q1088" i="1"/>
  <c r="Q1068" i="1"/>
  <c r="Q1070" i="1"/>
  <c r="Q1071" i="1"/>
  <c r="Q1072" i="1"/>
  <c r="Q1073" i="1"/>
  <c r="Q1074" i="1"/>
  <c r="Q1075" i="1"/>
  <c r="Q1076" i="1"/>
  <c r="Q1077" i="1"/>
  <c r="Q1078" i="1"/>
  <c r="Q1080" i="1"/>
  <c r="Q1081" i="1"/>
  <c r="Q1082" i="1"/>
  <c r="Q1083" i="1"/>
  <c r="Q1084" i="1"/>
  <c r="Q1085" i="1"/>
  <c r="Q1086" i="1"/>
  <c r="Q1087" i="1"/>
  <c r="Q1067" i="1"/>
  <c r="Q1066" i="1"/>
  <c r="Q1065" i="1"/>
  <c r="Q1064" i="1"/>
  <c r="Q1063" i="1"/>
  <c r="Q1062" i="1"/>
  <c r="Q1061" i="1"/>
  <c r="Q1060" i="1"/>
  <c r="Q1058" i="1"/>
  <c r="Q1048" i="1"/>
  <c r="Q1050" i="1"/>
  <c r="Q1051" i="1"/>
  <c r="Q1052" i="1"/>
  <c r="Q1053" i="1"/>
  <c r="Q1054" i="1"/>
  <c r="Q1055" i="1"/>
  <c r="Q1056" i="1"/>
  <c r="Q1057" i="1"/>
  <c r="Q1038" i="1"/>
  <c r="Q1040" i="1"/>
  <c r="Q1041" i="1"/>
  <c r="Q1042" i="1"/>
  <c r="Q1043" i="1"/>
  <c r="Q1044" i="1"/>
  <c r="Q1045" i="1"/>
  <c r="Q1046" i="1"/>
  <c r="Q1047" i="1"/>
  <c r="Q1028" i="1"/>
  <c r="Q1030" i="1"/>
  <c r="Q1031" i="1"/>
  <c r="Q1032" i="1"/>
  <c r="Q1033" i="1"/>
  <c r="Q1034" i="1"/>
  <c r="Q1035" i="1"/>
  <c r="Q1036" i="1"/>
  <c r="Q1037" i="1"/>
  <c r="Q1018" i="1"/>
  <c r="Q1020" i="1"/>
  <c r="Q1021" i="1"/>
  <c r="Q1022" i="1"/>
  <c r="Q1023" i="1"/>
  <c r="Q1024" i="1"/>
  <c r="Q1025" i="1"/>
  <c r="Q1026" i="1"/>
  <c r="Q1027" i="1"/>
  <c r="Q1017" i="1"/>
  <c r="Q1016" i="1"/>
  <c r="Q1015" i="1"/>
  <c r="Q1014" i="1"/>
  <c r="Q1013" i="1"/>
  <c r="Q1012" i="1"/>
  <c r="Q1011" i="1"/>
  <c r="Q1010" i="1"/>
  <c r="Q1008" i="1"/>
  <c r="Q998" i="1"/>
  <c r="Q1000" i="1"/>
  <c r="Q1001" i="1"/>
  <c r="Q1002" i="1"/>
  <c r="Q1003" i="1"/>
  <c r="Q1004" i="1"/>
  <c r="Q1005" i="1"/>
  <c r="Q1006" i="1"/>
  <c r="Q1007" i="1"/>
  <c r="Q988" i="1"/>
  <c r="Q990" i="1"/>
  <c r="Q991" i="1"/>
  <c r="Q992" i="1"/>
  <c r="Q993" i="1"/>
  <c r="Q994" i="1"/>
  <c r="Q995" i="1"/>
  <c r="Q996" i="1"/>
  <c r="Q997" i="1"/>
  <c r="Q978" i="1"/>
  <c r="Q980" i="1"/>
  <c r="Q981" i="1"/>
  <c r="Q982" i="1"/>
  <c r="Q983" i="1"/>
  <c r="Q984" i="1"/>
  <c r="Q985" i="1"/>
  <c r="Q986" i="1"/>
  <c r="Q987" i="1"/>
  <c r="Q958" i="1"/>
  <c r="Q960" i="1"/>
  <c r="Q961" i="1"/>
  <c r="Q962" i="1"/>
  <c r="Q963" i="1"/>
  <c r="Q964" i="1"/>
  <c r="Q965" i="1"/>
  <c r="Q966" i="1"/>
  <c r="Q967" i="1"/>
  <c r="Q968" i="1"/>
  <c r="Q970" i="1"/>
  <c r="Q971" i="1"/>
  <c r="Q972" i="1"/>
  <c r="Q973" i="1"/>
  <c r="Q974" i="1"/>
  <c r="Q975" i="1"/>
  <c r="Q976" i="1"/>
  <c r="Q977" i="1"/>
  <c r="Q948" i="1"/>
  <c r="Q950" i="1"/>
  <c r="Q951" i="1"/>
  <c r="Q952" i="1"/>
  <c r="Q953" i="1"/>
  <c r="Q954" i="1"/>
  <c r="Q955" i="1"/>
  <c r="Q956" i="1"/>
  <c r="Q957" i="1"/>
  <c r="Q938" i="1"/>
  <c r="Q940" i="1"/>
  <c r="Q941" i="1"/>
  <c r="Q942" i="1"/>
  <c r="Q943" i="1"/>
  <c r="Q944" i="1"/>
  <c r="Q945" i="1"/>
  <c r="Q946" i="1"/>
  <c r="Q947" i="1"/>
  <c r="Q928" i="1"/>
  <c r="Q930" i="1"/>
  <c r="Q931" i="1"/>
  <c r="Q932" i="1"/>
  <c r="Q933" i="1"/>
  <c r="Q934" i="1"/>
  <c r="Q935" i="1"/>
  <c r="Q936" i="1"/>
  <c r="Q937" i="1"/>
  <c r="E39" i="6" l="1"/>
  <c r="E38" i="6" l="1"/>
  <c r="Q906" i="1" l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75" i="1" l="1"/>
  <c r="Q876" i="1"/>
  <c r="Q877" i="1"/>
  <c r="Q878" i="1"/>
  <c r="Q879" i="1"/>
  <c r="Q880" i="1"/>
  <c r="Q881" i="1"/>
  <c r="Q882" i="1"/>
  <c r="Q883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44" i="1"/>
  <c r="Q845" i="1"/>
  <c r="Q846" i="1"/>
  <c r="Q847" i="1"/>
  <c r="Q848" i="1"/>
  <c r="Q849" i="1"/>
  <c r="Q850" i="1"/>
  <c r="Q851" i="1"/>
  <c r="Q852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4" i="1"/>
  <c r="Q762" i="1"/>
  <c r="Q769" i="1"/>
  <c r="Q768" i="1"/>
  <c r="Q767" i="1"/>
  <c r="Q766" i="1"/>
  <c r="Q765" i="1"/>
  <c r="Q763" i="1"/>
  <c r="Q761" i="1"/>
  <c r="Q760" i="1"/>
  <c r="Q759" i="1"/>
  <c r="Q758" i="1"/>
  <c r="Q757" i="1"/>
  <c r="Q756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689" i="1"/>
  <c r="Q688" i="1"/>
  <c r="Q687" i="1"/>
  <c r="Q686" i="1"/>
  <c r="Q685" i="1"/>
  <c r="Q684" i="1"/>
  <c r="Q683" i="1"/>
  <c r="Q682" i="1"/>
  <c r="Q681" i="1"/>
  <c r="Q672" i="1"/>
  <c r="Q673" i="1"/>
  <c r="Q674" i="1"/>
  <c r="Q675" i="1"/>
  <c r="Q676" i="1"/>
  <c r="Q677" i="1"/>
  <c r="Q678" i="1"/>
  <c r="Q679" i="1"/>
  <c r="Q680" i="1"/>
  <c r="Q663" i="1"/>
  <c r="Q664" i="1"/>
  <c r="Q665" i="1"/>
  <c r="Q666" i="1"/>
  <c r="Q667" i="1"/>
  <c r="Q668" i="1"/>
  <c r="Q669" i="1"/>
  <c r="Q670" i="1"/>
  <c r="Q671" i="1"/>
  <c r="Q654" i="1"/>
  <c r="Q655" i="1"/>
  <c r="Q656" i="1"/>
  <c r="Q657" i="1"/>
  <c r="Q658" i="1"/>
  <c r="Q659" i="1"/>
  <c r="Q660" i="1"/>
  <c r="Q661" i="1"/>
  <c r="Q662" i="1"/>
  <c r="Q645" i="1"/>
  <c r="Q646" i="1"/>
  <c r="Q647" i="1"/>
  <c r="Q648" i="1"/>
  <c r="Q649" i="1"/>
  <c r="Q650" i="1"/>
  <c r="Q651" i="1"/>
  <c r="Q652" i="1"/>
  <c r="Q65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23" i="1"/>
  <c r="Q622" i="1" l="1"/>
  <c r="L621" i="1"/>
  <c r="K621" i="1"/>
  <c r="Q621" i="1"/>
  <c r="L620" i="1"/>
  <c r="K620" i="1"/>
  <c r="Q620" i="1"/>
  <c r="L619" i="1"/>
  <c r="K619" i="1"/>
  <c r="Q619" i="1"/>
  <c r="L618" i="1"/>
  <c r="K618" i="1"/>
  <c r="Q618" i="1"/>
  <c r="L617" i="1"/>
  <c r="K617" i="1"/>
  <c r="Q617" i="1"/>
  <c r="L616" i="1"/>
  <c r="K616" i="1"/>
  <c r="Q616" i="1"/>
  <c r="L615" i="1"/>
  <c r="K615" i="1"/>
  <c r="Q615" i="1"/>
  <c r="L614" i="1"/>
  <c r="K614" i="1"/>
  <c r="Q614" i="1"/>
  <c r="L613" i="1"/>
  <c r="K613" i="1"/>
  <c r="Q613" i="1"/>
  <c r="L612" i="1"/>
  <c r="K612" i="1"/>
  <c r="Q612" i="1"/>
  <c r="L611" i="1"/>
  <c r="K611" i="1"/>
  <c r="Q611" i="1"/>
  <c r="L610" i="1"/>
  <c r="K610" i="1"/>
  <c r="Q610" i="1"/>
  <c r="L609" i="1"/>
  <c r="K609" i="1"/>
  <c r="Q609" i="1"/>
  <c r="L608" i="1"/>
  <c r="K608" i="1"/>
  <c r="Q608" i="1"/>
  <c r="L607" i="1"/>
  <c r="K607" i="1"/>
  <c r="Q607" i="1"/>
  <c r="L606" i="1"/>
  <c r="K606" i="1"/>
  <c r="Q606" i="1"/>
  <c r="L605" i="1"/>
  <c r="K605" i="1"/>
  <c r="Q605" i="1"/>
  <c r="L604" i="1"/>
  <c r="K604" i="1"/>
  <c r="Q604" i="1"/>
  <c r="L603" i="1"/>
  <c r="K603" i="1"/>
  <c r="Q603" i="1"/>
  <c r="L602" i="1"/>
  <c r="K602" i="1"/>
  <c r="Q602" i="1"/>
  <c r="L601" i="1"/>
  <c r="K601" i="1"/>
  <c r="Q601" i="1"/>
  <c r="L600" i="1"/>
  <c r="K600" i="1"/>
  <c r="Q600" i="1"/>
  <c r="L599" i="1"/>
  <c r="K599" i="1"/>
  <c r="Q599" i="1"/>
  <c r="L598" i="1"/>
  <c r="K598" i="1"/>
  <c r="Q598" i="1"/>
  <c r="L597" i="1"/>
  <c r="K597" i="1"/>
  <c r="Q597" i="1"/>
  <c r="L596" i="1"/>
  <c r="K596" i="1"/>
  <c r="Q596" i="1"/>
  <c r="L595" i="1"/>
  <c r="K595" i="1"/>
  <c r="Q595" i="1"/>
  <c r="L594" i="1"/>
  <c r="K594" i="1"/>
  <c r="Q594" i="1"/>
  <c r="L593" i="1"/>
  <c r="K593" i="1"/>
  <c r="Q593" i="1"/>
  <c r="L592" i="1"/>
  <c r="K592" i="1"/>
  <c r="Q592" i="1"/>
  <c r="L591" i="1"/>
  <c r="K591" i="1"/>
  <c r="Q591" i="1"/>
  <c r="L590" i="1"/>
  <c r="K590" i="1"/>
  <c r="Q590" i="1"/>
  <c r="L589" i="1"/>
  <c r="K589" i="1"/>
  <c r="Q589" i="1"/>
  <c r="L588" i="1"/>
  <c r="K588" i="1"/>
  <c r="Q588" i="1"/>
  <c r="L587" i="1"/>
  <c r="K587" i="1"/>
  <c r="Q587" i="1"/>
  <c r="L586" i="1"/>
  <c r="K586" i="1"/>
  <c r="Q586" i="1"/>
  <c r="L585" i="1"/>
  <c r="K585" i="1"/>
  <c r="Q585" i="1"/>
  <c r="L584" i="1"/>
  <c r="K584" i="1"/>
  <c r="Q584" i="1"/>
  <c r="L583" i="1"/>
  <c r="K583" i="1"/>
  <c r="Q583" i="1"/>
  <c r="L582" i="1"/>
  <c r="K582" i="1"/>
  <c r="Q582" i="1"/>
  <c r="L581" i="1"/>
  <c r="K581" i="1"/>
  <c r="Q581" i="1"/>
  <c r="L580" i="1"/>
  <c r="K580" i="1"/>
  <c r="Q580" i="1"/>
  <c r="L579" i="1"/>
  <c r="K579" i="1"/>
  <c r="Q579" i="1"/>
  <c r="Q567" i="1"/>
  <c r="Q564" i="1"/>
  <c r="Q565" i="1"/>
  <c r="L578" i="1"/>
  <c r="K578" i="1"/>
  <c r="Q578" i="1"/>
  <c r="L577" i="1"/>
  <c r="K577" i="1"/>
  <c r="Q577" i="1"/>
  <c r="L576" i="1"/>
  <c r="K576" i="1"/>
  <c r="Q576" i="1"/>
  <c r="L575" i="1"/>
  <c r="K575" i="1"/>
  <c r="Q575" i="1"/>
  <c r="L574" i="1"/>
  <c r="K574" i="1"/>
  <c r="Q574" i="1"/>
  <c r="L573" i="1"/>
  <c r="K573" i="1"/>
  <c r="Q573" i="1"/>
  <c r="L572" i="1"/>
  <c r="K572" i="1"/>
  <c r="Q572" i="1"/>
  <c r="L571" i="1"/>
  <c r="K571" i="1"/>
  <c r="Q571" i="1"/>
  <c r="L570" i="1"/>
  <c r="K570" i="1"/>
  <c r="Q570" i="1"/>
  <c r="L569" i="1"/>
  <c r="K569" i="1"/>
  <c r="Q569" i="1"/>
  <c r="L568" i="1"/>
  <c r="K568" i="1"/>
  <c r="Q568" i="1"/>
  <c r="L567" i="1"/>
  <c r="K567" i="1"/>
  <c r="L566" i="1"/>
  <c r="K566" i="1"/>
  <c r="Q566" i="1"/>
  <c r="L565" i="1"/>
  <c r="K565" i="1"/>
  <c r="L564" i="1"/>
  <c r="K564" i="1"/>
  <c r="L563" i="1"/>
  <c r="K563" i="1"/>
  <c r="Q563" i="1"/>
  <c r="L562" i="1"/>
  <c r="K562" i="1"/>
  <c r="Q562" i="1"/>
  <c r="L561" i="1"/>
  <c r="K561" i="1"/>
  <c r="Q561" i="1"/>
  <c r="L560" i="1"/>
  <c r="K560" i="1"/>
  <c r="Q560" i="1"/>
  <c r="L559" i="1"/>
  <c r="K559" i="1"/>
  <c r="Q559" i="1"/>
  <c r="L558" i="1"/>
  <c r="K558" i="1"/>
  <c r="Q558" i="1"/>
  <c r="L557" i="1"/>
  <c r="K557" i="1"/>
  <c r="Q557" i="1"/>
  <c r="Q542" i="1" l="1"/>
  <c r="L556" i="1"/>
  <c r="K556" i="1"/>
  <c r="Q556" i="1"/>
  <c r="L555" i="1"/>
  <c r="K555" i="1"/>
  <c r="Q555" i="1"/>
  <c r="L554" i="1"/>
  <c r="K554" i="1"/>
  <c r="Q554" i="1"/>
  <c r="L553" i="1"/>
  <c r="K553" i="1"/>
  <c r="Q553" i="1"/>
  <c r="L552" i="1"/>
  <c r="K552" i="1"/>
  <c r="Q552" i="1"/>
  <c r="L551" i="1"/>
  <c r="K551" i="1"/>
  <c r="Q551" i="1"/>
  <c r="L550" i="1"/>
  <c r="K550" i="1"/>
  <c r="Q550" i="1"/>
  <c r="L549" i="1"/>
  <c r="K549" i="1"/>
  <c r="Q549" i="1"/>
  <c r="L548" i="1"/>
  <c r="K548" i="1"/>
  <c r="Q548" i="1"/>
  <c r="L547" i="1"/>
  <c r="K547" i="1"/>
  <c r="Q547" i="1"/>
  <c r="L546" i="1"/>
  <c r="K546" i="1"/>
  <c r="Q546" i="1"/>
  <c r="L545" i="1"/>
  <c r="K545" i="1"/>
  <c r="Q545" i="1"/>
  <c r="L544" i="1"/>
  <c r="K544" i="1"/>
  <c r="Q544" i="1"/>
  <c r="L543" i="1"/>
  <c r="K543" i="1"/>
  <c r="Q543" i="1"/>
  <c r="L542" i="1"/>
  <c r="K542" i="1"/>
  <c r="L541" i="1"/>
  <c r="K541" i="1"/>
  <c r="Q541" i="1"/>
  <c r="L540" i="1"/>
  <c r="K540" i="1"/>
  <c r="Q540" i="1"/>
  <c r="L539" i="1"/>
  <c r="K539" i="1"/>
  <c r="Q539" i="1"/>
  <c r="L538" i="1"/>
  <c r="K538" i="1"/>
  <c r="Q538" i="1"/>
  <c r="L537" i="1"/>
  <c r="K537" i="1"/>
  <c r="Q537" i="1"/>
  <c r="L536" i="1"/>
  <c r="K536" i="1"/>
  <c r="Q536" i="1"/>
  <c r="L535" i="1"/>
  <c r="K535" i="1"/>
  <c r="Q535" i="1"/>
  <c r="I315" i="1"/>
  <c r="L534" i="1"/>
  <c r="K534" i="1"/>
  <c r="Q534" i="1"/>
  <c r="L533" i="1"/>
  <c r="K533" i="1"/>
  <c r="Q533" i="1"/>
  <c r="L532" i="1"/>
  <c r="K532" i="1"/>
  <c r="Q532" i="1"/>
  <c r="L531" i="1"/>
  <c r="K531" i="1"/>
  <c r="Q531" i="1"/>
  <c r="L530" i="1"/>
  <c r="K530" i="1"/>
  <c r="Q530" i="1"/>
  <c r="L529" i="1"/>
  <c r="K529" i="1"/>
  <c r="Q529" i="1"/>
  <c r="L528" i="1"/>
  <c r="K528" i="1"/>
  <c r="Q528" i="1"/>
  <c r="L527" i="1"/>
  <c r="K527" i="1"/>
  <c r="Q527" i="1"/>
  <c r="L526" i="1"/>
  <c r="K526" i="1"/>
  <c r="Q526" i="1"/>
  <c r="L525" i="1"/>
  <c r="K525" i="1"/>
  <c r="Q525" i="1"/>
  <c r="L524" i="1"/>
  <c r="K524" i="1"/>
  <c r="Q524" i="1"/>
  <c r="M523" i="1"/>
  <c r="L523" i="1"/>
  <c r="K523" i="1"/>
  <c r="Q523" i="1"/>
  <c r="M522" i="1"/>
  <c r="L522" i="1"/>
  <c r="K522" i="1"/>
  <c r="Q522" i="1"/>
  <c r="M521" i="1"/>
  <c r="L521" i="1"/>
  <c r="K521" i="1"/>
  <c r="Q521" i="1"/>
  <c r="M520" i="1"/>
  <c r="L520" i="1"/>
  <c r="K520" i="1"/>
  <c r="Q520" i="1"/>
  <c r="F1" i="2" l="1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M346" i="1"/>
  <c r="L346" i="1"/>
  <c r="K346" i="1"/>
  <c r="Q346" i="1"/>
  <c r="I346" i="1"/>
  <c r="M345" i="1"/>
  <c r="L345" i="1"/>
  <c r="K345" i="1"/>
  <c r="Q345" i="1"/>
  <c r="I345" i="1"/>
  <c r="M344" i="1"/>
  <c r="L344" i="1"/>
  <c r="K344" i="1"/>
  <c r="Q344" i="1"/>
  <c r="I344" i="1"/>
  <c r="M343" i="1"/>
  <c r="L343" i="1"/>
  <c r="K343" i="1"/>
  <c r="Q343" i="1"/>
  <c r="I343" i="1"/>
  <c r="M342" i="1"/>
  <c r="L342" i="1"/>
  <c r="K342" i="1"/>
  <c r="Q342" i="1"/>
  <c r="I342" i="1"/>
  <c r="M341" i="1"/>
  <c r="L341" i="1"/>
  <c r="K341" i="1"/>
  <c r="Q341" i="1"/>
  <c r="I341" i="1"/>
  <c r="M340" i="1"/>
  <c r="L340" i="1"/>
  <c r="K340" i="1"/>
  <c r="Q340" i="1"/>
  <c r="I340" i="1"/>
  <c r="M339" i="1"/>
  <c r="L339" i="1"/>
  <c r="K339" i="1"/>
  <c r="Q339" i="1"/>
  <c r="I339" i="1"/>
  <c r="M338" i="1"/>
  <c r="L338" i="1"/>
  <c r="K338" i="1"/>
  <c r="Q338" i="1"/>
  <c r="I338" i="1"/>
  <c r="M337" i="1"/>
  <c r="L337" i="1"/>
  <c r="K337" i="1"/>
  <c r="Q337" i="1"/>
  <c r="I337" i="1"/>
  <c r="G1" i="2" l="1"/>
  <c r="G17" i="2" s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G9" i="2"/>
  <c r="G10" i="2"/>
  <c r="G3" i="2"/>
  <c r="G11" i="2"/>
  <c r="G4" i="2"/>
  <c r="G13" i="2"/>
  <c r="G6" i="2"/>
  <c r="G5" i="2"/>
  <c r="G7" i="2"/>
  <c r="M336" i="1"/>
  <c r="L336" i="1"/>
  <c r="K336" i="1"/>
  <c r="Q336" i="1"/>
  <c r="I336" i="1"/>
  <c r="M335" i="1"/>
  <c r="L335" i="1"/>
  <c r="K335" i="1"/>
  <c r="Q335" i="1"/>
  <c r="I335" i="1"/>
  <c r="M334" i="1"/>
  <c r="L334" i="1"/>
  <c r="K334" i="1"/>
  <c r="Q334" i="1"/>
  <c r="I334" i="1"/>
  <c r="M333" i="1"/>
  <c r="L333" i="1"/>
  <c r="K333" i="1"/>
  <c r="Q333" i="1"/>
  <c r="I333" i="1"/>
  <c r="M332" i="1"/>
  <c r="L332" i="1"/>
  <c r="K332" i="1"/>
  <c r="Q332" i="1"/>
  <c r="I332" i="1"/>
  <c r="M331" i="1"/>
  <c r="L331" i="1"/>
  <c r="K331" i="1"/>
  <c r="Q331" i="1"/>
  <c r="I331" i="1"/>
  <c r="M330" i="1"/>
  <c r="L330" i="1"/>
  <c r="K330" i="1"/>
  <c r="Q330" i="1"/>
  <c r="I330" i="1"/>
  <c r="M329" i="1"/>
  <c r="L329" i="1"/>
  <c r="K329" i="1"/>
  <c r="Q329" i="1"/>
  <c r="I329" i="1"/>
  <c r="M328" i="1"/>
  <c r="L328" i="1"/>
  <c r="K328" i="1"/>
  <c r="Q328" i="1"/>
  <c r="I328" i="1"/>
  <c r="M327" i="1"/>
  <c r="L327" i="1"/>
  <c r="K327" i="1"/>
  <c r="Q327" i="1"/>
  <c r="I327" i="1"/>
  <c r="M326" i="1"/>
  <c r="L326" i="1"/>
  <c r="K326" i="1"/>
  <c r="Q326" i="1"/>
  <c r="I326" i="1"/>
  <c r="M325" i="1"/>
  <c r="L325" i="1"/>
  <c r="K325" i="1"/>
  <c r="Q325" i="1"/>
  <c r="I325" i="1"/>
  <c r="M324" i="1"/>
  <c r="L324" i="1"/>
  <c r="K324" i="1"/>
  <c r="Q324" i="1"/>
  <c r="I324" i="1"/>
  <c r="M323" i="1"/>
  <c r="L323" i="1"/>
  <c r="K323" i="1"/>
  <c r="Q323" i="1"/>
  <c r="I323" i="1"/>
  <c r="M322" i="1"/>
  <c r="L322" i="1"/>
  <c r="K322" i="1"/>
  <c r="Q322" i="1"/>
  <c r="I322" i="1"/>
  <c r="M321" i="1"/>
  <c r="L321" i="1"/>
  <c r="K321" i="1"/>
  <c r="Q321" i="1"/>
  <c r="I321" i="1"/>
  <c r="M320" i="1"/>
  <c r="L320" i="1"/>
  <c r="K320" i="1"/>
  <c r="Q320" i="1"/>
  <c r="I320" i="1"/>
  <c r="M319" i="1"/>
  <c r="L319" i="1"/>
  <c r="K319" i="1"/>
  <c r="Q319" i="1"/>
  <c r="I319" i="1"/>
  <c r="M318" i="1"/>
  <c r="L318" i="1"/>
  <c r="K318" i="1"/>
  <c r="Q318" i="1"/>
  <c r="I318" i="1"/>
  <c r="M317" i="1"/>
  <c r="L317" i="1"/>
  <c r="K317" i="1"/>
  <c r="Q317" i="1"/>
  <c r="I317" i="1"/>
  <c r="M316" i="1"/>
  <c r="L316" i="1"/>
  <c r="K316" i="1"/>
  <c r="Q316" i="1"/>
  <c r="I316" i="1"/>
  <c r="M315" i="1"/>
  <c r="L315" i="1"/>
  <c r="K315" i="1"/>
  <c r="Q315" i="1"/>
  <c r="M314" i="1"/>
  <c r="L314" i="1"/>
  <c r="K314" i="1"/>
  <c r="Q314" i="1"/>
  <c r="I314" i="1"/>
  <c r="M313" i="1"/>
  <c r="L313" i="1"/>
  <c r="K313" i="1"/>
  <c r="Q313" i="1"/>
  <c r="I313" i="1"/>
  <c r="M312" i="1"/>
  <c r="L312" i="1"/>
  <c r="K312" i="1"/>
  <c r="Q312" i="1"/>
  <c r="I312" i="1"/>
  <c r="M311" i="1"/>
  <c r="L311" i="1"/>
  <c r="K311" i="1"/>
  <c r="Q311" i="1"/>
  <c r="I311" i="1"/>
  <c r="M310" i="1"/>
  <c r="L310" i="1"/>
  <c r="K310" i="1"/>
  <c r="Q310" i="1"/>
  <c r="I310" i="1"/>
  <c r="M309" i="1"/>
  <c r="L309" i="1"/>
  <c r="K309" i="1"/>
  <c r="Q309" i="1"/>
  <c r="I309" i="1"/>
  <c r="M308" i="1"/>
  <c r="L308" i="1"/>
  <c r="K308" i="1"/>
  <c r="Q308" i="1"/>
  <c r="I308" i="1"/>
  <c r="M307" i="1"/>
  <c r="L307" i="1"/>
  <c r="K307" i="1"/>
  <c r="Q307" i="1"/>
  <c r="I307" i="1"/>
  <c r="M306" i="1"/>
  <c r="L306" i="1"/>
  <c r="K306" i="1"/>
  <c r="Q306" i="1"/>
  <c r="I306" i="1"/>
  <c r="M305" i="1"/>
  <c r="L305" i="1"/>
  <c r="K305" i="1"/>
  <c r="Q305" i="1"/>
  <c r="I305" i="1"/>
  <c r="M304" i="1"/>
  <c r="L304" i="1"/>
  <c r="K304" i="1"/>
  <c r="Q304" i="1"/>
  <c r="I304" i="1"/>
  <c r="M303" i="1"/>
  <c r="L303" i="1"/>
  <c r="K303" i="1"/>
  <c r="Q303" i="1"/>
  <c r="I303" i="1"/>
  <c r="M302" i="1"/>
  <c r="L302" i="1"/>
  <c r="K302" i="1"/>
  <c r="Q302" i="1"/>
  <c r="I302" i="1"/>
  <c r="M301" i="1"/>
  <c r="L301" i="1"/>
  <c r="K301" i="1"/>
  <c r="Q301" i="1"/>
  <c r="I301" i="1"/>
  <c r="M300" i="1"/>
  <c r="L300" i="1"/>
  <c r="K300" i="1"/>
  <c r="Q300" i="1"/>
  <c r="I300" i="1"/>
  <c r="M299" i="1"/>
  <c r="L299" i="1"/>
  <c r="K299" i="1"/>
  <c r="Q299" i="1"/>
  <c r="I299" i="1"/>
  <c r="M298" i="1"/>
  <c r="L298" i="1"/>
  <c r="K298" i="1"/>
  <c r="Q298" i="1"/>
  <c r="I298" i="1"/>
  <c r="M297" i="1"/>
  <c r="L297" i="1"/>
  <c r="K297" i="1"/>
  <c r="Q297" i="1"/>
  <c r="I297" i="1"/>
  <c r="M296" i="1"/>
  <c r="L296" i="1"/>
  <c r="K296" i="1"/>
  <c r="Q296" i="1"/>
  <c r="I296" i="1"/>
  <c r="M295" i="1"/>
  <c r="L295" i="1"/>
  <c r="K295" i="1"/>
  <c r="Q295" i="1"/>
  <c r="I295" i="1"/>
  <c r="M294" i="1"/>
  <c r="L294" i="1"/>
  <c r="K294" i="1"/>
  <c r="Q294" i="1"/>
  <c r="I294" i="1"/>
  <c r="M293" i="1"/>
  <c r="L293" i="1"/>
  <c r="K293" i="1"/>
  <c r="Q293" i="1"/>
  <c r="I293" i="1"/>
  <c r="M292" i="1"/>
  <c r="L292" i="1"/>
  <c r="K292" i="1"/>
  <c r="Q292" i="1"/>
  <c r="I292" i="1"/>
  <c r="M291" i="1"/>
  <c r="L291" i="1"/>
  <c r="K291" i="1"/>
  <c r="Q291" i="1"/>
  <c r="I291" i="1"/>
  <c r="M290" i="1"/>
  <c r="L290" i="1"/>
  <c r="K290" i="1"/>
  <c r="Q290" i="1"/>
  <c r="I290" i="1"/>
  <c r="M289" i="1"/>
  <c r="L289" i="1"/>
  <c r="K289" i="1"/>
  <c r="Q289" i="1"/>
  <c r="I289" i="1"/>
  <c r="M288" i="1"/>
  <c r="L288" i="1"/>
  <c r="K288" i="1"/>
  <c r="Q288" i="1"/>
  <c r="I288" i="1"/>
  <c r="I287" i="1"/>
  <c r="Q287" i="1"/>
  <c r="K287" i="1"/>
  <c r="L287" i="1"/>
  <c r="M287" i="1"/>
  <c r="M286" i="1"/>
  <c r="L286" i="1"/>
  <c r="K286" i="1"/>
  <c r="Q286" i="1"/>
  <c r="I286" i="1"/>
  <c r="M285" i="1"/>
  <c r="L285" i="1"/>
  <c r="K285" i="1"/>
  <c r="Q285" i="1"/>
  <c r="I285" i="1"/>
  <c r="M284" i="1"/>
  <c r="L284" i="1"/>
  <c r="K284" i="1"/>
  <c r="Q284" i="1"/>
  <c r="I284" i="1"/>
  <c r="M283" i="1"/>
  <c r="L283" i="1"/>
  <c r="K283" i="1"/>
  <c r="Q283" i="1"/>
  <c r="I283" i="1"/>
  <c r="M282" i="1"/>
  <c r="L282" i="1"/>
  <c r="K282" i="1"/>
  <c r="Q282" i="1"/>
  <c r="I282" i="1"/>
  <c r="M281" i="1"/>
  <c r="L281" i="1"/>
  <c r="K281" i="1"/>
  <c r="Q281" i="1"/>
  <c r="I281" i="1"/>
  <c r="M280" i="1"/>
  <c r="L280" i="1"/>
  <c r="K280" i="1"/>
  <c r="Q280" i="1"/>
  <c r="I280" i="1"/>
  <c r="M279" i="1"/>
  <c r="L279" i="1"/>
  <c r="K279" i="1"/>
  <c r="Q279" i="1"/>
  <c r="I279" i="1"/>
  <c r="M278" i="1"/>
  <c r="L278" i="1"/>
  <c r="K278" i="1"/>
  <c r="Q278" i="1"/>
  <c r="I278" i="1"/>
  <c r="M277" i="1"/>
  <c r="L277" i="1"/>
  <c r="K277" i="1"/>
  <c r="Q277" i="1"/>
  <c r="I277" i="1"/>
  <c r="M276" i="1"/>
  <c r="L276" i="1"/>
  <c r="K276" i="1"/>
  <c r="Q276" i="1"/>
  <c r="I276" i="1"/>
  <c r="M275" i="1"/>
  <c r="L275" i="1"/>
  <c r="K275" i="1"/>
  <c r="Q275" i="1"/>
  <c r="I275" i="1"/>
  <c r="M274" i="1"/>
  <c r="L274" i="1"/>
  <c r="K274" i="1"/>
  <c r="Q274" i="1"/>
  <c r="I274" i="1"/>
  <c r="M273" i="1"/>
  <c r="L273" i="1"/>
  <c r="K273" i="1"/>
  <c r="Q273" i="1"/>
  <c r="I273" i="1"/>
  <c r="M272" i="1"/>
  <c r="L272" i="1"/>
  <c r="K272" i="1"/>
  <c r="Q272" i="1"/>
  <c r="I272" i="1"/>
  <c r="M271" i="1"/>
  <c r="L271" i="1"/>
  <c r="K271" i="1"/>
  <c r="Q271" i="1"/>
  <c r="I271" i="1"/>
  <c r="M270" i="1"/>
  <c r="L270" i="1"/>
  <c r="K270" i="1"/>
  <c r="Q270" i="1"/>
  <c r="I270" i="1"/>
  <c r="M269" i="1"/>
  <c r="L269" i="1"/>
  <c r="K269" i="1"/>
  <c r="Q269" i="1"/>
  <c r="I269" i="1"/>
  <c r="M268" i="1"/>
  <c r="L268" i="1"/>
  <c r="K268" i="1"/>
  <c r="Q268" i="1"/>
  <c r="I268" i="1"/>
  <c r="M267" i="1"/>
  <c r="L267" i="1"/>
  <c r="K267" i="1"/>
  <c r="Q267" i="1"/>
  <c r="I267" i="1"/>
  <c r="M266" i="1"/>
  <c r="L266" i="1"/>
  <c r="K266" i="1"/>
  <c r="Q266" i="1"/>
  <c r="I266" i="1"/>
  <c r="M265" i="1"/>
  <c r="L265" i="1"/>
  <c r="K265" i="1"/>
  <c r="Q265" i="1"/>
  <c r="I265" i="1"/>
  <c r="M264" i="1"/>
  <c r="L264" i="1"/>
  <c r="K264" i="1"/>
  <c r="Q264" i="1"/>
  <c r="I264" i="1"/>
  <c r="M263" i="1"/>
  <c r="L263" i="1"/>
  <c r="K263" i="1"/>
  <c r="Q263" i="1"/>
  <c r="I263" i="1"/>
  <c r="M262" i="1"/>
  <c r="L262" i="1"/>
  <c r="K262" i="1"/>
  <c r="Q262" i="1"/>
  <c r="I262" i="1"/>
  <c r="M261" i="1"/>
  <c r="L261" i="1"/>
  <c r="K261" i="1"/>
  <c r="Q261" i="1"/>
  <c r="I261" i="1"/>
  <c r="M260" i="1"/>
  <c r="L260" i="1"/>
  <c r="K260" i="1"/>
  <c r="Q260" i="1"/>
  <c r="I260" i="1"/>
  <c r="M259" i="1"/>
  <c r="L259" i="1"/>
  <c r="K259" i="1"/>
  <c r="Q259" i="1"/>
  <c r="I259" i="1"/>
  <c r="M258" i="1"/>
  <c r="L258" i="1"/>
  <c r="K258" i="1"/>
  <c r="Q258" i="1"/>
  <c r="I258" i="1"/>
  <c r="M257" i="1"/>
  <c r="L257" i="1"/>
  <c r="K257" i="1"/>
  <c r="Q257" i="1"/>
  <c r="I257" i="1"/>
  <c r="M256" i="1"/>
  <c r="L256" i="1"/>
  <c r="K256" i="1"/>
  <c r="Q256" i="1"/>
  <c r="I256" i="1"/>
  <c r="M255" i="1"/>
  <c r="L255" i="1"/>
  <c r="K255" i="1"/>
  <c r="Q255" i="1"/>
  <c r="I255" i="1"/>
  <c r="M254" i="1"/>
  <c r="L254" i="1"/>
  <c r="K254" i="1"/>
  <c r="Q254" i="1"/>
  <c r="I254" i="1"/>
  <c r="M253" i="1"/>
  <c r="L253" i="1"/>
  <c r="K253" i="1"/>
  <c r="Q253" i="1"/>
  <c r="I253" i="1"/>
  <c r="M252" i="1"/>
  <c r="L252" i="1"/>
  <c r="K252" i="1"/>
  <c r="Q252" i="1"/>
  <c r="I252" i="1"/>
  <c r="M251" i="1"/>
  <c r="L251" i="1"/>
  <c r="K251" i="1"/>
  <c r="Q251" i="1"/>
  <c r="I251" i="1"/>
  <c r="M250" i="1"/>
  <c r="L250" i="1"/>
  <c r="K250" i="1"/>
  <c r="Q250" i="1"/>
  <c r="I250" i="1"/>
  <c r="M249" i="1"/>
  <c r="L249" i="1"/>
  <c r="K249" i="1"/>
  <c r="Q249" i="1"/>
  <c r="I249" i="1"/>
  <c r="M248" i="1"/>
  <c r="L248" i="1"/>
  <c r="K248" i="1"/>
  <c r="Q248" i="1"/>
  <c r="I248" i="1"/>
  <c r="M247" i="1"/>
  <c r="L247" i="1"/>
  <c r="K247" i="1"/>
  <c r="Q247" i="1"/>
  <c r="I247" i="1"/>
  <c r="M246" i="1"/>
  <c r="L246" i="1"/>
  <c r="K246" i="1"/>
  <c r="Q246" i="1"/>
  <c r="I246" i="1"/>
  <c r="M245" i="1"/>
  <c r="L245" i="1"/>
  <c r="K245" i="1"/>
  <c r="Q245" i="1"/>
  <c r="I245" i="1"/>
  <c r="M244" i="1"/>
  <c r="L244" i="1"/>
  <c r="K244" i="1"/>
  <c r="Q244" i="1"/>
  <c r="I244" i="1"/>
  <c r="M243" i="1"/>
  <c r="L243" i="1"/>
  <c r="K243" i="1"/>
  <c r="Q243" i="1"/>
  <c r="I243" i="1"/>
  <c r="M242" i="1"/>
  <c r="L242" i="1"/>
  <c r="K242" i="1"/>
  <c r="Q242" i="1"/>
  <c r="I242" i="1"/>
  <c r="M241" i="1"/>
  <c r="L241" i="1"/>
  <c r="K241" i="1"/>
  <c r="Q241" i="1"/>
  <c r="I241" i="1"/>
  <c r="M240" i="1"/>
  <c r="L240" i="1"/>
  <c r="K240" i="1"/>
  <c r="Q240" i="1"/>
  <c r="I240" i="1"/>
  <c r="M239" i="1"/>
  <c r="L239" i="1"/>
  <c r="K239" i="1"/>
  <c r="Q239" i="1"/>
  <c r="I239" i="1"/>
  <c r="M238" i="1"/>
  <c r="L238" i="1"/>
  <c r="K238" i="1"/>
  <c r="Q238" i="1"/>
  <c r="I238" i="1"/>
  <c r="M237" i="1"/>
  <c r="L237" i="1"/>
  <c r="K237" i="1"/>
  <c r="Q237" i="1"/>
  <c r="I237" i="1"/>
  <c r="M236" i="1"/>
  <c r="L236" i="1"/>
  <c r="K236" i="1"/>
  <c r="Q236" i="1"/>
  <c r="I236" i="1"/>
  <c r="M235" i="1"/>
  <c r="L235" i="1"/>
  <c r="K235" i="1"/>
  <c r="Q235" i="1"/>
  <c r="I235" i="1"/>
  <c r="M234" i="1"/>
  <c r="L234" i="1"/>
  <c r="K234" i="1"/>
  <c r="Q234" i="1"/>
  <c r="I234" i="1"/>
  <c r="M233" i="1"/>
  <c r="L233" i="1"/>
  <c r="K233" i="1"/>
  <c r="Q233" i="1"/>
  <c r="I233" i="1"/>
  <c r="M232" i="1"/>
  <c r="L232" i="1"/>
  <c r="K232" i="1"/>
  <c r="Q232" i="1"/>
  <c r="I232" i="1"/>
  <c r="M231" i="1"/>
  <c r="L231" i="1"/>
  <c r="K231" i="1"/>
  <c r="Q231" i="1"/>
  <c r="I231" i="1"/>
  <c r="M230" i="1"/>
  <c r="L230" i="1"/>
  <c r="K230" i="1"/>
  <c r="Q230" i="1"/>
  <c r="I230" i="1"/>
  <c r="M229" i="1"/>
  <c r="L229" i="1"/>
  <c r="K229" i="1"/>
  <c r="Q229" i="1"/>
  <c r="I229" i="1"/>
  <c r="M228" i="1"/>
  <c r="L228" i="1"/>
  <c r="K228" i="1"/>
  <c r="Q228" i="1"/>
  <c r="I228" i="1"/>
  <c r="M227" i="1"/>
  <c r="L227" i="1"/>
  <c r="K227" i="1"/>
  <c r="Q227" i="1"/>
  <c r="I227" i="1"/>
  <c r="I223" i="1"/>
  <c r="Q223" i="1"/>
  <c r="K223" i="1"/>
  <c r="L223" i="1"/>
  <c r="M223" i="1"/>
  <c r="I224" i="1"/>
  <c r="Q224" i="1"/>
  <c r="K224" i="1"/>
  <c r="L224" i="1"/>
  <c r="M224" i="1"/>
  <c r="I225" i="1"/>
  <c r="Q225" i="1"/>
  <c r="K225" i="1"/>
  <c r="L225" i="1"/>
  <c r="M225" i="1"/>
  <c r="M222" i="1"/>
  <c r="L222" i="1"/>
  <c r="K222" i="1"/>
  <c r="Q222" i="1"/>
  <c r="I222" i="1"/>
  <c r="M226" i="1"/>
  <c r="L226" i="1"/>
  <c r="K226" i="1"/>
  <c r="Q226" i="1"/>
  <c r="I226" i="1"/>
  <c r="Q215" i="1"/>
  <c r="Q216" i="1"/>
  <c r="Q217" i="1"/>
  <c r="Q218" i="1"/>
  <c r="Q219" i="1"/>
  <c r="Q220" i="1"/>
  <c r="Q221" i="1"/>
  <c r="Q214" i="1"/>
  <c r="Q206" i="1"/>
  <c r="Q207" i="1"/>
  <c r="Q208" i="1"/>
  <c r="Q209" i="1"/>
  <c r="Q210" i="1"/>
  <c r="Q211" i="1"/>
  <c r="Q212" i="1"/>
  <c r="Q213" i="1"/>
  <c r="Q205" i="1"/>
  <c r="I205" i="1"/>
  <c r="K205" i="1"/>
  <c r="L205" i="1"/>
  <c r="M205" i="1"/>
  <c r="I206" i="1"/>
  <c r="K206" i="1"/>
  <c r="L206" i="1"/>
  <c r="M206" i="1"/>
  <c r="I207" i="1"/>
  <c r="K207" i="1"/>
  <c r="L207" i="1"/>
  <c r="M207" i="1"/>
  <c r="I208" i="1"/>
  <c r="K208" i="1"/>
  <c r="L208" i="1"/>
  <c r="M208" i="1"/>
  <c r="I209" i="1"/>
  <c r="K209" i="1"/>
  <c r="L209" i="1"/>
  <c r="M209" i="1"/>
  <c r="I210" i="1"/>
  <c r="K210" i="1"/>
  <c r="L210" i="1"/>
  <c r="M210" i="1"/>
  <c r="I211" i="1"/>
  <c r="K211" i="1"/>
  <c r="L211" i="1"/>
  <c r="M211" i="1"/>
  <c r="I212" i="1"/>
  <c r="K212" i="1"/>
  <c r="L212" i="1"/>
  <c r="M212" i="1"/>
  <c r="I213" i="1"/>
  <c r="K213" i="1"/>
  <c r="L213" i="1"/>
  <c r="M213" i="1"/>
  <c r="I214" i="1"/>
  <c r="K214" i="1"/>
  <c r="L214" i="1"/>
  <c r="M214" i="1"/>
  <c r="I215" i="1"/>
  <c r="K215" i="1"/>
  <c r="L215" i="1"/>
  <c r="M215" i="1"/>
  <c r="I216" i="1"/>
  <c r="K216" i="1"/>
  <c r="L216" i="1"/>
  <c r="M216" i="1"/>
  <c r="I217" i="1"/>
  <c r="K217" i="1"/>
  <c r="L217" i="1"/>
  <c r="M217" i="1"/>
  <c r="I218" i="1"/>
  <c r="K218" i="1"/>
  <c r="L218" i="1"/>
  <c r="M218" i="1"/>
  <c r="I219" i="1"/>
  <c r="K219" i="1"/>
  <c r="L219" i="1"/>
  <c r="M219" i="1"/>
  <c r="I220" i="1"/>
  <c r="K220" i="1"/>
  <c r="L220" i="1"/>
  <c r="M220" i="1"/>
  <c r="I221" i="1"/>
  <c r="K221" i="1"/>
  <c r="L221" i="1"/>
  <c r="M221" i="1"/>
  <c r="Q156" i="1"/>
  <c r="Q157" i="1"/>
  <c r="Q158" i="1"/>
  <c r="Q178" i="1"/>
  <c r="Q179" i="1"/>
  <c r="Q180" i="1"/>
  <c r="Q181" i="1"/>
  <c r="Q204" i="1"/>
  <c r="N204" i="1"/>
  <c r="M204" i="1"/>
  <c r="L204" i="1"/>
  <c r="K204" i="1"/>
  <c r="I204" i="1"/>
  <c r="N203" i="1"/>
  <c r="M203" i="1"/>
  <c r="L203" i="1"/>
  <c r="K203" i="1"/>
  <c r="Q203" i="1"/>
  <c r="I203" i="1"/>
  <c r="N202" i="1"/>
  <c r="M202" i="1"/>
  <c r="L202" i="1"/>
  <c r="K202" i="1"/>
  <c r="Q202" i="1"/>
  <c r="I202" i="1"/>
  <c r="N201" i="1"/>
  <c r="M201" i="1"/>
  <c r="L201" i="1"/>
  <c r="K201" i="1"/>
  <c r="Q201" i="1"/>
  <c r="I201" i="1"/>
  <c r="N200" i="1"/>
  <c r="M200" i="1"/>
  <c r="L200" i="1"/>
  <c r="K200" i="1"/>
  <c r="Q200" i="1"/>
  <c r="I200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Q184" i="1"/>
  <c r="Q185" i="1"/>
  <c r="Q186" i="1"/>
  <c r="Q187" i="1"/>
  <c r="Q188" i="1"/>
  <c r="Q189" i="1"/>
  <c r="Q190" i="1"/>
  <c r="Q191" i="1"/>
  <c r="Q183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Q192" i="1"/>
  <c r="K192" i="1"/>
  <c r="L192" i="1"/>
  <c r="M192" i="1"/>
  <c r="N192" i="1"/>
  <c r="Q193" i="1"/>
  <c r="K193" i="1"/>
  <c r="L193" i="1"/>
  <c r="M193" i="1"/>
  <c r="N193" i="1"/>
  <c r="Q194" i="1"/>
  <c r="K194" i="1"/>
  <c r="L194" i="1"/>
  <c r="M194" i="1"/>
  <c r="N194" i="1"/>
  <c r="Q195" i="1"/>
  <c r="K195" i="1"/>
  <c r="L195" i="1"/>
  <c r="M195" i="1"/>
  <c r="N195" i="1"/>
  <c r="Q196" i="1"/>
  <c r="K196" i="1"/>
  <c r="L196" i="1"/>
  <c r="M196" i="1"/>
  <c r="N196" i="1"/>
  <c r="Q197" i="1"/>
  <c r="K197" i="1"/>
  <c r="L197" i="1"/>
  <c r="M197" i="1"/>
  <c r="N197" i="1"/>
  <c r="Q198" i="1"/>
  <c r="K198" i="1"/>
  <c r="L198" i="1"/>
  <c r="M198" i="1"/>
  <c r="N198" i="1"/>
  <c r="Q199" i="1"/>
  <c r="K199" i="1"/>
  <c r="L199" i="1"/>
  <c r="M199" i="1"/>
  <c r="N199" i="1"/>
  <c r="G12" i="2" l="1"/>
  <c r="G2" i="2"/>
  <c r="G14" i="2"/>
  <c r="G15" i="2"/>
  <c r="H1" i="2"/>
  <c r="G16" i="2"/>
  <c r="G8" i="2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Q182" i="1"/>
  <c r="L172" i="1"/>
  <c r="I182" i="1"/>
  <c r="I181" i="1"/>
  <c r="I180" i="1"/>
  <c r="I179" i="1"/>
  <c r="I178" i="1"/>
  <c r="Q161" i="1"/>
  <c r="K161" i="1"/>
  <c r="L161" i="1"/>
  <c r="M161" i="1"/>
  <c r="N161" i="1"/>
  <c r="Q162" i="1"/>
  <c r="K162" i="1"/>
  <c r="L162" i="1"/>
  <c r="M162" i="1"/>
  <c r="N162" i="1"/>
  <c r="Q163" i="1"/>
  <c r="K163" i="1"/>
  <c r="L163" i="1"/>
  <c r="M163" i="1"/>
  <c r="N163" i="1"/>
  <c r="Q164" i="1"/>
  <c r="K164" i="1"/>
  <c r="L164" i="1"/>
  <c r="M164" i="1"/>
  <c r="N164" i="1"/>
  <c r="Q165" i="1"/>
  <c r="K165" i="1"/>
  <c r="L165" i="1"/>
  <c r="M165" i="1"/>
  <c r="N165" i="1"/>
  <c r="Q166" i="1"/>
  <c r="K166" i="1"/>
  <c r="L166" i="1"/>
  <c r="M166" i="1"/>
  <c r="N166" i="1"/>
  <c r="Q167" i="1"/>
  <c r="K167" i="1"/>
  <c r="L167" i="1"/>
  <c r="M167" i="1"/>
  <c r="N167" i="1"/>
  <c r="Q168" i="1"/>
  <c r="K168" i="1"/>
  <c r="L168" i="1"/>
  <c r="M168" i="1"/>
  <c r="N168" i="1"/>
  <c r="Q169" i="1"/>
  <c r="K169" i="1"/>
  <c r="L169" i="1"/>
  <c r="M169" i="1"/>
  <c r="N169" i="1"/>
  <c r="Q170" i="1"/>
  <c r="K170" i="1"/>
  <c r="L170" i="1"/>
  <c r="M170" i="1"/>
  <c r="N170" i="1"/>
  <c r="Q171" i="1"/>
  <c r="K171" i="1"/>
  <c r="L171" i="1"/>
  <c r="M171" i="1"/>
  <c r="N171" i="1"/>
  <c r="Q172" i="1"/>
  <c r="K172" i="1"/>
  <c r="M172" i="1"/>
  <c r="N172" i="1"/>
  <c r="Q173" i="1"/>
  <c r="K173" i="1"/>
  <c r="L173" i="1"/>
  <c r="M173" i="1"/>
  <c r="N173" i="1"/>
  <c r="Q174" i="1"/>
  <c r="K174" i="1"/>
  <c r="L174" i="1"/>
  <c r="M174" i="1"/>
  <c r="N174" i="1"/>
  <c r="Q175" i="1"/>
  <c r="K175" i="1"/>
  <c r="L175" i="1"/>
  <c r="M175" i="1"/>
  <c r="N175" i="1"/>
  <c r="Q176" i="1"/>
  <c r="K176" i="1"/>
  <c r="L176" i="1"/>
  <c r="M176" i="1"/>
  <c r="N176" i="1"/>
  <c r="Q177" i="1"/>
  <c r="K177" i="1"/>
  <c r="L177" i="1"/>
  <c r="M177" i="1"/>
  <c r="N177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H10" i="2" l="1"/>
  <c r="H16" i="2"/>
  <c r="H15" i="2"/>
  <c r="H14" i="2"/>
  <c r="H13" i="2"/>
  <c r="H12" i="2"/>
  <c r="H11" i="2"/>
  <c r="H8" i="2"/>
  <c r="H7" i="2"/>
  <c r="H6" i="2"/>
  <c r="H5" i="2"/>
  <c r="H4" i="2"/>
  <c r="H3" i="2"/>
  <c r="H9" i="2"/>
  <c r="H17" i="2"/>
  <c r="H2" i="2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Q160" i="1"/>
  <c r="K160" i="1"/>
  <c r="L160" i="1"/>
  <c r="M160" i="1"/>
  <c r="N160" i="1"/>
  <c r="Q139" i="1"/>
  <c r="K139" i="1"/>
  <c r="L139" i="1"/>
  <c r="M139" i="1"/>
  <c r="N139" i="1"/>
  <c r="Q140" i="1"/>
  <c r="K140" i="1"/>
  <c r="L140" i="1"/>
  <c r="M140" i="1"/>
  <c r="N140" i="1"/>
  <c r="Q141" i="1"/>
  <c r="K141" i="1"/>
  <c r="L141" i="1"/>
  <c r="M141" i="1"/>
  <c r="N141" i="1"/>
  <c r="Q142" i="1"/>
  <c r="K142" i="1"/>
  <c r="L142" i="1"/>
  <c r="M142" i="1"/>
  <c r="N142" i="1"/>
  <c r="Q143" i="1"/>
  <c r="K143" i="1"/>
  <c r="L143" i="1"/>
  <c r="M143" i="1"/>
  <c r="N143" i="1"/>
  <c r="Q144" i="1"/>
  <c r="K144" i="1"/>
  <c r="L144" i="1"/>
  <c r="M144" i="1"/>
  <c r="N144" i="1"/>
  <c r="Q145" i="1"/>
  <c r="K145" i="1"/>
  <c r="L145" i="1"/>
  <c r="M145" i="1"/>
  <c r="N145" i="1"/>
  <c r="Q146" i="1"/>
  <c r="K146" i="1"/>
  <c r="L146" i="1"/>
  <c r="M146" i="1"/>
  <c r="N146" i="1"/>
  <c r="Q147" i="1"/>
  <c r="K147" i="1"/>
  <c r="L147" i="1"/>
  <c r="M147" i="1"/>
  <c r="N147" i="1"/>
  <c r="Q148" i="1"/>
  <c r="K148" i="1"/>
  <c r="L148" i="1"/>
  <c r="M148" i="1"/>
  <c r="N148" i="1"/>
  <c r="Q149" i="1"/>
  <c r="K149" i="1"/>
  <c r="L149" i="1"/>
  <c r="M149" i="1"/>
  <c r="N149" i="1"/>
  <c r="Q150" i="1"/>
  <c r="K150" i="1"/>
  <c r="L150" i="1"/>
  <c r="M150" i="1"/>
  <c r="N150" i="1"/>
  <c r="Q151" i="1"/>
  <c r="K151" i="1"/>
  <c r="L151" i="1"/>
  <c r="M151" i="1"/>
  <c r="N151" i="1"/>
  <c r="Q152" i="1"/>
  <c r="K152" i="1"/>
  <c r="L152" i="1"/>
  <c r="M152" i="1"/>
  <c r="N152" i="1"/>
  <c r="Q153" i="1"/>
  <c r="K153" i="1"/>
  <c r="L153" i="1"/>
  <c r="M153" i="1"/>
  <c r="N153" i="1"/>
  <c r="Q154" i="1"/>
  <c r="K154" i="1"/>
  <c r="L154" i="1"/>
  <c r="M154" i="1"/>
  <c r="N154" i="1"/>
  <c r="Q155" i="1"/>
  <c r="K155" i="1"/>
  <c r="L155" i="1"/>
  <c r="M155" i="1"/>
  <c r="N155" i="1"/>
  <c r="J121" i="1"/>
  <c r="Q121" i="1" s="1"/>
  <c r="K121" i="1"/>
  <c r="L121" i="1"/>
  <c r="M121" i="1"/>
  <c r="N121" i="1"/>
  <c r="Q122" i="1"/>
  <c r="K122" i="1"/>
  <c r="L122" i="1"/>
  <c r="M122" i="1"/>
  <c r="N122" i="1"/>
  <c r="Q123" i="1"/>
  <c r="K123" i="1"/>
  <c r="L123" i="1"/>
  <c r="M123" i="1"/>
  <c r="N123" i="1"/>
  <c r="Q124" i="1"/>
  <c r="K124" i="1"/>
  <c r="L124" i="1"/>
  <c r="M124" i="1"/>
  <c r="N124" i="1"/>
  <c r="Q125" i="1"/>
  <c r="K125" i="1"/>
  <c r="L125" i="1"/>
  <c r="M125" i="1"/>
  <c r="N125" i="1"/>
  <c r="Q127" i="1"/>
  <c r="K127" i="1"/>
  <c r="L127" i="1"/>
  <c r="M127" i="1"/>
  <c r="N127" i="1"/>
  <c r="Q128" i="1"/>
  <c r="K128" i="1"/>
  <c r="L128" i="1"/>
  <c r="M128" i="1"/>
  <c r="N128" i="1"/>
  <c r="Q129" i="1"/>
  <c r="K129" i="1"/>
  <c r="L129" i="1"/>
  <c r="M129" i="1"/>
  <c r="N129" i="1"/>
  <c r="Q130" i="1"/>
  <c r="K130" i="1"/>
  <c r="L130" i="1"/>
  <c r="M130" i="1"/>
  <c r="N130" i="1"/>
  <c r="Q131" i="1"/>
  <c r="K131" i="1"/>
  <c r="L131" i="1"/>
  <c r="M131" i="1"/>
  <c r="N131" i="1"/>
  <c r="Q132" i="1"/>
  <c r="K132" i="1"/>
  <c r="L132" i="1"/>
  <c r="M132" i="1"/>
  <c r="N132" i="1"/>
  <c r="Q133" i="1"/>
  <c r="K133" i="1"/>
  <c r="L133" i="1"/>
  <c r="M133" i="1"/>
  <c r="N133" i="1"/>
  <c r="Q134" i="1"/>
  <c r="K134" i="1"/>
  <c r="L134" i="1"/>
  <c r="M134" i="1"/>
  <c r="N134" i="1"/>
  <c r="Q135" i="1"/>
  <c r="K135" i="1"/>
  <c r="L135" i="1"/>
  <c r="M135" i="1"/>
  <c r="N135" i="1"/>
  <c r="Q136" i="1"/>
  <c r="K136" i="1"/>
  <c r="L136" i="1"/>
  <c r="M136" i="1"/>
  <c r="N136" i="1"/>
  <c r="Q137" i="1"/>
  <c r="K137" i="1"/>
  <c r="L137" i="1"/>
  <c r="M137" i="1"/>
  <c r="N137" i="1"/>
  <c r="Q138" i="1"/>
  <c r="K138" i="1"/>
  <c r="L138" i="1"/>
  <c r="M138" i="1"/>
  <c r="N138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5" i="1"/>
  <c r="I124" i="1"/>
  <c r="I123" i="1"/>
  <c r="I122" i="1"/>
  <c r="I121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J115" i="1"/>
  <c r="Q115" i="1" s="1"/>
  <c r="I115" i="1"/>
  <c r="J114" i="1"/>
  <c r="Q114" i="1" s="1"/>
  <c r="I114" i="1"/>
  <c r="J113" i="1"/>
  <c r="Q113" i="1" s="1"/>
  <c r="I113" i="1"/>
  <c r="J112" i="1"/>
  <c r="Q112" i="1" s="1"/>
  <c r="I112" i="1"/>
  <c r="J111" i="1"/>
  <c r="Q111" i="1" s="1"/>
  <c r="I111" i="1"/>
  <c r="N116" i="1"/>
  <c r="N117" i="1"/>
  <c r="N118" i="1"/>
  <c r="N119" i="1"/>
  <c r="N120" i="1"/>
  <c r="J120" i="1"/>
  <c r="Q120" i="1" s="1"/>
  <c r="K120" i="1"/>
  <c r="L120" i="1"/>
  <c r="M120" i="1"/>
  <c r="I120" i="1"/>
  <c r="M119" i="1"/>
  <c r="L119" i="1"/>
  <c r="K119" i="1"/>
  <c r="J119" i="1"/>
  <c r="Q119" i="1" s="1"/>
  <c r="I119" i="1"/>
  <c r="M118" i="1"/>
  <c r="L118" i="1"/>
  <c r="K118" i="1"/>
  <c r="J118" i="1"/>
  <c r="Q118" i="1" s="1"/>
  <c r="I118" i="1"/>
  <c r="M117" i="1"/>
  <c r="L117" i="1"/>
  <c r="K117" i="1"/>
  <c r="J117" i="1"/>
  <c r="Q117" i="1" s="1"/>
  <c r="I117" i="1"/>
  <c r="M116" i="1"/>
  <c r="L116" i="1"/>
  <c r="K116" i="1"/>
  <c r="J116" i="1"/>
  <c r="Q116" i="1" s="1"/>
  <c r="I116" i="1"/>
  <c r="J94" i="1"/>
  <c r="Q94" i="1" s="1"/>
  <c r="K94" i="1"/>
  <c r="L94" i="1"/>
  <c r="M94" i="1"/>
  <c r="N94" i="1"/>
  <c r="J95" i="1"/>
  <c r="Q95" i="1" s="1"/>
  <c r="K95" i="1"/>
  <c r="L95" i="1"/>
  <c r="M95" i="1"/>
  <c r="N95" i="1"/>
  <c r="J96" i="1"/>
  <c r="Q96" i="1" s="1"/>
  <c r="K96" i="1"/>
  <c r="L96" i="1"/>
  <c r="M96" i="1"/>
  <c r="N96" i="1"/>
  <c r="J97" i="1"/>
  <c r="Q97" i="1" s="1"/>
  <c r="K97" i="1"/>
  <c r="L97" i="1"/>
  <c r="M97" i="1"/>
  <c r="N97" i="1"/>
  <c r="J98" i="1"/>
  <c r="Q98" i="1" s="1"/>
  <c r="K98" i="1"/>
  <c r="L98" i="1"/>
  <c r="M98" i="1"/>
  <c r="N98" i="1"/>
  <c r="J99" i="1"/>
  <c r="Q99" i="1" s="1"/>
  <c r="K99" i="1"/>
  <c r="L99" i="1"/>
  <c r="M99" i="1"/>
  <c r="N99" i="1"/>
  <c r="J100" i="1"/>
  <c r="Q100" i="1" s="1"/>
  <c r="K100" i="1"/>
  <c r="L100" i="1"/>
  <c r="M100" i="1"/>
  <c r="N100" i="1"/>
  <c r="J101" i="1"/>
  <c r="Q101" i="1" s="1"/>
  <c r="K101" i="1"/>
  <c r="L101" i="1"/>
  <c r="M101" i="1"/>
  <c r="N101" i="1"/>
  <c r="J102" i="1"/>
  <c r="Q102" i="1" s="1"/>
  <c r="K102" i="1"/>
  <c r="L102" i="1"/>
  <c r="M102" i="1"/>
  <c r="N102" i="1"/>
  <c r="J103" i="1"/>
  <c r="Q103" i="1" s="1"/>
  <c r="K103" i="1"/>
  <c r="L103" i="1"/>
  <c r="M103" i="1"/>
  <c r="N103" i="1"/>
  <c r="J104" i="1"/>
  <c r="Q104" i="1" s="1"/>
  <c r="K104" i="1"/>
  <c r="L104" i="1"/>
  <c r="M104" i="1"/>
  <c r="N104" i="1"/>
  <c r="J105" i="1"/>
  <c r="Q105" i="1" s="1"/>
  <c r="K105" i="1"/>
  <c r="L105" i="1"/>
  <c r="M105" i="1"/>
  <c r="N105" i="1"/>
  <c r="J106" i="1"/>
  <c r="Q106" i="1" s="1"/>
  <c r="K106" i="1"/>
  <c r="L106" i="1"/>
  <c r="M106" i="1"/>
  <c r="N106" i="1"/>
  <c r="J107" i="1"/>
  <c r="Q107" i="1" s="1"/>
  <c r="K107" i="1"/>
  <c r="L107" i="1"/>
  <c r="M107" i="1"/>
  <c r="N107" i="1"/>
  <c r="J108" i="1"/>
  <c r="Q108" i="1" s="1"/>
  <c r="K108" i="1"/>
  <c r="L108" i="1"/>
  <c r="M108" i="1"/>
  <c r="N108" i="1"/>
  <c r="J109" i="1"/>
  <c r="Q109" i="1" s="1"/>
  <c r="K109" i="1"/>
  <c r="L109" i="1"/>
  <c r="M109" i="1"/>
  <c r="N109" i="1"/>
  <c r="J110" i="1"/>
  <c r="Q110" i="1" s="1"/>
  <c r="K110" i="1"/>
  <c r="L110" i="1"/>
  <c r="M110" i="1"/>
  <c r="N110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J88" i="1"/>
  <c r="Q88" i="1" s="1"/>
  <c r="K88" i="1"/>
  <c r="L88" i="1"/>
  <c r="M88" i="1"/>
  <c r="N88" i="1"/>
  <c r="J89" i="1"/>
  <c r="Q89" i="1" s="1"/>
  <c r="K89" i="1"/>
  <c r="L89" i="1"/>
  <c r="M89" i="1"/>
  <c r="N89" i="1"/>
  <c r="J90" i="1"/>
  <c r="Q90" i="1" s="1"/>
  <c r="K90" i="1"/>
  <c r="L90" i="1"/>
  <c r="M90" i="1"/>
  <c r="N90" i="1"/>
  <c r="J91" i="1"/>
  <c r="Q91" i="1" s="1"/>
  <c r="K91" i="1"/>
  <c r="L91" i="1"/>
  <c r="M91" i="1"/>
  <c r="N91" i="1"/>
  <c r="J92" i="1"/>
  <c r="Q92" i="1" s="1"/>
  <c r="K92" i="1"/>
  <c r="L92" i="1"/>
  <c r="M92" i="1"/>
  <c r="N92" i="1"/>
  <c r="J93" i="1"/>
  <c r="Q93" i="1" s="1"/>
  <c r="K93" i="1"/>
  <c r="L93" i="1"/>
  <c r="M93" i="1"/>
  <c r="N93" i="1"/>
  <c r="I93" i="1"/>
  <c r="I89" i="1"/>
  <c r="I90" i="1"/>
  <c r="I91" i="1"/>
  <c r="I92" i="1"/>
  <c r="I88" i="1"/>
  <c r="J71" i="1" l="1"/>
  <c r="Q71" i="1" s="1"/>
  <c r="K71" i="1"/>
  <c r="L71" i="1"/>
  <c r="M71" i="1"/>
  <c r="N71" i="1"/>
  <c r="J72" i="1"/>
  <c r="Q72" i="1" s="1"/>
  <c r="K72" i="1"/>
  <c r="L72" i="1"/>
  <c r="M72" i="1"/>
  <c r="N72" i="1"/>
  <c r="J73" i="1"/>
  <c r="Q73" i="1" s="1"/>
  <c r="K73" i="1"/>
  <c r="L73" i="1"/>
  <c r="M73" i="1"/>
  <c r="N73" i="1"/>
  <c r="J74" i="1"/>
  <c r="Q74" i="1" s="1"/>
  <c r="K74" i="1"/>
  <c r="L74" i="1"/>
  <c r="M74" i="1"/>
  <c r="N74" i="1"/>
  <c r="J75" i="1"/>
  <c r="Q75" i="1" s="1"/>
  <c r="K75" i="1"/>
  <c r="L75" i="1"/>
  <c r="M75" i="1"/>
  <c r="N75" i="1"/>
  <c r="J76" i="1"/>
  <c r="Q76" i="1" s="1"/>
  <c r="K76" i="1"/>
  <c r="L76" i="1"/>
  <c r="M76" i="1"/>
  <c r="N76" i="1"/>
  <c r="J77" i="1"/>
  <c r="Q77" i="1" s="1"/>
  <c r="K77" i="1"/>
  <c r="L77" i="1"/>
  <c r="M77" i="1"/>
  <c r="N77" i="1"/>
  <c r="J78" i="1"/>
  <c r="Q78" i="1" s="1"/>
  <c r="K78" i="1"/>
  <c r="L78" i="1"/>
  <c r="M78" i="1"/>
  <c r="N78" i="1"/>
  <c r="J79" i="1"/>
  <c r="Q79" i="1" s="1"/>
  <c r="K79" i="1"/>
  <c r="L79" i="1"/>
  <c r="M79" i="1"/>
  <c r="N79" i="1"/>
  <c r="J80" i="1"/>
  <c r="Q80" i="1" s="1"/>
  <c r="K80" i="1"/>
  <c r="L80" i="1"/>
  <c r="M80" i="1"/>
  <c r="N80" i="1"/>
  <c r="J81" i="1"/>
  <c r="Q81" i="1" s="1"/>
  <c r="K81" i="1"/>
  <c r="L81" i="1"/>
  <c r="M81" i="1"/>
  <c r="N81" i="1"/>
  <c r="J82" i="1"/>
  <c r="Q82" i="1" s="1"/>
  <c r="K82" i="1"/>
  <c r="L82" i="1"/>
  <c r="M82" i="1"/>
  <c r="N82" i="1"/>
  <c r="J83" i="1"/>
  <c r="Q83" i="1" s="1"/>
  <c r="K83" i="1"/>
  <c r="L83" i="1"/>
  <c r="M83" i="1"/>
  <c r="N83" i="1"/>
  <c r="J84" i="1"/>
  <c r="Q84" i="1" s="1"/>
  <c r="K84" i="1"/>
  <c r="L84" i="1"/>
  <c r="M84" i="1"/>
  <c r="N84" i="1"/>
  <c r="J85" i="1"/>
  <c r="Q85" i="1" s="1"/>
  <c r="K85" i="1"/>
  <c r="L85" i="1"/>
  <c r="M85" i="1"/>
  <c r="N85" i="1"/>
  <c r="J86" i="1"/>
  <c r="Q86" i="1" s="1"/>
  <c r="K86" i="1"/>
  <c r="L86" i="1"/>
  <c r="M86" i="1"/>
  <c r="N86" i="1"/>
  <c r="J87" i="1"/>
  <c r="Q87" i="1" s="1"/>
  <c r="K87" i="1"/>
  <c r="L87" i="1"/>
  <c r="M87" i="1"/>
  <c r="N87" i="1"/>
  <c r="I87" i="1"/>
  <c r="I86" i="1"/>
  <c r="I85" i="1" l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K54" i="1"/>
  <c r="L54" i="1"/>
  <c r="M54" i="1"/>
  <c r="N54" i="1"/>
  <c r="K55" i="1"/>
  <c r="L55" i="1"/>
  <c r="M55" i="1"/>
  <c r="N55" i="1"/>
  <c r="K56" i="1"/>
  <c r="L56" i="1"/>
  <c r="M56" i="1"/>
  <c r="N56" i="1"/>
  <c r="K57" i="1"/>
  <c r="L57" i="1"/>
  <c r="M57" i="1"/>
  <c r="N57" i="1"/>
  <c r="K58" i="1"/>
  <c r="L58" i="1"/>
  <c r="M58" i="1"/>
  <c r="N58" i="1"/>
  <c r="K59" i="1"/>
  <c r="L59" i="1"/>
  <c r="M59" i="1"/>
  <c r="N59" i="1"/>
  <c r="K60" i="1"/>
  <c r="L60" i="1"/>
  <c r="M60" i="1"/>
  <c r="N60" i="1"/>
  <c r="K61" i="1"/>
  <c r="L61" i="1"/>
  <c r="M61" i="1"/>
  <c r="N61" i="1"/>
  <c r="K62" i="1"/>
  <c r="L62" i="1"/>
  <c r="M62" i="1"/>
  <c r="N62" i="1"/>
  <c r="K63" i="1"/>
  <c r="L63" i="1"/>
  <c r="M63" i="1"/>
  <c r="N63" i="1"/>
  <c r="K64" i="1"/>
  <c r="L64" i="1"/>
  <c r="M64" i="1"/>
  <c r="N64" i="1"/>
  <c r="K65" i="1"/>
  <c r="L65" i="1"/>
  <c r="M65" i="1"/>
  <c r="N65" i="1"/>
  <c r="K66" i="1"/>
  <c r="L66" i="1"/>
  <c r="M66" i="1"/>
  <c r="N66" i="1"/>
  <c r="K67" i="1"/>
  <c r="L67" i="1"/>
  <c r="M67" i="1"/>
  <c r="N67" i="1"/>
  <c r="K68" i="1"/>
  <c r="L68" i="1"/>
  <c r="M68" i="1"/>
  <c r="N68" i="1"/>
  <c r="K69" i="1"/>
  <c r="L69" i="1"/>
  <c r="M69" i="1"/>
  <c r="N69" i="1"/>
  <c r="K70" i="1"/>
  <c r="L70" i="1"/>
  <c r="M70" i="1"/>
  <c r="N70" i="1"/>
  <c r="J70" i="1"/>
  <c r="Q70" i="1" s="1"/>
  <c r="I70" i="1"/>
  <c r="J69" i="1"/>
  <c r="Q69" i="1" s="1"/>
  <c r="I69" i="1"/>
  <c r="J68" i="1"/>
  <c r="Q68" i="1" s="1"/>
  <c r="I68" i="1"/>
  <c r="J67" i="1"/>
  <c r="Q67" i="1" s="1"/>
  <c r="I67" i="1"/>
  <c r="J66" i="1"/>
  <c r="Q66" i="1" s="1"/>
  <c r="I66" i="1"/>
  <c r="J65" i="1"/>
  <c r="Q65" i="1" s="1"/>
  <c r="I65" i="1"/>
  <c r="J64" i="1"/>
  <c r="Q64" i="1" s="1"/>
  <c r="I64" i="1"/>
  <c r="J63" i="1"/>
  <c r="Q63" i="1" s="1"/>
  <c r="I63" i="1"/>
  <c r="J62" i="1"/>
  <c r="Q62" i="1" s="1"/>
  <c r="I62" i="1"/>
  <c r="J61" i="1"/>
  <c r="Q61" i="1" s="1"/>
  <c r="I61" i="1"/>
  <c r="J60" i="1"/>
  <c r="Q60" i="1" s="1"/>
  <c r="I60" i="1"/>
  <c r="J59" i="1"/>
  <c r="Q59" i="1" s="1"/>
  <c r="I59" i="1"/>
  <c r="J58" i="1"/>
  <c r="Q58" i="1" s="1"/>
  <c r="I58" i="1"/>
  <c r="J57" i="1"/>
  <c r="Q57" i="1" s="1"/>
  <c r="I57" i="1"/>
  <c r="J56" i="1"/>
  <c r="Q56" i="1" s="1"/>
  <c r="I56" i="1"/>
  <c r="J55" i="1"/>
  <c r="Q55" i="1" s="1"/>
  <c r="I55" i="1"/>
  <c r="J54" i="1"/>
  <c r="Q54" i="1" s="1"/>
  <c r="I54" i="1"/>
  <c r="K48" i="1"/>
  <c r="L48" i="1"/>
  <c r="M48" i="1"/>
  <c r="N48" i="1"/>
  <c r="K49" i="1"/>
  <c r="L49" i="1"/>
  <c r="M49" i="1"/>
  <c r="N49" i="1"/>
  <c r="K50" i="1"/>
  <c r="L50" i="1"/>
  <c r="M50" i="1"/>
  <c r="N50" i="1"/>
  <c r="K51" i="1"/>
  <c r="L51" i="1"/>
  <c r="M51" i="1"/>
  <c r="N51" i="1"/>
  <c r="K52" i="1"/>
  <c r="L52" i="1"/>
  <c r="M52" i="1"/>
  <c r="N52" i="1"/>
  <c r="K53" i="1"/>
  <c r="L53" i="1"/>
  <c r="M53" i="1"/>
  <c r="N53" i="1"/>
  <c r="J53" i="1"/>
  <c r="Q53" i="1" s="1"/>
  <c r="I53" i="1"/>
  <c r="J52" i="1"/>
  <c r="Q52" i="1" s="1"/>
  <c r="I52" i="1"/>
  <c r="J51" i="1"/>
  <c r="Q51" i="1" s="1"/>
  <c r="I51" i="1"/>
  <c r="J50" i="1"/>
  <c r="Q50" i="1" s="1"/>
  <c r="I50" i="1"/>
  <c r="J49" i="1"/>
  <c r="Q49" i="1" s="1"/>
  <c r="I49" i="1"/>
  <c r="J48" i="1"/>
  <c r="Q48" i="1" s="1"/>
  <c r="I48" i="1"/>
  <c r="B3" i="2"/>
  <c r="O126" i="1" s="1"/>
  <c r="P126" i="1" s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O1069" i="1" l="1"/>
  <c r="P1069" i="1" s="1"/>
  <c r="O989" i="1"/>
  <c r="P989" i="1" s="1"/>
  <c r="O1039" i="1"/>
  <c r="P1039" i="1" s="1"/>
  <c r="O959" i="1"/>
  <c r="P959" i="1" s="1"/>
  <c r="O1009" i="1"/>
  <c r="P1009" i="1" s="1"/>
  <c r="O929" i="1"/>
  <c r="P929" i="1" s="1"/>
  <c r="O1059" i="1"/>
  <c r="P1059" i="1" s="1"/>
  <c r="O979" i="1"/>
  <c r="P979" i="1" s="1"/>
  <c r="O1029" i="1"/>
  <c r="P1029" i="1" s="1"/>
  <c r="O949" i="1"/>
  <c r="P949" i="1" s="1"/>
  <c r="O1079" i="1"/>
  <c r="P1079" i="1" s="1"/>
  <c r="O999" i="1"/>
  <c r="P999" i="1" s="1"/>
  <c r="O1049" i="1"/>
  <c r="P1049" i="1" s="1"/>
  <c r="O969" i="1"/>
  <c r="P969" i="1" s="1"/>
  <c r="O1019" i="1"/>
  <c r="P1019" i="1" s="1"/>
  <c r="O939" i="1"/>
  <c r="P939" i="1" s="1"/>
  <c r="O1159" i="1"/>
  <c r="P1159" i="1" s="1"/>
  <c r="O1218" i="1"/>
  <c r="P1218" i="1" s="1"/>
  <c r="O1214" i="1"/>
  <c r="P1214" i="1" s="1"/>
  <c r="O1207" i="1"/>
  <c r="P1207" i="1" s="1"/>
  <c r="O1198" i="1"/>
  <c r="P1198" i="1" s="1"/>
  <c r="O1194" i="1"/>
  <c r="P1194" i="1" s="1"/>
  <c r="O1187" i="1"/>
  <c r="P1187" i="1" s="1"/>
  <c r="O1178" i="1"/>
  <c r="P1178" i="1" s="1"/>
  <c r="O1169" i="1"/>
  <c r="P1169" i="1" s="1"/>
  <c r="O1160" i="1"/>
  <c r="P1160" i="1" s="1"/>
  <c r="O1151" i="1"/>
  <c r="P1151" i="1" s="1"/>
  <c r="O1142" i="1"/>
  <c r="P1142" i="1" s="1"/>
  <c r="O1133" i="1"/>
  <c r="P1133" i="1" s="1"/>
  <c r="O1124" i="1"/>
  <c r="P1124" i="1" s="1"/>
  <c r="O1115" i="1"/>
  <c r="P1115" i="1" s="1"/>
  <c r="O1106" i="1"/>
  <c r="P1106" i="1" s="1"/>
  <c r="O1097" i="1"/>
  <c r="P1097" i="1" s="1"/>
  <c r="O1088" i="1"/>
  <c r="P1088" i="1" s="1"/>
  <c r="O1071" i="1"/>
  <c r="P1071" i="1" s="1"/>
  <c r="O1075" i="1"/>
  <c r="P1075" i="1" s="1"/>
  <c r="O1080" i="1"/>
  <c r="P1080" i="1" s="1"/>
  <c r="O1084" i="1"/>
  <c r="P1084" i="1" s="1"/>
  <c r="O1060" i="1"/>
  <c r="P1060" i="1" s="1"/>
  <c r="O1011" i="1"/>
  <c r="P1011" i="1" s="1"/>
  <c r="O1000" i="1"/>
  <c r="P1000" i="1" s="1"/>
  <c r="O1004" i="1"/>
  <c r="P1004" i="1" s="1"/>
  <c r="O981" i="1"/>
  <c r="P981" i="1" s="1"/>
  <c r="O985" i="1"/>
  <c r="P985" i="1" s="1"/>
  <c r="O938" i="1"/>
  <c r="P938" i="1" s="1"/>
  <c r="O943" i="1"/>
  <c r="P943" i="1" s="1"/>
  <c r="O947" i="1"/>
  <c r="P947" i="1" s="1"/>
  <c r="O931" i="1"/>
  <c r="P931" i="1" s="1"/>
  <c r="O935" i="1"/>
  <c r="P935" i="1" s="1"/>
  <c r="O977" i="1"/>
  <c r="P977" i="1" s="1"/>
  <c r="O955" i="1"/>
  <c r="P955" i="1" s="1"/>
  <c r="O1109" i="1"/>
  <c r="P1109" i="1" s="1"/>
  <c r="O1190" i="1"/>
  <c r="P1190" i="1" s="1"/>
  <c r="O1204" i="1"/>
  <c r="P1204" i="1" s="1"/>
  <c r="O1184" i="1"/>
  <c r="P1184" i="1" s="1"/>
  <c r="O1175" i="1"/>
  <c r="P1175" i="1" s="1"/>
  <c r="O1166" i="1"/>
  <c r="P1166" i="1" s="1"/>
  <c r="O1156" i="1"/>
  <c r="P1156" i="1" s="1"/>
  <c r="O1147" i="1"/>
  <c r="P1147" i="1" s="1"/>
  <c r="O1138" i="1"/>
  <c r="P1138" i="1" s="1"/>
  <c r="O1130" i="1"/>
  <c r="P1130" i="1" s="1"/>
  <c r="O1121" i="1"/>
  <c r="P1121" i="1" s="1"/>
  <c r="O1112" i="1"/>
  <c r="P1112" i="1" s="1"/>
  <c r="O1103" i="1"/>
  <c r="P1103" i="1" s="1"/>
  <c r="O1094" i="1"/>
  <c r="P1094" i="1" s="1"/>
  <c r="O1067" i="1"/>
  <c r="P1067" i="1" s="1"/>
  <c r="O1063" i="1"/>
  <c r="P1063" i="1" s="1"/>
  <c r="O1051" i="1"/>
  <c r="P1051" i="1" s="1"/>
  <c r="O1055" i="1"/>
  <c r="P1055" i="1" s="1"/>
  <c r="O1042" i="1"/>
  <c r="P1042" i="1" s="1"/>
  <c r="O1046" i="1"/>
  <c r="P1046" i="1" s="1"/>
  <c r="O1031" i="1"/>
  <c r="P1031" i="1" s="1"/>
  <c r="O1035" i="1"/>
  <c r="P1035" i="1" s="1"/>
  <c r="O1022" i="1"/>
  <c r="P1022" i="1" s="1"/>
  <c r="O1026" i="1"/>
  <c r="P1026" i="1" s="1"/>
  <c r="O1014" i="1"/>
  <c r="P1014" i="1" s="1"/>
  <c r="O988" i="1"/>
  <c r="P988" i="1" s="1"/>
  <c r="O993" i="1"/>
  <c r="P993" i="1" s="1"/>
  <c r="O997" i="1"/>
  <c r="P997" i="1" s="1"/>
  <c r="O960" i="1"/>
  <c r="P960" i="1" s="1"/>
  <c r="O964" i="1"/>
  <c r="P964" i="1" s="1"/>
  <c r="O968" i="1"/>
  <c r="P968" i="1" s="1"/>
  <c r="O973" i="1"/>
  <c r="P973" i="1" s="1"/>
  <c r="O951" i="1"/>
  <c r="P951" i="1" s="1"/>
  <c r="O1139" i="1"/>
  <c r="P1139" i="1" s="1"/>
  <c r="O1220" i="1"/>
  <c r="P1220" i="1" s="1"/>
  <c r="O1217" i="1"/>
  <c r="P1217" i="1" s="1"/>
  <c r="O1213" i="1"/>
  <c r="P1213" i="1" s="1"/>
  <c r="O1209" i="1"/>
  <c r="P1209" i="1" s="1"/>
  <c r="O1201" i="1"/>
  <c r="P1201" i="1" s="1"/>
  <c r="O1197" i="1"/>
  <c r="P1197" i="1" s="1"/>
  <c r="O1193" i="1"/>
  <c r="P1193" i="1" s="1"/>
  <c r="O1189" i="1"/>
  <c r="P1189" i="1" s="1"/>
  <c r="O1181" i="1"/>
  <c r="P1181" i="1" s="1"/>
  <c r="O1172" i="1"/>
  <c r="P1172" i="1" s="1"/>
  <c r="O1163" i="1"/>
  <c r="P1163" i="1" s="1"/>
  <c r="O1153" i="1"/>
  <c r="P1153" i="1" s="1"/>
  <c r="O1144" i="1"/>
  <c r="P1144" i="1" s="1"/>
  <c r="O1135" i="1"/>
  <c r="P1135" i="1" s="1"/>
  <c r="O1126" i="1"/>
  <c r="P1126" i="1" s="1"/>
  <c r="O1117" i="1"/>
  <c r="P1117" i="1" s="1"/>
  <c r="O1108" i="1"/>
  <c r="P1108" i="1" s="1"/>
  <c r="O1100" i="1"/>
  <c r="P1100" i="1" s="1"/>
  <c r="O1091" i="1"/>
  <c r="P1091" i="1" s="1"/>
  <c r="O1072" i="1"/>
  <c r="P1072" i="1" s="1"/>
  <c r="O1076" i="1"/>
  <c r="P1076" i="1" s="1"/>
  <c r="O1081" i="1"/>
  <c r="P1081" i="1" s="1"/>
  <c r="O1085" i="1"/>
  <c r="P1085" i="1" s="1"/>
  <c r="O1008" i="1"/>
  <c r="P1008" i="1" s="1"/>
  <c r="O1001" i="1"/>
  <c r="P1001" i="1" s="1"/>
  <c r="O1005" i="1"/>
  <c r="P1005" i="1" s="1"/>
  <c r="O982" i="1"/>
  <c r="P982" i="1" s="1"/>
  <c r="O986" i="1"/>
  <c r="P986" i="1" s="1"/>
  <c r="O940" i="1"/>
  <c r="P940" i="1" s="1"/>
  <c r="O944" i="1"/>
  <c r="P944" i="1" s="1"/>
  <c r="O932" i="1"/>
  <c r="P932" i="1" s="1"/>
  <c r="O936" i="1"/>
  <c r="P936" i="1" s="1"/>
  <c r="O952" i="1"/>
  <c r="P952" i="1" s="1"/>
  <c r="O1089" i="1"/>
  <c r="P1089" i="1" s="1"/>
  <c r="O1170" i="1"/>
  <c r="P1170" i="1" s="1"/>
  <c r="O1206" i="1"/>
  <c r="P1206" i="1" s="1"/>
  <c r="O1186" i="1"/>
  <c r="P1186" i="1" s="1"/>
  <c r="O1177" i="1"/>
  <c r="P1177" i="1" s="1"/>
  <c r="O1168" i="1"/>
  <c r="P1168" i="1" s="1"/>
  <c r="O1158" i="1"/>
  <c r="P1158" i="1" s="1"/>
  <c r="O1150" i="1"/>
  <c r="P1150" i="1" s="1"/>
  <c r="O1141" i="1"/>
  <c r="P1141" i="1" s="1"/>
  <c r="O1132" i="1"/>
  <c r="P1132" i="1" s="1"/>
  <c r="O1123" i="1"/>
  <c r="P1123" i="1" s="1"/>
  <c r="O1114" i="1"/>
  <c r="P1114" i="1" s="1"/>
  <c r="O1105" i="1"/>
  <c r="P1105" i="1" s="1"/>
  <c r="O1096" i="1"/>
  <c r="P1096" i="1" s="1"/>
  <c r="O1066" i="1"/>
  <c r="P1066" i="1" s="1"/>
  <c r="O1062" i="1"/>
  <c r="P1062" i="1" s="1"/>
  <c r="O1058" i="1"/>
  <c r="P1058" i="1" s="1"/>
  <c r="O1052" i="1"/>
  <c r="P1052" i="1" s="1"/>
  <c r="O1056" i="1"/>
  <c r="P1056" i="1" s="1"/>
  <c r="O1038" i="1"/>
  <c r="P1038" i="1" s="1"/>
  <c r="O1043" i="1"/>
  <c r="P1043" i="1" s="1"/>
  <c r="O1047" i="1"/>
  <c r="P1047" i="1" s="1"/>
  <c r="O1032" i="1"/>
  <c r="P1032" i="1" s="1"/>
  <c r="O1036" i="1"/>
  <c r="P1036" i="1" s="1"/>
  <c r="O1018" i="1"/>
  <c r="P1018" i="1" s="1"/>
  <c r="O1023" i="1"/>
  <c r="P1023" i="1" s="1"/>
  <c r="O1027" i="1"/>
  <c r="P1027" i="1" s="1"/>
  <c r="O1010" i="1"/>
  <c r="P1010" i="1" s="1"/>
  <c r="O990" i="1"/>
  <c r="P990" i="1" s="1"/>
  <c r="O994" i="1"/>
  <c r="P994" i="1" s="1"/>
  <c r="O961" i="1"/>
  <c r="P961" i="1" s="1"/>
  <c r="O965" i="1"/>
  <c r="P965" i="1" s="1"/>
  <c r="O970" i="1"/>
  <c r="P970" i="1" s="1"/>
  <c r="O974" i="1"/>
  <c r="P974" i="1" s="1"/>
  <c r="O956" i="1"/>
  <c r="P956" i="1" s="1"/>
  <c r="O1119" i="1"/>
  <c r="P1119" i="1" s="1"/>
  <c r="O1200" i="1"/>
  <c r="P1200" i="1" s="1"/>
  <c r="O1216" i="1"/>
  <c r="P1216" i="1" s="1"/>
  <c r="O1212" i="1"/>
  <c r="P1212" i="1" s="1"/>
  <c r="O1203" i="1"/>
  <c r="P1203" i="1" s="1"/>
  <c r="O1196" i="1"/>
  <c r="P1196" i="1" s="1"/>
  <c r="O1192" i="1"/>
  <c r="P1192" i="1" s="1"/>
  <c r="O1183" i="1"/>
  <c r="P1183" i="1" s="1"/>
  <c r="O1174" i="1"/>
  <c r="P1174" i="1" s="1"/>
  <c r="O1165" i="1"/>
  <c r="P1165" i="1" s="1"/>
  <c r="O1155" i="1"/>
  <c r="P1155" i="1" s="1"/>
  <c r="O1146" i="1"/>
  <c r="P1146" i="1" s="1"/>
  <c r="O1137" i="1"/>
  <c r="P1137" i="1" s="1"/>
  <c r="O1128" i="1"/>
  <c r="P1128" i="1" s="1"/>
  <c r="O1120" i="1"/>
  <c r="P1120" i="1" s="1"/>
  <c r="O1111" i="1"/>
  <c r="P1111" i="1" s="1"/>
  <c r="O1102" i="1"/>
  <c r="P1102" i="1" s="1"/>
  <c r="O1093" i="1"/>
  <c r="P1093" i="1" s="1"/>
  <c r="O1068" i="1"/>
  <c r="P1068" i="1" s="1"/>
  <c r="O1073" i="1"/>
  <c r="P1073" i="1" s="1"/>
  <c r="O1077" i="1"/>
  <c r="P1077" i="1" s="1"/>
  <c r="O1082" i="1"/>
  <c r="P1082" i="1" s="1"/>
  <c r="O1086" i="1"/>
  <c r="P1086" i="1" s="1"/>
  <c r="O1002" i="1"/>
  <c r="P1002" i="1" s="1"/>
  <c r="O1006" i="1"/>
  <c r="P1006" i="1" s="1"/>
  <c r="O978" i="1"/>
  <c r="P978" i="1" s="1"/>
  <c r="O983" i="1"/>
  <c r="P983" i="1" s="1"/>
  <c r="O987" i="1"/>
  <c r="P987" i="1" s="1"/>
  <c r="O941" i="1"/>
  <c r="P941" i="1" s="1"/>
  <c r="O945" i="1"/>
  <c r="P945" i="1" s="1"/>
  <c r="O928" i="1"/>
  <c r="P928" i="1" s="1"/>
  <c r="O933" i="1"/>
  <c r="P933" i="1" s="1"/>
  <c r="O937" i="1"/>
  <c r="P937" i="1" s="1"/>
  <c r="O953" i="1"/>
  <c r="P953" i="1" s="1"/>
  <c r="O1149" i="1"/>
  <c r="P1149" i="1" s="1"/>
  <c r="O1219" i="1"/>
  <c r="P1219" i="1" s="1"/>
  <c r="O1208" i="1"/>
  <c r="P1208" i="1" s="1"/>
  <c r="O1199" i="1"/>
  <c r="P1199" i="1" s="1"/>
  <c r="O1188" i="1"/>
  <c r="P1188" i="1" s="1"/>
  <c r="O1179" i="1"/>
  <c r="P1179" i="1" s="1"/>
  <c r="O1171" i="1"/>
  <c r="P1171" i="1" s="1"/>
  <c r="O1161" i="1"/>
  <c r="P1161" i="1" s="1"/>
  <c r="O1152" i="1"/>
  <c r="P1152" i="1" s="1"/>
  <c r="O1143" i="1"/>
  <c r="P1143" i="1" s="1"/>
  <c r="O1134" i="1"/>
  <c r="P1134" i="1" s="1"/>
  <c r="O1125" i="1"/>
  <c r="P1125" i="1" s="1"/>
  <c r="O1116" i="1"/>
  <c r="P1116" i="1" s="1"/>
  <c r="O1107" i="1"/>
  <c r="P1107" i="1" s="1"/>
  <c r="O1098" i="1"/>
  <c r="P1098" i="1" s="1"/>
  <c r="O1090" i="1"/>
  <c r="P1090" i="1" s="1"/>
  <c r="O1065" i="1"/>
  <c r="P1065" i="1" s="1"/>
  <c r="O1061" i="1"/>
  <c r="P1061" i="1" s="1"/>
  <c r="O1048" i="1"/>
  <c r="P1048" i="1" s="1"/>
  <c r="O1053" i="1"/>
  <c r="P1053" i="1" s="1"/>
  <c r="O1057" i="1"/>
  <c r="P1057" i="1" s="1"/>
  <c r="O1040" i="1"/>
  <c r="P1040" i="1" s="1"/>
  <c r="O1044" i="1"/>
  <c r="P1044" i="1" s="1"/>
  <c r="O1028" i="1"/>
  <c r="P1028" i="1" s="1"/>
  <c r="O1033" i="1"/>
  <c r="P1033" i="1" s="1"/>
  <c r="O1037" i="1"/>
  <c r="P1037" i="1" s="1"/>
  <c r="O1020" i="1"/>
  <c r="P1020" i="1" s="1"/>
  <c r="O1024" i="1"/>
  <c r="P1024" i="1" s="1"/>
  <c r="O1017" i="1"/>
  <c r="P1017" i="1" s="1"/>
  <c r="O991" i="1"/>
  <c r="P991" i="1" s="1"/>
  <c r="O995" i="1"/>
  <c r="P995" i="1" s="1"/>
  <c r="O962" i="1"/>
  <c r="P962" i="1" s="1"/>
  <c r="O966" i="1"/>
  <c r="P966" i="1" s="1"/>
  <c r="O971" i="1"/>
  <c r="P971" i="1" s="1"/>
  <c r="O975" i="1"/>
  <c r="P975" i="1" s="1"/>
  <c r="O948" i="1"/>
  <c r="P948" i="1" s="1"/>
  <c r="O957" i="1"/>
  <c r="P957" i="1" s="1"/>
  <c r="O1099" i="1"/>
  <c r="P1099" i="1" s="1"/>
  <c r="O1180" i="1"/>
  <c r="P1180" i="1" s="1"/>
  <c r="O1215" i="1"/>
  <c r="P1215" i="1" s="1"/>
  <c r="O1205" i="1"/>
  <c r="P1205" i="1" s="1"/>
  <c r="O1195" i="1"/>
  <c r="P1195" i="1" s="1"/>
  <c r="O1185" i="1"/>
  <c r="P1185" i="1" s="1"/>
  <c r="O1176" i="1"/>
  <c r="P1176" i="1" s="1"/>
  <c r="O1167" i="1"/>
  <c r="P1167" i="1" s="1"/>
  <c r="O1157" i="1"/>
  <c r="P1157" i="1" s="1"/>
  <c r="O1148" i="1"/>
  <c r="P1148" i="1" s="1"/>
  <c r="O1140" i="1"/>
  <c r="P1140" i="1" s="1"/>
  <c r="O1131" i="1"/>
  <c r="P1131" i="1" s="1"/>
  <c r="O1122" i="1"/>
  <c r="P1122" i="1" s="1"/>
  <c r="O1113" i="1"/>
  <c r="P1113" i="1" s="1"/>
  <c r="O1104" i="1"/>
  <c r="P1104" i="1" s="1"/>
  <c r="O1095" i="1"/>
  <c r="P1095" i="1" s="1"/>
  <c r="O1070" i="1"/>
  <c r="P1070" i="1" s="1"/>
  <c r="O1074" i="1"/>
  <c r="P1074" i="1" s="1"/>
  <c r="O1078" i="1"/>
  <c r="P1078" i="1" s="1"/>
  <c r="O1083" i="1"/>
  <c r="P1083" i="1" s="1"/>
  <c r="O1087" i="1"/>
  <c r="P1087" i="1" s="1"/>
  <c r="O1016" i="1"/>
  <c r="P1016" i="1" s="1"/>
  <c r="O1015" i="1"/>
  <c r="P1015" i="1" s="1"/>
  <c r="O1012" i="1"/>
  <c r="P1012" i="1" s="1"/>
  <c r="O998" i="1"/>
  <c r="P998" i="1" s="1"/>
  <c r="O1003" i="1"/>
  <c r="P1003" i="1" s="1"/>
  <c r="O1007" i="1"/>
  <c r="P1007" i="1" s="1"/>
  <c r="O980" i="1"/>
  <c r="P980" i="1" s="1"/>
  <c r="O984" i="1"/>
  <c r="P984" i="1" s="1"/>
  <c r="O942" i="1"/>
  <c r="P942" i="1" s="1"/>
  <c r="O946" i="1"/>
  <c r="P946" i="1" s="1"/>
  <c r="O930" i="1"/>
  <c r="P930" i="1" s="1"/>
  <c r="O934" i="1"/>
  <c r="P934" i="1" s="1"/>
  <c r="O950" i="1"/>
  <c r="P950" i="1" s="1"/>
  <c r="O1129" i="1"/>
  <c r="P1129" i="1" s="1"/>
  <c r="O1210" i="1"/>
  <c r="P1210" i="1" s="1"/>
  <c r="O1211" i="1"/>
  <c r="P1211" i="1" s="1"/>
  <c r="O1202" i="1"/>
  <c r="P1202" i="1" s="1"/>
  <c r="O1191" i="1"/>
  <c r="P1191" i="1" s="1"/>
  <c r="O1182" i="1"/>
  <c r="P1182" i="1" s="1"/>
  <c r="O1173" i="1"/>
  <c r="P1173" i="1" s="1"/>
  <c r="O1164" i="1"/>
  <c r="P1164" i="1" s="1"/>
  <c r="O1154" i="1"/>
  <c r="P1154" i="1" s="1"/>
  <c r="O1145" i="1"/>
  <c r="P1145" i="1" s="1"/>
  <c r="O1136" i="1"/>
  <c r="P1136" i="1" s="1"/>
  <c r="O1127" i="1"/>
  <c r="P1127" i="1" s="1"/>
  <c r="O1118" i="1"/>
  <c r="P1118" i="1" s="1"/>
  <c r="O1110" i="1"/>
  <c r="P1110" i="1" s="1"/>
  <c r="O1101" i="1"/>
  <c r="P1101" i="1" s="1"/>
  <c r="O1092" i="1"/>
  <c r="P1092" i="1" s="1"/>
  <c r="O1064" i="1"/>
  <c r="P1064" i="1" s="1"/>
  <c r="O1050" i="1"/>
  <c r="P1050" i="1" s="1"/>
  <c r="O1054" i="1"/>
  <c r="P1054" i="1" s="1"/>
  <c r="O1041" i="1"/>
  <c r="P1041" i="1" s="1"/>
  <c r="O1045" i="1"/>
  <c r="P1045" i="1" s="1"/>
  <c r="O1030" i="1"/>
  <c r="P1030" i="1" s="1"/>
  <c r="O1034" i="1"/>
  <c r="P1034" i="1" s="1"/>
  <c r="O1021" i="1"/>
  <c r="P1021" i="1" s="1"/>
  <c r="O1025" i="1"/>
  <c r="P1025" i="1" s="1"/>
  <c r="O1013" i="1"/>
  <c r="P1013" i="1" s="1"/>
  <c r="O992" i="1"/>
  <c r="P992" i="1" s="1"/>
  <c r="O996" i="1"/>
  <c r="P996" i="1" s="1"/>
  <c r="O958" i="1"/>
  <c r="P958" i="1" s="1"/>
  <c r="O963" i="1"/>
  <c r="P963" i="1" s="1"/>
  <c r="O967" i="1"/>
  <c r="P967" i="1" s="1"/>
  <c r="O972" i="1"/>
  <c r="P972" i="1" s="1"/>
  <c r="O976" i="1"/>
  <c r="P976" i="1" s="1"/>
  <c r="O954" i="1"/>
  <c r="P954" i="1" s="1"/>
  <c r="O925" i="1"/>
  <c r="P925" i="1" s="1"/>
  <c r="O901" i="1"/>
  <c r="O892" i="1"/>
  <c r="O915" i="1"/>
  <c r="P915" i="1" s="1"/>
  <c r="O903" i="1"/>
  <c r="O890" i="1"/>
  <c r="O840" i="1"/>
  <c r="P840" i="1" s="1"/>
  <c r="O836" i="1"/>
  <c r="P836" i="1" s="1"/>
  <c r="O832" i="1"/>
  <c r="P832" i="1" s="1"/>
  <c r="O828" i="1"/>
  <c r="P828" i="1" s="1"/>
  <c r="O824" i="1"/>
  <c r="P824" i="1" s="1"/>
  <c r="O803" i="1"/>
  <c r="P803" i="1" s="1"/>
  <c r="O807" i="1"/>
  <c r="P807" i="1" s="1"/>
  <c r="O811" i="1"/>
  <c r="P811" i="1" s="1"/>
  <c r="O815" i="1"/>
  <c r="P815" i="1" s="1"/>
  <c r="O819" i="1"/>
  <c r="P819" i="1" s="1"/>
  <c r="O776" i="1"/>
  <c r="P776" i="1" s="1"/>
  <c r="O770" i="1"/>
  <c r="P770" i="1" s="1"/>
  <c r="O767" i="1"/>
  <c r="P767" i="1" s="1"/>
  <c r="O764" i="1"/>
  <c r="P764" i="1" s="1"/>
  <c r="O760" i="1"/>
  <c r="P760" i="1" s="1"/>
  <c r="O736" i="1"/>
  <c r="P736" i="1" s="1"/>
  <c r="O740" i="1"/>
  <c r="P740" i="1" s="1"/>
  <c r="O744" i="1"/>
  <c r="P744" i="1" s="1"/>
  <c r="O748" i="1"/>
  <c r="P748" i="1" s="1"/>
  <c r="O752" i="1"/>
  <c r="P752" i="1" s="1"/>
  <c r="O714" i="1"/>
  <c r="P714" i="1" s="1"/>
  <c r="O718" i="1"/>
  <c r="P718" i="1" s="1"/>
  <c r="O722" i="1"/>
  <c r="P722" i="1" s="1"/>
  <c r="O726" i="1"/>
  <c r="P726" i="1" s="1"/>
  <c r="O730" i="1"/>
  <c r="P730" i="1" s="1"/>
  <c r="O691" i="1"/>
  <c r="P691" i="1" s="1"/>
  <c r="O695" i="1"/>
  <c r="P695" i="1" s="1"/>
  <c r="O699" i="1"/>
  <c r="P699" i="1" s="1"/>
  <c r="O703" i="1"/>
  <c r="P703" i="1" s="1"/>
  <c r="O707" i="1"/>
  <c r="P707" i="1" s="1"/>
  <c r="O711" i="1"/>
  <c r="P711" i="1" s="1"/>
  <c r="O663" i="1"/>
  <c r="P663" i="1" s="1"/>
  <c r="O667" i="1"/>
  <c r="P667" i="1" s="1"/>
  <c r="O671" i="1"/>
  <c r="P671" i="1" s="1"/>
  <c r="O656" i="1"/>
  <c r="P656" i="1" s="1"/>
  <c r="O660" i="1"/>
  <c r="P660" i="1" s="1"/>
  <c r="O646" i="1"/>
  <c r="P646" i="1" s="1"/>
  <c r="O628" i="1"/>
  <c r="P628" i="1" s="1"/>
  <c r="O636" i="1"/>
  <c r="P636" i="1" s="1"/>
  <c r="O644" i="1"/>
  <c r="P644" i="1" s="1"/>
  <c r="O627" i="1"/>
  <c r="P627" i="1" s="1"/>
  <c r="O921" i="1"/>
  <c r="P921" i="1" s="1"/>
  <c r="O905" i="1"/>
  <c r="O896" i="1"/>
  <c r="O911" i="1"/>
  <c r="P911" i="1" s="1"/>
  <c r="O884" i="1"/>
  <c r="P884" i="1" s="1"/>
  <c r="O894" i="1"/>
  <c r="O878" i="1"/>
  <c r="P878" i="1" s="1"/>
  <c r="O882" i="1"/>
  <c r="P882" i="1" s="1"/>
  <c r="O856" i="1"/>
  <c r="P856" i="1" s="1"/>
  <c r="O860" i="1"/>
  <c r="P860" i="1" s="1"/>
  <c r="O864" i="1"/>
  <c r="P864" i="1" s="1"/>
  <c r="O868" i="1"/>
  <c r="P868" i="1" s="1"/>
  <c r="O872" i="1"/>
  <c r="P872" i="1" s="1"/>
  <c r="O845" i="1"/>
  <c r="P845" i="1" s="1"/>
  <c r="O849" i="1"/>
  <c r="P849" i="1" s="1"/>
  <c r="O797" i="1"/>
  <c r="P797" i="1" s="1"/>
  <c r="O793" i="1"/>
  <c r="P793" i="1" s="1"/>
  <c r="O789" i="1"/>
  <c r="P789" i="1" s="1"/>
  <c r="O785" i="1"/>
  <c r="P785" i="1" s="1"/>
  <c r="O781" i="1"/>
  <c r="P781" i="1" s="1"/>
  <c r="O757" i="1"/>
  <c r="P757" i="1" s="1"/>
  <c r="O686" i="1"/>
  <c r="P686" i="1" s="1"/>
  <c r="O682" i="1"/>
  <c r="P682" i="1" s="1"/>
  <c r="O674" i="1"/>
  <c r="P674" i="1" s="1"/>
  <c r="O678" i="1"/>
  <c r="P678" i="1" s="1"/>
  <c r="O649" i="1"/>
  <c r="P649" i="1" s="1"/>
  <c r="O653" i="1"/>
  <c r="P653" i="1" s="1"/>
  <c r="O629" i="1"/>
  <c r="P629" i="1" s="1"/>
  <c r="O637" i="1"/>
  <c r="P637" i="1" s="1"/>
  <c r="O661" i="1"/>
  <c r="P661" i="1" s="1"/>
  <c r="O630" i="1"/>
  <c r="P630" i="1" s="1"/>
  <c r="O640" i="1"/>
  <c r="P640" i="1" s="1"/>
  <c r="O886" i="1"/>
  <c r="P886" i="1" s="1"/>
  <c r="O881" i="1"/>
  <c r="P881" i="1" s="1"/>
  <c r="O871" i="1"/>
  <c r="P871" i="1" s="1"/>
  <c r="O794" i="1"/>
  <c r="P794" i="1" s="1"/>
  <c r="O677" i="1"/>
  <c r="P677" i="1" s="1"/>
  <c r="O917" i="1"/>
  <c r="P917" i="1" s="1"/>
  <c r="O926" i="1"/>
  <c r="P926" i="1" s="1"/>
  <c r="O900" i="1"/>
  <c r="O907" i="1"/>
  <c r="O924" i="1"/>
  <c r="P924" i="1" s="1"/>
  <c r="O898" i="1"/>
  <c r="O843" i="1"/>
  <c r="P843" i="1" s="1"/>
  <c r="O839" i="1"/>
  <c r="P839" i="1" s="1"/>
  <c r="O835" i="1"/>
  <c r="P835" i="1" s="1"/>
  <c r="O831" i="1"/>
  <c r="P831" i="1" s="1"/>
  <c r="O827" i="1"/>
  <c r="P827" i="1" s="1"/>
  <c r="O823" i="1"/>
  <c r="P823" i="1" s="1"/>
  <c r="O800" i="1"/>
  <c r="P800" i="1" s="1"/>
  <c r="O804" i="1"/>
  <c r="P804" i="1" s="1"/>
  <c r="O808" i="1"/>
  <c r="P808" i="1" s="1"/>
  <c r="O812" i="1"/>
  <c r="P812" i="1" s="1"/>
  <c r="O816" i="1"/>
  <c r="P816" i="1" s="1"/>
  <c r="O820" i="1"/>
  <c r="P820" i="1" s="1"/>
  <c r="O775" i="1"/>
  <c r="P775" i="1" s="1"/>
  <c r="O769" i="1"/>
  <c r="P769" i="1" s="1"/>
  <c r="O763" i="1"/>
  <c r="P763" i="1" s="1"/>
  <c r="O737" i="1"/>
  <c r="P737" i="1" s="1"/>
  <c r="O741" i="1"/>
  <c r="P741" i="1" s="1"/>
  <c r="O745" i="1"/>
  <c r="P745" i="1" s="1"/>
  <c r="O749" i="1"/>
  <c r="P749" i="1" s="1"/>
  <c r="O753" i="1"/>
  <c r="P753" i="1" s="1"/>
  <c r="O715" i="1"/>
  <c r="P715" i="1" s="1"/>
  <c r="O719" i="1"/>
  <c r="P719" i="1" s="1"/>
  <c r="O723" i="1"/>
  <c r="P723" i="1" s="1"/>
  <c r="O727" i="1"/>
  <c r="P727" i="1" s="1"/>
  <c r="O731" i="1"/>
  <c r="P731" i="1" s="1"/>
  <c r="O692" i="1"/>
  <c r="P692" i="1" s="1"/>
  <c r="O696" i="1"/>
  <c r="P696" i="1" s="1"/>
  <c r="O700" i="1"/>
  <c r="P700" i="1" s="1"/>
  <c r="O704" i="1"/>
  <c r="P704" i="1" s="1"/>
  <c r="O708" i="1"/>
  <c r="P708" i="1" s="1"/>
  <c r="O664" i="1"/>
  <c r="P664" i="1" s="1"/>
  <c r="O668" i="1"/>
  <c r="P668" i="1" s="1"/>
  <c r="O657" i="1"/>
  <c r="P657" i="1" s="1"/>
  <c r="O645" i="1"/>
  <c r="P645" i="1" s="1"/>
  <c r="O638" i="1"/>
  <c r="P638" i="1" s="1"/>
  <c r="O919" i="1"/>
  <c r="P919" i="1" s="1"/>
  <c r="O848" i="1"/>
  <c r="P848" i="1" s="1"/>
  <c r="O798" i="1"/>
  <c r="P798" i="1" s="1"/>
  <c r="O683" i="1"/>
  <c r="P683" i="1" s="1"/>
  <c r="O913" i="1"/>
  <c r="P913" i="1" s="1"/>
  <c r="O922" i="1"/>
  <c r="P922" i="1" s="1"/>
  <c r="O904" i="1"/>
  <c r="O885" i="1"/>
  <c r="P885" i="1" s="1"/>
  <c r="O920" i="1"/>
  <c r="P920" i="1" s="1"/>
  <c r="O902" i="1"/>
  <c r="O875" i="1"/>
  <c r="P875" i="1" s="1"/>
  <c r="O879" i="1"/>
  <c r="P879" i="1" s="1"/>
  <c r="O883" i="1"/>
  <c r="P883" i="1" s="1"/>
  <c r="O853" i="1"/>
  <c r="P853" i="1" s="1"/>
  <c r="O857" i="1"/>
  <c r="P857" i="1" s="1"/>
  <c r="O861" i="1"/>
  <c r="P861" i="1" s="1"/>
  <c r="O865" i="1"/>
  <c r="P865" i="1" s="1"/>
  <c r="O869" i="1"/>
  <c r="P869" i="1" s="1"/>
  <c r="O873" i="1"/>
  <c r="P873" i="1" s="1"/>
  <c r="O846" i="1"/>
  <c r="P846" i="1" s="1"/>
  <c r="O850" i="1"/>
  <c r="P850" i="1" s="1"/>
  <c r="O796" i="1"/>
  <c r="P796" i="1" s="1"/>
  <c r="O792" i="1"/>
  <c r="P792" i="1" s="1"/>
  <c r="O788" i="1"/>
  <c r="P788" i="1" s="1"/>
  <c r="O784" i="1"/>
  <c r="P784" i="1" s="1"/>
  <c r="O780" i="1"/>
  <c r="P780" i="1" s="1"/>
  <c r="O766" i="1"/>
  <c r="P766" i="1" s="1"/>
  <c r="O762" i="1"/>
  <c r="P762" i="1" s="1"/>
  <c r="O759" i="1"/>
  <c r="P759" i="1" s="1"/>
  <c r="O689" i="1"/>
  <c r="P689" i="1" s="1"/>
  <c r="O685" i="1"/>
  <c r="P685" i="1" s="1"/>
  <c r="O681" i="1"/>
  <c r="P681" i="1" s="1"/>
  <c r="O675" i="1"/>
  <c r="P675" i="1" s="1"/>
  <c r="O679" i="1"/>
  <c r="P679" i="1" s="1"/>
  <c r="O650" i="1"/>
  <c r="P650" i="1" s="1"/>
  <c r="O623" i="1"/>
  <c r="P623" i="1" s="1"/>
  <c r="O631" i="1"/>
  <c r="P631" i="1" s="1"/>
  <c r="O639" i="1"/>
  <c r="P639" i="1" s="1"/>
  <c r="O658" i="1"/>
  <c r="P658" i="1" s="1"/>
  <c r="O662" i="1"/>
  <c r="P662" i="1" s="1"/>
  <c r="O624" i="1"/>
  <c r="P624" i="1" s="1"/>
  <c r="O897" i="1"/>
  <c r="O859" i="1"/>
  <c r="P859" i="1" s="1"/>
  <c r="O844" i="1"/>
  <c r="P844" i="1" s="1"/>
  <c r="O786" i="1"/>
  <c r="P786" i="1" s="1"/>
  <c r="O687" i="1"/>
  <c r="P687" i="1" s="1"/>
  <c r="O635" i="1"/>
  <c r="P635" i="1" s="1"/>
  <c r="O909" i="1"/>
  <c r="O918" i="1"/>
  <c r="P918" i="1" s="1"/>
  <c r="O888" i="1"/>
  <c r="P888" i="1" s="1"/>
  <c r="O887" i="1"/>
  <c r="P887" i="1" s="1"/>
  <c r="O916" i="1"/>
  <c r="P916" i="1" s="1"/>
  <c r="O842" i="1"/>
  <c r="P842" i="1" s="1"/>
  <c r="O838" i="1"/>
  <c r="P838" i="1" s="1"/>
  <c r="O834" i="1"/>
  <c r="P834" i="1" s="1"/>
  <c r="O830" i="1"/>
  <c r="P830" i="1" s="1"/>
  <c r="O826" i="1"/>
  <c r="P826" i="1" s="1"/>
  <c r="O822" i="1"/>
  <c r="P822" i="1" s="1"/>
  <c r="O801" i="1"/>
  <c r="P801" i="1" s="1"/>
  <c r="O805" i="1"/>
  <c r="P805" i="1" s="1"/>
  <c r="O809" i="1"/>
  <c r="P809" i="1" s="1"/>
  <c r="O813" i="1"/>
  <c r="P813" i="1" s="1"/>
  <c r="O817" i="1"/>
  <c r="P817" i="1" s="1"/>
  <c r="O821" i="1"/>
  <c r="P821" i="1" s="1"/>
  <c r="O774" i="1"/>
  <c r="P774" i="1" s="1"/>
  <c r="O734" i="1"/>
  <c r="P734" i="1" s="1"/>
  <c r="O738" i="1"/>
  <c r="P738" i="1" s="1"/>
  <c r="O742" i="1"/>
  <c r="P742" i="1" s="1"/>
  <c r="O746" i="1"/>
  <c r="P746" i="1" s="1"/>
  <c r="O750" i="1"/>
  <c r="P750" i="1" s="1"/>
  <c r="O754" i="1"/>
  <c r="P754" i="1" s="1"/>
  <c r="O712" i="1"/>
  <c r="P712" i="1" s="1"/>
  <c r="O716" i="1"/>
  <c r="P716" i="1" s="1"/>
  <c r="O720" i="1"/>
  <c r="P720" i="1" s="1"/>
  <c r="O724" i="1"/>
  <c r="P724" i="1" s="1"/>
  <c r="O728" i="1"/>
  <c r="P728" i="1" s="1"/>
  <c r="O732" i="1"/>
  <c r="P732" i="1" s="1"/>
  <c r="O693" i="1"/>
  <c r="P693" i="1" s="1"/>
  <c r="O697" i="1"/>
  <c r="P697" i="1" s="1"/>
  <c r="O701" i="1"/>
  <c r="P701" i="1" s="1"/>
  <c r="O705" i="1"/>
  <c r="P705" i="1" s="1"/>
  <c r="O709" i="1"/>
  <c r="P709" i="1" s="1"/>
  <c r="O665" i="1"/>
  <c r="P665" i="1" s="1"/>
  <c r="O669" i="1"/>
  <c r="P669" i="1" s="1"/>
  <c r="O654" i="1"/>
  <c r="P654" i="1" s="1"/>
  <c r="O632" i="1"/>
  <c r="P632" i="1" s="1"/>
  <c r="O899" i="1"/>
  <c r="O867" i="1"/>
  <c r="P867" i="1" s="1"/>
  <c r="O778" i="1"/>
  <c r="P778" i="1" s="1"/>
  <c r="O652" i="1"/>
  <c r="P652" i="1" s="1"/>
  <c r="O889" i="1"/>
  <c r="O914" i="1"/>
  <c r="P914" i="1" s="1"/>
  <c r="O927" i="1"/>
  <c r="P927" i="1" s="1"/>
  <c r="O891" i="1"/>
  <c r="O912" i="1"/>
  <c r="P912" i="1" s="1"/>
  <c r="O876" i="1"/>
  <c r="P876" i="1" s="1"/>
  <c r="O880" i="1"/>
  <c r="P880" i="1" s="1"/>
  <c r="O854" i="1"/>
  <c r="P854" i="1" s="1"/>
  <c r="O858" i="1"/>
  <c r="P858" i="1" s="1"/>
  <c r="O862" i="1"/>
  <c r="P862" i="1" s="1"/>
  <c r="O866" i="1"/>
  <c r="P866" i="1" s="1"/>
  <c r="O870" i="1"/>
  <c r="P870" i="1" s="1"/>
  <c r="O874" i="1"/>
  <c r="P874" i="1" s="1"/>
  <c r="O847" i="1"/>
  <c r="P847" i="1" s="1"/>
  <c r="O851" i="1"/>
  <c r="P851" i="1" s="1"/>
  <c r="O799" i="1"/>
  <c r="P799" i="1" s="1"/>
  <c r="O795" i="1"/>
  <c r="P795" i="1" s="1"/>
  <c r="O791" i="1"/>
  <c r="P791" i="1" s="1"/>
  <c r="O787" i="1"/>
  <c r="P787" i="1" s="1"/>
  <c r="O783" i="1"/>
  <c r="P783" i="1" s="1"/>
  <c r="O779" i="1"/>
  <c r="P779" i="1" s="1"/>
  <c r="O756" i="1"/>
  <c r="P756" i="1" s="1"/>
  <c r="O768" i="1"/>
  <c r="P768" i="1" s="1"/>
  <c r="O761" i="1"/>
  <c r="P761" i="1" s="1"/>
  <c r="O688" i="1"/>
  <c r="P688" i="1" s="1"/>
  <c r="O684" i="1"/>
  <c r="P684" i="1" s="1"/>
  <c r="O672" i="1"/>
  <c r="P672" i="1" s="1"/>
  <c r="O676" i="1"/>
  <c r="P676" i="1" s="1"/>
  <c r="O680" i="1"/>
  <c r="P680" i="1" s="1"/>
  <c r="O647" i="1"/>
  <c r="P647" i="1" s="1"/>
  <c r="O651" i="1"/>
  <c r="P651" i="1" s="1"/>
  <c r="O625" i="1"/>
  <c r="P625" i="1" s="1"/>
  <c r="O633" i="1"/>
  <c r="P633" i="1" s="1"/>
  <c r="O641" i="1"/>
  <c r="P641" i="1" s="1"/>
  <c r="O634" i="1"/>
  <c r="P634" i="1" s="1"/>
  <c r="O642" i="1"/>
  <c r="P642" i="1" s="1"/>
  <c r="O877" i="1"/>
  <c r="P877" i="1" s="1"/>
  <c r="O855" i="1"/>
  <c r="P855" i="1" s="1"/>
  <c r="O790" i="1"/>
  <c r="P790" i="1" s="1"/>
  <c r="O673" i="1"/>
  <c r="P673" i="1" s="1"/>
  <c r="O893" i="1"/>
  <c r="O910" i="1"/>
  <c r="O923" i="1"/>
  <c r="P923" i="1" s="1"/>
  <c r="O895" i="1"/>
  <c r="O908" i="1"/>
  <c r="O841" i="1"/>
  <c r="P841" i="1" s="1"/>
  <c r="O837" i="1"/>
  <c r="P837" i="1" s="1"/>
  <c r="O833" i="1"/>
  <c r="P833" i="1" s="1"/>
  <c r="O829" i="1"/>
  <c r="P829" i="1" s="1"/>
  <c r="O825" i="1"/>
  <c r="P825" i="1" s="1"/>
  <c r="O802" i="1"/>
  <c r="P802" i="1" s="1"/>
  <c r="O806" i="1"/>
  <c r="P806" i="1" s="1"/>
  <c r="O810" i="1"/>
  <c r="P810" i="1" s="1"/>
  <c r="O814" i="1"/>
  <c r="P814" i="1" s="1"/>
  <c r="O818" i="1"/>
  <c r="P818" i="1" s="1"/>
  <c r="O777" i="1"/>
  <c r="P777" i="1" s="1"/>
  <c r="O773" i="1"/>
  <c r="P773" i="1" s="1"/>
  <c r="O772" i="1"/>
  <c r="P772" i="1" s="1"/>
  <c r="O765" i="1"/>
  <c r="P765" i="1" s="1"/>
  <c r="O758" i="1"/>
  <c r="P758" i="1" s="1"/>
  <c r="O735" i="1"/>
  <c r="P735" i="1" s="1"/>
  <c r="O739" i="1"/>
  <c r="P739" i="1" s="1"/>
  <c r="O743" i="1"/>
  <c r="P743" i="1" s="1"/>
  <c r="O747" i="1"/>
  <c r="P747" i="1" s="1"/>
  <c r="O751" i="1"/>
  <c r="P751" i="1" s="1"/>
  <c r="O755" i="1"/>
  <c r="P755" i="1" s="1"/>
  <c r="O713" i="1"/>
  <c r="P713" i="1" s="1"/>
  <c r="O717" i="1"/>
  <c r="P717" i="1" s="1"/>
  <c r="O721" i="1"/>
  <c r="P721" i="1" s="1"/>
  <c r="O725" i="1"/>
  <c r="P725" i="1" s="1"/>
  <c r="O729" i="1"/>
  <c r="P729" i="1" s="1"/>
  <c r="O733" i="1"/>
  <c r="P733" i="1" s="1"/>
  <c r="O690" i="1"/>
  <c r="P690" i="1" s="1"/>
  <c r="O694" i="1"/>
  <c r="P694" i="1" s="1"/>
  <c r="O698" i="1"/>
  <c r="P698" i="1" s="1"/>
  <c r="O702" i="1"/>
  <c r="P702" i="1" s="1"/>
  <c r="O706" i="1"/>
  <c r="P706" i="1" s="1"/>
  <c r="O710" i="1"/>
  <c r="P710" i="1" s="1"/>
  <c r="O666" i="1"/>
  <c r="P666" i="1" s="1"/>
  <c r="O670" i="1"/>
  <c r="P670" i="1" s="1"/>
  <c r="O655" i="1"/>
  <c r="P655" i="1" s="1"/>
  <c r="O659" i="1"/>
  <c r="P659" i="1" s="1"/>
  <c r="O626" i="1"/>
  <c r="P626" i="1" s="1"/>
  <c r="O906" i="1"/>
  <c r="O863" i="1"/>
  <c r="P863" i="1" s="1"/>
  <c r="O852" i="1"/>
  <c r="P852" i="1" s="1"/>
  <c r="O782" i="1"/>
  <c r="P782" i="1" s="1"/>
  <c r="O771" i="1"/>
  <c r="P771" i="1" s="1"/>
  <c r="O648" i="1"/>
  <c r="P648" i="1" s="1"/>
  <c r="O643" i="1"/>
  <c r="P643" i="1" s="1"/>
  <c r="O597" i="1"/>
  <c r="P597" i="1" s="1"/>
  <c r="O609" i="1"/>
  <c r="P609" i="1" s="1"/>
  <c r="O620" i="1"/>
  <c r="P620" i="1" s="1"/>
  <c r="O570" i="1"/>
  <c r="P570" i="1" s="1"/>
  <c r="O599" i="1"/>
  <c r="P599" i="1" s="1"/>
  <c r="O566" i="1"/>
  <c r="P566" i="1" s="1"/>
  <c r="O562" i="1"/>
  <c r="P562" i="1" s="1"/>
  <c r="O614" i="1"/>
  <c r="P614" i="1" s="1"/>
  <c r="O572" i="1"/>
  <c r="P572" i="1" s="1"/>
  <c r="O621" i="1"/>
  <c r="P621" i="1" s="1"/>
  <c r="O584" i="1"/>
  <c r="P584" i="1" s="1"/>
  <c r="O557" i="1"/>
  <c r="P557" i="1" s="1"/>
  <c r="O574" i="1"/>
  <c r="P574" i="1" s="1"/>
  <c r="O603" i="1"/>
  <c r="P603" i="1" s="1"/>
  <c r="O579" i="1"/>
  <c r="P579" i="1" s="1"/>
  <c r="O582" i="1"/>
  <c r="P582" i="1" s="1"/>
  <c r="O618" i="1"/>
  <c r="P618" i="1" s="1"/>
  <c r="O576" i="1"/>
  <c r="P576" i="1" s="1"/>
  <c r="O564" i="1"/>
  <c r="P564" i="1" s="1"/>
  <c r="O592" i="1"/>
  <c r="P592" i="1" s="1"/>
  <c r="O581" i="1"/>
  <c r="P581" i="1" s="1"/>
  <c r="O578" i="1"/>
  <c r="P578" i="1" s="1"/>
  <c r="O607" i="1"/>
  <c r="P607" i="1" s="1"/>
  <c r="O587" i="1"/>
  <c r="P587" i="1" s="1"/>
  <c r="O590" i="1"/>
  <c r="P590" i="1" s="1"/>
  <c r="O622" i="1"/>
  <c r="P622" i="1" s="1"/>
  <c r="O567" i="1"/>
  <c r="P567" i="1" s="1"/>
  <c r="O600" i="1"/>
  <c r="P600" i="1" s="1"/>
  <c r="O601" i="1"/>
  <c r="P601" i="1" s="1"/>
  <c r="O605" i="1"/>
  <c r="P605" i="1" s="1"/>
  <c r="O611" i="1"/>
  <c r="P611" i="1" s="1"/>
  <c r="O569" i="1"/>
  <c r="P569" i="1" s="1"/>
  <c r="O594" i="1"/>
  <c r="P594" i="1" s="1"/>
  <c r="O593" i="1"/>
  <c r="P593" i="1" s="1"/>
  <c r="O571" i="1"/>
  <c r="P571" i="1" s="1"/>
  <c r="O604" i="1"/>
  <c r="P604" i="1" s="1"/>
  <c r="O560" i="1"/>
  <c r="P560" i="1" s="1"/>
  <c r="O563" i="1"/>
  <c r="P563" i="1" s="1"/>
  <c r="O615" i="1"/>
  <c r="P615" i="1" s="1"/>
  <c r="O573" i="1"/>
  <c r="P573" i="1" s="1"/>
  <c r="O598" i="1"/>
  <c r="P598" i="1" s="1"/>
  <c r="O558" i="1"/>
  <c r="P558" i="1" s="1"/>
  <c r="O575" i="1"/>
  <c r="P575" i="1" s="1"/>
  <c r="O608" i="1"/>
  <c r="P608" i="1" s="1"/>
  <c r="O580" i="1"/>
  <c r="P580" i="1" s="1"/>
  <c r="O583" i="1"/>
  <c r="P583" i="1" s="1"/>
  <c r="O619" i="1"/>
  <c r="P619" i="1" s="1"/>
  <c r="O577" i="1"/>
  <c r="P577" i="1" s="1"/>
  <c r="O602" i="1"/>
  <c r="P602" i="1" s="1"/>
  <c r="O565" i="1"/>
  <c r="P565" i="1" s="1"/>
  <c r="O561" i="1"/>
  <c r="P561" i="1" s="1"/>
  <c r="O612" i="1"/>
  <c r="P612" i="1" s="1"/>
  <c r="O588" i="1"/>
  <c r="P588" i="1" s="1"/>
  <c r="O591" i="1"/>
  <c r="P591" i="1" s="1"/>
  <c r="O613" i="1"/>
  <c r="P613" i="1" s="1"/>
  <c r="O585" i="1"/>
  <c r="P585" i="1" s="1"/>
  <c r="O606" i="1"/>
  <c r="P606" i="1" s="1"/>
  <c r="O586" i="1"/>
  <c r="P586" i="1" s="1"/>
  <c r="O589" i="1"/>
  <c r="P589" i="1" s="1"/>
  <c r="O616" i="1"/>
  <c r="P616" i="1" s="1"/>
  <c r="O596" i="1"/>
  <c r="P596" i="1" s="1"/>
  <c r="O595" i="1"/>
  <c r="P595" i="1" s="1"/>
  <c r="O559" i="1"/>
  <c r="P559" i="1" s="1"/>
  <c r="O617" i="1"/>
  <c r="P617" i="1" s="1"/>
  <c r="O610" i="1"/>
  <c r="P610" i="1" s="1"/>
  <c r="O568" i="1"/>
  <c r="P568" i="1" s="1"/>
  <c r="O545" i="1"/>
  <c r="P545" i="1" s="1"/>
  <c r="O556" i="1"/>
  <c r="P556" i="1" s="1"/>
  <c r="O539" i="1"/>
  <c r="P539" i="1" s="1"/>
  <c r="O549" i="1"/>
  <c r="P549" i="1" s="1"/>
  <c r="O536" i="1"/>
  <c r="P536" i="1" s="1"/>
  <c r="O542" i="1"/>
  <c r="P542" i="1" s="1"/>
  <c r="O553" i="1"/>
  <c r="P553" i="1" s="1"/>
  <c r="O540" i="1"/>
  <c r="P540" i="1" s="1"/>
  <c r="O546" i="1"/>
  <c r="P546" i="1" s="1"/>
  <c r="O537" i="1"/>
  <c r="P537" i="1" s="1"/>
  <c r="O543" i="1"/>
  <c r="P543" i="1" s="1"/>
  <c r="O550" i="1"/>
  <c r="P550" i="1" s="1"/>
  <c r="O541" i="1"/>
  <c r="P541" i="1" s="1"/>
  <c r="O547" i="1"/>
  <c r="P547" i="1" s="1"/>
  <c r="O554" i="1"/>
  <c r="P554" i="1" s="1"/>
  <c r="O544" i="1"/>
  <c r="P544" i="1" s="1"/>
  <c r="O551" i="1"/>
  <c r="P551" i="1" s="1"/>
  <c r="O538" i="1"/>
  <c r="P538" i="1" s="1"/>
  <c r="O548" i="1"/>
  <c r="P548" i="1" s="1"/>
  <c r="O555" i="1"/>
  <c r="P555" i="1" s="1"/>
  <c r="O552" i="1"/>
  <c r="P552" i="1" s="1"/>
  <c r="O535" i="1"/>
  <c r="P535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199" i="1"/>
  <c r="P199" i="1" s="1"/>
  <c r="O198" i="1"/>
  <c r="P198" i="1" s="1"/>
  <c r="O197" i="1"/>
  <c r="P197" i="1" s="1"/>
  <c r="O196" i="1"/>
  <c r="P196" i="1" s="1"/>
  <c r="O195" i="1"/>
  <c r="P195" i="1" s="1"/>
  <c r="O194" i="1"/>
  <c r="P194" i="1" s="1"/>
  <c r="O193" i="1"/>
  <c r="P193" i="1" s="1"/>
  <c r="O192" i="1"/>
  <c r="P192" i="1" s="1"/>
  <c r="O191" i="1"/>
  <c r="P191" i="1" s="1"/>
  <c r="O190" i="1"/>
  <c r="P190" i="1" s="1"/>
  <c r="O189" i="1"/>
  <c r="P189" i="1" s="1"/>
  <c r="O188" i="1"/>
  <c r="P188" i="1" s="1"/>
  <c r="O187" i="1"/>
  <c r="P187" i="1" s="1"/>
  <c r="O186" i="1"/>
  <c r="P186" i="1" s="1"/>
  <c r="O185" i="1"/>
  <c r="P185" i="1" s="1"/>
  <c r="O184" i="1"/>
  <c r="P184" i="1" s="1"/>
  <c r="O183" i="1"/>
  <c r="P183" i="1" s="1"/>
  <c r="O200" i="1"/>
  <c r="P200" i="1" s="1"/>
  <c r="O201" i="1"/>
  <c r="P201" i="1" s="1"/>
  <c r="O202" i="1"/>
  <c r="P202" i="1" s="1"/>
  <c r="O203" i="1"/>
  <c r="P203" i="1" s="1"/>
  <c r="O204" i="1"/>
  <c r="P204" i="1" s="1"/>
  <c r="O221" i="1"/>
  <c r="P221" i="1" s="1"/>
  <c r="O220" i="1"/>
  <c r="P220" i="1" s="1"/>
  <c r="O219" i="1"/>
  <c r="P219" i="1" s="1"/>
  <c r="O218" i="1"/>
  <c r="P218" i="1" s="1"/>
  <c r="O217" i="1"/>
  <c r="P217" i="1" s="1"/>
  <c r="O216" i="1"/>
  <c r="P216" i="1" s="1"/>
  <c r="O215" i="1"/>
  <c r="P215" i="1" s="1"/>
  <c r="O214" i="1"/>
  <c r="P214" i="1" s="1"/>
  <c r="O213" i="1"/>
  <c r="P213" i="1" s="1"/>
  <c r="O212" i="1"/>
  <c r="P212" i="1" s="1"/>
  <c r="O211" i="1"/>
  <c r="P211" i="1" s="1"/>
  <c r="O210" i="1"/>
  <c r="P210" i="1" s="1"/>
  <c r="O209" i="1"/>
  <c r="P209" i="1" s="1"/>
  <c r="O208" i="1"/>
  <c r="P208" i="1" s="1"/>
  <c r="O207" i="1"/>
  <c r="P207" i="1" s="1"/>
  <c r="O206" i="1"/>
  <c r="P206" i="1" s="1"/>
  <c r="O205" i="1"/>
  <c r="P205" i="1" s="1"/>
  <c r="O226" i="1"/>
  <c r="P226" i="1" s="1"/>
  <c r="O222" i="1"/>
  <c r="P222" i="1" s="1"/>
  <c r="O225" i="1"/>
  <c r="P225" i="1" s="1"/>
  <c r="O224" i="1"/>
  <c r="P224" i="1" s="1"/>
  <c r="O223" i="1"/>
  <c r="P223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177" i="1"/>
  <c r="P177" i="1" s="1"/>
  <c r="O176" i="1"/>
  <c r="P176" i="1" s="1"/>
  <c r="O175" i="1"/>
  <c r="P175" i="1" s="1"/>
  <c r="O174" i="1"/>
  <c r="P174" i="1" s="1"/>
  <c r="O173" i="1"/>
  <c r="P173" i="1" s="1"/>
  <c r="O172" i="1"/>
  <c r="P172" i="1" s="1"/>
  <c r="O171" i="1"/>
  <c r="P171" i="1" s="1"/>
  <c r="O170" i="1"/>
  <c r="P170" i="1" s="1"/>
  <c r="O169" i="1"/>
  <c r="P169" i="1" s="1"/>
  <c r="O168" i="1"/>
  <c r="P168" i="1" s="1"/>
  <c r="O167" i="1"/>
  <c r="P167" i="1" s="1"/>
  <c r="O166" i="1"/>
  <c r="P166" i="1" s="1"/>
  <c r="O165" i="1"/>
  <c r="P165" i="1" s="1"/>
  <c r="O164" i="1"/>
  <c r="P164" i="1" s="1"/>
  <c r="O163" i="1"/>
  <c r="P163" i="1" s="1"/>
  <c r="O162" i="1"/>
  <c r="P162" i="1" s="1"/>
  <c r="O161" i="1"/>
  <c r="P161" i="1" s="1"/>
  <c r="O182" i="1"/>
  <c r="P182" i="1" s="1"/>
  <c r="O181" i="1"/>
  <c r="P181" i="1" s="1"/>
  <c r="O180" i="1"/>
  <c r="P180" i="1" s="1"/>
  <c r="O179" i="1"/>
  <c r="P179" i="1" s="1"/>
  <c r="O178" i="1"/>
  <c r="P178" i="1" s="1"/>
  <c r="O160" i="1"/>
  <c r="P160" i="1" s="1"/>
  <c r="O92" i="1"/>
  <c r="P92" i="1" s="1"/>
  <c r="O93" i="1"/>
  <c r="P93" i="1" s="1"/>
  <c r="O91" i="1"/>
  <c r="P91" i="1" s="1"/>
  <c r="O90" i="1"/>
  <c r="P90" i="1" s="1"/>
  <c r="O89" i="1"/>
  <c r="P89" i="1" s="1"/>
  <c r="O88" i="1"/>
  <c r="P88" i="1" s="1"/>
  <c r="O110" i="1"/>
  <c r="P110" i="1" s="1"/>
  <c r="O109" i="1"/>
  <c r="P109" i="1" s="1"/>
  <c r="O108" i="1"/>
  <c r="P108" i="1" s="1"/>
  <c r="O107" i="1"/>
  <c r="P107" i="1" s="1"/>
  <c r="O106" i="1"/>
  <c r="P106" i="1" s="1"/>
  <c r="O105" i="1"/>
  <c r="P105" i="1" s="1"/>
  <c r="O104" i="1"/>
  <c r="P104" i="1" s="1"/>
  <c r="O103" i="1"/>
  <c r="P103" i="1" s="1"/>
  <c r="O102" i="1"/>
  <c r="P102" i="1" s="1"/>
  <c r="O101" i="1"/>
  <c r="P101" i="1" s="1"/>
  <c r="O100" i="1"/>
  <c r="P100" i="1" s="1"/>
  <c r="O99" i="1"/>
  <c r="P99" i="1" s="1"/>
  <c r="O98" i="1"/>
  <c r="P98" i="1" s="1"/>
  <c r="O97" i="1"/>
  <c r="P97" i="1" s="1"/>
  <c r="O96" i="1"/>
  <c r="P96" i="1" s="1"/>
  <c r="O95" i="1"/>
  <c r="P95" i="1" s="1"/>
  <c r="O94" i="1"/>
  <c r="P94" i="1" s="1"/>
  <c r="O116" i="1"/>
  <c r="P116" i="1" s="1"/>
  <c r="O117" i="1"/>
  <c r="P117" i="1" s="1"/>
  <c r="O118" i="1"/>
  <c r="P118" i="1" s="1"/>
  <c r="O119" i="1"/>
  <c r="P119" i="1" s="1"/>
  <c r="O120" i="1"/>
  <c r="P120" i="1" s="1"/>
  <c r="O115" i="1"/>
  <c r="P115" i="1" s="1"/>
  <c r="O114" i="1"/>
  <c r="P114" i="1" s="1"/>
  <c r="O113" i="1"/>
  <c r="P113" i="1" s="1"/>
  <c r="O112" i="1"/>
  <c r="P112" i="1" s="1"/>
  <c r="O111" i="1"/>
  <c r="P111" i="1" s="1"/>
  <c r="O138" i="1"/>
  <c r="P138" i="1" s="1"/>
  <c r="O137" i="1"/>
  <c r="P137" i="1" s="1"/>
  <c r="O136" i="1"/>
  <c r="P136" i="1" s="1"/>
  <c r="O135" i="1"/>
  <c r="P135" i="1" s="1"/>
  <c r="O134" i="1"/>
  <c r="P134" i="1" s="1"/>
  <c r="O133" i="1"/>
  <c r="P133" i="1" s="1"/>
  <c r="O132" i="1"/>
  <c r="P132" i="1" s="1"/>
  <c r="O131" i="1"/>
  <c r="P131" i="1" s="1"/>
  <c r="O130" i="1"/>
  <c r="P130" i="1" s="1"/>
  <c r="O129" i="1"/>
  <c r="P129" i="1" s="1"/>
  <c r="O128" i="1"/>
  <c r="P128" i="1" s="1"/>
  <c r="O127" i="1"/>
  <c r="P127" i="1" s="1"/>
  <c r="O125" i="1"/>
  <c r="P125" i="1" s="1"/>
  <c r="O124" i="1"/>
  <c r="P124" i="1" s="1"/>
  <c r="O123" i="1"/>
  <c r="P123" i="1" s="1"/>
  <c r="O122" i="1"/>
  <c r="P122" i="1" s="1"/>
  <c r="O121" i="1"/>
  <c r="P121" i="1" s="1"/>
  <c r="O155" i="1"/>
  <c r="P155" i="1" s="1"/>
  <c r="O154" i="1"/>
  <c r="P154" i="1" s="1"/>
  <c r="O153" i="1"/>
  <c r="P153" i="1" s="1"/>
  <c r="O152" i="1"/>
  <c r="P152" i="1" s="1"/>
  <c r="O151" i="1"/>
  <c r="P151" i="1" s="1"/>
  <c r="O150" i="1"/>
  <c r="P150" i="1" s="1"/>
  <c r="O149" i="1"/>
  <c r="P149" i="1" s="1"/>
  <c r="O148" i="1"/>
  <c r="P148" i="1" s="1"/>
  <c r="O147" i="1"/>
  <c r="P147" i="1" s="1"/>
  <c r="O146" i="1"/>
  <c r="P146" i="1" s="1"/>
  <c r="O145" i="1"/>
  <c r="P145" i="1" s="1"/>
  <c r="O144" i="1"/>
  <c r="P144" i="1" s="1"/>
  <c r="O143" i="1"/>
  <c r="P143" i="1" s="1"/>
  <c r="O142" i="1"/>
  <c r="P142" i="1" s="1"/>
  <c r="O141" i="1"/>
  <c r="P141" i="1" s="1"/>
  <c r="O140" i="1"/>
  <c r="P140" i="1" s="1"/>
  <c r="O139" i="1"/>
  <c r="P139" i="1" s="1"/>
  <c r="O159" i="1"/>
  <c r="P159" i="1" s="1"/>
  <c r="O158" i="1"/>
  <c r="P158" i="1" s="1"/>
  <c r="O157" i="1"/>
  <c r="P157" i="1" s="1"/>
  <c r="O156" i="1"/>
  <c r="P156" i="1" s="1"/>
  <c r="O76" i="1"/>
  <c r="P76" i="1" s="1"/>
  <c r="O87" i="1"/>
  <c r="P87" i="1" s="1"/>
  <c r="O86" i="1"/>
  <c r="P86" i="1" s="1"/>
  <c r="O85" i="1"/>
  <c r="P85" i="1" s="1"/>
  <c r="O84" i="1"/>
  <c r="P84" i="1" s="1"/>
  <c r="O83" i="1"/>
  <c r="P83" i="1" s="1"/>
  <c r="O82" i="1"/>
  <c r="P82" i="1" s="1"/>
  <c r="O81" i="1"/>
  <c r="P81" i="1" s="1"/>
  <c r="O80" i="1"/>
  <c r="P80" i="1" s="1"/>
  <c r="O79" i="1"/>
  <c r="P79" i="1" s="1"/>
  <c r="O78" i="1"/>
  <c r="P78" i="1" s="1"/>
  <c r="O77" i="1"/>
  <c r="P77" i="1" s="1"/>
  <c r="O75" i="1"/>
  <c r="P75" i="1" s="1"/>
  <c r="O74" i="1"/>
  <c r="P74" i="1" s="1"/>
  <c r="O73" i="1"/>
  <c r="P73" i="1" s="1"/>
  <c r="O72" i="1"/>
  <c r="P72" i="1" s="1"/>
  <c r="O71" i="1"/>
  <c r="P71" i="1" s="1"/>
  <c r="O53" i="1"/>
  <c r="P53" i="1" s="1"/>
  <c r="O52" i="1"/>
  <c r="P52" i="1" s="1"/>
  <c r="O51" i="1"/>
  <c r="P51" i="1" s="1"/>
  <c r="O50" i="1"/>
  <c r="P50" i="1" s="1"/>
  <c r="O49" i="1"/>
  <c r="P49" i="1" s="1"/>
  <c r="O48" i="1"/>
  <c r="P48" i="1" s="1"/>
  <c r="O70" i="1"/>
  <c r="P70" i="1" s="1"/>
  <c r="O69" i="1"/>
  <c r="P69" i="1" s="1"/>
  <c r="O68" i="1"/>
  <c r="P68" i="1" s="1"/>
  <c r="O67" i="1"/>
  <c r="P67" i="1" s="1"/>
  <c r="O66" i="1"/>
  <c r="P66" i="1" s="1"/>
  <c r="O65" i="1"/>
  <c r="P65" i="1" s="1"/>
  <c r="O64" i="1"/>
  <c r="P64" i="1" s="1"/>
  <c r="O63" i="1"/>
  <c r="P63" i="1" s="1"/>
  <c r="O62" i="1"/>
  <c r="P62" i="1" s="1"/>
  <c r="O61" i="1"/>
  <c r="P61" i="1" s="1"/>
  <c r="O60" i="1"/>
  <c r="P60" i="1" s="1"/>
  <c r="O59" i="1"/>
  <c r="P59" i="1" s="1"/>
  <c r="O58" i="1"/>
  <c r="P58" i="1" s="1"/>
  <c r="O57" i="1"/>
  <c r="P57" i="1" s="1"/>
  <c r="O56" i="1"/>
  <c r="P56" i="1" s="1"/>
  <c r="O55" i="1"/>
  <c r="P55" i="1" s="1"/>
  <c r="O54" i="1"/>
  <c r="P54" i="1" s="1"/>
  <c r="K31" i="1"/>
  <c r="L31" i="1"/>
  <c r="M31" i="1"/>
  <c r="O31" i="1" s="1"/>
  <c r="P31" i="1" s="1"/>
  <c r="N31" i="1"/>
  <c r="K32" i="1"/>
  <c r="L32" i="1"/>
  <c r="M32" i="1"/>
  <c r="O32" i="1" s="1"/>
  <c r="P32" i="1" s="1"/>
  <c r="N32" i="1"/>
  <c r="K33" i="1"/>
  <c r="L33" i="1"/>
  <c r="M33" i="1"/>
  <c r="O33" i="1" s="1"/>
  <c r="P33" i="1" s="1"/>
  <c r="N33" i="1"/>
  <c r="K34" i="1"/>
  <c r="L34" i="1"/>
  <c r="M34" i="1"/>
  <c r="O34" i="1" s="1"/>
  <c r="P34" i="1" s="1"/>
  <c r="N34" i="1"/>
  <c r="K35" i="1"/>
  <c r="L35" i="1"/>
  <c r="M35" i="1"/>
  <c r="O35" i="1" s="1"/>
  <c r="P35" i="1" s="1"/>
  <c r="N35" i="1"/>
  <c r="K36" i="1"/>
  <c r="L36" i="1"/>
  <c r="M36" i="1"/>
  <c r="O36" i="1" s="1"/>
  <c r="P36" i="1" s="1"/>
  <c r="N36" i="1"/>
  <c r="K37" i="1"/>
  <c r="L37" i="1"/>
  <c r="M37" i="1"/>
  <c r="O37" i="1" s="1"/>
  <c r="P37" i="1" s="1"/>
  <c r="N37" i="1"/>
  <c r="K38" i="1"/>
  <c r="L38" i="1"/>
  <c r="M38" i="1"/>
  <c r="O38" i="1" s="1"/>
  <c r="P38" i="1" s="1"/>
  <c r="N38" i="1"/>
  <c r="K39" i="1"/>
  <c r="L39" i="1"/>
  <c r="M39" i="1"/>
  <c r="O39" i="1" s="1"/>
  <c r="P39" i="1" s="1"/>
  <c r="N39" i="1"/>
  <c r="K40" i="1"/>
  <c r="L40" i="1"/>
  <c r="M40" i="1"/>
  <c r="O40" i="1" s="1"/>
  <c r="P40" i="1" s="1"/>
  <c r="N40" i="1"/>
  <c r="K41" i="1"/>
  <c r="L41" i="1"/>
  <c r="M41" i="1"/>
  <c r="O41" i="1" s="1"/>
  <c r="P41" i="1" s="1"/>
  <c r="N41" i="1"/>
  <c r="K42" i="1"/>
  <c r="L42" i="1"/>
  <c r="M42" i="1"/>
  <c r="O42" i="1" s="1"/>
  <c r="P42" i="1" s="1"/>
  <c r="N42" i="1"/>
  <c r="K43" i="1"/>
  <c r="L43" i="1"/>
  <c r="M43" i="1"/>
  <c r="O43" i="1" s="1"/>
  <c r="P43" i="1" s="1"/>
  <c r="N43" i="1"/>
  <c r="K44" i="1"/>
  <c r="L44" i="1"/>
  <c r="M44" i="1"/>
  <c r="O44" i="1" s="1"/>
  <c r="P44" i="1" s="1"/>
  <c r="N44" i="1"/>
  <c r="K45" i="1"/>
  <c r="L45" i="1"/>
  <c r="M45" i="1"/>
  <c r="O45" i="1" s="1"/>
  <c r="P45" i="1" s="1"/>
  <c r="N45" i="1"/>
  <c r="K46" i="1"/>
  <c r="L46" i="1"/>
  <c r="M46" i="1"/>
  <c r="O46" i="1" s="1"/>
  <c r="P46" i="1" s="1"/>
  <c r="N46" i="1"/>
  <c r="K47" i="1"/>
  <c r="L47" i="1"/>
  <c r="M47" i="1"/>
  <c r="O47" i="1" s="1"/>
  <c r="P47" i="1" s="1"/>
  <c r="N47" i="1"/>
  <c r="J47" i="1"/>
  <c r="Q47" i="1" s="1"/>
  <c r="I47" i="1"/>
  <c r="J46" i="1"/>
  <c r="Q46" i="1" s="1"/>
  <c r="I46" i="1"/>
  <c r="J45" i="1"/>
  <c r="Q45" i="1" s="1"/>
  <c r="I45" i="1"/>
  <c r="J44" i="1"/>
  <c r="Q44" i="1" s="1"/>
  <c r="I44" i="1"/>
  <c r="J43" i="1"/>
  <c r="Q43" i="1" s="1"/>
  <c r="I43" i="1"/>
  <c r="J42" i="1"/>
  <c r="Q42" i="1" s="1"/>
  <c r="I42" i="1"/>
  <c r="J41" i="1"/>
  <c r="Q41" i="1" s="1"/>
  <c r="I41" i="1"/>
  <c r="J40" i="1"/>
  <c r="Q40" i="1" s="1"/>
  <c r="I40" i="1"/>
  <c r="J39" i="1"/>
  <c r="Q39" i="1" s="1"/>
  <c r="I39" i="1"/>
  <c r="J38" i="1"/>
  <c r="Q38" i="1" s="1"/>
  <c r="I38" i="1"/>
  <c r="J37" i="1"/>
  <c r="Q37" i="1" s="1"/>
  <c r="I37" i="1"/>
  <c r="J36" i="1"/>
  <c r="Q36" i="1" s="1"/>
  <c r="I36" i="1"/>
  <c r="J35" i="1"/>
  <c r="Q35" i="1" s="1"/>
  <c r="I35" i="1"/>
  <c r="J34" i="1"/>
  <c r="Q34" i="1" s="1"/>
  <c r="I34" i="1"/>
  <c r="J33" i="1"/>
  <c r="Q33" i="1" s="1"/>
  <c r="I33" i="1"/>
  <c r="J32" i="1"/>
  <c r="Q32" i="1" s="1"/>
  <c r="I32" i="1"/>
  <c r="J31" i="1"/>
  <c r="Q31" i="1" s="1"/>
  <c r="I31" i="1"/>
  <c r="K25" i="1"/>
  <c r="L25" i="1"/>
  <c r="M25" i="1"/>
  <c r="O25" i="1" s="1"/>
  <c r="P25" i="1" s="1"/>
  <c r="N25" i="1"/>
  <c r="K26" i="1"/>
  <c r="L26" i="1"/>
  <c r="M26" i="1"/>
  <c r="O26" i="1" s="1"/>
  <c r="P26" i="1" s="1"/>
  <c r="N26" i="1"/>
  <c r="K27" i="1"/>
  <c r="L27" i="1"/>
  <c r="M27" i="1"/>
  <c r="O27" i="1" s="1"/>
  <c r="P27" i="1" s="1"/>
  <c r="N27" i="1"/>
  <c r="K28" i="1"/>
  <c r="L28" i="1"/>
  <c r="M28" i="1"/>
  <c r="O28" i="1" s="1"/>
  <c r="P28" i="1" s="1"/>
  <c r="N28" i="1"/>
  <c r="K29" i="1"/>
  <c r="L29" i="1"/>
  <c r="M29" i="1"/>
  <c r="O29" i="1" s="1"/>
  <c r="P29" i="1" s="1"/>
  <c r="N29" i="1"/>
  <c r="K30" i="1"/>
  <c r="L30" i="1"/>
  <c r="M30" i="1"/>
  <c r="O30" i="1" s="1"/>
  <c r="P30" i="1" s="1"/>
  <c r="N30" i="1"/>
  <c r="J30" i="1"/>
  <c r="Q30" i="1" s="1"/>
  <c r="I30" i="1"/>
  <c r="J29" i="1"/>
  <c r="Q29" i="1" s="1"/>
  <c r="I29" i="1"/>
  <c r="J28" i="1"/>
  <c r="Q28" i="1" s="1"/>
  <c r="I28" i="1"/>
  <c r="J27" i="1"/>
  <c r="Q27" i="1" s="1"/>
  <c r="I27" i="1"/>
  <c r="J26" i="1"/>
  <c r="Q26" i="1" s="1"/>
  <c r="I26" i="1"/>
  <c r="J25" i="1"/>
  <c r="Q25" i="1" s="1"/>
  <c r="I25" i="1"/>
  <c r="K19" i="1"/>
  <c r="L19" i="1"/>
  <c r="M19" i="1"/>
  <c r="O19" i="1" s="1"/>
  <c r="P19" i="1" s="1"/>
  <c r="N19" i="1"/>
  <c r="K20" i="1"/>
  <c r="L20" i="1"/>
  <c r="M20" i="1"/>
  <c r="O20" i="1" s="1"/>
  <c r="P20" i="1" s="1"/>
  <c r="N20" i="1"/>
  <c r="K21" i="1"/>
  <c r="L21" i="1"/>
  <c r="M21" i="1"/>
  <c r="O21" i="1" s="1"/>
  <c r="P21" i="1" s="1"/>
  <c r="N21" i="1"/>
  <c r="K22" i="1"/>
  <c r="L22" i="1"/>
  <c r="M22" i="1"/>
  <c r="O22" i="1" s="1"/>
  <c r="P22" i="1" s="1"/>
  <c r="N22" i="1"/>
  <c r="K23" i="1"/>
  <c r="L23" i="1"/>
  <c r="M23" i="1"/>
  <c r="O23" i="1" s="1"/>
  <c r="P23" i="1" s="1"/>
  <c r="N23" i="1"/>
  <c r="K24" i="1"/>
  <c r="L24" i="1"/>
  <c r="M24" i="1"/>
  <c r="O24" i="1" s="1"/>
  <c r="P24" i="1" s="1"/>
  <c r="N24" i="1"/>
  <c r="J24" i="1"/>
  <c r="Q24" i="1" s="1"/>
  <c r="I24" i="1"/>
  <c r="J23" i="1"/>
  <c r="Q23" i="1" s="1"/>
  <c r="I23" i="1"/>
  <c r="J22" i="1"/>
  <c r="Q22" i="1" s="1"/>
  <c r="I22" i="1"/>
  <c r="J21" i="1"/>
  <c r="Q21" i="1" s="1"/>
  <c r="I21" i="1"/>
  <c r="J20" i="1"/>
  <c r="Q20" i="1" s="1"/>
  <c r="I20" i="1"/>
  <c r="J19" i="1"/>
  <c r="Q19" i="1" s="1"/>
  <c r="I19" i="1"/>
  <c r="K3" i="1"/>
  <c r="L3" i="1"/>
  <c r="M3" i="1"/>
  <c r="O3" i="1" s="1"/>
  <c r="P3" i="1" s="1"/>
  <c r="N3" i="1"/>
  <c r="K4" i="1"/>
  <c r="L4" i="1"/>
  <c r="M4" i="1"/>
  <c r="O4" i="1" s="1"/>
  <c r="P4" i="1" s="1"/>
  <c r="N4" i="1"/>
  <c r="K5" i="1"/>
  <c r="L5" i="1"/>
  <c r="M5" i="1"/>
  <c r="O5" i="1" s="1"/>
  <c r="P5" i="1" s="1"/>
  <c r="N5" i="1"/>
  <c r="K6" i="1"/>
  <c r="L6" i="1"/>
  <c r="M6" i="1"/>
  <c r="O6" i="1" s="1"/>
  <c r="P6" i="1" s="1"/>
  <c r="N6" i="1"/>
  <c r="K7" i="1"/>
  <c r="L7" i="1"/>
  <c r="M7" i="1"/>
  <c r="O7" i="1" s="1"/>
  <c r="P7" i="1" s="1"/>
  <c r="N7" i="1"/>
  <c r="K8" i="1"/>
  <c r="L8" i="1"/>
  <c r="M8" i="1"/>
  <c r="O8" i="1" s="1"/>
  <c r="P8" i="1" s="1"/>
  <c r="N8" i="1"/>
  <c r="K9" i="1"/>
  <c r="L9" i="1"/>
  <c r="M9" i="1"/>
  <c r="O9" i="1" s="1"/>
  <c r="P9" i="1" s="1"/>
  <c r="N9" i="1"/>
  <c r="K10" i="1"/>
  <c r="L10" i="1"/>
  <c r="M10" i="1"/>
  <c r="O10" i="1" s="1"/>
  <c r="P10" i="1" s="1"/>
  <c r="N10" i="1"/>
  <c r="K11" i="1"/>
  <c r="L11" i="1"/>
  <c r="M11" i="1"/>
  <c r="O11" i="1" s="1"/>
  <c r="P11" i="1" s="1"/>
  <c r="N11" i="1"/>
  <c r="K12" i="1"/>
  <c r="L12" i="1"/>
  <c r="M12" i="1"/>
  <c r="O12" i="1" s="1"/>
  <c r="P12" i="1" s="1"/>
  <c r="N12" i="1"/>
  <c r="K13" i="1"/>
  <c r="L13" i="1"/>
  <c r="M13" i="1"/>
  <c r="O13" i="1" s="1"/>
  <c r="P13" i="1" s="1"/>
  <c r="N13" i="1"/>
  <c r="K14" i="1"/>
  <c r="L14" i="1"/>
  <c r="M14" i="1"/>
  <c r="O14" i="1" s="1"/>
  <c r="P14" i="1" s="1"/>
  <c r="N14" i="1"/>
  <c r="K15" i="1"/>
  <c r="L15" i="1"/>
  <c r="M15" i="1"/>
  <c r="O15" i="1" s="1"/>
  <c r="P15" i="1" s="1"/>
  <c r="N15" i="1"/>
  <c r="K16" i="1"/>
  <c r="L16" i="1"/>
  <c r="M16" i="1"/>
  <c r="O16" i="1" s="1"/>
  <c r="P16" i="1" s="1"/>
  <c r="N16" i="1"/>
  <c r="K17" i="1"/>
  <c r="L17" i="1"/>
  <c r="M17" i="1"/>
  <c r="O17" i="1" s="1"/>
  <c r="P17" i="1" s="1"/>
  <c r="N17" i="1"/>
  <c r="K18" i="1"/>
  <c r="L18" i="1"/>
  <c r="M18" i="1"/>
  <c r="O18" i="1" s="1"/>
  <c r="P18" i="1" s="1"/>
  <c r="N18" i="1"/>
  <c r="N2" i="1"/>
  <c r="M2" i="1"/>
  <c r="O2" i="1" s="1"/>
  <c r="P2" i="1" s="1"/>
  <c r="L2" i="1"/>
  <c r="K2" i="1"/>
  <c r="J18" i="1"/>
  <c r="Q18" i="1" s="1"/>
  <c r="I18" i="1"/>
  <c r="J17" i="1"/>
  <c r="Q17" i="1" s="1"/>
  <c r="I17" i="1"/>
  <c r="J16" i="1"/>
  <c r="Q16" i="1" s="1"/>
  <c r="I16" i="1"/>
  <c r="J15" i="1"/>
  <c r="Q15" i="1" s="1"/>
  <c r="I15" i="1"/>
  <c r="J14" i="1"/>
  <c r="Q14" i="1" s="1"/>
  <c r="I14" i="1"/>
  <c r="J13" i="1"/>
  <c r="Q13" i="1" s="1"/>
  <c r="I13" i="1"/>
  <c r="J12" i="1"/>
  <c r="Q12" i="1" s="1"/>
  <c r="I12" i="1"/>
  <c r="J11" i="1"/>
  <c r="Q11" i="1" s="1"/>
  <c r="I11" i="1"/>
  <c r="J10" i="1"/>
  <c r="Q10" i="1" s="1"/>
  <c r="I10" i="1"/>
  <c r="J9" i="1"/>
  <c r="Q9" i="1" s="1"/>
  <c r="I9" i="1"/>
  <c r="J8" i="1"/>
  <c r="Q8" i="1" s="1"/>
  <c r="I8" i="1"/>
  <c r="J7" i="1"/>
  <c r="Q7" i="1" s="1"/>
  <c r="I7" i="1"/>
  <c r="J6" i="1"/>
  <c r="Q6" i="1" s="1"/>
  <c r="I6" i="1"/>
  <c r="J5" i="1"/>
  <c r="Q5" i="1" s="1"/>
  <c r="I5" i="1"/>
  <c r="J4" i="1"/>
  <c r="Q4" i="1" s="1"/>
  <c r="I4" i="1"/>
  <c r="J3" i="1"/>
  <c r="Q3" i="1" s="1"/>
  <c r="I3" i="1"/>
  <c r="J2" i="1"/>
  <c r="Q2" i="1" s="1"/>
  <c r="I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Duangpon Panyangarm</author>
  </authors>
  <commentList>
    <comment ref="A10" authorId="0" shapeId="0" xr:uid="{00000000-0006-0000-0000-000001000000}">
      <text>
        <r>
          <rPr>
            <sz val="9"/>
            <color indexed="81"/>
            <rFont val="Tahoma"/>
            <family val="2"/>
          </rPr>
          <t>ย้ายไก่ขึ้นแสลท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Duangpon Panyangarm</author>
  </authors>
  <commentList>
    <comment ref="B1" authorId="0" shapeId="0" xr:uid="{00000000-0006-0000-3400-000001000000}">
      <text>
        <r>
          <rPr>
            <sz val="9"/>
            <color indexed="81"/>
            <rFont val="Tahoma"/>
            <family val="2"/>
          </rPr>
          <t>F20 น้ำหนักรวมทั้งเล้า</t>
        </r>
      </text>
    </comment>
  </commentList>
</comments>
</file>

<file path=xl/sharedStrings.xml><?xml version="1.0" encoding="utf-8"?>
<sst xmlns="http://schemas.openxmlformats.org/spreadsheetml/2006/main" count="3985" uniqueCount="535">
  <si>
    <t>Body weight</t>
  </si>
  <si>
    <t>Female</t>
  </si>
  <si>
    <t>Male</t>
  </si>
  <si>
    <t>age_w</t>
  </si>
  <si>
    <t>AA</t>
  </si>
  <si>
    <t>STD</t>
  </si>
  <si>
    <t>Column Labels</t>
  </si>
  <si>
    <t>weight</t>
  </si>
  <si>
    <t>Uniform</t>
  </si>
  <si>
    <t>CV</t>
  </si>
  <si>
    <t>Sum of Count</t>
  </si>
  <si>
    <t>F</t>
  </si>
  <si>
    <t>F Total</t>
  </si>
  <si>
    <t>M</t>
  </si>
  <si>
    <t>M Total</t>
  </si>
  <si>
    <t>(blank)</t>
  </si>
  <si>
    <t>(blank) Total</t>
  </si>
  <si>
    <t>Row Labels</t>
  </si>
  <si>
    <t>16</t>
  </si>
  <si>
    <t>15</t>
  </si>
  <si>
    <t>14</t>
  </si>
  <si>
    <t>13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</si>
  <si>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</si>
  <si>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</si>
  <si>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</si>
  <si>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</si>
  <si>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</si>
  <si>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</si>
  <si>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</si>
  <si>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</si>
  <si>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</si>
  <si>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</si>
  <si>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</si>
  <si>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</si>
  <si>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ข้อมูลเพศเมีย</t>
  </si>
  <si>
    <t>ข้อมูลเพศผู้</t>
  </si>
  <si>
    <t>pen value</t>
  </si>
  <si>
    <t>(Multiple Items)</t>
  </si>
  <si>
    <t>Weight</t>
  </si>
  <si>
    <t>PEN</t>
  </si>
  <si>
    <t>Feed Tar.</t>
  </si>
  <si>
    <t>Feed</t>
  </si>
  <si>
    <t>Note</t>
  </si>
  <si>
    <t>%</t>
  </si>
  <si>
    <t>Feed Tag.</t>
  </si>
  <si>
    <t xml:space="preserve">  Male</t>
  </si>
  <si>
    <t>house</t>
  </si>
  <si>
    <t>วันที่ชั่ง</t>
  </si>
  <si>
    <t>age (Week)</t>
  </si>
  <si>
    <t>STD.Female</t>
  </si>
  <si>
    <t>gain</t>
  </si>
  <si>
    <t>BW.F.</t>
  </si>
  <si>
    <t>gainH</t>
  </si>
  <si>
    <t>gain 1</t>
  </si>
  <si>
    <t>gain 2</t>
  </si>
  <si>
    <t>gain 3</t>
  </si>
  <si>
    <t>gain 4</t>
  </si>
  <si>
    <t>gain 5</t>
  </si>
  <si>
    <t>gain 6</t>
  </si>
  <si>
    <t>gain 7</t>
  </si>
  <si>
    <t>gain 8</t>
  </si>
  <si>
    <t>gain 9</t>
  </si>
  <si>
    <t>gain 10</t>
  </si>
  <si>
    <t>gain 11</t>
  </si>
  <si>
    <t>gain 13</t>
  </si>
  <si>
    <t>gain 14</t>
  </si>
  <si>
    <t>gain 15</t>
  </si>
  <si>
    <t>gain 16</t>
  </si>
  <si>
    <t>Femal Act</t>
  </si>
  <si>
    <t>gain adjust</t>
  </si>
  <si>
    <t>House</t>
  </si>
  <si>
    <t>C.V.H</t>
  </si>
  <si>
    <t>STD.M</t>
  </si>
  <si>
    <t>Male Act</t>
  </si>
  <si>
    <t>AA.M</t>
  </si>
  <si>
    <t>aa.M</t>
  </si>
  <si>
    <t>Total weight</t>
  </si>
  <si>
    <t>Total Uniform</t>
  </si>
  <si>
    <t>Total CV</t>
  </si>
  <si>
    <t>Grand Total</t>
  </si>
  <si>
    <t>age</t>
  </si>
  <si>
    <t>Target</t>
  </si>
  <si>
    <t>Actual</t>
  </si>
  <si>
    <t>dif</t>
  </si>
  <si>
    <t>female</t>
  </si>
  <si>
    <t>male</t>
  </si>
  <si>
    <t xml:space="preserve">F weight </t>
  </si>
  <si>
    <t xml:space="preserve">F Uniformity </t>
  </si>
  <si>
    <t xml:space="preserve">M weight </t>
  </si>
  <si>
    <t xml:space="preserve">M Uniformity </t>
  </si>
  <si>
    <t xml:space="preserve">Total weight </t>
  </si>
  <si>
    <t xml:space="preserve">Total Uniformity </t>
  </si>
  <si>
    <t xml:space="preserve">weight </t>
  </si>
  <si>
    <t xml:space="preserve">Uniformity </t>
  </si>
  <si>
    <t>วันที่รับไก่</t>
  </si>
  <si>
    <t>JC01</t>
  </si>
  <si>
    <t>Female AA</t>
  </si>
  <si>
    <t>Male  AA</t>
  </si>
  <si>
    <t>Feed Program</t>
  </si>
  <si>
    <t>JC02</t>
  </si>
  <si>
    <t>Week</t>
  </si>
  <si>
    <t>Body Weight(g)</t>
  </si>
  <si>
    <t>Feed Quantity</t>
  </si>
  <si>
    <t>JC03</t>
  </si>
  <si>
    <t>weekly gain</t>
  </si>
  <si>
    <t>Standard</t>
  </si>
  <si>
    <t>(g/bird/day</t>
  </si>
  <si>
    <t>Standard AA</t>
  </si>
  <si>
    <t>JC04</t>
  </si>
  <si>
    <t>ให้ทุกกัน   B1</t>
  </si>
  <si>
    <t>JC05</t>
  </si>
  <si>
    <t>JC06</t>
  </si>
  <si>
    <t>JC07</t>
  </si>
  <si>
    <t xml:space="preserve">ให้5/2      </t>
  </si>
  <si>
    <t xml:space="preserve">ให้5/2      B1    </t>
  </si>
  <si>
    <t>JC08</t>
  </si>
  <si>
    <t>JC09</t>
  </si>
  <si>
    <t>JC10</t>
  </si>
  <si>
    <t>JC11</t>
  </si>
  <si>
    <t>JC12</t>
  </si>
  <si>
    <t>JC13</t>
  </si>
  <si>
    <t>ให้ 4/3</t>
  </si>
  <si>
    <t>JC14</t>
  </si>
  <si>
    <t>JC15</t>
  </si>
  <si>
    <t>JC16</t>
  </si>
  <si>
    <t xml:space="preserve">     โปรแกรมให้แสง</t>
  </si>
  <si>
    <t>อายุ</t>
  </si>
  <si>
    <t>ชั่วโมง</t>
  </si>
  <si>
    <t>22 Wk</t>
  </si>
  <si>
    <t>12  (07.00 - 19.00 )</t>
  </si>
  <si>
    <t>24 Wk</t>
  </si>
  <si>
    <t>13  (06.00 - 19.00 )</t>
  </si>
  <si>
    <t>25 WK</t>
  </si>
  <si>
    <t>14  (06.00 - 20.00 )</t>
  </si>
  <si>
    <t>ให้ 5/2</t>
  </si>
  <si>
    <t>HD=65%</t>
  </si>
  <si>
    <t>15  (05.00 - 20.00 )</t>
  </si>
  <si>
    <t>ให้ 6/1</t>
  </si>
  <si>
    <t>ให้ทุกกัน</t>
  </si>
  <si>
    <t>HD 10%</t>
  </si>
  <si>
    <t>HD 15%</t>
  </si>
  <si>
    <t>HD 25%</t>
  </si>
  <si>
    <t>HD 35%</t>
  </si>
  <si>
    <t>HD 45%</t>
  </si>
  <si>
    <t>HD 55%</t>
  </si>
  <si>
    <t>HD 60%</t>
  </si>
  <si>
    <t>HD 65%</t>
  </si>
  <si>
    <t>HD 70%</t>
  </si>
  <si>
    <t>HD 75%</t>
  </si>
  <si>
    <t>HD 80%</t>
  </si>
  <si>
    <t>Date and time</t>
  </si>
  <si>
    <t>File</t>
  </si>
  <si>
    <t>Count</t>
  </si>
  <si>
    <t>Average [kg]</t>
  </si>
  <si>
    <t>St. deviation [kg]</t>
  </si>
  <si>
    <t>CV [%]</t>
  </si>
  <si>
    <t>Uniformity [%]</t>
  </si>
  <si>
    <t>Speed [1/hour]</t>
  </si>
  <si>
    <t>weight grams</t>
  </si>
  <si>
    <t>pen</t>
  </si>
  <si>
    <t>breed</t>
  </si>
  <si>
    <t>farm</t>
  </si>
  <si>
    <t>gender</t>
  </si>
  <si>
    <t>chickin</t>
  </si>
  <si>
    <t>Saturday date</t>
  </si>
  <si>
    <t>week</t>
  </si>
  <si>
    <t>JC01F01</t>
  </si>
  <si>
    <t>JC01F02</t>
  </si>
  <si>
    <t>JC01F03</t>
  </si>
  <si>
    <t>JC01F04</t>
  </si>
  <si>
    <t>JC01M02</t>
  </si>
  <si>
    <t>JC01M03</t>
  </si>
  <si>
    <t>JC01F05</t>
  </si>
  <si>
    <t>JC01F06</t>
  </si>
  <si>
    <t>JC01M04</t>
  </si>
  <si>
    <t>JC01F07</t>
  </si>
  <si>
    <t>JC01F08</t>
  </si>
  <si>
    <t>JC01M05</t>
  </si>
  <si>
    <t>JC01M06</t>
  </si>
  <si>
    <t>JC01M07</t>
  </si>
  <si>
    <t>JC01F16</t>
  </si>
  <si>
    <t>JC01F15</t>
  </si>
  <si>
    <t>JC01F14</t>
  </si>
  <si>
    <t>JC01F13</t>
  </si>
  <si>
    <t>JC01F12</t>
  </si>
  <si>
    <t>JC01F11</t>
  </si>
  <si>
    <t>JC01F10</t>
  </si>
  <si>
    <t>JC01F09</t>
  </si>
  <si>
    <t>JC02M02</t>
  </si>
  <si>
    <t>JC02M03</t>
  </si>
  <si>
    <t>JC02M04</t>
  </si>
  <si>
    <t>JC02M05</t>
  </si>
  <si>
    <t>JC02M06</t>
  </si>
  <si>
    <t>JC02M07</t>
  </si>
  <si>
    <t>JC02F16</t>
  </si>
  <si>
    <t>JC02F15</t>
  </si>
  <si>
    <t>JC02F14</t>
  </si>
  <si>
    <t>JC02F13</t>
  </si>
  <si>
    <t>JC02F12</t>
  </si>
  <si>
    <t>JC02F11</t>
  </si>
  <si>
    <t>JC02F10</t>
  </si>
  <si>
    <t>JC02F09</t>
  </si>
  <si>
    <t>JC02F08</t>
  </si>
  <si>
    <t>JC02F07</t>
  </si>
  <si>
    <t>JC02F06</t>
  </si>
  <si>
    <t>JC02F05</t>
  </si>
  <si>
    <t>JC02F04</t>
  </si>
  <si>
    <t>JC02F03</t>
  </si>
  <si>
    <t>JC02F02</t>
  </si>
  <si>
    <t>JC02F01</t>
  </si>
  <si>
    <t>JC03M02</t>
  </si>
  <si>
    <t>JC03M03</t>
  </si>
  <si>
    <t>JC03M04</t>
  </si>
  <si>
    <t>JC03M05</t>
  </si>
  <si>
    <t>JC03M06</t>
  </si>
  <si>
    <t>JC03M07</t>
  </si>
  <si>
    <t>JC03F16</t>
  </si>
  <si>
    <t>JC03F15</t>
  </si>
  <si>
    <t>JC03F14</t>
  </si>
  <si>
    <t>JC03F13</t>
  </si>
  <si>
    <t>JC03F12</t>
  </si>
  <si>
    <t>JC03F11</t>
  </si>
  <si>
    <t>JC03F10</t>
  </si>
  <si>
    <t>JC03F09</t>
  </si>
  <si>
    <t>JC03F08</t>
  </si>
  <si>
    <t>JC03F07</t>
  </si>
  <si>
    <t>JC03F06</t>
  </si>
  <si>
    <t>JC03F05</t>
  </si>
  <si>
    <t>JC03F04</t>
  </si>
  <si>
    <t>JC03F03</t>
  </si>
  <si>
    <t>JC03F02</t>
  </si>
  <si>
    <t>JC03F01</t>
  </si>
  <si>
    <t>JC04M02</t>
  </si>
  <si>
    <t>JC04M03</t>
  </si>
  <si>
    <t>JC04M04</t>
  </si>
  <si>
    <t>JC04M05</t>
  </si>
  <si>
    <t>JC04M06</t>
  </si>
  <si>
    <t>JC04M07</t>
  </si>
  <si>
    <t>JC04F16</t>
  </si>
  <si>
    <t>JC04F15</t>
  </si>
  <si>
    <t>JC04F14</t>
  </si>
  <si>
    <t>JC04F13</t>
  </si>
  <si>
    <t>JC04F12</t>
  </si>
  <si>
    <t>JC04F11</t>
  </si>
  <si>
    <t>JC04F10</t>
  </si>
  <si>
    <t>JC04F09</t>
  </si>
  <si>
    <t>JC04F08</t>
  </si>
  <si>
    <t>JC04F07</t>
  </si>
  <si>
    <t>JC04F06</t>
  </si>
  <si>
    <t>JC04F05</t>
  </si>
  <si>
    <t>JC04F04</t>
  </si>
  <si>
    <t>JC04F03</t>
  </si>
  <si>
    <t>JC04F02</t>
  </si>
  <si>
    <t>JC04F01</t>
  </si>
  <si>
    <t>JC06F01</t>
  </si>
  <si>
    <t>JC06F02</t>
  </si>
  <si>
    <t>JC06F03</t>
  </si>
  <si>
    <t>JC06F04</t>
  </si>
  <si>
    <t>JC06F06</t>
  </si>
  <si>
    <t>JC06F07</t>
  </si>
  <si>
    <t>JC06F08</t>
  </si>
  <si>
    <t>JC06F09</t>
  </si>
  <si>
    <t>JC06F10</t>
  </si>
  <si>
    <t>JC06F11</t>
  </si>
  <si>
    <t>JC06F12</t>
  </si>
  <si>
    <t>JC06F13</t>
  </si>
  <si>
    <t>JC06F14</t>
  </si>
  <si>
    <t>JC06F15</t>
  </si>
  <si>
    <t>JC06F16</t>
  </si>
  <si>
    <t>JC06F05</t>
  </si>
  <si>
    <t>JC06M07</t>
  </si>
  <si>
    <t>JC06M06</t>
  </si>
  <si>
    <t>JC06M05</t>
  </si>
  <si>
    <t>JC06M04</t>
  </si>
  <si>
    <t>JC06M03</t>
  </si>
  <si>
    <t>JC06M02</t>
  </si>
  <si>
    <t>JC07F01</t>
  </si>
  <si>
    <t>JC07F02</t>
  </si>
  <si>
    <t>JC07F03</t>
  </si>
  <si>
    <t>JC07F04</t>
  </si>
  <si>
    <t>JC07F05</t>
  </si>
  <si>
    <t>JC07F06</t>
  </si>
  <si>
    <t>JC07F07</t>
  </si>
  <si>
    <t>JC07F08</t>
  </si>
  <si>
    <t>JC07F09</t>
  </si>
  <si>
    <t>JC07F10</t>
  </si>
  <si>
    <t>JC07F11</t>
  </si>
  <si>
    <t>JC07F12</t>
  </si>
  <si>
    <t>JC07F13</t>
  </si>
  <si>
    <t>JC07F14</t>
  </si>
  <si>
    <t>JC07F15</t>
  </si>
  <si>
    <t>JC07F16</t>
  </si>
  <si>
    <t>JC07M07</t>
  </si>
  <si>
    <t>JC07M06</t>
  </si>
  <si>
    <t>JC07M05</t>
  </si>
  <si>
    <t>JC07M04</t>
  </si>
  <si>
    <t>JC07M03</t>
  </si>
  <si>
    <t>JC07M02</t>
  </si>
  <si>
    <t>JC09F01</t>
  </si>
  <si>
    <t>JC03F016</t>
  </si>
  <si>
    <t>JC03F015</t>
  </si>
  <si>
    <t>JC09F02</t>
  </si>
  <si>
    <t>JC03F014</t>
  </si>
  <si>
    <t>JC03F013</t>
  </si>
  <si>
    <t>JC09F03</t>
  </si>
  <si>
    <t>JC03F012</t>
  </si>
  <si>
    <t>JC03F011</t>
  </si>
  <si>
    <t>JC09F04</t>
  </si>
  <si>
    <t>JC03F010</t>
  </si>
  <si>
    <t>JC09F05</t>
  </si>
  <si>
    <t>JC09F06</t>
  </si>
  <si>
    <t>JC09F07</t>
  </si>
  <si>
    <t>JC09F08</t>
  </si>
  <si>
    <t>JC09F09</t>
  </si>
  <si>
    <t>JC09F010</t>
  </si>
  <si>
    <t>JC09F011</t>
  </si>
  <si>
    <t>JC09F012</t>
  </si>
  <si>
    <t>JC09F013</t>
  </si>
  <si>
    <t>JC09F014</t>
  </si>
  <si>
    <t>JC09F015</t>
  </si>
  <si>
    <t>JC09F016</t>
  </si>
  <si>
    <t>JC09M07</t>
  </si>
  <si>
    <t>JC09M06</t>
  </si>
  <si>
    <t>JC09M05</t>
  </si>
  <si>
    <t>JC09M04</t>
  </si>
  <si>
    <t>JC09M03</t>
  </si>
  <si>
    <t>JC09M02</t>
  </si>
  <si>
    <t>JC08F01</t>
  </si>
  <si>
    <t>JC08F02</t>
  </si>
  <si>
    <t>JC08F03</t>
  </si>
  <si>
    <t>JC08F04</t>
  </si>
  <si>
    <t>JC08F05</t>
  </si>
  <si>
    <t>JC08F06</t>
  </si>
  <si>
    <t>JC08F07</t>
  </si>
  <si>
    <t>JC08F08</t>
  </si>
  <si>
    <t>JC08F09</t>
  </si>
  <si>
    <t>JC08F10</t>
  </si>
  <si>
    <t>JC08F11</t>
  </si>
  <si>
    <t>JC08F12</t>
  </si>
  <si>
    <t>JC08F13</t>
  </si>
  <si>
    <t>JC08F14</t>
  </si>
  <si>
    <t>JC08F15</t>
  </si>
  <si>
    <t>JC08F16</t>
  </si>
  <si>
    <t>JC08M07</t>
  </si>
  <si>
    <t>JC08M06</t>
  </si>
  <si>
    <t>JC08M05</t>
  </si>
  <si>
    <t>JC08M04</t>
  </si>
  <si>
    <t>JC10F01</t>
  </si>
  <si>
    <t>JC10F02</t>
  </si>
  <si>
    <t>JC10F03</t>
  </si>
  <si>
    <t>JC10F04</t>
  </si>
  <si>
    <t>JC10F05</t>
  </si>
  <si>
    <t>JC10F06</t>
  </si>
  <si>
    <t>JC10F07</t>
  </si>
  <si>
    <t>JC10F08</t>
  </si>
  <si>
    <t>JC10M05</t>
  </si>
  <si>
    <t>JC10M07</t>
  </si>
  <si>
    <t>JC10F13</t>
  </si>
  <si>
    <t>JC10F14</t>
  </si>
  <si>
    <t>JC10F15</t>
  </si>
  <si>
    <t>JC10F16</t>
  </si>
  <si>
    <t>JC10M06</t>
  </si>
  <si>
    <t>JC10F11</t>
  </si>
  <si>
    <t>JC10F12</t>
  </si>
  <si>
    <t>JC10F09</t>
  </si>
  <si>
    <t>JC10F10</t>
  </si>
  <si>
    <t>JC10M04</t>
  </si>
  <si>
    <t>JC10M03</t>
  </si>
  <si>
    <t>JC10M02</t>
  </si>
  <si>
    <t>JC11F01</t>
  </si>
  <si>
    <t>JC11F02</t>
  </si>
  <si>
    <t>JC11F03</t>
  </si>
  <si>
    <t>JC11F04</t>
  </si>
  <si>
    <t>JC11M02</t>
  </si>
  <si>
    <t>JC11M03</t>
  </si>
  <si>
    <t>JC11F05</t>
  </si>
  <si>
    <t>JC11F06</t>
  </si>
  <si>
    <t>JC11F07</t>
  </si>
  <si>
    <t>JC11F08</t>
  </si>
  <si>
    <t>JC11M04</t>
  </si>
  <si>
    <t>JC11M05</t>
  </si>
  <si>
    <t>JC11F10</t>
  </si>
  <si>
    <t>JC11F09</t>
  </si>
  <si>
    <t>JC11F11</t>
  </si>
  <si>
    <t>JC11F12</t>
  </si>
  <si>
    <t>JC11M06</t>
  </si>
  <si>
    <t>JC11M07</t>
  </si>
  <si>
    <t>JC11F13</t>
  </si>
  <si>
    <t>JC11F14</t>
  </si>
  <si>
    <t>JC11F15</t>
  </si>
  <si>
    <t>JC11F16</t>
  </si>
  <si>
    <t>JC06F010</t>
  </si>
  <si>
    <t>JC05M02</t>
  </si>
  <si>
    <t>JC05M03</t>
  </si>
  <si>
    <t>JC06F011</t>
  </si>
  <si>
    <t>JC05M04</t>
  </si>
  <si>
    <t>JC05M05</t>
  </si>
  <si>
    <t>JC05M06</t>
  </si>
  <si>
    <t>JC05M07</t>
  </si>
  <si>
    <t>JC05F16</t>
  </si>
  <si>
    <t>JC05F15</t>
  </si>
  <si>
    <t>JC05F14</t>
  </si>
  <si>
    <t>JC05F13</t>
  </si>
  <si>
    <t>JC05F12</t>
  </si>
  <si>
    <t>JC05F11</t>
  </si>
  <si>
    <t>JC05F10</t>
  </si>
  <si>
    <t>JC05F09</t>
  </si>
  <si>
    <t>JC05F08</t>
  </si>
  <si>
    <t>JC05F07</t>
  </si>
  <si>
    <t>JC05F06</t>
  </si>
  <si>
    <t>JC05F05</t>
  </si>
  <si>
    <t>JC05F04</t>
  </si>
  <si>
    <t>JC05F03</t>
  </si>
  <si>
    <t>JC05F02</t>
  </si>
  <si>
    <t>JC05F01</t>
  </si>
  <si>
    <t>JC12M03</t>
  </si>
  <si>
    <t>JC12M04</t>
  </si>
  <si>
    <t>JC12F16</t>
  </si>
  <si>
    <t>JC12F15</t>
  </si>
  <si>
    <t>JC12F14</t>
  </si>
  <si>
    <t>JC12F13</t>
  </si>
  <si>
    <t>JC12F12</t>
  </si>
  <si>
    <t>JC12F11</t>
  </si>
  <si>
    <t>JC12F10</t>
  </si>
  <si>
    <t>JC12F09</t>
  </si>
  <si>
    <t>JC12F08</t>
  </si>
  <si>
    <t>JC12F07</t>
  </si>
  <si>
    <t>JC12F06</t>
  </si>
  <si>
    <t>JC12F05</t>
  </si>
  <si>
    <t>JC12F04</t>
  </si>
  <si>
    <t>JC12F02</t>
  </si>
  <si>
    <t>JC12F03</t>
  </si>
  <si>
    <t>JC12F01</t>
  </si>
  <si>
    <t>JC08M03</t>
  </si>
  <si>
    <t>JC08M02</t>
  </si>
  <si>
    <t>JC13M03</t>
  </si>
  <si>
    <t>JC13M04</t>
  </si>
  <si>
    <t>JC13F16</t>
  </si>
  <si>
    <t>JC13F15</t>
  </si>
  <si>
    <t>JC13F14</t>
  </si>
  <si>
    <t>JC13F13</t>
  </si>
  <si>
    <t>JC13F12</t>
  </si>
  <si>
    <t>JC13F10</t>
  </si>
  <si>
    <t>JC13F11</t>
  </si>
  <si>
    <t>JC13F09</t>
  </si>
  <si>
    <t>JC13F08</t>
  </si>
  <si>
    <t>JC13F07</t>
  </si>
  <si>
    <t>JC13F06</t>
  </si>
  <si>
    <t>JC09F10</t>
  </si>
  <si>
    <t>JC13F05</t>
  </si>
  <si>
    <t>JC13F04</t>
  </si>
  <si>
    <t>JC09F11</t>
  </si>
  <si>
    <t>JC13F03</t>
  </si>
  <si>
    <t>JC09F12</t>
  </si>
  <si>
    <t>JC13F02</t>
  </si>
  <si>
    <t>JC13F01</t>
  </si>
  <si>
    <t>JC09F13</t>
  </si>
  <si>
    <t>JC09F14</t>
  </si>
  <si>
    <t>JC09F15</t>
  </si>
  <si>
    <t>JC09F16</t>
  </si>
  <si>
    <t>JC14F01</t>
  </si>
  <si>
    <t>JC14F02</t>
  </si>
  <si>
    <t>JC14F03</t>
  </si>
  <si>
    <t>JC14F04</t>
  </si>
  <si>
    <t>JC14F05</t>
  </si>
  <si>
    <t>JC14F06</t>
  </si>
  <si>
    <t>JC14F07</t>
  </si>
  <si>
    <t>JC14F08</t>
  </si>
  <si>
    <t>JC14F09</t>
  </si>
  <si>
    <t>JC14F10</t>
  </si>
  <si>
    <t>JC14F11</t>
  </si>
  <si>
    <t>JC14F12</t>
  </si>
  <si>
    <t>JC14F13</t>
  </si>
  <si>
    <t>JC14F14</t>
  </si>
  <si>
    <t>JC14F15</t>
  </si>
  <si>
    <t>JC14F16</t>
  </si>
  <si>
    <t>JC14M07</t>
  </si>
  <si>
    <t>JC14M06</t>
  </si>
  <si>
    <t>JC14M05</t>
  </si>
  <si>
    <t>JC14M04</t>
  </si>
  <si>
    <t>JC14M03</t>
  </si>
  <si>
    <t>JC14M02</t>
  </si>
  <si>
    <t>JC15M02</t>
  </si>
  <si>
    <t>JC15M03</t>
  </si>
  <si>
    <t>JC15M04</t>
  </si>
  <si>
    <t>JC15M05</t>
  </si>
  <si>
    <t>JC15M06</t>
  </si>
  <si>
    <t>JC15F16</t>
  </si>
  <si>
    <t>JC15F15</t>
  </si>
  <si>
    <t>JC15F14</t>
  </si>
  <si>
    <t>JC15F13</t>
  </si>
  <si>
    <t>JC15F12</t>
  </si>
  <si>
    <t>JC15F11</t>
  </si>
  <si>
    <t>JC15F10</t>
  </si>
  <si>
    <t>JC15F09</t>
  </si>
  <si>
    <t>JC15F08</t>
  </si>
  <si>
    <t>JC15F06</t>
  </si>
  <si>
    <t>JC15F07</t>
  </si>
  <si>
    <t>JC15F05</t>
  </si>
  <si>
    <t>JC15F04</t>
  </si>
  <si>
    <t>JC15F03</t>
  </si>
  <si>
    <t>JC15F02</t>
  </si>
  <si>
    <t>JC15F01</t>
  </si>
  <si>
    <t>JC16M03</t>
  </si>
  <si>
    <t>JC16M04</t>
  </si>
  <si>
    <t>JC16F16</t>
  </si>
  <si>
    <t>JC16F15</t>
  </si>
  <si>
    <t>JC16F14</t>
  </si>
  <si>
    <t>JC16F13</t>
  </si>
  <si>
    <t>JC16F12</t>
  </si>
  <si>
    <t>JC16F11</t>
  </si>
  <si>
    <t>JC16F09</t>
  </si>
  <si>
    <t>JC16F10</t>
  </si>
  <si>
    <t>JC16F08</t>
  </si>
  <si>
    <t>JC16F07</t>
  </si>
  <si>
    <t>JC16F06</t>
  </si>
  <si>
    <t>JC16F05</t>
  </si>
  <si>
    <t>JC16F04</t>
  </si>
  <si>
    <t>JC16F03</t>
  </si>
  <si>
    <t>JC16F01</t>
  </si>
  <si>
    <t>JC16F02</t>
  </si>
  <si>
    <t>JC03M01</t>
  </si>
  <si>
    <t>JC12M02</t>
  </si>
  <si>
    <t>JC12M05</t>
  </si>
  <si>
    <t>JC12M06</t>
  </si>
  <si>
    <t>JC12M07</t>
  </si>
  <si>
    <t>JC13M01</t>
  </si>
  <si>
    <t>JC13M02</t>
  </si>
  <si>
    <t>JC13M05</t>
  </si>
  <si>
    <t>JC16M01</t>
  </si>
  <si>
    <t>JC16M02</t>
  </si>
  <si>
    <t>JC16M05</t>
  </si>
  <si>
    <t>JC15M07</t>
  </si>
  <si>
    <t>JC04M01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</si>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</sst>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_-;\-* #,##0.00_-;_-* &quot;-&quot;??_-;_-@_-"/>
    <numFmt numFmtId="165" formatCode="d/m/yy"/>
    <numFmt numFmtId="166" formatCode="_-* #,##0_-;\-* #,##0_-;_-* &quot;-&quot;??_-;_-@_-"/>
    <numFmt numFmtId="167" formatCode="0.0"/>
    <numFmt numFmtId="168" formatCode="[$-1010000]d/m/yy;@"/>
    <numFmt numFmtId="169" formatCode="B1dd\-mmm\-yy"/>
    <numFmt numFmtId="170" formatCode="[$-1010000]d/m/yyyy\ h:mm\ &quot;น.&quot;;@"/>
  </numFmts>
  <fonts count="75">
    <font>
      <sz val="11"/>
      <color theme="1"/>
      <name val="Tahoma"/>
      <family val="2"/>
      <scheme val="minor"/>
    </font>
    <font>
      <b/>
      <sz val="9"/>
      <color rgb="FF002060"/>
      <name val="Comic Sans MS"/>
      <family val="4"/>
    </font>
    <font>
      <b/>
      <sz val="9"/>
      <color rgb="FF00B050"/>
      <name val="Comic Sans MS"/>
      <family val="4"/>
    </font>
    <font>
      <b/>
      <sz val="9"/>
      <color rgb="FF00B0F0"/>
      <name val="Comic Sans MS"/>
      <family val="4"/>
    </font>
    <font>
      <b/>
      <sz val="9"/>
      <color rgb="FFFF0000"/>
      <name val="Comic Sans MS"/>
      <family val="4"/>
    </font>
    <font>
      <sz val="11"/>
      <color rgb="FF000000"/>
      <name val="Tahoma"/>
      <family val="2"/>
      <charset val="222"/>
    </font>
    <font>
      <sz val="9"/>
      <color indexed="81"/>
      <name val="Tahoma"/>
      <family val="2"/>
    </font>
    <font>
      <sz val="14"/>
      <name val="Angsana New"/>
      <family val="1"/>
    </font>
    <font>
      <b/>
      <sz val="14"/>
      <name val="Angsana New"/>
      <family val="1"/>
    </font>
    <font>
      <b/>
      <sz val="14"/>
      <color indexed="10"/>
      <name val="Angsana New"/>
      <family val="1"/>
    </font>
    <font>
      <b/>
      <sz val="10"/>
      <color indexed="10"/>
      <name val="Angsana New"/>
      <family val="1"/>
    </font>
    <font>
      <b/>
      <sz val="24"/>
      <color theme="0"/>
      <name val="Angsana New"/>
      <family val="1"/>
    </font>
    <font>
      <b/>
      <sz val="14"/>
      <color indexed="48"/>
      <name val="Angsana New"/>
      <family val="1"/>
    </font>
    <font>
      <b/>
      <sz val="14"/>
      <color indexed="12"/>
      <name val="Angsana New"/>
      <family val="1"/>
    </font>
    <font>
      <b/>
      <sz val="14"/>
      <color indexed="20"/>
      <name val="Angsana New"/>
      <family val="1"/>
    </font>
    <font>
      <b/>
      <sz val="10"/>
      <color indexed="12"/>
      <name val="Angsana New"/>
      <family val="1"/>
    </font>
    <font>
      <sz val="10"/>
      <color indexed="48"/>
      <name val="Angsana New"/>
      <family val="1"/>
    </font>
    <font>
      <sz val="10"/>
      <color indexed="20"/>
      <name val="Angsana New"/>
      <family val="1"/>
    </font>
    <font>
      <sz val="14"/>
      <color rgb="FFFF0000"/>
      <name val="Angsana New"/>
      <family val="1"/>
    </font>
    <font>
      <sz val="14"/>
      <color indexed="9"/>
      <name val="Angsana New"/>
      <family val="1"/>
    </font>
    <font>
      <sz val="14"/>
      <color rgb="FF0000CC"/>
      <name val="Angsana New"/>
      <family val="1"/>
    </font>
    <font>
      <b/>
      <sz val="14"/>
      <color theme="1"/>
      <name val="Angsana New"/>
      <family val="1"/>
    </font>
    <font>
      <sz val="14"/>
      <color theme="0"/>
      <name val="Angsana New"/>
      <family val="1"/>
    </font>
    <font>
      <b/>
      <sz val="14"/>
      <color theme="0"/>
      <name val="Angsana New"/>
      <family val="1"/>
    </font>
    <font>
      <sz val="14"/>
      <color theme="1"/>
      <name val="Angsana New"/>
      <family val="1"/>
    </font>
    <font>
      <sz val="14"/>
      <color theme="7" tint="-0.249977111117893"/>
      <name val="Angsana New"/>
      <family val="1"/>
    </font>
    <font>
      <sz val="14"/>
      <color rgb="FFFF33CC"/>
      <name val="Angsana New"/>
      <family val="1"/>
    </font>
    <font>
      <sz val="14"/>
      <color rgb="FF00B050"/>
      <name val="Angsana New"/>
      <family val="1"/>
    </font>
    <font>
      <sz val="14"/>
      <color rgb="FF002060"/>
      <name val="Angsana New"/>
      <family val="1"/>
    </font>
    <font>
      <sz val="14"/>
      <color indexed="12"/>
      <name val="Angsana New"/>
      <family val="1"/>
    </font>
    <font>
      <sz val="14"/>
      <color indexed="10"/>
      <name val="Angsana New"/>
      <family val="1"/>
    </font>
    <font>
      <b/>
      <sz val="20"/>
      <name val="Angsana New"/>
      <family val="1"/>
    </font>
    <font>
      <b/>
      <sz val="12"/>
      <color indexed="48"/>
      <name val="Angsana New"/>
      <family val="1"/>
    </font>
    <font>
      <sz val="14"/>
      <color indexed="20"/>
      <name val="Angsana New"/>
      <family val="1"/>
    </font>
    <font>
      <sz val="14"/>
      <color indexed="14"/>
      <name val="Angsana New"/>
      <family val="1"/>
    </font>
    <font>
      <sz val="14"/>
      <color indexed="17"/>
      <name val="Angsana New"/>
      <family val="1"/>
    </font>
    <font>
      <sz val="14"/>
      <color indexed="53"/>
      <name val="Angsana New"/>
      <family val="1"/>
    </font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b/>
      <sz val="12"/>
      <color theme="1"/>
      <name val="Tahoma"/>
      <family val="2"/>
      <scheme val="minor"/>
    </font>
    <font>
      <b/>
      <sz val="14"/>
      <color theme="1"/>
      <name val="Tahoma"/>
      <family val="2"/>
      <scheme val="minor"/>
    </font>
    <font>
      <sz val="11"/>
      <color rgb="FFFF0000"/>
      <name val="Tahoma"/>
      <family val="2"/>
      <charset val="222"/>
      <scheme val="minor"/>
    </font>
    <font>
      <sz val="14"/>
      <color theme="1"/>
      <name val="Tahoma"/>
      <family val="2"/>
      <charset val="222"/>
      <scheme val="minor"/>
    </font>
    <font>
      <sz val="12"/>
      <color theme="1"/>
      <name val="Tahoma"/>
      <family val="2"/>
      <scheme val="minor"/>
    </font>
    <font>
      <sz val="11"/>
      <name val="Tahoma"/>
      <family val="2"/>
      <charset val="222"/>
      <scheme val="minor"/>
    </font>
    <font>
      <b/>
      <sz val="9"/>
      <color rgb="FFFF66CC"/>
      <name val="Comic Sans MS"/>
      <family val="4"/>
    </font>
    <font>
      <b/>
      <sz val="9"/>
      <color rgb="FF0070C0"/>
      <name val="Comic Sans MS"/>
      <family val="4"/>
    </font>
    <font>
      <b/>
      <sz val="9"/>
      <color theme="1"/>
      <name val="Comic Sans MS"/>
      <family val="4"/>
    </font>
    <font>
      <sz val="18"/>
      <color theme="1"/>
      <name val="Angsana New"/>
      <family val="1"/>
    </font>
    <font>
      <sz val="16"/>
      <name val="Angsana New"/>
      <family val="1"/>
    </font>
    <font>
      <b/>
      <sz val="16"/>
      <color theme="0"/>
      <name val="Angsana New"/>
      <family val="1"/>
    </font>
    <font>
      <b/>
      <sz val="16"/>
      <name val="Angsana New"/>
      <family val="1"/>
    </font>
    <font>
      <sz val="16"/>
      <color theme="1"/>
      <name val="Angsana New"/>
      <family val="1"/>
    </font>
    <font>
      <b/>
      <sz val="16"/>
      <color indexed="10"/>
      <name val="Angsana New"/>
      <family val="1"/>
    </font>
    <font>
      <b/>
      <sz val="16"/>
      <color indexed="48"/>
      <name val="Angsana New"/>
      <family val="1"/>
    </font>
    <font>
      <sz val="16"/>
      <color indexed="12"/>
      <name val="Angsana New"/>
      <family val="1"/>
    </font>
    <font>
      <sz val="16"/>
      <color indexed="20"/>
      <name val="Angsana New"/>
      <family val="1"/>
    </font>
    <font>
      <sz val="16"/>
      <color indexed="14"/>
      <name val="Angsana New"/>
      <family val="1"/>
    </font>
    <font>
      <sz val="16"/>
      <color indexed="17"/>
      <name val="Angsana New"/>
      <family val="1"/>
    </font>
    <font>
      <sz val="16"/>
      <color indexed="10"/>
      <name val="Angsana New"/>
      <family val="1"/>
    </font>
    <font>
      <sz val="16"/>
      <color indexed="53"/>
      <name val="Angsana New"/>
      <family val="1"/>
    </font>
    <font>
      <b/>
      <sz val="16"/>
      <color indexed="12"/>
      <name val="Angsana New"/>
      <family val="1"/>
    </font>
    <font>
      <sz val="16"/>
      <color indexed="48"/>
      <name val="Angsana New"/>
      <family val="1"/>
    </font>
    <font>
      <b/>
      <sz val="16"/>
      <color indexed="20"/>
      <name val="Angsana New"/>
      <family val="1"/>
    </font>
    <font>
      <sz val="16"/>
      <color rgb="FFFF0000"/>
      <name val="Angsana New"/>
      <family val="1"/>
    </font>
    <font>
      <sz val="16"/>
      <color indexed="9"/>
      <name val="Angsana New"/>
      <family val="1"/>
    </font>
    <font>
      <sz val="16"/>
      <color rgb="FF0000CC"/>
      <name val="Angsana New"/>
      <family val="1"/>
    </font>
    <font>
      <sz val="16"/>
      <color theme="0"/>
      <name val="Angsana New"/>
      <family val="1"/>
    </font>
    <font>
      <b/>
      <sz val="16"/>
      <color theme="1"/>
      <name val="Angsana New"/>
      <family val="1"/>
    </font>
    <font>
      <sz val="16"/>
      <color theme="7" tint="-0.249977111117893"/>
      <name val="Angsana New"/>
      <family val="1"/>
    </font>
    <font>
      <sz val="16"/>
      <color rgb="FFFF33CC"/>
      <name val="Angsana New"/>
      <family val="1"/>
    </font>
    <font>
      <sz val="16"/>
      <color rgb="FF00B050"/>
      <name val="Angsana New"/>
      <family val="1"/>
    </font>
    <font>
      <sz val="16"/>
      <color rgb="FF002060"/>
      <name val="Angsana New"/>
      <family val="1"/>
    </font>
    <font>
      <sz val="16"/>
      <color theme="1"/>
      <name val="Angsana New"/>
    </font>
  </fonts>
  <fills count="22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FF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</borders>
  <cellStyleXfs count="2">
    <xf numFmtId="0" fontId="0" fillId="0" borderId="0"/>
    <xf numFmtId="0" fontId="39" fillId="0" borderId="0"/>
  </cellStyleXfs>
  <cellXfs count="364">
    <xf numFmtId="0" fontId="0" fillId="0" borderId="0" xfId="0"/>
    <xf numFmtId="22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15" fontId="1" fillId="0" borderId="1" xfId="0" applyNumberFormat="1" applyFont="1" applyBorder="1" applyAlignment="1">
      <alignment horizontal="right" vertical="center"/>
    </xf>
    <xf numFmtId="15" fontId="2" fillId="0" borderId="2" xfId="0" applyNumberFormat="1" applyFont="1" applyBorder="1" applyAlignment="1">
      <alignment horizontal="right" vertical="center"/>
    </xf>
    <xf numFmtId="15" fontId="3" fillId="0" borderId="2" xfId="0" applyNumberFormat="1" applyFont="1" applyBorder="1" applyAlignment="1">
      <alignment horizontal="right" vertical="center"/>
    </xf>
    <xf numFmtId="15" fontId="4" fillId="0" borderId="2" xfId="0" applyNumberFormat="1" applyFont="1" applyBorder="1" applyAlignment="1">
      <alignment horizontal="right" vertical="center"/>
    </xf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left" indent="1"/>
    </xf>
    <xf numFmtId="0" fontId="5" fillId="0" borderId="0" xfId="0" applyFont="1"/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 wrapText="1"/>
    </xf>
    <xf numFmtId="3" fontId="0" fillId="4" borderId="0" xfId="0" applyNumberFormat="1" applyFill="1" applyAlignment="1">
      <alignment vertical="top" wrapText="1"/>
    </xf>
    <xf numFmtId="3" fontId="0" fillId="4" borderId="0" xfId="0" applyNumberFormat="1" applyFill="1"/>
    <xf numFmtId="3" fontId="0" fillId="0" borderId="0" xfId="0" applyNumberFormat="1"/>
    <xf numFmtId="14" fontId="0" fillId="5" borderId="0" xfId="0" applyNumberFormat="1" applyFill="1"/>
    <xf numFmtId="0" fontId="0" fillId="5" borderId="0" xfId="0" applyFill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6" borderId="3" xfId="0" applyFont="1" applyFill="1" applyBorder="1" applyAlignment="1">
      <alignment horizontal="center"/>
    </xf>
    <xf numFmtId="0" fontId="7" fillId="0" borderId="4" xfId="0" applyFont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 wrapText="1"/>
    </xf>
    <xf numFmtId="0" fontId="10" fillId="6" borderId="4" xfId="0" applyFont="1" applyFill="1" applyBorder="1" applyAlignment="1">
      <alignment horizontal="center" vertical="center"/>
    </xf>
    <xf numFmtId="165" fontId="7" fillId="0" borderId="4" xfId="0" applyNumberFormat="1" applyFont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7" fillId="6" borderId="4" xfId="0" applyFont="1" applyFill="1" applyBorder="1"/>
    <xf numFmtId="0" fontId="7" fillId="6" borderId="4" xfId="0" applyFont="1" applyFill="1" applyBorder="1" applyAlignment="1">
      <alignment horizontal="right"/>
    </xf>
    <xf numFmtId="165" fontId="7" fillId="8" borderId="4" xfId="0" applyNumberFormat="1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7" fillId="8" borderId="4" xfId="0" applyFont="1" applyFill="1" applyBorder="1" applyAlignment="1">
      <alignment horizontal="right"/>
    </xf>
    <xf numFmtId="0" fontId="7" fillId="9" borderId="4" xfId="0" applyFont="1" applyFill="1" applyBorder="1" applyAlignment="1">
      <alignment horizontal="center"/>
    </xf>
    <xf numFmtId="1" fontId="7" fillId="9" borderId="4" xfId="0" applyNumberFormat="1" applyFont="1" applyFill="1" applyBorder="1" applyAlignment="1">
      <alignment horizontal="center"/>
    </xf>
    <xf numFmtId="0" fontId="9" fillId="9" borderId="3" xfId="0" applyFont="1" applyFill="1" applyBorder="1" applyAlignment="1">
      <alignment horizontal="center"/>
    </xf>
    <xf numFmtId="1" fontId="8" fillId="11" borderId="3" xfId="0" applyNumberFormat="1" applyFont="1" applyFill="1" applyBorder="1" applyAlignment="1">
      <alignment horizontal="center"/>
    </xf>
    <xf numFmtId="0" fontId="8" fillId="12" borderId="3" xfId="0" applyFont="1" applyFill="1" applyBorder="1" applyAlignment="1">
      <alignment horizontal="center"/>
    </xf>
    <xf numFmtId="1" fontId="12" fillId="11" borderId="3" xfId="0" applyNumberFormat="1" applyFont="1" applyFill="1" applyBorder="1" applyAlignment="1">
      <alignment horizontal="center"/>
    </xf>
    <xf numFmtId="0" fontId="12" fillId="6" borderId="3" xfId="0" applyFont="1" applyFill="1" applyBorder="1" applyAlignment="1">
      <alignment horizontal="center"/>
    </xf>
    <xf numFmtId="0" fontId="12" fillId="12" borderId="3" xfId="0" applyFont="1" applyFill="1" applyBorder="1" applyAlignment="1">
      <alignment horizontal="center"/>
    </xf>
    <xf numFmtId="0" fontId="12" fillId="11" borderId="9" xfId="0" applyFont="1" applyFill="1" applyBorder="1" applyAlignment="1">
      <alignment horizontal="center"/>
    </xf>
    <xf numFmtId="0" fontId="12" fillId="11" borderId="3" xfId="0" applyFont="1" applyFill="1" applyBorder="1" applyAlignment="1">
      <alignment horizontal="center"/>
    </xf>
    <xf numFmtId="0" fontId="10" fillId="9" borderId="4" xfId="0" applyFont="1" applyFill="1" applyBorder="1" applyAlignment="1">
      <alignment horizontal="center" vertical="center"/>
    </xf>
    <xf numFmtId="1" fontId="13" fillId="11" borderId="4" xfId="0" applyNumberFormat="1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1" fontId="14" fillId="11" borderId="4" xfId="0" applyNumberFormat="1" applyFont="1" applyFill="1" applyBorder="1" applyAlignment="1">
      <alignment horizontal="center" vertical="center"/>
    </xf>
    <xf numFmtId="0" fontId="15" fillId="6" borderId="4" xfId="0" applyFont="1" applyFill="1" applyBorder="1" applyAlignment="1">
      <alignment horizontal="center" vertical="center"/>
    </xf>
    <xf numFmtId="0" fontId="16" fillId="12" borderId="4" xfId="0" applyFont="1" applyFill="1" applyBorder="1" applyAlignment="1">
      <alignment horizontal="center" vertical="center"/>
    </xf>
    <xf numFmtId="0" fontId="12" fillId="11" borderId="4" xfId="0" applyFont="1" applyFill="1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7" fillId="9" borderId="4" xfId="0" applyFont="1" applyFill="1" applyBorder="1"/>
    <xf numFmtId="1" fontId="18" fillId="11" borderId="4" xfId="0" applyNumberFormat="1" applyFont="1" applyFill="1" applyBorder="1" applyAlignment="1" applyProtection="1">
      <alignment horizontal="center"/>
      <protection locked="0"/>
    </xf>
    <xf numFmtId="2" fontId="19" fillId="13" borderId="4" xfId="0" applyNumberFormat="1" applyFont="1" applyFill="1" applyBorder="1" applyAlignment="1">
      <alignment horizontal="center"/>
    </xf>
    <xf numFmtId="1" fontId="20" fillId="11" borderId="4" xfId="0" applyNumberFormat="1" applyFont="1" applyFill="1" applyBorder="1" applyAlignment="1">
      <alignment horizontal="center"/>
    </xf>
    <xf numFmtId="0" fontId="19" fillId="13" borderId="4" xfId="0" applyFont="1" applyFill="1" applyBorder="1" applyAlignment="1">
      <alignment horizontal="center"/>
    </xf>
    <xf numFmtId="0" fontId="21" fillId="13" borderId="4" xfId="0" applyFont="1" applyFill="1" applyBorder="1" applyAlignment="1">
      <alignment horizontal="center"/>
    </xf>
    <xf numFmtId="2" fontId="7" fillId="6" borderId="4" xfId="0" applyNumberFormat="1" applyFont="1" applyFill="1" applyBorder="1"/>
    <xf numFmtId="166" fontId="7" fillId="12" borderId="4" xfId="0" applyNumberFormat="1" applyFont="1" applyFill="1" applyBorder="1" applyAlignment="1">
      <alignment horizontal="center"/>
    </xf>
    <xf numFmtId="164" fontId="7" fillId="12" borderId="4" xfId="0" applyNumberFormat="1" applyFont="1" applyFill="1" applyBorder="1" applyAlignment="1">
      <alignment horizontal="center"/>
    </xf>
    <xf numFmtId="164" fontId="7" fillId="11" borderId="4" xfId="0" applyNumberFormat="1" applyFont="1" applyFill="1" applyBorder="1" applyAlignment="1">
      <alignment horizontal="center"/>
    </xf>
    <xf numFmtId="2" fontId="7" fillId="11" borderId="4" xfId="0" applyNumberFormat="1" applyFont="1" applyFill="1" applyBorder="1" applyAlignment="1">
      <alignment horizontal="center"/>
    </xf>
    <xf numFmtId="167" fontId="22" fillId="13" borderId="4" xfId="0" applyNumberFormat="1" applyFont="1" applyFill="1" applyBorder="1" applyAlignment="1">
      <alignment horizontal="center"/>
    </xf>
    <xf numFmtId="0" fontId="22" fillId="13" borderId="4" xfId="0" applyFont="1" applyFill="1" applyBorder="1" applyAlignment="1">
      <alignment horizontal="center"/>
    </xf>
    <xf numFmtId="0" fontId="23" fillId="13" borderId="4" xfId="0" applyFont="1" applyFill="1" applyBorder="1" applyAlignment="1">
      <alignment horizontal="center"/>
    </xf>
    <xf numFmtId="1" fontId="24" fillId="11" borderId="4" xfId="0" applyNumberFormat="1" applyFont="1" applyFill="1" applyBorder="1" applyAlignment="1">
      <alignment horizontal="center"/>
    </xf>
    <xf numFmtId="1" fontId="25" fillId="11" borderId="4" xfId="0" applyNumberFormat="1" applyFont="1" applyFill="1" applyBorder="1" applyAlignment="1">
      <alignment horizontal="center"/>
    </xf>
    <xf numFmtId="1" fontId="26" fillId="11" borderId="4" xfId="0" applyNumberFormat="1" applyFont="1" applyFill="1" applyBorder="1" applyAlignment="1">
      <alignment horizontal="center"/>
    </xf>
    <xf numFmtId="1" fontId="27" fillId="11" borderId="4" xfId="0" applyNumberFormat="1" applyFont="1" applyFill="1" applyBorder="1" applyAlignment="1">
      <alignment horizontal="center"/>
    </xf>
    <xf numFmtId="1" fontId="28" fillId="11" borderId="4" xfId="0" applyNumberFormat="1" applyFont="1" applyFill="1" applyBorder="1" applyAlignment="1">
      <alignment horizontal="center"/>
    </xf>
    <xf numFmtId="1" fontId="18" fillId="11" borderId="4" xfId="0" applyNumberFormat="1" applyFont="1" applyFill="1" applyBorder="1" applyAlignment="1">
      <alignment horizontal="center"/>
    </xf>
    <xf numFmtId="1" fontId="24" fillId="14" borderId="4" xfId="0" applyNumberFormat="1" applyFont="1" applyFill="1" applyBorder="1" applyAlignment="1">
      <alignment horizontal="center"/>
    </xf>
    <xf numFmtId="2" fontId="29" fillId="11" borderId="4" xfId="0" applyNumberFormat="1" applyFont="1" applyFill="1" applyBorder="1" applyAlignment="1">
      <alignment horizontal="center"/>
    </xf>
    <xf numFmtId="166" fontId="7" fillId="12" borderId="4" xfId="0" applyNumberFormat="1" applyFont="1" applyFill="1" applyBorder="1" applyAlignment="1" applyProtection="1">
      <alignment horizontal="center"/>
      <protection locked="0"/>
    </xf>
    <xf numFmtId="2" fontId="7" fillId="11" borderId="4" xfId="0" applyNumberFormat="1" applyFont="1" applyFill="1" applyBorder="1" applyAlignment="1" applyProtection="1">
      <alignment horizontal="right"/>
      <protection locked="0"/>
    </xf>
    <xf numFmtId="1" fontId="22" fillId="13" borderId="4" xfId="0" applyNumberFormat="1" applyFont="1" applyFill="1" applyBorder="1" applyAlignment="1">
      <alignment horizontal="center"/>
    </xf>
    <xf numFmtId="2" fontId="7" fillId="6" borderId="4" xfId="0" applyNumberFormat="1" applyFont="1" applyFill="1" applyBorder="1" applyAlignment="1">
      <alignment horizontal="right"/>
    </xf>
    <xf numFmtId="166" fontId="30" fillId="12" borderId="4" xfId="0" applyNumberFormat="1" applyFont="1" applyFill="1" applyBorder="1" applyAlignment="1">
      <alignment horizontal="center"/>
    </xf>
    <xf numFmtId="0" fontId="7" fillId="8" borderId="4" xfId="0" applyFont="1" applyFill="1" applyBorder="1"/>
    <xf numFmtId="0" fontId="22" fillId="8" borderId="4" xfId="0" applyFont="1" applyFill="1" applyBorder="1" applyAlignment="1">
      <alignment horizontal="center"/>
    </xf>
    <xf numFmtId="1" fontId="24" fillId="8" borderId="4" xfId="0" applyNumberFormat="1" applyFont="1" applyFill="1" applyBorder="1" applyAlignment="1">
      <alignment horizontal="center"/>
    </xf>
    <xf numFmtId="0" fontId="23" fillId="8" borderId="4" xfId="0" applyFont="1" applyFill="1" applyBorder="1" applyAlignment="1">
      <alignment horizontal="center"/>
    </xf>
    <xf numFmtId="2" fontId="7" fillId="8" borderId="4" xfId="0" applyNumberFormat="1" applyFont="1" applyFill="1" applyBorder="1" applyAlignment="1">
      <alignment horizontal="right"/>
    </xf>
    <xf numFmtId="166" fontId="30" fillId="8" borderId="4" xfId="0" applyNumberFormat="1" applyFont="1" applyFill="1" applyBorder="1" applyAlignment="1">
      <alignment horizontal="center"/>
    </xf>
    <xf numFmtId="164" fontId="7" fillId="8" borderId="4" xfId="0" applyNumberFormat="1" applyFont="1" applyFill="1" applyBorder="1" applyAlignment="1">
      <alignment horizontal="center"/>
    </xf>
    <xf numFmtId="2" fontId="7" fillId="8" borderId="4" xfId="0" applyNumberFormat="1" applyFont="1" applyFill="1" applyBorder="1" applyAlignment="1">
      <alignment horizontal="center"/>
    </xf>
    <xf numFmtId="0" fontId="24" fillId="6" borderId="4" xfId="0" applyFont="1" applyFill="1" applyBorder="1" applyAlignment="1">
      <alignment horizontal="right"/>
    </xf>
    <xf numFmtId="0" fontId="8" fillId="12" borderId="0" xfId="0" applyFont="1" applyFill="1" applyAlignment="1">
      <alignment horizontal="center"/>
    </xf>
    <xf numFmtId="1" fontId="8" fillId="11" borderId="4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32" fillId="12" borderId="4" xfId="0" applyFont="1" applyFill="1" applyBorder="1" applyAlignment="1">
      <alignment horizontal="center" vertical="center"/>
    </xf>
    <xf numFmtId="0" fontId="13" fillId="11" borderId="0" xfId="0" applyFont="1" applyFill="1" applyAlignment="1">
      <alignment horizontal="center" vertical="center"/>
    </xf>
    <xf numFmtId="0" fontId="24" fillId="13" borderId="4" xfId="0" applyFont="1" applyFill="1" applyBorder="1" applyAlignment="1">
      <alignment horizontal="center"/>
    </xf>
    <xf numFmtId="2" fontId="7" fillId="12" borderId="4" xfId="0" applyNumberFormat="1" applyFont="1" applyFill="1" applyBorder="1" applyAlignment="1">
      <alignment horizontal="center"/>
    </xf>
    <xf numFmtId="0" fontId="24" fillId="8" borderId="4" xfId="0" applyFont="1" applyFill="1" applyBorder="1" applyAlignment="1">
      <alignment horizontal="center"/>
    </xf>
    <xf numFmtId="2" fontId="29" fillId="8" borderId="4" xfId="0" applyNumberFormat="1" applyFont="1" applyFill="1" applyBorder="1" applyAlignment="1">
      <alignment horizontal="center"/>
    </xf>
    <xf numFmtId="0" fontId="12" fillId="12" borderId="10" xfId="0" applyFont="1" applyFill="1" applyBorder="1" applyAlignment="1">
      <alignment horizontal="center"/>
    </xf>
    <xf numFmtId="1" fontId="29" fillId="11" borderId="4" xfId="0" applyNumberFormat="1" applyFont="1" applyFill="1" applyBorder="1" applyAlignment="1">
      <alignment horizontal="center" vertical="center"/>
    </xf>
    <xf numFmtId="0" fontId="7" fillId="12" borderId="4" xfId="0" applyFont="1" applyFill="1" applyBorder="1" applyAlignment="1">
      <alignment horizontal="center" vertical="center"/>
    </xf>
    <xf numFmtId="1" fontId="33" fillId="11" borderId="4" xfId="0" applyNumberFormat="1" applyFont="1" applyFill="1" applyBorder="1" applyAlignment="1">
      <alignment horizontal="center" vertical="center"/>
    </xf>
    <xf numFmtId="1" fontId="34" fillId="11" borderId="4" xfId="0" applyNumberFormat="1" applyFont="1" applyFill="1" applyBorder="1" applyAlignment="1">
      <alignment horizontal="center" vertical="center"/>
    </xf>
    <xf numFmtId="1" fontId="35" fillId="11" borderId="4" xfId="0" applyNumberFormat="1" applyFont="1" applyFill="1" applyBorder="1" applyAlignment="1">
      <alignment horizontal="center" vertical="center"/>
    </xf>
    <xf numFmtId="1" fontId="30" fillId="11" borderId="4" xfId="0" applyNumberFormat="1" applyFont="1" applyFill="1" applyBorder="1" applyAlignment="1">
      <alignment horizontal="center" vertical="center"/>
    </xf>
    <xf numFmtId="1" fontId="36" fillId="11" borderId="4" xfId="0" applyNumberFormat="1" applyFont="1" applyFill="1" applyBorder="1" applyAlignment="1">
      <alignment horizontal="center" vertical="center"/>
    </xf>
    <xf numFmtId="0" fontId="39" fillId="9" borderId="0" xfId="1" applyFill="1"/>
    <xf numFmtId="0" fontId="40" fillId="9" borderId="0" xfId="1" applyFont="1" applyFill="1" applyAlignment="1">
      <alignment vertical="center"/>
    </xf>
    <xf numFmtId="0" fontId="39" fillId="0" borderId="0" xfId="1"/>
    <xf numFmtId="0" fontId="39" fillId="9" borderId="11" xfId="1" applyFill="1" applyBorder="1" applyAlignment="1">
      <alignment vertical="center"/>
    </xf>
    <xf numFmtId="0" fontId="41" fillId="9" borderId="16" xfId="1" applyFont="1" applyFill="1" applyBorder="1" applyAlignment="1">
      <alignment vertical="center"/>
    </xf>
    <xf numFmtId="0" fontId="38" fillId="9" borderId="16" xfId="1" applyFont="1" applyFill="1" applyBorder="1" applyAlignment="1">
      <alignment vertical="center"/>
    </xf>
    <xf numFmtId="0" fontId="39" fillId="9" borderId="16" xfId="1" applyFill="1" applyBorder="1"/>
    <xf numFmtId="0" fontId="38" fillId="9" borderId="12" xfId="1" applyFont="1" applyFill="1" applyBorder="1" applyAlignment="1">
      <alignment horizontal="center" vertical="center"/>
    </xf>
    <xf numFmtId="0" fontId="38" fillId="9" borderId="11" xfId="1" applyFont="1" applyFill="1" applyBorder="1" applyAlignment="1">
      <alignment horizontal="center" vertical="center"/>
    </xf>
    <xf numFmtId="0" fontId="38" fillId="9" borderId="15" xfId="1" applyFont="1" applyFill="1" applyBorder="1" applyAlignment="1">
      <alignment horizontal="center" vertical="center"/>
    </xf>
    <xf numFmtId="0" fontId="38" fillId="9" borderId="15" xfId="1" applyFont="1" applyFill="1" applyBorder="1" applyAlignment="1">
      <alignment vertical="center"/>
    </xf>
    <xf numFmtId="0" fontId="38" fillId="16" borderId="11" xfId="1" applyFont="1" applyFill="1" applyBorder="1" applyAlignment="1">
      <alignment horizontal="center" vertical="center"/>
    </xf>
    <xf numFmtId="0" fontId="38" fillId="16" borderId="11" xfId="1" applyFont="1" applyFill="1" applyBorder="1" applyAlignment="1">
      <alignment vertical="center"/>
    </xf>
    <xf numFmtId="0" fontId="39" fillId="9" borderId="19" xfId="1" applyFill="1" applyBorder="1"/>
    <xf numFmtId="0" fontId="39" fillId="8" borderId="21" xfId="1" applyFill="1" applyBorder="1" applyAlignment="1">
      <alignment horizontal="center" vertical="center"/>
    </xf>
    <xf numFmtId="0" fontId="42" fillId="8" borderId="4" xfId="1" applyFont="1" applyFill="1" applyBorder="1" applyAlignment="1">
      <alignment horizontal="center"/>
    </xf>
    <xf numFmtId="0" fontId="39" fillId="8" borderId="3" xfId="1" applyFill="1" applyBorder="1" applyAlignment="1">
      <alignment horizontal="center"/>
    </xf>
    <xf numFmtId="0" fontId="39" fillId="8" borderId="22" xfId="1" applyFill="1" applyBorder="1" applyAlignment="1">
      <alignment horizontal="center" vertical="center"/>
    </xf>
    <xf numFmtId="0" fontId="39" fillId="8" borderId="9" xfId="1" applyFill="1" applyBorder="1" applyAlignment="1">
      <alignment horizontal="center" vertical="center"/>
    </xf>
    <xf numFmtId="0" fontId="39" fillId="16" borderId="3" xfId="1" applyFill="1" applyBorder="1" applyAlignment="1">
      <alignment horizontal="center" vertical="center"/>
    </xf>
    <xf numFmtId="0" fontId="39" fillId="9" borderId="23" xfId="1" applyFill="1" applyBorder="1" applyAlignment="1">
      <alignment vertical="center"/>
    </xf>
    <xf numFmtId="0" fontId="39" fillId="9" borderId="0" xfId="1" applyFill="1" applyAlignment="1">
      <alignment horizontal="center" vertical="center"/>
    </xf>
    <xf numFmtId="0" fontId="42" fillId="8" borderId="24" xfId="1" applyFont="1" applyFill="1" applyBorder="1" applyAlignment="1">
      <alignment horizontal="center" vertical="center"/>
    </xf>
    <xf numFmtId="0" fontId="39" fillId="8" borderId="25" xfId="1" applyFill="1" applyBorder="1" applyAlignment="1">
      <alignment horizontal="center" vertical="center"/>
    </xf>
    <xf numFmtId="0" fontId="39" fillId="8" borderId="26" xfId="1" applyFill="1" applyBorder="1" applyAlignment="1">
      <alignment horizontal="center" vertical="center"/>
    </xf>
    <xf numFmtId="0" fontId="39" fillId="8" borderId="4" xfId="1" applyFill="1" applyBorder="1" applyAlignment="1">
      <alignment horizontal="center"/>
    </xf>
    <xf numFmtId="0" fontId="39" fillId="8" borderId="27" xfId="1" applyFill="1" applyBorder="1" applyAlignment="1">
      <alignment horizontal="center" vertical="center"/>
    </xf>
    <xf numFmtId="0" fontId="39" fillId="8" borderId="5" xfId="1" applyFill="1" applyBorder="1" applyAlignment="1">
      <alignment horizontal="center" vertical="center"/>
    </xf>
    <xf numFmtId="0" fontId="39" fillId="16" borderId="4" xfId="1" applyFill="1" applyBorder="1" applyAlignment="1">
      <alignment horizontal="center" vertical="center"/>
    </xf>
    <xf numFmtId="0" fontId="39" fillId="9" borderId="28" xfId="1" applyFill="1" applyBorder="1" applyAlignment="1">
      <alignment vertical="center"/>
    </xf>
    <xf numFmtId="0" fontId="42" fillId="8" borderId="29" xfId="1" applyFont="1" applyFill="1" applyBorder="1" applyAlignment="1">
      <alignment horizontal="center" vertical="center"/>
    </xf>
    <xf numFmtId="0" fontId="39" fillId="8" borderId="30" xfId="1" applyFill="1" applyBorder="1" applyAlignment="1">
      <alignment horizontal="center" vertical="center"/>
    </xf>
    <xf numFmtId="0" fontId="39" fillId="17" borderId="26" xfId="1" applyFill="1" applyBorder="1" applyAlignment="1">
      <alignment horizontal="center" vertical="center"/>
    </xf>
    <xf numFmtId="0" fontId="42" fillId="18" borderId="4" xfId="1" applyFont="1" applyFill="1" applyBorder="1" applyAlignment="1">
      <alignment horizontal="center"/>
    </xf>
    <xf numFmtId="0" fontId="39" fillId="18" borderId="4" xfId="1" applyFill="1" applyBorder="1" applyAlignment="1">
      <alignment horizontal="center"/>
    </xf>
    <xf numFmtId="0" fontId="39" fillId="17" borderId="27" xfId="1" applyFill="1" applyBorder="1" applyAlignment="1">
      <alignment horizontal="center" vertical="center"/>
    </xf>
    <xf numFmtId="0" fontId="39" fillId="17" borderId="5" xfId="1" applyFill="1" applyBorder="1" applyAlignment="1">
      <alignment horizontal="center" vertical="center"/>
    </xf>
    <xf numFmtId="1" fontId="42" fillId="8" borderId="29" xfId="1" applyNumberFormat="1" applyFont="1" applyFill="1" applyBorder="1" applyAlignment="1">
      <alignment horizontal="center" vertical="center"/>
    </xf>
    <xf numFmtId="1" fontId="39" fillId="8" borderId="30" xfId="1" applyNumberFormat="1" applyFill="1" applyBorder="1" applyAlignment="1">
      <alignment horizontal="center" vertical="center"/>
    </xf>
    <xf numFmtId="0" fontId="42" fillId="17" borderId="4" xfId="1" applyFont="1" applyFill="1" applyBorder="1" applyAlignment="1">
      <alignment horizontal="center"/>
    </xf>
    <xf numFmtId="1" fontId="42" fillId="17" borderId="29" xfId="1" applyNumberFormat="1" applyFont="1" applyFill="1" applyBorder="1" applyAlignment="1">
      <alignment horizontal="center" vertical="center"/>
    </xf>
    <xf numFmtId="1" fontId="39" fillId="17" borderId="30" xfId="1" applyNumberFormat="1" applyFill="1" applyBorder="1" applyAlignment="1">
      <alignment horizontal="center" vertical="center"/>
    </xf>
    <xf numFmtId="0" fontId="39" fillId="17" borderId="30" xfId="1" applyFill="1" applyBorder="1" applyAlignment="1">
      <alignment horizontal="center" vertical="center"/>
    </xf>
    <xf numFmtId="0" fontId="39" fillId="9" borderId="26" xfId="1" applyFill="1" applyBorder="1" applyAlignment="1">
      <alignment horizontal="center" vertical="center"/>
    </xf>
    <xf numFmtId="0" fontId="42" fillId="9" borderId="4" xfId="1" applyFont="1" applyFill="1" applyBorder="1" applyAlignment="1">
      <alignment horizontal="center"/>
    </xf>
    <xf numFmtId="0" fontId="39" fillId="9" borderId="4" xfId="1" applyFill="1" applyBorder="1" applyAlignment="1">
      <alignment horizontal="center"/>
    </xf>
    <xf numFmtId="0" fontId="39" fillId="9" borderId="27" xfId="1" applyFill="1" applyBorder="1" applyAlignment="1">
      <alignment horizontal="center" vertical="center"/>
    </xf>
    <xf numFmtId="0" fontId="39" fillId="9" borderId="5" xfId="1" applyFill="1" applyBorder="1" applyAlignment="1">
      <alignment horizontal="center" vertical="center"/>
    </xf>
    <xf numFmtId="1" fontId="42" fillId="9" borderId="29" xfId="1" applyNumberFormat="1" applyFont="1" applyFill="1" applyBorder="1" applyAlignment="1">
      <alignment horizontal="center" vertical="center"/>
    </xf>
    <xf numFmtId="1" fontId="39" fillId="9" borderId="30" xfId="1" applyNumberFormat="1" applyFill="1" applyBorder="1" applyAlignment="1">
      <alignment horizontal="center" vertical="center"/>
    </xf>
    <xf numFmtId="0" fontId="39" fillId="9" borderId="30" xfId="1" applyFill="1" applyBorder="1" applyAlignment="1">
      <alignment horizontal="center" vertical="center"/>
    </xf>
    <xf numFmtId="0" fontId="44" fillId="10" borderId="27" xfId="1" applyFont="1" applyFill="1" applyBorder="1" applyAlignment="1">
      <alignment horizontal="center" vertical="center"/>
    </xf>
    <xf numFmtId="0" fontId="39" fillId="10" borderId="27" xfId="1" applyFill="1" applyBorder="1" applyAlignment="1">
      <alignment horizontal="center"/>
    </xf>
    <xf numFmtId="0" fontId="39" fillId="10" borderId="36" xfId="1" applyFill="1" applyBorder="1" applyAlignment="1">
      <alignment horizontal="center"/>
    </xf>
    <xf numFmtId="0" fontId="45" fillId="9" borderId="5" xfId="1" applyFont="1" applyFill="1" applyBorder="1" applyAlignment="1">
      <alignment horizontal="center" vertical="center"/>
    </xf>
    <xf numFmtId="0" fontId="45" fillId="16" borderId="4" xfId="1" applyFont="1" applyFill="1" applyBorder="1" applyAlignment="1">
      <alignment horizontal="center" vertical="center"/>
    </xf>
    <xf numFmtId="0" fontId="39" fillId="9" borderId="28" xfId="1" applyFill="1" applyBorder="1" applyAlignment="1">
      <alignment horizontal="left" vertical="center"/>
    </xf>
    <xf numFmtId="0" fontId="39" fillId="9" borderId="39" xfId="1" applyFill="1" applyBorder="1" applyAlignment="1">
      <alignment horizontal="center" vertical="center"/>
    </xf>
    <xf numFmtId="0" fontId="42" fillId="9" borderId="4" xfId="1" applyFont="1" applyFill="1" applyBorder="1" applyAlignment="1">
      <alignment horizontal="center" vertical="center"/>
    </xf>
    <xf numFmtId="0" fontId="39" fillId="8" borderId="3" xfId="1" applyFill="1" applyBorder="1"/>
    <xf numFmtId="0" fontId="37" fillId="8" borderId="4" xfId="1" applyFont="1" applyFill="1" applyBorder="1" applyAlignment="1">
      <alignment horizontal="center"/>
    </xf>
    <xf numFmtId="0" fontId="39" fillId="8" borderId="4" xfId="1" applyFill="1" applyBorder="1" applyAlignment="1">
      <alignment horizontal="center" vertical="center"/>
    </xf>
    <xf numFmtId="0" fontId="43" fillId="9" borderId="0" xfId="1" applyFont="1" applyFill="1"/>
    <xf numFmtId="1" fontId="39" fillId="9" borderId="4" xfId="1" applyNumberFormat="1" applyFill="1" applyBorder="1" applyAlignment="1">
      <alignment horizontal="center" vertical="center"/>
    </xf>
    <xf numFmtId="0" fontId="39" fillId="9" borderId="4" xfId="1" applyFill="1" applyBorder="1" applyAlignment="1">
      <alignment horizontal="center" vertical="center"/>
    </xf>
    <xf numFmtId="0" fontId="39" fillId="8" borderId="4" xfId="1" applyFill="1" applyBorder="1"/>
    <xf numFmtId="0" fontId="37" fillId="8" borderId="4" xfId="1" applyFont="1" applyFill="1" applyBorder="1" applyAlignment="1">
      <alignment horizontal="center" vertical="center"/>
    </xf>
    <xf numFmtId="0" fontId="44" fillId="9" borderId="0" xfId="1" applyFont="1" applyFill="1" applyAlignment="1">
      <alignment vertical="center"/>
    </xf>
    <xf numFmtId="0" fontId="39" fillId="2" borderId="4" xfId="1" applyFill="1" applyBorder="1" applyAlignment="1">
      <alignment horizontal="center"/>
    </xf>
    <xf numFmtId="0" fontId="39" fillId="2" borderId="5" xfId="1" applyFill="1" applyBorder="1" applyAlignment="1">
      <alignment horizontal="center" vertical="center"/>
    </xf>
    <xf numFmtId="0" fontId="39" fillId="2" borderId="4" xfId="1" applyFill="1" applyBorder="1" applyAlignment="1">
      <alignment horizontal="center" vertical="center"/>
    </xf>
    <xf numFmtId="0" fontId="41" fillId="9" borderId="12" xfId="1" applyFont="1" applyFill="1" applyBorder="1" applyAlignment="1">
      <alignment horizontal="center" vertical="center"/>
    </xf>
    <xf numFmtId="0" fontId="41" fillId="9" borderId="13" xfId="1" applyFont="1" applyFill="1" applyBorder="1" applyAlignment="1">
      <alignment horizontal="center" vertical="center"/>
    </xf>
    <xf numFmtId="0" fontId="41" fillId="9" borderId="14" xfId="1" applyFont="1" applyFill="1" applyBorder="1" applyAlignment="1">
      <alignment horizontal="center" vertical="center"/>
    </xf>
    <xf numFmtId="0" fontId="39" fillId="3" borderId="28" xfId="1" applyFill="1" applyBorder="1" applyAlignment="1">
      <alignment vertical="center"/>
    </xf>
    <xf numFmtId="0" fontId="39" fillId="3" borderId="28" xfId="1" applyFill="1" applyBorder="1" applyAlignment="1">
      <alignment horizontal="right" vertical="center"/>
    </xf>
    <xf numFmtId="0" fontId="39" fillId="3" borderId="28" xfId="1" applyFill="1" applyBorder="1" applyAlignment="1">
      <alignment horizontal="center" vertical="center"/>
    </xf>
    <xf numFmtId="0" fontId="39" fillId="19" borderId="28" xfId="1" applyFill="1" applyBorder="1" applyAlignment="1">
      <alignment vertical="center"/>
    </xf>
    <xf numFmtId="0" fontId="39" fillId="19" borderId="28" xfId="1" applyFill="1" applyBorder="1" applyAlignment="1">
      <alignment horizontal="center" vertical="center"/>
    </xf>
    <xf numFmtId="0" fontId="41" fillId="16" borderId="12" xfId="1" applyFont="1" applyFill="1" applyBorder="1" applyAlignment="1">
      <alignment horizontal="left" vertical="center"/>
    </xf>
    <xf numFmtId="0" fontId="41" fillId="16" borderId="14" xfId="1" applyFont="1" applyFill="1" applyBorder="1" applyAlignment="1">
      <alignment horizontal="left" vertical="center"/>
    </xf>
    <xf numFmtId="0" fontId="41" fillId="9" borderId="13" xfId="1" applyFont="1" applyFill="1" applyBorder="1" applyAlignment="1">
      <alignment horizontal="left" vertical="center"/>
    </xf>
    <xf numFmtId="0" fontId="38" fillId="16" borderId="12" xfId="1" applyFont="1" applyFill="1" applyBorder="1" applyAlignment="1">
      <alignment horizontal="left" vertical="center"/>
    </xf>
    <xf numFmtId="0" fontId="38" fillId="16" borderId="14" xfId="1" applyFont="1" applyFill="1" applyBorder="1" applyAlignment="1">
      <alignment horizontal="left" vertical="center"/>
    </xf>
    <xf numFmtId="0" fontId="38" fillId="9" borderId="20" xfId="1" applyFont="1" applyFill="1" applyBorder="1" applyAlignment="1">
      <alignment horizontal="left" vertical="center"/>
    </xf>
    <xf numFmtId="0" fontId="0" fillId="0" borderId="40" xfId="0" applyBorder="1"/>
    <xf numFmtId="3" fontId="0" fillId="0" borderId="40" xfId="0" applyNumberFormat="1" applyBorder="1"/>
    <xf numFmtId="2" fontId="0" fillId="0" borderId="40" xfId="0" applyNumberFormat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20" borderId="41" xfId="0" applyFill="1" applyBorder="1"/>
    <xf numFmtId="0" fontId="0" fillId="20" borderId="42" xfId="0" applyFill="1" applyBorder="1"/>
    <xf numFmtId="0" fontId="0" fillId="20" borderId="43" xfId="0" applyFill="1" applyBorder="1"/>
    <xf numFmtId="3" fontId="0" fillId="20" borderId="40" xfId="0" applyNumberFormat="1" applyFill="1" applyBorder="1"/>
    <xf numFmtId="0" fontId="0" fillId="21" borderId="41" xfId="0" applyFill="1" applyBorder="1"/>
    <xf numFmtId="0" fontId="0" fillId="21" borderId="42" xfId="0" applyFill="1" applyBorder="1"/>
    <xf numFmtId="0" fontId="0" fillId="21" borderId="43" xfId="0" applyFill="1" applyBorder="1"/>
    <xf numFmtId="3" fontId="0" fillId="21" borderId="40" xfId="0" applyNumberFormat="1" applyFill="1" applyBorder="1"/>
    <xf numFmtId="0" fontId="0" fillId="0" borderId="44" xfId="0" applyBorder="1"/>
    <xf numFmtId="0" fontId="0" fillId="0" borderId="45" xfId="0" applyBorder="1"/>
    <xf numFmtId="3" fontId="0" fillId="0" borderId="44" xfId="0" applyNumberFormat="1" applyBorder="1"/>
    <xf numFmtId="3" fontId="0" fillId="0" borderId="45" xfId="0" applyNumberFormat="1" applyBorder="1"/>
    <xf numFmtId="168" fontId="0" fillId="0" borderId="0" xfId="0" applyNumberFormat="1"/>
    <xf numFmtId="169" fontId="0" fillId="0" borderId="0" xfId="0" applyNumberFormat="1"/>
    <xf numFmtId="15" fontId="4" fillId="0" borderId="1" xfId="0" applyNumberFormat="1" applyFont="1" applyBorder="1" applyAlignment="1">
      <alignment horizontal="right" vertical="center"/>
    </xf>
    <xf numFmtId="15" fontId="46" fillId="0" borderId="2" xfId="0" applyNumberFormat="1" applyFont="1" applyBorder="1" applyAlignment="1">
      <alignment horizontal="right" vertical="center"/>
    </xf>
    <xf numFmtId="15" fontId="47" fillId="0" borderId="2" xfId="0" applyNumberFormat="1" applyFont="1" applyBorder="1" applyAlignment="1">
      <alignment horizontal="right" vertical="center"/>
    </xf>
    <xf numFmtId="15" fontId="48" fillId="0" borderId="2" xfId="0" applyNumberFormat="1" applyFont="1" applyBorder="1" applyAlignment="1">
      <alignment horizontal="right" vertical="center"/>
    </xf>
    <xf numFmtId="15" fontId="2" fillId="0" borderId="1" xfId="0" applyNumberFormat="1" applyFont="1" applyBorder="1" applyAlignment="1">
      <alignment horizontal="right" vertical="center"/>
    </xf>
    <xf numFmtId="0" fontId="49" fillId="6" borderId="4" xfId="0" applyFont="1" applyFill="1" applyBorder="1"/>
    <xf numFmtId="1" fontId="23" fillId="13" borderId="4" xfId="0" applyNumberFormat="1" applyFont="1" applyFill="1" applyBorder="1" applyAlignment="1">
      <alignment horizontal="center"/>
    </xf>
    <xf numFmtId="2" fontId="22" fillId="13" borderId="4" xfId="0" applyNumberFormat="1" applyFont="1" applyFill="1" applyBorder="1" applyAlignment="1">
      <alignment horizontal="center"/>
    </xf>
    <xf numFmtId="0" fontId="49" fillId="6" borderId="4" xfId="0" applyFont="1" applyFill="1" applyBorder="1" applyAlignment="1">
      <alignment horizontal="right"/>
    </xf>
    <xf numFmtId="0" fontId="49" fillId="8" borderId="4" xfId="0" applyFont="1" applyFill="1" applyBorder="1" applyAlignment="1">
      <alignment horizontal="right"/>
    </xf>
    <xf numFmtId="0" fontId="50" fillId="0" borderId="0" xfId="0" applyFont="1" applyAlignment="1">
      <alignment horizontal="center"/>
    </xf>
    <xf numFmtId="0" fontId="53" fillId="0" borderId="0" xfId="0" applyFont="1"/>
    <xf numFmtId="0" fontId="52" fillId="0" borderId="0" xfId="0" applyFont="1" applyAlignment="1">
      <alignment horizontal="center"/>
    </xf>
    <xf numFmtId="0" fontId="54" fillId="6" borderId="3" xfId="0" applyFont="1" applyFill="1" applyBorder="1" applyAlignment="1">
      <alignment horizontal="center"/>
    </xf>
    <xf numFmtId="0" fontId="54" fillId="9" borderId="3" xfId="0" applyFont="1" applyFill="1" applyBorder="1" applyAlignment="1">
      <alignment horizontal="center"/>
    </xf>
    <xf numFmtId="1" fontId="52" fillId="11" borderId="3" xfId="0" applyNumberFormat="1" applyFont="1" applyFill="1" applyBorder="1" applyAlignment="1">
      <alignment horizontal="center"/>
    </xf>
    <xf numFmtId="0" fontId="52" fillId="12" borderId="3" xfId="0" applyFont="1" applyFill="1" applyBorder="1" applyAlignment="1">
      <alignment horizontal="center"/>
    </xf>
    <xf numFmtId="1" fontId="55" fillId="11" borderId="3" xfId="0" applyNumberFormat="1" applyFont="1" applyFill="1" applyBorder="1" applyAlignment="1">
      <alignment horizontal="center"/>
    </xf>
    <xf numFmtId="0" fontId="55" fillId="6" borderId="3" xfId="0" applyFont="1" applyFill="1" applyBorder="1" applyAlignment="1">
      <alignment horizontal="center"/>
    </xf>
    <xf numFmtId="0" fontId="55" fillId="12" borderId="3" xfId="0" applyFont="1" applyFill="1" applyBorder="1" applyAlignment="1">
      <alignment horizontal="center"/>
    </xf>
    <xf numFmtId="0" fontId="55" fillId="12" borderId="10" xfId="0" applyFont="1" applyFill="1" applyBorder="1" applyAlignment="1">
      <alignment horizontal="center"/>
    </xf>
    <xf numFmtId="0" fontId="55" fillId="11" borderId="9" xfId="0" applyFont="1" applyFill="1" applyBorder="1" applyAlignment="1">
      <alignment horizontal="center"/>
    </xf>
    <xf numFmtId="0" fontId="55" fillId="11" borderId="3" xfId="0" applyFont="1" applyFill="1" applyBorder="1" applyAlignment="1">
      <alignment horizontal="center"/>
    </xf>
    <xf numFmtId="0" fontId="52" fillId="12" borderId="0" xfId="0" applyFont="1" applyFill="1" applyAlignment="1">
      <alignment horizontal="center"/>
    </xf>
    <xf numFmtId="0" fontId="50" fillId="0" borderId="4" xfId="0" applyFont="1" applyBorder="1" applyAlignment="1">
      <alignment horizontal="center" vertical="center"/>
    </xf>
    <xf numFmtId="0" fontId="52" fillId="7" borderId="5" xfId="0" applyFont="1" applyFill="1" applyBorder="1" applyAlignment="1">
      <alignment horizontal="center" vertical="center" wrapText="1"/>
    </xf>
    <xf numFmtId="0" fontId="54" fillId="6" borderId="4" xfId="0" applyFont="1" applyFill="1" applyBorder="1" applyAlignment="1">
      <alignment horizontal="center" vertical="center"/>
    </xf>
    <xf numFmtId="0" fontId="54" fillId="9" borderId="4" xfId="0" applyFont="1" applyFill="1" applyBorder="1" applyAlignment="1">
      <alignment horizontal="center" vertical="center"/>
    </xf>
    <xf numFmtId="1" fontId="56" fillId="11" borderId="4" xfId="0" applyNumberFormat="1" applyFont="1" applyFill="1" applyBorder="1" applyAlignment="1">
      <alignment horizontal="center" vertical="center"/>
    </xf>
    <xf numFmtId="0" fontId="50" fillId="12" borderId="4" xfId="0" applyFont="1" applyFill="1" applyBorder="1" applyAlignment="1">
      <alignment horizontal="center" vertical="center"/>
    </xf>
    <xf numFmtId="1" fontId="57" fillId="11" borderId="4" xfId="0" applyNumberFormat="1" applyFont="1" applyFill="1" applyBorder="1" applyAlignment="1">
      <alignment horizontal="center" vertical="center"/>
    </xf>
    <xf numFmtId="1" fontId="58" fillId="11" borderId="4" xfId="0" applyNumberFormat="1" applyFont="1" applyFill="1" applyBorder="1" applyAlignment="1">
      <alignment horizontal="center" vertical="center"/>
    </xf>
    <xf numFmtId="1" fontId="59" fillId="11" borderId="4" xfId="0" applyNumberFormat="1" applyFont="1" applyFill="1" applyBorder="1" applyAlignment="1">
      <alignment horizontal="center" vertical="center"/>
    </xf>
    <xf numFmtId="1" fontId="60" fillId="11" borderId="4" xfId="0" applyNumberFormat="1" applyFont="1" applyFill="1" applyBorder="1" applyAlignment="1">
      <alignment horizontal="center" vertical="center"/>
    </xf>
    <xf numFmtId="1" fontId="61" fillId="11" borderId="4" xfId="0" applyNumberFormat="1" applyFont="1" applyFill="1" applyBorder="1" applyAlignment="1">
      <alignment horizontal="center" vertical="center"/>
    </xf>
    <xf numFmtId="0" fontId="52" fillId="12" borderId="4" xfId="0" applyFont="1" applyFill="1" applyBorder="1" applyAlignment="1">
      <alignment horizontal="center" vertical="center"/>
    </xf>
    <xf numFmtId="0" fontId="62" fillId="6" borderId="4" xfId="0" applyFont="1" applyFill="1" applyBorder="1" applyAlignment="1">
      <alignment horizontal="center" vertical="center"/>
    </xf>
    <xf numFmtId="0" fontId="63" fillId="12" borderId="4" xfId="0" applyFont="1" applyFill="1" applyBorder="1" applyAlignment="1">
      <alignment horizontal="center" vertical="center"/>
    </xf>
    <xf numFmtId="0" fontId="55" fillId="11" borderId="4" xfId="0" applyFont="1" applyFill="1" applyBorder="1" applyAlignment="1">
      <alignment horizontal="center" vertical="center"/>
    </xf>
    <xf numFmtId="0" fontId="57" fillId="11" borderId="4" xfId="0" applyFont="1" applyFill="1" applyBorder="1" applyAlignment="1">
      <alignment horizontal="center" vertical="center"/>
    </xf>
    <xf numFmtId="1" fontId="62" fillId="11" borderId="4" xfId="0" applyNumberFormat="1" applyFont="1" applyFill="1" applyBorder="1" applyAlignment="1">
      <alignment horizontal="center" vertical="center"/>
    </xf>
    <xf numFmtId="1" fontId="64" fillId="11" borderId="4" xfId="0" applyNumberFormat="1" applyFont="1" applyFill="1" applyBorder="1" applyAlignment="1">
      <alignment horizontal="center" vertical="center"/>
    </xf>
    <xf numFmtId="1" fontId="52" fillId="11" borderId="4" xfId="0" applyNumberFormat="1" applyFont="1" applyFill="1" applyBorder="1" applyAlignment="1">
      <alignment horizontal="center" vertical="center"/>
    </xf>
    <xf numFmtId="0" fontId="62" fillId="6" borderId="0" xfId="0" applyFont="1" applyFill="1" applyAlignment="1">
      <alignment horizontal="center" vertical="center"/>
    </xf>
    <xf numFmtId="0" fontId="55" fillId="12" borderId="4" xfId="0" applyFont="1" applyFill="1" applyBorder="1" applyAlignment="1">
      <alignment horizontal="center" vertical="center"/>
    </xf>
    <xf numFmtId="0" fontId="62" fillId="11" borderId="0" xfId="0" applyFont="1" applyFill="1" applyAlignment="1">
      <alignment horizontal="center" vertical="center"/>
    </xf>
    <xf numFmtId="165" fontId="50" fillId="0" borderId="4" xfId="0" applyNumberFormat="1" applyFont="1" applyBorder="1" applyAlignment="1">
      <alignment horizontal="center"/>
    </xf>
    <xf numFmtId="0" fontId="52" fillId="7" borderId="5" xfId="0" applyFont="1" applyFill="1" applyBorder="1" applyAlignment="1">
      <alignment horizontal="center"/>
    </xf>
    <xf numFmtId="0" fontId="50" fillId="6" borderId="4" xfId="0" applyFont="1" applyFill="1" applyBorder="1"/>
    <xf numFmtId="0" fontId="50" fillId="9" borderId="4" xfId="0" applyFont="1" applyFill="1" applyBorder="1"/>
    <xf numFmtId="1" fontId="65" fillId="11" borderId="4" xfId="0" applyNumberFormat="1" applyFont="1" applyFill="1" applyBorder="1" applyAlignment="1" applyProtection="1">
      <alignment horizontal="center"/>
      <protection locked="0"/>
    </xf>
    <xf numFmtId="2" fontId="66" fillId="13" borderId="4" xfId="0" applyNumberFormat="1" applyFont="1" applyFill="1" applyBorder="1" applyAlignment="1">
      <alignment horizontal="center"/>
    </xf>
    <xf numFmtId="1" fontId="67" fillId="11" borderId="4" xfId="0" applyNumberFormat="1" applyFont="1" applyFill="1" applyBorder="1" applyAlignment="1">
      <alignment horizontal="center"/>
    </xf>
    <xf numFmtId="167" fontId="68" fillId="13" borderId="4" xfId="0" applyNumberFormat="1" applyFont="1" applyFill="1" applyBorder="1" applyAlignment="1">
      <alignment horizontal="center"/>
    </xf>
    <xf numFmtId="0" fontId="68" fillId="13" borderId="4" xfId="0" applyFont="1" applyFill="1" applyBorder="1" applyAlignment="1">
      <alignment horizontal="center"/>
    </xf>
    <xf numFmtId="1" fontId="53" fillId="14" borderId="4" xfId="0" applyNumberFormat="1" applyFont="1" applyFill="1" applyBorder="1" applyAlignment="1">
      <alignment horizontal="center"/>
    </xf>
    <xf numFmtId="1" fontId="53" fillId="11" borderId="4" xfId="0" applyNumberFormat="1" applyFont="1" applyFill="1" applyBorder="1" applyAlignment="1">
      <alignment horizontal="center"/>
    </xf>
    <xf numFmtId="0" fontId="69" fillId="13" borderId="4" xfId="0" applyFont="1" applyFill="1" applyBorder="1" applyAlignment="1">
      <alignment horizontal="center"/>
    </xf>
    <xf numFmtId="2" fontId="50" fillId="6" borderId="4" xfId="0" applyNumberFormat="1" applyFont="1" applyFill="1" applyBorder="1"/>
    <xf numFmtId="166" fontId="50" fillId="12" borderId="4" xfId="0" applyNumberFormat="1" applyFont="1" applyFill="1" applyBorder="1" applyAlignment="1">
      <alignment horizontal="center"/>
    </xf>
    <xf numFmtId="164" fontId="50" fillId="12" borderId="4" xfId="0" applyNumberFormat="1" applyFont="1" applyFill="1" applyBorder="1" applyAlignment="1">
      <alignment horizontal="center"/>
    </xf>
    <xf numFmtId="164" fontId="50" fillId="11" borderId="4" xfId="0" applyNumberFormat="1" applyFont="1" applyFill="1" applyBorder="1" applyAlignment="1">
      <alignment horizontal="center"/>
    </xf>
    <xf numFmtId="2" fontId="50" fillId="11" borderId="4" xfId="0" applyNumberFormat="1" applyFont="1" applyFill="1" applyBorder="1" applyAlignment="1">
      <alignment horizontal="center"/>
    </xf>
    <xf numFmtId="0" fontId="53" fillId="6" borderId="4" xfId="0" applyFont="1" applyFill="1" applyBorder="1"/>
    <xf numFmtId="0" fontId="53" fillId="13" borderId="4" xfId="0" applyFont="1" applyFill="1" applyBorder="1" applyAlignment="1">
      <alignment horizontal="center"/>
    </xf>
    <xf numFmtId="2" fontId="50" fillId="12" borderId="4" xfId="0" applyNumberFormat="1" applyFont="1" applyFill="1" applyBorder="1" applyAlignment="1">
      <alignment horizontal="center"/>
    </xf>
    <xf numFmtId="2" fontId="56" fillId="11" borderId="4" xfId="0" applyNumberFormat="1" applyFont="1" applyFill="1" applyBorder="1" applyAlignment="1">
      <alignment horizontal="center"/>
    </xf>
    <xf numFmtId="2" fontId="68" fillId="13" borderId="4" xfId="0" applyNumberFormat="1" applyFont="1" applyFill="1" applyBorder="1" applyAlignment="1">
      <alignment horizontal="center"/>
    </xf>
    <xf numFmtId="0" fontId="51" fillId="13" borderId="4" xfId="0" applyFont="1" applyFill="1" applyBorder="1" applyAlignment="1">
      <alignment horizontal="center"/>
    </xf>
    <xf numFmtId="2" fontId="53" fillId="13" borderId="4" xfId="0" applyNumberFormat="1" applyFont="1" applyFill="1" applyBorder="1" applyAlignment="1">
      <alignment horizontal="center"/>
    </xf>
    <xf numFmtId="166" fontId="50" fillId="12" borderId="4" xfId="0" applyNumberFormat="1" applyFont="1" applyFill="1" applyBorder="1" applyAlignment="1" applyProtection="1">
      <alignment horizontal="center"/>
      <protection locked="0"/>
    </xf>
    <xf numFmtId="2" fontId="50" fillId="11" borderId="4" xfId="0" applyNumberFormat="1" applyFont="1" applyFill="1" applyBorder="1" applyAlignment="1" applyProtection="1">
      <alignment horizontal="right"/>
      <protection locked="0"/>
    </xf>
    <xf numFmtId="0" fontId="50" fillId="6" borderId="4" xfId="0" applyFont="1" applyFill="1" applyBorder="1" applyAlignment="1">
      <alignment horizontal="right"/>
    </xf>
    <xf numFmtId="2" fontId="50" fillId="6" borderId="4" xfId="0" applyNumberFormat="1" applyFont="1" applyFill="1" applyBorder="1" applyAlignment="1">
      <alignment horizontal="right"/>
    </xf>
    <xf numFmtId="0" fontId="53" fillId="6" borderId="4" xfId="0" applyFont="1" applyFill="1" applyBorder="1" applyAlignment="1">
      <alignment horizontal="right"/>
    </xf>
    <xf numFmtId="166" fontId="60" fillId="12" borderId="4" xfId="0" applyNumberFormat="1" applyFont="1" applyFill="1" applyBorder="1" applyAlignment="1">
      <alignment horizontal="center"/>
    </xf>
    <xf numFmtId="165" fontId="50" fillId="8" borderId="4" xfId="0" applyNumberFormat="1" applyFont="1" applyFill="1" applyBorder="1" applyAlignment="1">
      <alignment horizontal="center"/>
    </xf>
    <xf numFmtId="0" fontId="52" fillId="8" borderId="5" xfId="0" applyFont="1" applyFill="1" applyBorder="1" applyAlignment="1">
      <alignment horizontal="center"/>
    </xf>
    <xf numFmtId="0" fontId="50" fillId="8" borderId="4" xfId="0" applyFont="1" applyFill="1" applyBorder="1" applyAlignment="1">
      <alignment horizontal="right"/>
    </xf>
    <xf numFmtId="0" fontId="50" fillId="8" borderId="4" xfId="0" applyFont="1" applyFill="1" applyBorder="1"/>
    <xf numFmtId="2" fontId="50" fillId="8" borderId="4" xfId="0" applyNumberFormat="1" applyFont="1" applyFill="1" applyBorder="1" applyAlignment="1">
      <alignment horizontal="right"/>
    </xf>
    <xf numFmtId="166" fontId="60" fillId="8" borderId="4" xfId="0" applyNumberFormat="1" applyFont="1" applyFill="1" applyBorder="1" applyAlignment="1">
      <alignment horizontal="center"/>
    </xf>
    <xf numFmtId="164" fontId="50" fillId="8" borderId="4" xfId="0" applyNumberFormat="1" applyFont="1" applyFill="1" applyBorder="1" applyAlignment="1">
      <alignment horizontal="center"/>
    </xf>
    <xf numFmtId="2" fontId="50" fillId="8" borderId="4" xfId="0" applyNumberFormat="1" applyFont="1" applyFill="1" applyBorder="1" applyAlignment="1">
      <alignment horizontal="center"/>
    </xf>
    <xf numFmtId="0" fontId="53" fillId="8" borderId="4" xfId="0" applyFont="1" applyFill="1" applyBorder="1" applyAlignment="1">
      <alignment horizontal="right"/>
    </xf>
    <xf numFmtId="0" fontId="53" fillId="8" borderId="4" xfId="0" applyFont="1" applyFill="1" applyBorder="1" applyAlignment="1">
      <alignment horizontal="center"/>
    </xf>
    <xf numFmtId="1" fontId="53" fillId="8" borderId="4" xfId="0" applyNumberFormat="1" applyFont="1" applyFill="1" applyBorder="1" applyAlignment="1">
      <alignment horizontal="center"/>
    </xf>
    <xf numFmtId="2" fontId="56" fillId="8" borderId="4" xfId="0" applyNumberFormat="1" applyFont="1" applyFill="1" applyBorder="1" applyAlignment="1">
      <alignment horizontal="center"/>
    </xf>
    <xf numFmtId="0" fontId="53" fillId="6" borderId="0" xfId="0" applyFont="1" applyFill="1" applyAlignment="1">
      <alignment horizontal="right"/>
    </xf>
    <xf numFmtId="0" fontId="50" fillId="9" borderId="4" xfId="0" applyFont="1" applyFill="1" applyBorder="1" applyAlignment="1">
      <alignment horizontal="center"/>
    </xf>
    <xf numFmtId="1" fontId="50" fillId="9" borderId="4" xfId="0" applyNumberFormat="1" applyFont="1" applyFill="1" applyBorder="1" applyAlignment="1">
      <alignment horizontal="center"/>
    </xf>
    <xf numFmtId="0" fontId="66" fillId="13" borderId="4" xfId="0" applyFont="1" applyFill="1" applyBorder="1" applyAlignment="1">
      <alignment horizontal="center"/>
    </xf>
    <xf numFmtId="1" fontId="68" fillId="13" borderId="4" xfId="0" applyNumberFormat="1" applyFont="1" applyFill="1" applyBorder="1" applyAlignment="1">
      <alignment horizontal="center"/>
    </xf>
    <xf numFmtId="1" fontId="51" fillId="13" borderId="4" xfId="0" applyNumberFormat="1" applyFont="1" applyFill="1" applyBorder="1" applyAlignment="1">
      <alignment horizontal="center"/>
    </xf>
    <xf numFmtId="1" fontId="70" fillId="11" borderId="4" xfId="0" applyNumberFormat="1" applyFont="1" applyFill="1" applyBorder="1" applyAlignment="1">
      <alignment horizontal="center"/>
    </xf>
    <xf numFmtId="1" fontId="71" fillId="11" borderId="4" xfId="0" applyNumberFormat="1" applyFont="1" applyFill="1" applyBorder="1" applyAlignment="1">
      <alignment horizontal="center"/>
    </xf>
    <xf numFmtId="1" fontId="72" fillId="11" borderId="4" xfId="0" applyNumberFormat="1" applyFont="1" applyFill="1" applyBorder="1" applyAlignment="1">
      <alignment horizontal="center"/>
    </xf>
    <xf numFmtId="1" fontId="73" fillId="11" borderId="4" xfId="0" applyNumberFormat="1" applyFont="1" applyFill="1" applyBorder="1" applyAlignment="1">
      <alignment horizontal="center"/>
    </xf>
    <xf numFmtId="1" fontId="65" fillId="11" borderId="4" xfId="0" applyNumberFormat="1" applyFont="1" applyFill="1" applyBorder="1" applyAlignment="1">
      <alignment horizontal="center"/>
    </xf>
    <xf numFmtId="0" fontId="68" fillId="8" borderId="4" xfId="0" applyFont="1" applyFill="1" applyBorder="1" applyAlignment="1">
      <alignment horizontal="center"/>
    </xf>
    <xf numFmtId="1" fontId="53" fillId="13" borderId="4" xfId="0" applyNumberFormat="1" applyFont="1" applyFill="1" applyBorder="1" applyAlignment="1">
      <alignment horizontal="center"/>
    </xf>
    <xf numFmtId="0" fontId="51" fillId="8" borderId="4" xfId="0" applyFont="1" applyFill="1" applyBorder="1" applyAlignment="1">
      <alignment horizontal="center"/>
    </xf>
    <xf numFmtId="167" fontId="53" fillId="13" borderId="4" xfId="0" applyNumberFormat="1" applyFont="1" applyFill="1" applyBorder="1" applyAlignment="1">
      <alignment horizontal="center"/>
    </xf>
    <xf numFmtId="0" fontId="53" fillId="4" borderId="4" xfId="0" applyFont="1" applyFill="1" applyBorder="1"/>
    <xf numFmtId="0" fontId="55" fillId="12" borderId="0" xfId="0" applyFont="1" applyFill="1" applyAlignment="1">
      <alignment horizontal="center" vertical="center"/>
    </xf>
    <xf numFmtId="2" fontId="50" fillId="12" borderId="0" xfId="0" applyNumberFormat="1" applyFont="1" applyFill="1" applyAlignment="1">
      <alignment horizontal="center"/>
    </xf>
    <xf numFmtId="164" fontId="50" fillId="11" borderId="4" xfId="0" applyNumberFormat="1" applyFont="1" applyFill="1" applyBorder="1" applyAlignment="1">
      <alignment horizontal="center" vertical="center"/>
    </xf>
    <xf numFmtId="170" fontId="0" fillId="0" borderId="0" xfId="0" applyNumberFormat="1" applyAlignment="1">
      <alignment vertical="top" wrapText="1"/>
    </xf>
    <xf numFmtId="170" fontId="0" fillId="0" borderId="0" xfId="0" applyNumberFormat="1"/>
    <xf numFmtId="170" fontId="5" fillId="0" borderId="0" xfId="0" applyNumberFormat="1" applyFont="1"/>
    <xf numFmtId="170" fontId="0" fillId="5" borderId="0" xfId="0" applyNumberFormat="1" applyFill="1"/>
    <xf numFmtId="1" fontId="24" fillId="13" borderId="4" xfId="0" applyNumberFormat="1" applyFont="1" applyFill="1" applyBorder="1" applyAlignment="1">
      <alignment horizontal="center"/>
    </xf>
    <xf numFmtId="0" fontId="74" fillId="0" borderId="0" xfId="0" pivotButton="1" applyFont="1"/>
    <xf numFmtId="0" fontId="74" fillId="0" borderId="0" xfId="0" applyFont="1"/>
    <xf numFmtId="0" fontId="74" fillId="0" borderId="0" xfId="0" applyFont="1" applyAlignment="1">
      <alignment horizontal="left"/>
    </xf>
    <xf numFmtId="2" fontId="74" fillId="0" borderId="0" xfId="0" applyNumberFormat="1" applyFont="1"/>
    <xf numFmtId="0" fontId="51" fillId="10" borderId="6" xfId="0" applyFont="1" applyFill="1" applyBorder="1" applyAlignment="1">
      <alignment horizontal="center"/>
    </xf>
    <xf numFmtId="0" fontId="51" fillId="10" borderId="7" xfId="0" applyFont="1" applyFill="1" applyBorder="1" applyAlignment="1">
      <alignment horizontal="center"/>
    </xf>
    <xf numFmtId="0" fontId="51" fillId="10" borderId="8" xfId="0" applyFont="1" applyFill="1" applyBorder="1" applyAlignment="1">
      <alignment horizontal="center"/>
    </xf>
    <xf numFmtId="0" fontId="52" fillId="15" borderId="6" xfId="0" applyFont="1" applyFill="1" applyBorder="1" applyAlignment="1">
      <alignment horizontal="center"/>
    </xf>
    <xf numFmtId="0" fontId="52" fillId="15" borderId="7" xfId="0" applyFont="1" applyFill="1" applyBorder="1" applyAlignment="1">
      <alignment horizontal="center"/>
    </xf>
    <xf numFmtId="0" fontId="52" fillId="15" borderId="8" xfId="0" applyFont="1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11" fillId="10" borderId="7" xfId="0" applyFont="1" applyFill="1" applyBorder="1" applyAlignment="1">
      <alignment horizontal="center"/>
    </xf>
    <xf numFmtId="0" fontId="11" fillId="10" borderId="8" xfId="0" applyFont="1" applyFill="1" applyBorder="1" applyAlignment="1">
      <alignment horizontal="center"/>
    </xf>
    <xf numFmtId="0" fontId="31" fillId="15" borderId="6" xfId="0" applyFont="1" applyFill="1" applyBorder="1" applyAlignment="1">
      <alignment horizontal="center"/>
    </xf>
    <xf numFmtId="0" fontId="31" fillId="15" borderId="7" xfId="0" applyFont="1" applyFill="1" applyBorder="1" applyAlignment="1">
      <alignment horizontal="center"/>
    </xf>
    <xf numFmtId="0" fontId="31" fillId="15" borderId="8" xfId="0" applyFont="1" applyFill="1" applyBorder="1" applyAlignment="1">
      <alignment horizontal="center"/>
    </xf>
    <xf numFmtId="0" fontId="38" fillId="9" borderId="18" xfId="1" applyFont="1" applyFill="1" applyBorder="1" applyAlignment="1">
      <alignment horizontal="center" vertical="center"/>
    </xf>
    <xf numFmtId="0" fontId="38" fillId="9" borderId="19" xfId="1" applyFont="1" applyFill="1" applyBorder="1" applyAlignment="1">
      <alignment horizontal="center" vertical="center"/>
    </xf>
    <xf numFmtId="0" fontId="41" fillId="9" borderId="12" xfId="1" applyFont="1" applyFill="1" applyBorder="1" applyAlignment="1">
      <alignment horizontal="center" vertical="center"/>
    </xf>
    <xf numFmtId="0" fontId="41" fillId="9" borderId="13" xfId="1" applyFont="1" applyFill="1" applyBorder="1" applyAlignment="1">
      <alignment horizontal="center" vertical="center"/>
    </xf>
    <xf numFmtId="0" fontId="41" fillId="9" borderId="14" xfId="1" applyFont="1" applyFill="1" applyBorder="1" applyAlignment="1">
      <alignment horizontal="center" vertical="center"/>
    </xf>
    <xf numFmtId="0" fontId="41" fillId="9" borderId="15" xfId="1" applyFont="1" applyFill="1" applyBorder="1" applyAlignment="1">
      <alignment horizontal="center" vertical="center" wrapText="1"/>
    </xf>
    <xf numFmtId="0" fontId="41" fillId="9" borderId="17" xfId="1" applyFont="1" applyFill="1" applyBorder="1" applyAlignment="1">
      <alignment horizontal="center" vertical="center" wrapText="1"/>
    </xf>
    <xf numFmtId="0" fontId="41" fillId="9" borderId="20" xfId="1" applyFont="1" applyFill="1" applyBorder="1" applyAlignment="1">
      <alignment horizontal="center" vertical="center" wrapText="1"/>
    </xf>
    <xf numFmtId="0" fontId="38" fillId="9" borderId="11" xfId="1" applyFont="1" applyFill="1" applyBorder="1" applyAlignment="1">
      <alignment horizontal="center" vertical="center"/>
    </xf>
    <xf numFmtId="0" fontId="38" fillId="9" borderId="15" xfId="1" applyFont="1" applyFill="1" applyBorder="1" applyAlignment="1">
      <alignment horizontal="center" vertical="center"/>
    </xf>
    <xf numFmtId="0" fontId="38" fillId="9" borderId="12" xfId="1" applyFont="1" applyFill="1" applyBorder="1" applyAlignment="1">
      <alignment horizontal="center" vertical="center"/>
    </xf>
    <xf numFmtId="0" fontId="38" fillId="9" borderId="14" xfId="1" applyFont="1" applyFill="1" applyBorder="1" applyAlignment="1">
      <alignment horizontal="center" vertical="center"/>
    </xf>
    <xf numFmtId="0" fontId="39" fillId="10" borderId="37" xfId="1" applyFill="1" applyBorder="1" applyAlignment="1">
      <alignment horizontal="center"/>
    </xf>
    <xf numFmtId="0" fontId="39" fillId="10" borderId="38" xfId="1" applyFill="1" applyBorder="1" applyAlignment="1">
      <alignment horizontal="center"/>
    </xf>
    <xf numFmtId="0" fontId="43" fillId="10" borderId="31" xfId="1" applyFont="1" applyFill="1" applyBorder="1" applyAlignment="1">
      <alignment horizontal="center"/>
    </xf>
    <xf numFmtId="0" fontId="43" fillId="10" borderId="32" xfId="1" applyFont="1" applyFill="1" applyBorder="1" applyAlignment="1">
      <alignment horizontal="center"/>
    </xf>
    <xf numFmtId="0" fontId="43" fillId="10" borderId="33" xfId="1" applyFont="1" applyFill="1" applyBorder="1" applyAlignment="1">
      <alignment horizontal="center"/>
    </xf>
    <xf numFmtId="0" fontId="43" fillId="10" borderId="34" xfId="1" applyFont="1" applyFill="1" applyBorder="1" applyAlignment="1">
      <alignment horizontal="center"/>
    </xf>
    <xf numFmtId="0" fontId="43" fillId="10" borderId="24" xfId="1" applyFont="1" applyFill="1" applyBorder="1" applyAlignment="1">
      <alignment horizontal="center"/>
    </xf>
    <xf numFmtId="0" fontId="43" fillId="10" borderId="35" xfId="1" applyFont="1" applyFill="1" applyBorder="1" applyAlignment="1">
      <alignment horizontal="center"/>
    </xf>
    <xf numFmtId="0" fontId="44" fillId="10" borderId="5" xfId="1" applyFont="1" applyFill="1" applyBorder="1" applyAlignment="1">
      <alignment horizontal="center" vertical="center"/>
    </xf>
    <xf numFmtId="0" fontId="44" fillId="10" borderId="29" xfId="1" applyFont="1" applyFill="1" applyBorder="1" applyAlignment="1">
      <alignment horizontal="center" vertical="center"/>
    </xf>
    <xf numFmtId="0" fontId="44" fillId="10" borderId="28" xfId="1" applyFont="1" applyFill="1" applyBorder="1" applyAlignment="1">
      <alignment horizontal="center" vertical="center"/>
    </xf>
    <xf numFmtId="0" fontId="39" fillId="10" borderId="5" xfId="1" applyFill="1" applyBorder="1" applyAlignment="1">
      <alignment horizontal="center"/>
    </xf>
    <xf numFmtId="0" fontId="39" fillId="10" borderId="29" xfId="1" applyFill="1" applyBorder="1" applyAlignment="1">
      <alignment horizontal="center"/>
    </xf>
  </cellXfs>
  <cellStyles count="2">
    <cellStyle name="Normal" xfId="0" builtinId="0"/>
    <cellStyle name="Normal 2 4 2" xfId="1" xr:uid="{00000000-0005-0000-0000-000001000000}"/>
  </cellStyles>
  <dxfs count="123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name val="Angsana New"/>
        <scheme val="none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</dxfs>
  <tableStyles count="0" defaultTableStyle="TableStyleMedium2" defaultPivotStyle="PivotStyleLight16"/>
  <colors>
    <mruColors>
      <color rgb="FFCCECFF"/>
      <color rgb="FFFF66CC"/>
      <color rgb="FFFFCCFF"/>
      <color rgb="FF00CC66"/>
      <color rgb="FF00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7.xml"/><Relationship Id="rId18" Type="http://schemas.openxmlformats.org/officeDocument/2006/relationships/worksheet" Target="worksheets/sheet8.xml"/><Relationship Id="rId26" Type="http://schemas.openxmlformats.org/officeDocument/2006/relationships/chartsheet" Target="chartsheets/sheet16.xml"/><Relationship Id="rId39" Type="http://schemas.openxmlformats.org/officeDocument/2006/relationships/worksheet" Target="worksheets/sheet15.xml"/><Relationship Id="rId21" Type="http://schemas.openxmlformats.org/officeDocument/2006/relationships/worksheet" Target="worksheets/sheet9.xml"/><Relationship Id="rId34" Type="http://schemas.openxmlformats.org/officeDocument/2006/relationships/chartsheet" Target="chartsheets/sheet21.xml"/><Relationship Id="rId42" Type="http://schemas.openxmlformats.org/officeDocument/2006/relationships/worksheet" Target="worksheets/sheet16.xml"/><Relationship Id="rId47" Type="http://schemas.openxmlformats.org/officeDocument/2006/relationships/chartsheet" Target="chartsheets/sheet30.xml"/><Relationship Id="rId50" Type="http://schemas.openxmlformats.org/officeDocument/2006/relationships/chartsheet" Target="chartsheets/sheet32.xml"/><Relationship Id="rId55" Type="http://schemas.openxmlformats.org/officeDocument/2006/relationships/externalLink" Target="externalLinks/externalLink1.xml"/><Relationship Id="rId63" Type="http://schemas.openxmlformats.org/officeDocument/2006/relationships/customXml" Target="../customXml/item2.xml"/><Relationship Id="rId7" Type="http://schemas.openxmlformats.org/officeDocument/2006/relationships/chartsheet" Target="chartsheets/sheet3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9.xml"/><Relationship Id="rId29" Type="http://schemas.openxmlformats.org/officeDocument/2006/relationships/chartsheet" Target="chartsheets/sheet18.xml"/><Relationship Id="rId11" Type="http://schemas.openxmlformats.org/officeDocument/2006/relationships/chartsheet" Target="chartsheets/sheet6.xml"/><Relationship Id="rId24" Type="http://schemas.openxmlformats.org/officeDocument/2006/relationships/worksheet" Target="worksheets/sheet10.xml"/><Relationship Id="rId32" Type="http://schemas.openxmlformats.org/officeDocument/2006/relationships/chartsheet" Target="chartsheets/sheet20.xml"/><Relationship Id="rId37" Type="http://schemas.openxmlformats.org/officeDocument/2006/relationships/chartsheet" Target="chartsheets/sheet23.xml"/><Relationship Id="rId40" Type="http://schemas.openxmlformats.org/officeDocument/2006/relationships/chartsheet" Target="chartsheets/sheet25.xml"/><Relationship Id="rId45" Type="http://schemas.openxmlformats.org/officeDocument/2006/relationships/worksheet" Target="worksheets/sheet17.xml"/><Relationship Id="rId53" Type="http://schemas.openxmlformats.org/officeDocument/2006/relationships/worksheet" Target="worksheets/sheet21.xml"/><Relationship Id="rId58" Type="http://schemas.openxmlformats.org/officeDocument/2006/relationships/theme" Target="theme/theme1.xml"/><Relationship Id="rId5" Type="http://schemas.openxmlformats.org/officeDocument/2006/relationships/chartsheet" Target="chartsheets/sheet2.xml"/><Relationship Id="rId61" Type="http://schemas.openxmlformats.org/officeDocument/2006/relationships/calcChain" Target="calcChain.xml"/><Relationship Id="rId19" Type="http://schemas.openxmlformats.org/officeDocument/2006/relationships/chartsheet" Target="chartsheets/sheet11.xml"/><Relationship Id="rId14" Type="http://schemas.openxmlformats.org/officeDocument/2006/relationships/chartsheet" Target="chartsheets/sheet8.xml"/><Relationship Id="rId22" Type="http://schemas.openxmlformats.org/officeDocument/2006/relationships/chartsheet" Target="chartsheets/sheet13.xml"/><Relationship Id="rId27" Type="http://schemas.openxmlformats.org/officeDocument/2006/relationships/worksheet" Target="worksheets/sheet11.xml"/><Relationship Id="rId30" Type="http://schemas.openxmlformats.org/officeDocument/2006/relationships/worksheet" Target="worksheets/sheet12.xml"/><Relationship Id="rId35" Type="http://schemas.openxmlformats.org/officeDocument/2006/relationships/chartsheet" Target="chartsheets/sheet22.xml"/><Relationship Id="rId43" Type="http://schemas.openxmlformats.org/officeDocument/2006/relationships/chartsheet" Target="chartsheets/sheet27.xml"/><Relationship Id="rId48" Type="http://schemas.openxmlformats.org/officeDocument/2006/relationships/worksheet" Target="worksheets/sheet18.xml"/><Relationship Id="rId56" Type="http://schemas.openxmlformats.org/officeDocument/2006/relationships/pivotCacheDefinition" Target="pivotCache/pivotCacheDefinition1.xml"/><Relationship Id="rId64" Type="http://schemas.openxmlformats.org/officeDocument/2006/relationships/customXml" Target="../customXml/item3.xml"/><Relationship Id="rId8" Type="http://schemas.openxmlformats.org/officeDocument/2006/relationships/chartsheet" Target="chartsheets/sheet4.xml"/><Relationship Id="rId51" Type="http://schemas.openxmlformats.org/officeDocument/2006/relationships/worksheet" Target="worksheets/sheet1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6.xml"/><Relationship Id="rId17" Type="http://schemas.openxmlformats.org/officeDocument/2006/relationships/chartsheet" Target="chartsheets/sheet10.xml"/><Relationship Id="rId25" Type="http://schemas.openxmlformats.org/officeDocument/2006/relationships/chartsheet" Target="chartsheets/sheet15.xml"/><Relationship Id="rId33" Type="http://schemas.openxmlformats.org/officeDocument/2006/relationships/worksheet" Target="worksheets/sheet13.xml"/><Relationship Id="rId38" Type="http://schemas.openxmlformats.org/officeDocument/2006/relationships/chartsheet" Target="chartsheets/sheet24.xml"/><Relationship Id="rId46" Type="http://schemas.openxmlformats.org/officeDocument/2006/relationships/chartsheet" Target="chartsheets/sheet29.xml"/><Relationship Id="rId59" Type="http://schemas.openxmlformats.org/officeDocument/2006/relationships/styles" Target="styles.xml"/><Relationship Id="rId20" Type="http://schemas.openxmlformats.org/officeDocument/2006/relationships/chartsheet" Target="chartsheets/sheet12.xml"/><Relationship Id="rId41" Type="http://schemas.openxmlformats.org/officeDocument/2006/relationships/chartsheet" Target="chartsheets/sheet26.xml"/><Relationship Id="rId54" Type="http://schemas.openxmlformats.org/officeDocument/2006/relationships/worksheet" Target="worksheets/sheet22.xml"/><Relationship Id="rId62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5" Type="http://schemas.openxmlformats.org/officeDocument/2006/relationships/worksheet" Target="worksheets/sheet7.xml"/><Relationship Id="rId23" Type="http://schemas.openxmlformats.org/officeDocument/2006/relationships/chartsheet" Target="chartsheets/sheet14.xml"/><Relationship Id="rId28" Type="http://schemas.openxmlformats.org/officeDocument/2006/relationships/chartsheet" Target="chartsheets/sheet17.xml"/><Relationship Id="rId36" Type="http://schemas.openxmlformats.org/officeDocument/2006/relationships/worksheet" Target="worksheets/sheet14.xml"/><Relationship Id="rId49" Type="http://schemas.openxmlformats.org/officeDocument/2006/relationships/chartsheet" Target="chartsheets/sheet31.xml"/><Relationship Id="rId57" Type="http://schemas.openxmlformats.org/officeDocument/2006/relationships/pivotCacheDefinition" Target="pivotCache/pivotCacheDefinition2.xml"/><Relationship Id="rId10" Type="http://schemas.openxmlformats.org/officeDocument/2006/relationships/chartsheet" Target="chartsheets/sheet5.xml"/><Relationship Id="rId31" Type="http://schemas.openxmlformats.org/officeDocument/2006/relationships/chartsheet" Target="chartsheets/sheet19.xml"/><Relationship Id="rId44" Type="http://schemas.openxmlformats.org/officeDocument/2006/relationships/chartsheet" Target="chartsheets/sheet28.xml"/><Relationship Id="rId52" Type="http://schemas.openxmlformats.org/officeDocument/2006/relationships/worksheet" Target="worksheets/sheet20.xml"/><Relationship Id="rId6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Female AA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house!$B$6</c:f>
              <c:strCache>
                <c:ptCount val="1"/>
                <c:pt idx="0">
                  <c:v>AA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house!$B$7:$B$31</c:f>
              <c:numCache>
                <c:formatCode>#,##0</c:formatCode>
                <c:ptCount val="25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B-4D9F-A738-DAE9F3F271EE}"/>
            </c:ext>
          </c:extLst>
        </c:ser>
        <c:ser>
          <c:idx val="1"/>
          <c:order val="1"/>
          <c:tx>
            <c:strRef>
              <c:f>house!$C$6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house!$C$7:$C$31</c:f>
              <c:numCache>
                <c:formatCode>#,##0</c:formatCode>
                <c:ptCount val="25"/>
                <c:pt idx="0">
                  <c:v>133.48714285714286</c:v>
                </c:pt>
                <c:pt idx="1">
                  <c:v>274.74714285714288</c:v>
                </c:pt>
                <c:pt idx="2">
                  <c:v>390.86856388329983</c:v>
                </c:pt>
                <c:pt idx="3">
                  <c:v>501.9375</c:v>
                </c:pt>
                <c:pt idx="4">
                  <c:v>621.5</c:v>
                </c:pt>
                <c:pt idx="5">
                  <c:v>752.375</c:v>
                </c:pt>
                <c:pt idx="6">
                  <c:v>865.9375</c:v>
                </c:pt>
                <c:pt idx="7">
                  <c:v>947.5</c:v>
                </c:pt>
                <c:pt idx="8">
                  <c:v>1078.5625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0B-4D9F-A738-DAE9F3F271EE}"/>
            </c:ext>
          </c:extLst>
        </c:ser>
        <c:ser>
          <c:idx val="2"/>
          <c:order val="2"/>
          <c:tx>
            <c:strRef>
              <c:f>house!$D$6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house!$D$7:$D$31</c:f>
              <c:numCache>
                <c:formatCode>#,##0</c:formatCode>
                <c:ptCount val="25"/>
                <c:pt idx="0">
                  <c:v>133.44857142857143</c:v>
                </c:pt>
                <c:pt idx="1">
                  <c:v>268.35714285714283</c:v>
                </c:pt>
                <c:pt idx="2">
                  <c:v>374.76499999999993</c:v>
                </c:pt>
                <c:pt idx="3">
                  <c:v>476</c:v>
                </c:pt>
                <c:pt idx="4">
                  <c:v>592.1875</c:v>
                </c:pt>
                <c:pt idx="5">
                  <c:v>709.5625</c:v>
                </c:pt>
                <c:pt idx="6">
                  <c:v>817.4375</c:v>
                </c:pt>
                <c:pt idx="7">
                  <c:v>911.625</c:v>
                </c:pt>
                <c:pt idx="8">
                  <c:v>1027.5625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0B-4D9F-A738-DAE9F3F271EE}"/>
            </c:ext>
          </c:extLst>
        </c:ser>
        <c:ser>
          <c:idx val="3"/>
          <c:order val="3"/>
          <c:tx>
            <c:strRef>
              <c:f>house!$E$6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house!$E$7:$E$31</c:f>
              <c:numCache>
                <c:formatCode>#,##0</c:formatCode>
                <c:ptCount val="25"/>
                <c:pt idx="0">
                  <c:v>146.23142857142858</c:v>
                </c:pt>
                <c:pt idx="1">
                  <c:v>292.45571428571429</c:v>
                </c:pt>
                <c:pt idx="2">
                  <c:v>432.70624999999995</c:v>
                </c:pt>
                <c:pt idx="3">
                  <c:v>553.0625</c:v>
                </c:pt>
                <c:pt idx="4">
                  <c:v>649.9375</c:v>
                </c:pt>
                <c:pt idx="5">
                  <c:v>719.75</c:v>
                </c:pt>
                <c:pt idx="6">
                  <c:v>868.875</c:v>
                </c:pt>
                <c:pt idx="7">
                  <c:v>993.8125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0B-4D9F-A738-DAE9F3F271EE}"/>
            </c:ext>
          </c:extLst>
        </c:ser>
        <c:ser>
          <c:idx val="4"/>
          <c:order val="4"/>
          <c:tx>
            <c:strRef>
              <c:f>house!$F$6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house!$F$7:$F$31</c:f>
              <c:numCache>
                <c:formatCode>#,##0</c:formatCode>
                <c:ptCount val="25"/>
                <c:pt idx="0">
                  <c:v>150.37428571428572</c:v>
                </c:pt>
                <c:pt idx="1">
                  <c:v>288.83</c:v>
                </c:pt>
                <c:pt idx="2">
                  <c:v>422.97874999999999</c:v>
                </c:pt>
                <c:pt idx="3">
                  <c:v>516.8125</c:v>
                </c:pt>
                <c:pt idx="4">
                  <c:v>612.25</c:v>
                </c:pt>
                <c:pt idx="5">
                  <c:v>727.875</c:v>
                </c:pt>
                <c:pt idx="6">
                  <c:v>845.875</c:v>
                </c:pt>
                <c:pt idx="7">
                  <c:v>946.25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0B-4D9F-A738-DAE9F3F271EE}"/>
            </c:ext>
          </c:extLst>
        </c:ser>
        <c:ser>
          <c:idx val="5"/>
          <c:order val="5"/>
          <c:tx>
            <c:strRef>
              <c:f>house!$G$6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house!$G$7:$G$31</c:f>
              <c:numCache>
                <c:formatCode>#,##0</c:formatCode>
                <c:ptCount val="25"/>
                <c:pt idx="4">
                  <c:v>550.625</c:v>
                </c:pt>
                <c:pt idx="5">
                  <c:v>685.625</c:v>
                </c:pt>
                <c:pt idx="6">
                  <c:v>801</c:v>
                </c:pt>
                <c:pt idx="7">
                  <c:v>909.1875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0B-4D9F-A738-DAE9F3F271EE}"/>
            </c:ext>
          </c:extLst>
        </c:ser>
        <c:ser>
          <c:idx val="6"/>
          <c:order val="6"/>
          <c:tx>
            <c:strRef>
              <c:f>house!$H$6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house!$H$7:$H$31</c:f>
              <c:numCache>
                <c:formatCode>#,##0</c:formatCode>
                <c:ptCount val="25"/>
                <c:pt idx="0">
                  <c:v>150.53142857142853</c:v>
                </c:pt>
                <c:pt idx="1">
                  <c:v>265.67714285714288</c:v>
                </c:pt>
                <c:pt idx="2">
                  <c:v>375.63125000000002</c:v>
                </c:pt>
                <c:pt idx="3">
                  <c:v>518.1875</c:v>
                </c:pt>
                <c:pt idx="4">
                  <c:v>611.3125</c:v>
                </c:pt>
                <c:pt idx="5">
                  <c:v>728.5</c:v>
                </c:pt>
                <c:pt idx="6">
                  <c:v>831.1875</c:v>
                </c:pt>
                <c:pt idx="7">
                  <c:v>944.75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0B-4D9F-A738-DAE9F3F271EE}"/>
            </c:ext>
          </c:extLst>
        </c:ser>
        <c:ser>
          <c:idx val="7"/>
          <c:order val="7"/>
          <c:tx>
            <c:strRef>
              <c:f>house!$I$6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house!$I$7:$I$31</c:f>
              <c:numCache>
                <c:formatCode>#,##0</c:formatCode>
                <c:ptCount val="25"/>
                <c:pt idx="0">
                  <c:v>137.6</c:v>
                </c:pt>
                <c:pt idx="1">
                  <c:v>256.38285714285718</c:v>
                </c:pt>
                <c:pt idx="2">
                  <c:v>370.69602272727263</c:v>
                </c:pt>
                <c:pt idx="3">
                  <c:v>512.5</c:v>
                </c:pt>
                <c:pt idx="4">
                  <c:v>613.4375</c:v>
                </c:pt>
                <c:pt idx="5">
                  <c:v>737.1875</c:v>
                </c:pt>
                <c:pt idx="6">
                  <c:v>841.375</c:v>
                </c:pt>
                <c:pt idx="7">
                  <c:v>942.0625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0B-4D9F-A738-DAE9F3F271EE}"/>
            </c:ext>
          </c:extLst>
        </c:ser>
        <c:ser>
          <c:idx val="8"/>
          <c:order val="8"/>
          <c:tx>
            <c:strRef>
              <c:f>house!$J$6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house!$J$7:$J$31</c:f>
              <c:numCache>
                <c:formatCode>#,##0</c:formatCode>
                <c:ptCount val="25"/>
                <c:pt idx="0">
                  <c:v>139.31714285714287</c:v>
                </c:pt>
                <c:pt idx="1">
                  <c:v>285.74714285714288</c:v>
                </c:pt>
                <c:pt idx="2">
                  <c:v>400.51874999999995</c:v>
                </c:pt>
                <c:pt idx="3">
                  <c:v>505.6875</c:v>
                </c:pt>
                <c:pt idx="4">
                  <c:v>622.5625</c:v>
                </c:pt>
                <c:pt idx="5">
                  <c:v>730.625</c:v>
                </c:pt>
                <c:pt idx="6">
                  <c:v>847.25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0B-4D9F-A738-DAE9F3F271EE}"/>
            </c:ext>
          </c:extLst>
        </c:ser>
        <c:ser>
          <c:idx val="9"/>
          <c:order val="9"/>
          <c:tx>
            <c:strRef>
              <c:f>house!$K$6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house!$K$7:$K$31</c:f>
              <c:numCache>
                <c:formatCode>#,##0</c:formatCode>
                <c:ptCount val="25"/>
                <c:pt idx="0">
                  <c:v>141.33714285714285</c:v>
                </c:pt>
                <c:pt idx="1">
                  <c:v>278.91285714285715</c:v>
                </c:pt>
                <c:pt idx="2">
                  <c:v>397.08</c:v>
                </c:pt>
                <c:pt idx="3">
                  <c:v>511.125</c:v>
                </c:pt>
                <c:pt idx="4">
                  <c:v>575.75</c:v>
                </c:pt>
                <c:pt idx="5">
                  <c:v>688.5</c:v>
                </c:pt>
                <c:pt idx="6">
                  <c:v>810.3125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50B-4D9F-A738-DAE9F3F271EE}"/>
            </c:ext>
          </c:extLst>
        </c:ser>
        <c:ser>
          <c:idx val="10"/>
          <c:order val="10"/>
          <c:tx>
            <c:strRef>
              <c:f>house!$L$6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house!$L$7:$L$31</c:f>
              <c:numCache>
                <c:formatCode>#,##0</c:formatCode>
                <c:ptCount val="25"/>
                <c:pt idx="0">
                  <c:v>127.90428571428571</c:v>
                </c:pt>
                <c:pt idx="1">
                  <c:v>266.24285714285713</c:v>
                </c:pt>
                <c:pt idx="2">
                  <c:v>391.67</c:v>
                </c:pt>
                <c:pt idx="3">
                  <c:v>500.3125</c:v>
                </c:pt>
                <c:pt idx="4">
                  <c:v>613.25</c:v>
                </c:pt>
                <c:pt idx="5">
                  <c:v>695.375</c:v>
                </c:pt>
                <c:pt idx="6">
                  <c:v>840.4375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50B-4D9F-A738-DAE9F3F271EE}"/>
            </c:ext>
          </c:extLst>
        </c:ser>
        <c:ser>
          <c:idx val="11"/>
          <c:order val="11"/>
          <c:tx>
            <c:strRef>
              <c:f>house!$M$6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house!$M$7:$M$31</c:f>
              <c:numCache>
                <c:formatCode>#,##0</c:formatCode>
                <c:ptCount val="25"/>
                <c:pt idx="0">
                  <c:v>129.30000000000001</c:v>
                </c:pt>
                <c:pt idx="1">
                  <c:v>275.64428571428573</c:v>
                </c:pt>
                <c:pt idx="2">
                  <c:v>393.15250000000003</c:v>
                </c:pt>
                <c:pt idx="3">
                  <c:v>487.1875</c:v>
                </c:pt>
                <c:pt idx="4">
                  <c:v>598.5625</c:v>
                </c:pt>
                <c:pt idx="5">
                  <c:v>713.3125</c:v>
                </c:pt>
                <c:pt idx="6">
                  <c:v>823.0625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50B-4D9F-A738-DAE9F3F271EE}"/>
            </c:ext>
          </c:extLst>
        </c:ser>
        <c:ser>
          <c:idx val="12"/>
          <c:order val="12"/>
          <c:tx>
            <c:strRef>
              <c:f>house!$N$6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house!$N$7:$N$31</c:f>
              <c:numCache>
                <c:formatCode>#,##0</c:formatCode>
                <c:ptCount val="25"/>
                <c:pt idx="0">
                  <c:v>139.81142857142859</c:v>
                </c:pt>
                <c:pt idx="1">
                  <c:v>282.31428571428575</c:v>
                </c:pt>
                <c:pt idx="2">
                  <c:v>394.55421355714282</c:v>
                </c:pt>
                <c:pt idx="3">
                  <c:v>503.0625</c:v>
                </c:pt>
                <c:pt idx="4">
                  <c:v>617.375</c:v>
                </c:pt>
                <c:pt idx="5">
                  <c:v>756.5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50B-4D9F-A738-DAE9F3F271EE}"/>
            </c:ext>
          </c:extLst>
        </c:ser>
        <c:ser>
          <c:idx val="13"/>
          <c:order val="13"/>
          <c:tx>
            <c:strRef>
              <c:f>house!#REF!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  <c:extLst xmlns:c15="http://schemas.microsoft.com/office/drawing/2012/chart"/>
            </c:numRef>
          </c:cat>
          <c:val>
            <c:numRef>
              <c:f>house!#REF!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E50B-4D9F-A738-DAE9F3F27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276367"/>
        <c:axId val="450282191"/>
        <c:extLst>
          <c:ext xmlns:c15="http://schemas.microsoft.com/office/drawing/2012/chart" uri="{02D57815-91ED-43cb-92C2-25804820EDAC}">
            <c15:filteredLineSeries>
              <c15:ser>
                <c:idx val="14"/>
                <c:order val="14"/>
                <c:tx>
                  <c:strRef>
                    <c:extLst>
                      <c:ext uri="{02D57815-91ED-43cb-92C2-25804820EDAC}">
                        <c15:formulaRef>
                          <c15:sqref>house!$O$6</c15:sqref>
                        </c15:formulaRef>
                      </c:ext>
                    </c:extLst>
                    <c:strCache>
                      <c:ptCount val="1"/>
                      <c:pt idx="0">
                        <c:v>13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house!$A$7:$A$31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house!$O$7:$O$31</c15:sqref>
                        </c15:formulaRef>
                      </c:ext>
                    </c:extLst>
                    <c:numCache>
                      <c:formatCode>#,##0</c:formatCode>
                      <c:ptCount val="25"/>
                      <c:pt idx="0">
                        <c:v>134.53714285714287</c:v>
                      </c:pt>
                      <c:pt idx="1">
                        <c:v>269.32</c:v>
                      </c:pt>
                      <c:pt idx="2">
                        <c:v>398.99571428571431</c:v>
                      </c:pt>
                      <c:pt idx="3">
                        <c:v>486.5</c:v>
                      </c:pt>
                      <c:pt idx="4">
                        <c:v>595.75</c:v>
                      </c:pt>
                      <c:pt idx="5">
                        <c:v>727.5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E50B-4D9F-A738-DAE9F3F271EE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house!$P$6</c15:sqref>
                        </c15:formulaRef>
                      </c:ext>
                    </c:extLst>
                    <c:strCache>
                      <c:ptCount val="1"/>
                      <c:pt idx="0">
                        <c:v>14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house!$A$7:$A$31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house!$P$7:$P$31</c15:sqref>
                        </c15:formulaRef>
                      </c:ext>
                    </c:extLst>
                    <c:numCache>
                      <c:formatCode>#,##0</c:formatCode>
                      <c:ptCount val="25"/>
                      <c:pt idx="0">
                        <c:v>130.94</c:v>
                      </c:pt>
                      <c:pt idx="1">
                        <c:v>277.00714285714287</c:v>
                      </c:pt>
                      <c:pt idx="2">
                        <c:v>375.48571428571432</c:v>
                      </c:pt>
                      <c:pt idx="3">
                        <c:v>451.8125</c:v>
                      </c:pt>
                      <c:pt idx="4">
                        <c:v>595.9375</c:v>
                      </c:pt>
                      <c:pt idx="5">
                        <c:v>731.8125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0B-4D9F-A738-DAE9F3F271EE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house!$Q$6</c15:sqref>
                        </c15:formulaRef>
                      </c:ext>
                    </c:extLst>
                    <c:strCache>
                      <c:ptCount val="1"/>
                      <c:pt idx="0">
                        <c:v>15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house!$A$7:$A$31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house!$Q$7:$Q$31</c15:sqref>
                        </c15:formulaRef>
                      </c:ext>
                    </c:extLst>
                    <c:numCache>
                      <c:formatCode>#,##0</c:formatCode>
                      <c:ptCount val="25"/>
                      <c:pt idx="0">
                        <c:v>122.91285714285712</c:v>
                      </c:pt>
                      <c:pt idx="1">
                        <c:v>263.75142857142856</c:v>
                      </c:pt>
                      <c:pt idx="2">
                        <c:v>410.55571428571426</c:v>
                      </c:pt>
                      <c:pt idx="3">
                        <c:v>496.4375</c:v>
                      </c:pt>
                      <c:pt idx="4">
                        <c:v>591.8125</c:v>
                      </c:pt>
                      <c:pt idx="5">
                        <c:v>708.8125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0B-4D9F-A738-DAE9F3F271EE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house!$R$6</c15:sqref>
                        </c15:formulaRef>
                      </c:ext>
                    </c:extLst>
                    <c:strCache>
                      <c:ptCount val="1"/>
                      <c:pt idx="0">
                        <c:v>16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house!$A$7:$A$31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house!$R$7:$R$31</c15:sqref>
                        </c15:formulaRef>
                      </c:ext>
                    </c:extLst>
                    <c:numCache>
                      <c:formatCode>#,##0</c:formatCode>
                      <c:ptCount val="25"/>
                      <c:pt idx="0">
                        <c:v>126.32000000000001</c:v>
                      </c:pt>
                      <c:pt idx="1">
                        <c:v>271.39142857142861</c:v>
                      </c:pt>
                      <c:pt idx="2">
                        <c:v>396.18428571428564</c:v>
                      </c:pt>
                      <c:pt idx="3">
                        <c:v>498.4375</c:v>
                      </c:pt>
                      <c:pt idx="4">
                        <c:v>585</c:v>
                      </c:pt>
                      <c:pt idx="5">
                        <c:v>698.4375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0B-4D9F-A738-DAE9F3F271EE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house!$S$6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house!$A$7:$A$31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house!$S$7:$S$31</c15:sqref>
                        </c15:formulaRef>
                      </c:ext>
                    </c:extLst>
                    <c:numCache>
                      <c:formatCode>#,##0</c:formatCode>
                      <c:ptCount val="2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50B-4D9F-A738-DAE9F3F271EE}"/>
                  </c:ext>
                </c:extLst>
              </c15:ser>
            </c15:filteredLineSeries>
          </c:ext>
        </c:extLst>
      </c:lineChart>
      <c:catAx>
        <c:axId val="45027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82191"/>
        <c:crosses val="autoZero"/>
        <c:auto val="1"/>
        <c:lblAlgn val="ctr"/>
        <c:lblOffset val="100"/>
        <c:noMultiLvlLbl val="0"/>
      </c:catAx>
      <c:valAx>
        <c:axId val="45028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7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 AA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house!$U$6</c:f>
              <c:strCache>
                <c:ptCount val="1"/>
                <c:pt idx="0">
                  <c:v>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house!$U$7:$U$31</c:f>
              <c:numCache>
                <c:formatCode>#,##0</c:formatCode>
                <c:ptCount val="25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6-4032-A9D5-238E50E58B78}"/>
            </c:ext>
          </c:extLst>
        </c:ser>
        <c:ser>
          <c:idx val="1"/>
          <c:order val="1"/>
          <c:tx>
            <c:strRef>
              <c:f>house!$V$6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house!$V$7:$V$31</c:f>
              <c:numCache>
                <c:formatCode>#,##0</c:formatCode>
                <c:ptCount val="25"/>
                <c:pt idx="0">
                  <c:v>150.93</c:v>
                </c:pt>
                <c:pt idx="1">
                  <c:v>326</c:v>
                </c:pt>
                <c:pt idx="2">
                  <c:v>508.93</c:v>
                </c:pt>
                <c:pt idx="3">
                  <c:v>709.5</c:v>
                </c:pt>
                <c:pt idx="4">
                  <c:v>910.16666666666663</c:v>
                </c:pt>
                <c:pt idx="5">
                  <c:v>1113.3333333333333</c:v>
                </c:pt>
                <c:pt idx="6">
                  <c:v>1264.8333333333333</c:v>
                </c:pt>
                <c:pt idx="7">
                  <c:v>1458.6666666666667</c:v>
                </c:pt>
                <c:pt idx="8">
                  <c:v>1545.6666666666667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6-4032-A9D5-238E50E58B78}"/>
            </c:ext>
          </c:extLst>
        </c:ser>
        <c:ser>
          <c:idx val="2"/>
          <c:order val="2"/>
          <c:tx>
            <c:strRef>
              <c:f>house!$W$6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house!$W$7:$W$31</c:f>
              <c:numCache>
                <c:formatCode>#,##0</c:formatCode>
                <c:ptCount val="25"/>
                <c:pt idx="0">
                  <c:v>150.19999999999999</c:v>
                </c:pt>
                <c:pt idx="1">
                  <c:v>313</c:v>
                </c:pt>
                <c:pt idx="2">
                  <c:v>516.4</c:v>
                </c:pt>
                <c:pt idx="3">
                  <c:v>709.66666666666663</c:v>
                </c:pt>
                <c:pt idx="4">
                  <c:v>888</c:v>
                </c:pt>
                <c:pt idx="5">
                  <c:v>1071</c:v>
                </c:pt>
                <c:pt idx="6">
                  <c:v>1268.6666666666667</c:v>
                </c:pt>
                <c:pt idx="7">
                  <c:v>1419.6666666666667</c:v>
                </c:pt>
                <c:pt idx="8">
                  <c:v>1618.1666666666667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6-4032-A9D5-238E50E58B78}"/>
            </c:ext>
          </c:extLst>
        </c:ser>
        <c:ser>
          <c:idx val="3"/>
          <c:order val="3"/>
          <c:tx>
            <c:strRef>
              <c:f>house!$X$6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house!$X$7:$X$31</c:f>
              <c:numCache>
                <c:formatCode>#,##0</c:formatCode>
                <c:ptCount val="25"/>
                <c:pt idx="0">
                  <c:v>159.32</c:v>
                </c:pt>
                <c:pt idx="1">
                  <c:v>346</c:v>
                </c:pt>
                <c:pt idx="2">
                  <c:v>536</c:v>
                </c:pt>
                <c:pt idx="3">
                  <c:v>691</c:v>
                </c:pt>
                <c:pt idx="4">
                  <c:v>839.8</c:v>
                </c:pt>
                <c:pt idx="5">
                  <c:v>900</c:v>
                </c:pt>
                <c:pt idx="6">
                  <c:v>1186.1666666666667</c:v>
                </c:pt>
                <c:pt idx="7">
                  <c:v>1334.5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76-4032-A9D5-238E50E58B78}"/>
            </c:ext>
          </c:extLst>
        </c:ser>
        <c:ser>
          <c:idx val="4"/>
          <c:order val="4"/>
          <c:tx>
            <c:strRef>
              <c:f>house!$Y$6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house!$Y$7:$Y$31</c:f>
              <c:numCache>
                <c:formatCode>#,##0</c:formatCode>
                <c:ptCount val="25"/>
                <c:pt idx="0">
                  <c:v>165.34</c:v>
                </c:pt>
                <c:pt idx="1">
                  <c:v>345</c:v>
                </c:pt>
                <c:pt idx="2">
                  <c:v>508</c:v>
                </c:pt>
                <c:pt idx="3">
                  <c:v>639.6</c:v>
                </c:pt>
                <c:pt idx="4">
                  <c:v>796</c:v>
                </c:pt>
                <c:pt idx="5">
                  <c:v>980.8</c:v>
                </c:pt>
                <c:pt idx="6">
                  <c:v>1191.4000000000001</c:v>
                </c:pt>
                <c:pt idx="7">
                  <c:v>1314.8333333333333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76-4032-A9D5-238E50E58B78}"/>
            </c:ext>
          </c:extLst>
        </c:ser>
        <c:ser>
          <c:idx val="5"/>
          <c:order val="5"/>
          <c:tx>
            <c:strRef>
              <c:f>house!$Z$6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house!$Z$7:$Z$31</c:f>
              <c:numCache>
                <c:formatCode>#,##0</c:formatCode>
                <c:ptCount val="25"/>
                <c:pt idx="4">
                  <c:v>857.33333333333337</c:v>
                </c:pt>
                <c:pt idx="5">
                  <c:v>1067.1666666666667</c:v>
                </c:pt>
                <c:pt idx="6">
                  <c:v>1246.3333333333333</c:v>
                </c:pt>
                <c:pt idx="7">
                  <c:v>1360.6666666666667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76-4032-A9D5-238E50E58B78}"/>
            </c:ext>
          </c:extLst>
        </c:ser>
        <c:ser>
          <c:idx val="6"/>
          <c:order val="6"/>
          <c:tx>
            <c:strRef>
              <c:f>house!$AA$6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house!$AA$7:$AA$31</c:f>
              <c:numCache>
                <c:formatCode>#,##0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519.5</c:v>
                </c:pt>
                <c:pt idx="3">
                  <c:v>674.66666666666663</c:v>
                </c:pt>
                <c:pt idx="4">
                  <c:v>875.16666666666663</c:v>
                </c:pt>
                <c:pt idx="5">
                  <c:v>1058.8333333333333</c:v>
                </c:pt>
                <c:pt idx="6">
                  <c:v>1230</c:v>
                </c:pt>
                <c:pt idx="7">
                  <c:v>1388.5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76-4032-A9D5-238E50E58B78}"/>
            </c:ext>
          </c:extLst>
        </c:ser>
        <c:ser>
          <c:idx val="7"/>
          <c:order val="7"/>
          <c:tx>
            <c:strRef>
              <c:f>house!$AB$6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house!$AB$7:$AB$31</c:f>
              <c:numCache>
                <c:formatCode>#,##0</c:formatCode>
                <c:ptCount val="25"/>
                <c:pt idx="0">
                  <c:v>147.69999999999999</c:v>
                </c:pt>
                <c:pt idx="1">
                  <c:v>284</c:v>
                </c:pt>
                <c:pt idx="2">
                  <c:v>494</c:v>
                </c:pt>
                <c:pt idx="3">
                  <c:v>698.33333333333337</c:v>
                </c:pt>
                <c:pt idx="4">
                  <c:v>867.83333333333337</c:v>
                </c:pt>
                <c:pt idx="5">
                  <c:v>1049.5</c:v>
                </c:pt>
                <c:pt idx="6">
                  <c:v>1235.1666666666667</c:v>
                </c:pt>
                <c:pt idx="7">
                  <c:v>1391.8333333333333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76-4032-A9D5-238E50E58B78}"/>
            </c:ext>
          </c:extLst>
        </c:ser>
        <c:ser>
          <c:idx val="8"/>
          <c:order val="8"/>
          <c:tx>
            <c:strRef>
              <c:f>house!$AC$6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house!$AC$7:$AC$31</c:f>
              <c:numCache>
                <c:formatCode>#,##0</c:formatCode>
                <c:ptCount val="25"/>
                <c:pt idx="0">
                  <c:v>165.31</c:v>
                </c:pt>
                <c:pt idx="1">
                  <c:v>353</c:v>
                </c:pt>
                <c:pt idx="2">
                  <c:v>532</c:v>
                </c:pt>
                <c:pt idx="3">
                  <c:v>647.16666666666663</c:v>
                </c:pt>
                <c:pt idx="4">
                  <c:v>842.16666666666663</c:v>
                </c:pt>
                <c:pt idx="5">
                  <c:v>1001</c:v>
                </c:pt>
                <c:pt idx="6">
                  <c:v>1191.6666666666667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76-4032-A9D5-238E50E58B78}"/>
            </c:ext>
          </c:extLst>
        </c:ser>
        <c:ser>
          <c:idx val="9"/>
          <c:order val="9"/>
          <c:tx>
            <c:strRef>
              <c:f>house!$AD$6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house!$AD$7:$AD$31</c:f>
              <c:numCache>
                <c:formatCode>#,##0</c:formatCode>
                <c:ptCount val="25"/>
                <c:pt idx="0">
                  <c:v>153.38</c:v>
                </c:pt>
                <c:pt idx="1">
                  <c:v>492.43</c:v>
                </c:pt>
                <c:pt idx="2">
                  <c:v>511</c:v>
                </c:pt>
                <c:pt idx="3">
                  <c:v>639.66666666666663</c:v>
                </c:pt>
                <c:pt idx="4">
                  <c:v>839.16666666666663</c:v>
                </c:pt>
                <c:pt idx="5">
                  <c:v>951.83333333333337</c:v>
                </c:pt>
                <c:pt idx="6">
                  <c:v>1156.8333333333333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76-4032-A9D5-238E50E58B78}"/>
            </c:ext>
          </c:extLst>
        </c:ser>
        <c:ser>
          <c:idx val="10"/>
          <c:order val="10"/>
          <c:tx>
            <c:strRef>
              <c:f>house!$AE$6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house!$AE$7:$AE$31</c:f>
              <c:numCache>
                <c:formatCode>#,##0</c:formatCode>
                <c:ptCount val="25"/>
                <c:pt idx="0">
                  <c:v>162.6</c:v>
                </c:pt>
                <c:pt idx="1">
                  <c:v>348</c:v>
                </c:pt>
                <c:pt idx="2">
                  <c:v>523</c:v>
                </c:pt>
                <c:pt idx="3">
                  <c:v>654.5</c:v>
                </c:pt>
                <c:pt idx="4">
                  <c:v>819.16666666666663</c:v>
                </c:pt>
                <c:pt idx="5">
                  <c:v>1023.1666666666666</c:v>
                </c:pt>
                <c:pt idx="6">
                  <c:v>1203.1666666666667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676-4032-A9D5-238E50E58B78}"/>
            </c:ext>
          </c:extLst>
        </c:ser>
        <c:ser>
          <c:idx val="11"/>
          <c:order val="11"/>
          <c:tx>
            <c:strRef>
              <c:f>house!$AF$6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house!$AF$7:$AF$31</c:f>
              <c:numCache>
                <c:formatCode>#,##0</c:formatCode>
                <c:ptCount val="25"/>
                <c:pt idx="0">
                  <c:v>164.48</c:v>
                </c:pt>
                <c:pt idx="1">
                  <c:v>337.8</c:v>
                </c:pt>
                <c:pt idx="2">
                  <c:v>532</c:v>
                </c:pt>
                <c:pt idx="3">
                  <c:v>663</c:v>
                </c:pt>
                <c:pt idx="4">
                  <c:v>865.33333333333337</c:v>
                </c:pt>
                <c:pt idx="5">
                  <c:v>1036.1666666666667</c:v>
                </c:pt>
                <c:pt idx="6">
                  <c:v>1219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676-4032-A9D5-238E50E58B78}"/>
            </c:ext>
          </c:extLst>
        </c:ser>
        <c:ser>
          <c:idx val="12"/>
          <c:order val="12"/>
          <c:tx>
            <c:strRef>
              <c:f>house!$AG$6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house!$AG$7:$AG$31</c:f>
              <c:numCache>
                <c:formatCode>#,##0</c:formatCode>
                <c:ptCount val="25"/>
                <c:pt idx="0">
                  <c:v>166.44</c:v>
                </c:pt>
                <c:pt idx="1">
                  <c:v>338</c:v>
                </c:pt>
                <c:pt idx="2">
                  <c:v>481</c:v>
                </c:pt>
                <c:pt idx="3">
                  <c:v>640</c:v>
                </c:pt>
                <c:pt idx="4">
                  <c:v>811.33333333333337</c:v>
                </c:pt>
                <c:pt idx="5">
                  <c:v>1003.1666666666666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676-4032-A9D5-238E50E58B78}"/>
            </c:ext>
          </c:extLst>
        </c:ser>
        <c:ser>
          <c:idx val="13"/>
          <c:order val="13"/>
          <c:tx>
            <c:strRef>
              <c:f>house!#REF!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  <c:extLst xmlns:c15="http://schemas.microsoft.com/office/drawing/2012/chart"/>
            </c:numRef>
          </c:cat>
          <c:val>
            <c:numRef>
              <c:f>house!#REF!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A676-4032-A9D5-238E50E58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276367"/>
        <c:axId val="450282191"/>
        <c:extLst>
          <c:ext xmlns:c15="http://schemas.microsoft.com/office/drawing/2012/chart" uri="{02D57815-91ED-43cb-92C2-25804820EDAC}">
            <c15:filteredLineSeries>
              <c15:ser>
                <c:idx val="14"/>
                <c:order val="14"/>
                <c:tx>
                  <c:strRef>
                    <c:extLst>
                      <c:ext uri="{02D57815-91ED-43cb-92C2-25804820EDAC}">
                        <c15:formulaRef>
                          <c15:sqref>house!$AH$6</c15:sqref>
                        </c15:formulaRef>
                      </c:ext>
                    </c:extLst>
                    <c:strCache>
                      <c:ptCount val="1"/>
                      <c:pt idx="0">
                        <c:v>13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house!$A$7:$A$31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house!$AH$7:$AH$31</c15:sqref>
                        </c15:formulaRef>
                      </c:ext>
                    </c:extLst>
                    <c:numCache>
                      <c:formatCode>#,##0</c:formatCode>
                      <c:ptCount val="25"/>
                      <c:pt idx="0">
                        <c:v>160</c:v>
                      </c:pt>
                      <c:pt idx="1">
                        <c:v>356</c:v>
                      </c:pt>
                      <c:pt idx="2">
                        <c:v>523</c:v>
                      </c:pt>
                      <c:pt idx="3">
                        <c:v>676</c:v>
                      </c:pt>
                      <c:pt idx="4">
                        <c:v>825.80000000000007</c:v>
                      </c:pt>
                      <c:pt idx="5">
                        <c:v>1001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A676-4032-A9D5-238E50E58B7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house!$AI$6</c15:sqref>
                        </c15:formulaRef>
                      </c:ext>
                    </c:extLst>
                    <c:strCache>
                      <c:ptCount val="1"/>
                      <c:pt idx="0">
                        <c:v>14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house!$A$7:$A$31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house!$AI$7:$AI$31</c15:sqref>
                        </c15:formulaRef>
                      </c:ext>
                    </c:extLst>
                    <c:numCache>
                      <c:formatCode>#,##0</c:formatCode>
                      <c:ptCount val="25"/>
                      <c:pt idx="0">
                        <c:v>154</c:v>
                      </c:pt>
                      <c:pt idx="1">
                        <c:v>315</c:v>
                      </c:pt>
                      <c:pt idx="2">
                        <c:v>481</c:v>
                      </c:pt>
                      <c:pt idx="3">
                        <c:v>608.16666666666663</c:v>
                      </c:pt>
                      <c:pt idx="4">
                        <c:v>833.83333333333337</c:v>
                      </c:pt>
                      <c:pt idx="5">
                        <c:v>1014.3333333333334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676-4032-A9D5-238E50E58B7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house!$AJ$6</c15:sqref>
                        </c15:formulaRef>
                      </c:ext>
                    </c:extLst>
                    <c:strCache>
                      <c:ptCount val="1"/>
                      <c:pt idx="0">
                        <c:v>15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house!$A$7:$A$31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house!$AJ$7:$AJ$31</c15:sqref>
                        </c15:formulaRef>
                      </c:ext>
                    </c:extLst>
                    <c:numCache>
                      <c:formatCode>#,##0</c:formatCode>
                      <c:ptCount val="25"/>
                      <c:pt idx="0">
                        <c:v>130</c:v>
                      </c:pt>
                      <c:pt idx="1">
                        <c:v>281</c:v>
                      </c:pt>
                      <c:pt idx="2">
                        <c:v>536</c:v>
                      </c:pt>
                      <c:pt idx="3">
                        <c:v>640.4</c:v>
                      </c:pt>
                      <c:pt idx="4">
                        <c:v>765.5</c:v>
                      </c:pt>
                      <c:pt idx="5">
                        <c:v>941.66666666666663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676-4032-A9D5-238E50E58B7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house!$AK$6</c15:sqref>
                        </c15:formulaRef>
                      </c:ext>
                    </c:extLst>
                    <c:strCache>
                      <c:ptCount val="1"/>
                      <c:pt idx="0">
                        <c:v>16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house!$A$7:$A$31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house!$AK$7:$AK$31</c15:sqref>
                        </c15:formulaRef>
                      </c:ext>
                    </c:extLst>
                    <c:numCache>
                      <c:formatCode>#,##0</c:formatCode>
                      <c:ptCount val="25"/>
                      <c:pt idx="0">
                        <c:v>136</c:v>
                      </c:pt>
                      <c:pt idx="1">
                        <c:v>311</c:v>
                      </c:pt>
                      <c:pt idx="2">
                        <c:v>536</c:v>
                      </c:pt>
                      <c:pt idx="3">
                        <c:v>703.5</c:v>
                      </c:pt>
                      <c:pt idx="4">
                        <c:v>819.4</c:v>
                      </c:pt>
                      <c:pt idx="5">
                        <c:v>1012.4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676-4032-A9D5-238E50E58B7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house!$A$7:$A$31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house!$AL$7:$AL$31</c15:sqref>
                        </c15:formulaRef>
                      </c:ext>
                    </c:extLst>
                    <c:numCache>
                      <c:formatCode>#,##0</c:formatCode>
                      <c:ptCount val="25"/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676-4032-A9D5-238E50E58B78}"/>
                  </c:ext>
                </c:extLst>
              </c15:ser>
            </c15:filteredLineSeries>
          </c:ext>
        </c:extLst>
      </c:lineChart>
      <c:catAx>
        <c:axId val="45027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82191"/>
        <c:crosses val="autoZero"/>
        <c:auto val="1"/>
        <c:lblAlgn val="ctr"/>
        <c:lblOffset val="100"/>
        <c:noMultiLvlLbl val="0"/>
      </c:catAx>
      <c:valAx>
        <c:axId val="450282191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7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Female uniformity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house!$BB$6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house!$BB$7:$BB$31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26-43D5-9D6C-9A687405A47A}"/>
            </c:ext>
          </c:extLst>
        </c:ser>
        <c:ser>
          <c:idx val="1"/>
          <c:order val="1"/>
          <c:tx>
            <c:strRef>
              <c:f>house!$BC$6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house!$BC$7:$BC$31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26-43D5-9D6C-9A687405A47A}"/>
            </c:ext>
          </c:extLst>
        </c:ser>
        <c:ser>
          <c:idx val="2"/>
          <c:order val="2"/>
          <c:tx>
            <c:strRef>
              <c:f>house!$BD$6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house!$BD$7:$BD$31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26-43D5-9D6C-9A687405A47A}"/>
            </c:ext>
          </c:extLst>
        </c:ser>
        <c:ser>
          <c:idx val="3"/>
          <c:order val="3"/>
          <c:tx>
            <c:strRef>
              <c:f>house!$BE$6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house!$BE$7:$BE$31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26-43D5-9D6C-9A687405A47A}"/>
            </c:ext>
          </c:extLst>
        </c:ser>
        <c:ser>
          <c:idx val="4"/>
          <c:order val="4"/>
          <c:tx>
            <c:strRef>
              <c:f>house!$BF$6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house!$BF$7:$BF$31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26-43D5-9D6C-9A687405A47A}"/>
            </c:ext>
          </c:extLst>
        </c:ser>
        <c:ser>
          <c:idx val="5"/>
          <c:order val="5"/>
          <c:tx>
            <c:strRef>
              <c:f>house!$BG$6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house!$BG$7:$BG$31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26-43D5-9D6C-9A687405A47A}"/>
            </c:ext>
          </c:extLst>
        </c:ser>
        <c:ser>
          <c:idx val="6"/>
          <c:order val="6"/>
          <c:tx>
            <c:strRef>
              <c:f>house!$BH$6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house!$BH$7:$BH$31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26-43D5-9D6C-9A687405A47A}"/>
            </c:ext>
          </c:extLst>
        </c:ser>
        <c:ser>
          <c:idx val="7"/>
          <c:order val="7"/>
          <c:tx>
            <c:strRef>
              <c:f>house!$BI$6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house!$BI$7:$BI$31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26-43D5-9D6C-9A687405A47A}"/>
            </c:ext>
          </c:extLst>
        </c:ser>
        <c:ser>
          <c:idx val="8"/>
          <c:order val="8"/>
          <c:tx>
            <c:strRef>
              <c:f>house!$BJ$6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house!$BJ$7:$BJ$31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D26-43D5-9D6C-9A687405A47A}"/>
            </c:ext>
          </c:extLst>
        </c:ser>
        <c:ser>
          <c:idx val="9"/>
          <c:order val="9"/>
          <c:tx>
            <c:strRef>
              <c:f>house!$BK$6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house!$BK$7:$BK$31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D26-43D5-9D6C-9A687405A47A}"/>
            </c:ext>
          </c:extLst>
        </c:ser>
        <c:ser>
          <c:idx val="10"/>
          <c:order val="10"/>
          <c:tx>
            <c:strRef>
              <c:f>house!$BL$6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house!$BL$7:$BL$31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26-43D5-9D6C-9A687405A47A}"/>
            </c:ext>
          </c:extLst>
        </c:ser>
        <c:ser>
          <c:idx val="11"/>
          <c:order val="11"/>
          <c:tx>
            <c:strRef>
              <c:f>house!$BM$6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house!$BM$7:$BM$31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D26-43D5-9D6C-9A687405A47A}"/>
            </c:ext>
          </c:extLst>
        </c:ser>
        <c:ser>
          <c:idx val="12"/>
          <c:order val="12"/>
          <c:tx>
            <c:strRef>
              <c:f>house!$BN$6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house!$BN$7:$BN$31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D26-43D5-9D6C-9A687405A47A}"/>
            </c:ext>
          </c:extLst>
        </c:ser>
        <c:ser>
          <c:idx val="13"/>
          <c:order val="13"/>
          <c:tx>
            <c:strRef>
              <c:f>house!$BO$6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house!$BO$7:$BO$31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D26-43D5-9D6C-9A687405A47A}"/>
            </c:ext>
          </c:extLst>
        </c:ser>
        <c:ser>
          <c:idx val="14"/>
          <c:order val="14"/>
          <c:tx>
            <c:strRef>
              <c:f>house!$BP$6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house!$BP$7:$BP$31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D26-43D5-9D6C-9A687405A47A}"/>
            </c:ext>
          </c:extLst>
        </c:ser>
        <c:ser>
          <c:idx val="15"/>
          <c:order val="15"/>
          <c:tx>
            <c:strRef>
              <c:f>house!$BQ$6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house!$BQ$7:$BQ$31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D26-43D5-9D6C-9A687405A47A}"/>
            </c:ext>
          </c:extLst>
        </c:ser>
        <c:ser>
          <c:idx val="16"/>
          <c:order val="16"/>
          <c:tx>
            <c:strRef>
              <c:f>house!$BR$6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house!$BR$7:$BR$31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D26-43D5-9D6C-9A687405A47A}"/>
            </c:ext>
          </c:extLst>
        </c:ser>
        <c:ser>
          <c:idx val="17"/>
          <c:order val="17"/>
          <c:tx>
            <c:strRef>
              <c:f>house!$BS$6</c:f>
              <c:strCache>
                <c:ptCount val="1"/>
                <c:pt idx="0">
                  <c:v>STD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house!$BS$7:$BS$31</c:f>
              <c:numCache>
                <c:formatCode>0.00</c:formatCode>
                <c:ptCount val="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D26-43D5-9D6C-9A687405A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845103"/>
        <c:axId val="569823055"/>
      </c:lineChart>
      <c:catAx>
        <c:axId val="56984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23055"/>
        <c:crosses val="autoZero"/>
        <c:auto val="1"/>
        <c:lblAlgn val="ctr"/>
        <c:lblOffset val="100"/>
        <c:noMultiLvlLbl val="0"/>
      </c:catAx>
      <c:valAx>
        <c:axId val="56982305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4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 uniformity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house!$BT$6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house!$BT$7:$BT$31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2-4485-AB3D-3BCE9E2BDC44}"/>
            </c:ext>
          </c:extLst>
        </c:ser>
        <c:ser>
          <c:idx val="1"/>
          <c:order val="1"/>
          <c:tx>
            <c:strRef>
              <c:f>house!$BU$6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house!$BU$7:$BU$31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E2-4485-AB3D-3BCE9E2BDC44}"/>
            </c:ext>
          </c:extLst>
        </c:ser>
        <c:ser>
          <c:idx val="2"/>
          <c:order val="2"/>
          <c:tx>
            <c:strRef>
              <c:f>house!$BV$6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house!$BV$7:$BV$31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E2-4485-AB3D-3BCE9E2BDC44}"/>
            </c:ext>
          </c:extLst>
        </c:ser>
        <c:ser>
          <c:idx val="3"/>
          <c:order val="3"/>
          <c:tx>
            <c:strRef>
              <c:f>house!$BW$6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house!$BW$7:$BW$31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E2-4485-AB3D-3BCE9E2BDC44}"/>
            </c:ext>
          </c:extLst>
        </c:ser>
        <c:ser>
          <c:idx val="4"/>
          <c:order val="4"/>
          <c:tx>
            <c:strRef>
              <c:f>house!$BX$6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house!$BX$7:$BX$31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E2-4485-AB3D-3BCE9E2BDC44}"/>
            </c:ext>
          </c:extLst>
        </c:ser>
        <c:ser>
          <c:idx val="5"/>
          <c:order val="5"/>
          <c:tx>
            <c:strRef>
              <c:f>house!$BY$6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house!$BY$7:$BY$31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E2-4485-AB3D-3BCE9E2BDC44}"/>
            </c:ext>
          </c:extLst>
        </c:ser>
        <c:ser>
          <c:idx val="6"/>
          <c:order val="6"/>
          <c:tx>
            <c:strRef>
              <c:f>house!$BZ$6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house!$BZ$7:$BZ$31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E2-4485-AB3D-3BCE9E2BDC44}"/>
            </c:ext>
          </c:extLst>
        </c:ser>
        <c:ser>
          <c:idx val="7"/>
          <c:order val="7"/>
          <c:tx>
            <c:strRef>
              <c:f>house!$CA$6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house!$CA$7:$CA$31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E2-4485-AB3D-3BCE9E2BDC44}"/>
            </c:ext>
          </c:extLst>
        </c:ser>
        <c:ser>
          <c:idx val="8"/>
          <c:order val="8"/>
          <c:tx>
            <c:strRef>
              <c:f>house!$CB$6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house!$CB$7:$CB$31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E2-4485-AB3D-3BCE9E2BDC44}"/>
            </c:ext>
          </c:extLst>
        </c:ser>
        <c:ser>
          <c:idx val="9"/>
          <c:order val="9"/>
          <c:tx>
            <c:strRef>
              <c:f>house!$CC$6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house!$CC$7:$CC$31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E2-4485-AB3D-3BCE9E2BDC44}"/>
            </c:ext>
          </c:extLst>
        </c:ser>
        <c:ser>
          <c:idx val="10"/>
          <c:order val="10"/>
          <c:tx>
            <c:strRef>
              <c:f>house!$CD$6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house!$CD$7:$CD$31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E2-4485-AB3D-3BCE9E2BDC44}"/>
            </c:ext>
          </c:extLst>
        </c:ser>
        <c:ser>
          <c:idx val="11"/>
          <c:order val="11"/>
          <c:tx>
            <c:strRef>
              <c:f>house!$CE$6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house!$CE$7:$CE$31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FE2-4485-AB3D-3BCE9E2BDC44}"/>
            </c:ext>
          </c:extLst>
        </c:ser>
        <c:ser>
          <c:idx val="12"/>
          <c:order val="12"/>
          <c:tx>
            <c:strRef>
              <c:f>house!$CF$6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house!$CF$7:$CF$31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FE2-4485-AB3D-3BCE9E2BDC44}"/>
            </c:ext>
          </c:extLst>
        </c:ser>
        <c:ser>
          <c:idx val="13"/>
          <c:order val="13"/>
          <c:tx>
            <c:strRef>
              <c:f>house!$CG$6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house!$CG$7:$CG$31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FE2-4485-AB3D-3BCE9E2BDC44}"/>
            </c:ext>
          </c:extLst>
        </c:ser>
        <c:ser>
          <c:idx val="14"/>
          <c:order val="14"/>
          <c:tx>
            <c:strRef>
              <c:f>house!$CH$6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house!$CH$7:$CH$31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FE2-4485-AB3D-3BCE9E2BDC44}"/>
            </c:ext>
          </c:extLst>
        </c:ser>
        <c:ser>
          <c:idx val="15"/>
          <c:order val="15"/>
          <c:tx>
            <c:strRef>
              <c:f>house!$CI$6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house!$CI$7:$CI$31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FE2-4485-AB3D-3BCE9E2BDC44}"/>
            </c:ext>
          </c:extLst>
        </c:ser>
        <c:ser>
          <c:idx val="16"/>
          <c:order val="16"/>
          <c:tx>
            <c:strRef>
              <c:f>house!$CJ$6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house!$CJ$7:$CJ$31</c:f>
              <c:numCache>
                <c:formatCode>0.00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FE2-4485-AB3D-3BCE9E2BDC44}"/>
            </c:ext>
          </c:extLst>
        </c:ser>
        <c:ser>
          <c:idx val="17"/>
          <c:order val="17"/>
          <c:tx>
            <c:strRef>
              <c:f>house!$CK$6</c:f>
              <c:strCache>
                <c:ptCount val="1"/>
                <c:pt idx="0">
                  <c:v>STD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house!$A$7:$A$31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house!$CK$7:$CK$31</c:f>
              <c:numCache>
                <c:formatCode>General</c:formatCode>
                <c:ptCount val="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FE2-4485-AB3D-3BCE9E2BD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845103"/>
        <c:axId val="569823055"/>
      </c:lineChart>
      <c:catAx>
        <c:axId val="56984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23055"/>
        <c:crosses val="autoZero"/>
        <c:auto val="1"/>
        <c:lblAlgn val="ctr"/>
        <c:lblOffset val="100"/>
        <c:noMultiLvlLbl val="0"/>
      </c:catAx>
      <c:valAx>
        <c:axId val="56982305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4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E-4871-93C5-CED5CBB92CF3}"/>
            </c:ext>
          </c:extLst>
        </c:ser>
        <c:ser>
          <c:idx val="1"/>
          <c:order val="1"/>
          <c:tx>
            <c:strRef>
              <c:f>'16'!$E$3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'16'!$E$4:$E$31</c:f>
              <c:numCache>
                <c:formatCode>0</c:formatCode>
                <c:ptCount val="28"/>
                <c:pt idx="0">
                  <c:v>126.32000000000001</c:v>
                </c:pt>
                <c:pt idx="1">
                  <c:v>271.39142857142861</c:v>
                </c:pt>
                <c:pt idx="2">
                  <c:v>396.18428571428564</c:v>
                </c:pt>
                <c:pt idx="3">
                  <c:v>498.4375</c:v>
                </c:pt>
                <c:pt idx="4">
                  <c:v>585</c:v>
                </c:pt>
                <c:pt idx="5">
                  <c:v>698.4375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0E-4871-93C5-CED5CBB92CF3}"/>
            </c:ext>
          </c:extLst>
        </c:ser>
        <c:ser>
          <c:idx val="2"/>
          <c:order val="2"/>
          <c:tx>
            <c:strRef>
              <c:f>'16'!$G$3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'16'!$G$4:$G$31</c:f>
              <c:numCache>
                <c:formatCode>0</c:formatCode>
                <c:ptCount val="28"/>
                <c:pt idx="3">
                  <c:v>522</c:v>
                </c:pt>
                <c:pt idx="4">
                  <c:v>531</c:v>
                </c:pt>
                <c:pt idx="5">
                  <c:v>597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E-4871-93C5-CED5CBB92CF3}"/>
            </c:ext>
          </c:extLst>
        </c:ser>
        <c:ser>
          <c:idx val="3"/>
          <c:order val="3"/>
          <c:tx>
            <c:strRef>
              <c:f>'16'!$I$3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'16'!$I$4:$I$31</c:f>
              <c:numCache>
                <c:formatCode>0</c:formatCode>
                <c:ptCount val="28"/>
                <c:pt idx="0">
                  <c:v>107.94</c:v>
                </c:pt>
                <c:pt idx="1">
                  <c:v>256.05</c:v>
                </c:pt>
                <c:pt idx="2">
                  <c:v>390.76</c:v>
                </c:pt>
                <c:pt idx="3">
                  <c:v>496</c:v>
                </c:pt>
                <c:pt idx="4">
                  <c:v>516</c:v>
                </c:pt>
                <c:pt idx="5">
                  <c:v>665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E-4871-93C5-CED5CBB92CF3}"/>
            </c:ext>
          </c:extLst>
        </c:ser>
        <c:ser>
          <c:idx val="4"/>
          <c:order val="4"/>
          <c:tx>
            <c:strRef>
              <c:f>'16'!$K$3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'16'!$K$4:$K$31</c:f>
              <c:numCache>
                <c:formatCode>0</c:formatCode>
                <c:ptCount val="28"/>
                <c:pt idx="0">
                  <c:v>130.63999999999999</c:v>
                </c:pt>
                <c:pt idx="1">
                  <c:v>292.06</c:v>
                </c:pt>
                <c:pt idx="2">
                  <c:v>391.48</c:v>
                </c:pt>
                <c:pt idx="3">
                  <c:v>475</c:v>
                </c:pt>
                <c:pt idx="4">
                  <c:v>519</c:v>
                </c:pt>
                <c:pt idx="5">
                  <c:v>682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E-4871-93C5-CED5CBB92CF3}"/>
            </c:ext>
          </c:extLst>
        </c:ser>
        <c:ser>
          <c:idx val="5"/>
          <c:order val="5"/>
          <c:tx>
            <c:strRef>
              <c:f>'16'!$M$3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'16'!$M$4:$M$31</c:f>
              <c:numCache>
                <c:formatCode>0</c:formatCode>
                <c:ptCount val="28"/>
                <c:pt idx="0">
                  <c:v>128.36000000000001</c:v>
                </c:pt>
                <c:pt idx="1">
                  <c:v>257.52</c:v>
                </c:pt>
                <c:pt idx="2">
                  <c:v>402.82</c:v>
                </c:pt>
                <c:pt idx="3">
                  <c:v>469</c:v>
                </c:pt>
                <c:pt idx="4">
                  <c:v>525</c:v>
                </c:pt>
                <c:pt idx="5">
                  <c:v>670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E-4871-93C5-CED5CBB92CF3}"/>
            </c:ext>
          </c:extLst>
        </c:ser>
        <c:ser>
          <c:idx val="6"/>
          <c:order val="6"/>
          <c:tx>
            <c:strRef>
              <c:f>'16'!$O$3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'16'!$O$4:$O$31</c:f>
              <c:numCache>
                <c:formatCode>0</c:formatCode>
                <c:ptCount val="28"/>
                <c:pt idx="0">
                  <c:v>128.62</c:v>
                </c:pt>
                <c:pt idx="1">
                  <c:v>275.61</c:v>
                </c:pt>
                <c:pt idx="2">
                  <c:v>395.62</c:v>
                </c:pt>
                <c:pt idx="3">
                  <c:v>482</c:v>
                </c:pt>
                <c:pt idx="4">
                  <c:v>528</c:v>
                </c:pt>
                <c:pt idx="5">
                  <c:v>669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E-4871-93C5-CED5CBB92CF3}"/>
            </c:ext>
          </c:extLst>
        </c:ser>
        <c:ser>
          <c:idx val="7"/>
          <c:order val="7"/>
          <c:tx>
            <c:strRef>
              <c:f>'16'!$Q$3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'16'!$Q$4:$Q$31</c:f>
              <c:numCache>
                <c:formatCode>0</c:formatCode>
                <c:ptCount val="28"/>
                <c:pt idx="0">
                  <c:v>130.47999999999999</c:v>
                </c:pt>
                <c:pt idx="1">
                  <c:v>269.39</c:v>
                </c:pt>
                <c:pt idx="2">
                  <c:v>381.56</c:v>
                </c:pt>
                <c:pt idx="3">
                  <c:v>489</c:v>
                </c:pt>
                <c:pt idx="4">
                  <c:v>589</c:v>
                </c:pt>
                <c:pt idx="5">
                  <c:v>694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0E-4871-93C5-CED5CBB92CF3}"/>
            </c:ext>
          </c:extLst>
        </c:ser>
        <c:ser>
          <c:idx val="8"/>
          <c:order val="8"/>
          <c:tx>
            <c:strRef>
              <c:f>'16'!$S$3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'16'!$S$4:$S$31</c:f>
              <c:numCache>
                <c:formatCode>0</c:formatCode>
                <c:ptCount val="28"/>
                <c:pt idx="0">
                  <c:v>130.88</c:v>
                </c:pt>
                <c:pt idx="1">
                  <c:v>289.70999999999998</c:v>
                </c:pt>
                <c:pt idx="2">
                  <c:v>413.28</c:v>
                </c:pt>
                <c:pt idx="3">
                  <c:v>500</c:v>
                </c:pt>
                <c:pt idx="4">
                  <c:v>671</c:v>
                </c:pt>
                <c:pt idx="5">
                  <c:v>776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0E-4871-93C5-CED5CBB92CF3}"/>
            </c:ext>
          </c:extLst>
        </c:ser>
        <c:ser>
          <c:idx val="9"/>
          <c:order val="9"/>
          <c:tx>
            <c:strRef>
              <c:f>'16'!$U$3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'16'!$U$4:$U$31</c:f>
              <c:numCache>
                <c:formatCode>0</c:formatCode>
                <c:ptCount val="28"/>
                <c:pt idx="0">
                  <c:v>127.32</c:v>
                </c:pt>
                <c:pt idx="1">
                  <c:v>259.39999999999998</c:v>
                </c:pt>
                <c:pt idx="2">
                  <c:v>397.77</c:v>
                </c:pt>
                <c:pt idx="3">
                  <c:v>477</c:v>
                </c:pt>
                <c:pt idx="4">
                  <c:v>670</c:v>
                </c:pt>
                <c:pt idx="5">
                  <c:v>788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0E-4871-93C5-CED5CBB92CF3}"/>
            </c:ext>
          </c:extLst>
        </c:ser>
        <c:ser>
          <c:idx val="10"/>
          <c:order val="10"/>
          <c:tx>
            <c:strRef>
              <c:f>'16'!$W$3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'16'!$W$4:$W$31</c:f>
              <c:numCache>
                <c:formatCode>0</c:formatCode>
                <c:ptCount val="28"/>
                <c:pt idx="3">
                  <c:v>496</c:v>
                </c:pt>
                <c:pt idx="4">
                  <c:v>665</c:v>
                </c:pt>
                <c:pt idx="5">
                  <c:v>762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0E-4871-93C5-CED5CBB92CF3}"/>
            </c:ext>
          </c:extLst>
        </c:ser>
        <c:ser>
          <c:idx val="11"/>
          <c:order val="11"/>
          <c:tx>
            <c:strRef>
              <c:f>'16'!$Y$3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'16'!$Y$4:$Y$31</c:f>
              <c:numCache>
                <c:formatCode>0</c:formatCode>
                <c:ptCount val="28"/>
                <c:pt idx="3">
                  <c:v>505</c:v>
                </c:pt>
                <c:pt idx="4">
                  <c:v>601</c:v>
                </c:pt>
                <c:pt idx="5">
                  <c:v>703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0E-4871-93C5-CED5CBB92CF3}"/>
            </c:ext>
          </c:extLst>
        </c:ser>
        <c:ser>
          <c:idx val="12"/>
          <c:order val="12"/>
          <c:tx>
            <c:strRef>
              <c:f>'16'!$AA$3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'16'!$AA$4:$AA$31</c:f>
              <c:numCache>
                <c:formatCode>0</c:formatCode>
                <c:ptCount val="28"/>
                <c:pt idx="3">
                  <c:v>506</c:v>
                </c:pt>
                <c:pt idx="4">
                  <c:v>597</c:v>
                </c:pt>
                <c:pt idx="5">
                  <c:v>721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0E-4871-93C5-CED5CBB92CF3}"/>
            </c:ext>
          </c:extLst>
        </c:ser>
        <c:ser>
          <c:idx val="13"/>
          <c:order val="13"/>
          <c:tx>
            <c:strRef>
              <c:f>'16'!$AC$3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'16'!$AC$4:$AC$31</c:f>
              <c:numCache>
                <c:formatCode>0</c:formatCode>
                <c:ptCount val="28"/>
                <c:pt idx="3">
                  <c:v>492</c:v>
                </c:pt>
                <c:pt idx="4">
                  <c:v>590</c:v>
                </c:pt>
                <c:pt idx="5">
                  <c:v>687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70E-4871-93C5-CED5CBB92CF3}"/>
            </c:ext>
          </c:extLst>
        </c:ser>
        <c:ser>
          <c:idx val="14"/>
          <c:order val="14"/>
          <c:tx>
            <c:strRef>
              <c:f>'16'!$AE$3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'16'!$AE$4:$AE$31</c:f>
              <c:numCache>
                <c:formatCode>0</c:formatCode>
                <c:ptCount val="28"/>
                <c:pt idx="3">
                  <c:v>516</c:v>
                </c:pt>
                <c:pt idx="4">
                  <c:v>592</c:v>
                </c:pt>
                <c:pt idx="5">
                  <c:v>705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70E-4871-93C5-CED5CBB92CF3}"/>
            </c:ext>
          </c:extLst>
        </c:ser>
        <c:ser>
          <c:idx val="15"/>
          <c:order val="15"/>
          <c:tx>
            <c:strRef>
              <c:f>'16'!$AG$3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'16'!$AG$4:$AG$31</c:f>
              <c:numCache>
                <c:formatCode>0</c:formatCode>
                <c:ptCount val="28"/>
                <c:pt idx="3">
                  <c:v>521</c:v>
                </c:pt>
                <c:pt idx="4">
                  <c:v>598</c:v>
                </c:pt>
                <c:pt idx="5">
                  <c:v>689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70E-4871-93C5-CED5CBB92CF3}"/>
            </c:ext>
          </c:extLst>
        </c:ser>
        <c:ser>
          <c:idx val="16"/>
          <c:order val="16"/>
          <c:tx>
            <c:strRef>
              <c:f>'16'!$AI$3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'16'!$AI$4:$AI$31</c:f>
              <c:numCache>
                <c:formatCode>0</c:formatCode>
                <c:ptCount val="28"/>
                <c:pt idx="3">
                  <c:v>514</c:v>
                </c:pt>
                <c:pt idx="4">
                  <c:v>584</c:v>
                </c:pt>
                <c:pt idx="5">
                  <c:v>699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70E-4871-93C5-CED5CBB92CF3}"/>
            </c:ext>
          </c:extLst>
        </c:ser>
        <c:ser>
          <c:idx val="17"/>
          <c:order val="17"/>
          <c:tx>
            <c:strRef>
              <c:f>'16'!$AK$3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'16'!$AK$4:$AK$31</c:f>
              <c:numCache>
                <c:formatCode>0</c:formatCode>
                <c:ptCount val="28"/>
                <c:pt idx="3">
                  <c:v>515</c:v>
                </c:pt>
                <c:pt idx="4">
                  <c:v>584</c:v>
                </c:pt>
                <c:pt idx="5">
                  <c:v>668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70E-4871-93C5-CED5CBB92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'16'!$AQ$3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70E-4871-93C5-CED5CBB92CF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70E-4871-93C5-CED5CBB92CF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70E-4871-93C5-CED5CBB92CF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70E-4871-93C5-CED5CBB92CF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3FF78D9-468C-4064-82E5-C9FAF456F969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070E-4871-93C5-CED5CBB92CF3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70E-4871-93C5-CED5CBB92CF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070E-4871-93C5-CED5CBB92CF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070E-4871-93C5-CED5CBB92CF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070E-4871-93C5-CED5CBB92CF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070E-4871-93C5-CED5CBB92CF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070E-4871-93C5-CED5CBB92CF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070E-4871-93C5-CED5CBB92CF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070E-4871-93C5-CED5CBB92CF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070E-4871-93C5-CED5CBB92CF3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070E-4871-93C5-CED5CBB92CF3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070E-4871-93C5-CED5CBB92CF3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070E-4871-93C5-CED5CBB92CF3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070E-4871-93C5-CED5CBB92CF3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070E-4871-93C5-CED5CBB92CF3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070E-4871-93C5-CED5CBB92CF3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070E-4871-93C5-CED5CBB92CF3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070E-4871-93C5-CED5CBB92CF3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070E-4871-93C5-CED5CBB92CF3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070E-4871-93C5-CED5CBB92CF3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070E-4871-93C5-CED5CBB92CF3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070E-4871-93C5-CED5CBB92CF3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070E-4871-93C5-CED5CBB92CF3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070E-4871-93C5-CED5CBB92CF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'16'!$AQ$4:$AQ$31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57.8</c:v>
                </c:pt>
                <c:pt idx="4">
                  <c:v>65</c:v>
                </c:pt>
                <c:pt idx="5">
                  <c:v>71</c:v>
                </c:pt>
                <c:pt idx="6">
                  <c:v>#N/A</c:v>
                </c:pt>
                <c:pt idx="7" formatCode="0.00">
                  <c:v>#N/A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'16'!$AP$4:$AP$31</c15:f>
                <c15:dlblRangeCache>
                  <c:ptCount val="28"/>
                </c15:dlblRangeCache>
              </c15:datalabelsRange>
            </c:ext>
            <c:ext xmlns:c16="http://schemas.microsoft.com/office/drawing/2014/chart" uri="{C3380CC4-5D6E-409C-BE32-E72D297353CC}">
              <c16:uniqueId val="{0000002E-070E-4871-93C5-CED5CBB92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E-4017-B54A-26AA7818E1EC}"/>
            </c:ext>
          </c:extLst>
        </c:ser>
        <c:ser>
          <c:idx val="1"/>
          <c:order val="1"/>
          <c:tx>
            <c:strRef>
              <c:f>'16'!$AT$3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'16'!$AT$4:$AT$31</c:f>
              <c:numCache>
                <c:formatCode>0</c:formatCode>
                <c:ptCount val="28"/>
                <c:pt idx="0">
                  <c:v>136</c:v>
                </c:pt>
                <c:pt idx="1">
                  <c:v>311</c:v>
                </c:pt>
                <c:pt idx="2">
                  <c:v>536</c:v>
                </c:pt>
                <c:pt idx="3">
                  <c:v>703.5</c:v>
                </c:pt>
                <c:pt idx="4">
                  <c:v>819.4</c:v>
                </c:pt>
                <c:pt idx="5">
                  <c:v>1012.4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DE-4017-B54A-26AA7818E1EC}"/>
            </c:ext>
          </c:extLst>
        </c:ser>
        <c:ser>
          <c:idx val="2"/>
          <c:order val="2"/>
          <c:tx>
            <c:strRef>
              <c:f>'16'!$AV$3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'16'!$AV$4:$AV$31</c:f>
              <c:numCache>
                <c:formatCode>0</c:formatCode>
                <c:ptCount val="28"/>
                <c:pt idx="0">
                  <c:v>136</c:v>
                </c:pt>
                <c:pt idx="1">
                  <c:v>311</c:v>
                </c:pt>
                <c:pt idx="2">
                  <c:v>536</c:v>
                </c:pt>
                <c:pt idx="4">
                  <c:v>703</c:v>
                </c:pt>
                <c:pt idx="5">
                  <c:v>908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DE-4017-B54A-26AA7818E1EC}"/>
            </c:ext>
          </c:extLst>
        </c:ser>
        <c:ser>
          <c:idx val="3"/>
          <c:order val="3"/>
          <c:tx>
            <c:strRef>
              <c:f>'16'!$AX$3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'16'!$AX$4:$AX$31</c:f>
              <c:numCache>
                <c:formatCode>0</c:formatCode>
                <c:ptCount val="28"/>
                <c:pt idx="4">
                  <c:v>717</c:v>
                </c:pt>
                <c:pt idx="5">
                  <c:v>943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DE-4017-B54A-26AA7818E1EC}"/>
            </c:ext>
          </c:extLst>
        </c:ser>
        <c:ser>
          <c:idx val="4"/>
          <c:order val="4"/>
          <c:tx>
            <c:strRef>
              <c:f>'16'!$AZ$3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'16'!$AZ$4:$AZ$31</c:f>
              <c:numCache>
                <c:formatCode>0</c:formatCode>
                <c:ptCount val="28"/>
                <c:pt idx="3">
                  <c:v>670</c:v>
                </c:pt>
                <c:pt idx="4">
                  <c:v>845</c:v>
                </c:pt>
                <c:pt idx="5">
                  <c:v>979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DE-4017-B54A-26AA7818E1EC}"/>
            </c:ext>
          </c:extLst>
        </c:ser>
        <c:ser>
          <c:idx val="5"/>
          <c:order val="5"/>
          <c:tx>
            <c:strRef>
              <c:f>'16'!$BB$3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'16'!$BB$4:$BB$31</c:f>
              <c:numCache>
                <c:formatCode>0</c:formatCode>
                <c:ptCount val="28"/>
                <c:pt idx="3">
                  <c:v>737</c:v>
                </c:pt>
                <c:pt idx="4">
                  <c:v>883</c:v>
                </c:pt>
                <c:pt idx="5">
                  <c:v>1055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DE-4017-B54A-26AA7818E1EC}"/>
            </c:ext>
          </c:extLst>
        </c:ser>
        <c:ser>
          <c:idx val="6"/>
          <c:order val="6"/>
          <c:tx>
            <c:strRef>
              <c:f>'16'!$BD$3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'16'!$BD$4:$BD$31</c:f>
              <c:numCache>
                <c:formatCode>0</c:formatCode>
                <c:ptCount val="28"/>
                <c:pt idx="4">
                  <c:v>949</c:v>
                </c:pt>
                <c:pt idx="5">
                  <c:v>1177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DE-4017-B54A-26AA7818E1EC}"/>
            </c:ext>
          </c:extLst>
        </c:ser>
        <c:ser>
          <c:idx val="7"/>
          <c:order val="7"/>
          <c:tx>
            <c:strRef>
              <c:f>'16'!$BF$3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'16'!$BF$4:$BF$31</c:f>
              <c:numCache>
                <c:formatCode>0</c:formatCode>
                <c:ptCount val="28"/>
                <c:pt idx="4">
                  <c:v>819.4</c:v>
                </c:pt>
                <c:pt idx="5">
                  <c:v>1012.4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FDE-4017-B54A-26AA7818E1EC}"/>
            </c:ext>
          </c:extLst>
        </c:ser>
        <c:ser>
          <c:idx val="8"/>
          <c:order val="8"/>
          <c:tx>
            <c:strRef>
              <c:f>'16'!$BH$3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FDE-4017-B54A-26AA7818E1EC}"/>
            </c:ext>
          </c:extLst>
        </c:ser>
        <c:ser>
          <c:idx val="9"/>
          <c:order val="9"/>
          <c:tx>
            <c:strRef>
              <c:f>'16'!$BJ$3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FDE-4017-B54A-26AA7818E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741983"/>
        <c:axId val="1495737823"/>
      </c:lineChart>
      <c:lineChart>
        <c:grouping val="standard"/>
        <c:varyColors val="0"/>
        <c:ser>
          <c:idx val="10"/>
          <c:order val="10"/>
          <c:tx>
            <c:strRef>
              <c:f>'16'!$BO$3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FDE-4017-B54A-26AA7818E1E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DE-4017-B54A-26AA7818E1E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FDE-4017-B54A-26AA7818E1E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DE-4017-B54A-26AA7818E1E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E593C72-0CD8-4696-BBD3-AEEB4ED9B992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8FDE-4017-B54A-26AA7818E1E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FDE-4017-B54A-26AA7818E1E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8FDE-4017-B54A-26AA7818E1E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8FDE-4017-B54A-26AA7818E1E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8FDE-4017-B54A-26AA7818E1E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8FDE-4017-B54A-26AA7818E1E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8FDE-4017-B54A-26AA7818E1E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8FDE-4017-B54A-26AA7818E1E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8FDE-4017-B54A-26AA7818E1E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8FDE-4017-B54A-26AA7818E1E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8FDE-4017-B54A-26AA7818E1E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8FDE-4017-B54A-26AA7818E1E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8FDE-4017-B54A-26AA7818E1E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8FDE-4017-B54A-26AA7818E1E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8FDE-4017-B54A-26AA7818E1E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8FDE-4017-B54A-26AA7818E1E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8FDE-4017-B54A-26AA7818E1E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8FDE-4017-B54A-26AA7818E1E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8FDE-4017-B54A-26AA7818E1E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8FDE-4017-B54A-26AA7818E1E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8FDE-4017-B54A-26AA7818E1E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8FDE-4017-B54A-26AA7818E1E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8FDE-4017-B54A-26AA7818E1E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8FDE-4017-B54A-26AA7818E1E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'16'!$B$4:$B$31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'16'!$BO$4:$BO$31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'16'!$BN$4:$BN$31</c15:f>
                <c15:dlblRangeCache>
                  <c:ptCount val="28"/>
                  <c:pt idx="6">
                    <c:v>0.00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8FDE-4017-B54A-26AA7818E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3889327"/>
        <c:axId val="1569754559"/>
      </c:lineChart>
      <c:catAx>
        <c:axId val="149574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495737823"/>
        <c:crosses val="autoZero"/>
        <c:auto val="1"/>
        <c:lblAlgn val="ctr"/>
        <c:lblOffset val="100"/>
        <c:noMultiLvlLbl val="0"/>
      </c:catAx>
      <c:valAx>
        <c:axId val="14957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495741983"/>
        <c:crosses val="autoZero"/>
        <c:crossBetween val="between"/>
      </c:valAx>
      <c:valAx>
        <c:axId val="1569754559"/>
        <c:scaling>
          <c:orientation val="minMax"/>
          <c:max val="10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503889327"/>
        <c:crosses val="max"/>
        <c:crossBetween val="between"/>
      </c:valAx>
      <c:catAx>
        <c:axId val="15038893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97545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F-426A-BD64-98D32E214308}"/>
            </c:ext>
          </c:extLst>
        </c:ser>
        <c:ser>
          <c:idx val="1"/>
          <c:order val="1"/>
          <c:tx>
            <c:strRef>
              <c:f>'15'!$E$3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'15'!$E$4:$E$31</c:f>
              <c:numCache>
                <c:formatCode>0</c:formatCode>
                <c:ptCount val="28"/>
                <c:pt idx="0">
                  <c:v>122.91285714285712</c:v>
                </c:pt>
                <c:pt idx="1">
                  <c:v>263.75142857142856</c:v>
                </c:pt>
                <c:pt idx="2">
                  <c:v>410.55571428571426</c:v>
                </c:pt>
                <c:pt idx="3">
                  <c:v>496.4375</c:v>
                </c:pt>
                <c:pt idx="4">
                  <c:v>591.8125</c:v>
                </c:pt>
                <c:pt idx="5">
                  <c:v>708.8125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F-426A-BD64-98D32E214308}"/>
            </c:ext>
          </c:extLst>
        </c:ser>
        <c:ser>
          <c:idx val="2"/>
          <c:order val="2"/>
          <c:tx>
            <c:strRef>
              <c:f>'15'!$G$3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'15'!$G$4:$G$31</c:f>
              <c:numCache>
                <c:formatCode>0</c:formatCode>
                <c:ptCount val="28"/>
                <c:pt idx="3">
                  <c:v>472</c:v>
                </c:pt>
                <c:pt idx="4">
                  <c:v>468</c:v>
                </c:pt>
                <c:pt idx="5">
                  <c:v>578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F-426A-BD64-98D32E214308}"/>
            </c:ext>
          </c:extLst>
        </c:ser>
        <c:ser>
          <c:idx val="3"/>
          <c:order val="3"/>
          <c:tx>
            <c:strRef>
              <c:f>'15'!$I$3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'15'!$I$4:$I$31</c:f>
              <c:numCache>
                <c:formatCode>0</c:formatCode>
                <c:ptCount val="28"/>
                <c:pt idx="0">
                  <c:v>105.96</c:v>
                </c:pt>
                <c:pt idx="1">
                  <c:v>252.26</c:v>
                </c:pt>
                <c:pt idx="2">
                  <c:v>403.17</c:v>
                </c:pt>
                <c:pt idx="3">
                  <c:v>516</c:v>
                </c:pt>
                <c:pt idx="4">
                  <c:v>549</c:v>
                </c:pt>
                <c:pt idx="5">
                  <c:v>682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F-426A-BD64-98D32E214308}"/>
            </c:ext>
          </c:extLst>
        </c:ser>
        <c:ser>
          <c:idx val="4"/>
          <c:order val="4"/>
          <c:tx>
            <c:strRef>
              <c:f>'15'!$K$3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'15'!$K$4:$K$31</c:f>
              <c:numCache>
                <c:formatCode>0</c:formatCode>
                <c:ptCount val="28"/>
                <c:pt idx="0">
                  <c:v>121.69</c:v>
                </c:pt>
                <c:pt idx="1">
                  <c:v>267.27</c:v>
                </c:pt>
                <c:pt idx="2">
                  <c:v>407.15</c:v>
                </c:pt>
                <c:pt idx="3">
                  <c:v>503</c:v>
                </c:pt>
                <c:pt idx="4">
                  <c:v>536</c:v>
                </c:pt>
                <c:pt idx="5">
                  <c:v>662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F-426A-BD64-98D32E214308}"/>
            </c:ext>
          </c:extLst>
        </c:ser>
        <c:ser>
          <c:idx val="5"/>
          <c:order val="5"/>
          <c:tx>
            <c:strRef>
              <c:f>'15'!$M$3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'15'!$M$4:$M$31</c:f>
              <c:numCache>
                <c:formatCode>0</c:formatCode>
                <c:ptCount val="28"/>
                <c:pt idx="0">
                  <c:v>128.62</c:v>
                </c:pt>
                <c:pt idx="1">
                  <c:v>262.35000000000002</c:v>
                </c:pt>
                <c:pt idx="2">
                  <c:v>399.13</c:v>
                </c:pt>
                <c:pt idx="3">
                  <c:v>477</c:v>
                </c:pt>
                <c:pt idx="4">
                  <c:v>545</c:v>
                </c:pt>
                <c:pt idx="5">
                  <c:v>675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F-426A-BD64-98D32E214308}"/>
            </c:ext>
          </c:extLst>
        </c:ser>
        <c:ser>
          <c:idx val="6"/>
          <c:order val="6"/>
          <c:tx>
            <c:strRef>
              <c:f>'15'!$O$3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'15'!$O$4:$O$31</c:f>
              <c:numCache>
                <c:formatCode>0</c:formatCode>
                <c:ptCount val="28"/>
                <c:pt idx="0">
                  <c:v>129.85</c:v>
                </c:pt>
                <c:pt idx="1">
                  <c:v>263.76</c:v>
                </c:pt>
                <c:pt idx="2">
                  <c:v>408.54</c:v>
                </c:pt>
                <c:pt idx="3">
                  <c:v>498</c:v>
                </c:pt>
                <c:pt idx="4">
                  <c:v>538</c:v>
                </c:pt>
                <c:pt idx="5">
                  <c:v>649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F-426A-BD64-98D32E214308}"/>
            </c:ext>
          </c:extLst>
        </c:ser>
        <c:ser>
          <c:idx val="7"/>
          <c:order val="7"/>
          <c:tx>
            <c:strRef>
              <c:f>'15'!$Q$3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'15'!$Q$4:$Q$31</c:f>
              <c:numCache>
                <c:formatCode>0</c:formatCode>
                <c:ptCount val="28"/>
                <c:pt idx="0">
                  <c:v>131.26</c:v>
                </c:pt>
                <c:pt idx="1">
                  <c:v>262.48</c:v>
                </c:pt>
                <c:pt idx="2">
                  <c:v>409.46</c:v>
                </c:pt>
                <c:pt idx="3">
                  <c:v>500</c:v>
                </c:pt>
                <c:pt idx="4">
                  <c:v>532</c:v>
                </c:pt>
                <c:pt idx="5">
                  <c:v>665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F-426A-BD64-98D32E214308}"/>
            </c:ext>
          </c:extLst>
        </c:ser>
        <c:ser>
          <c:idx val="8"/>
          <c:order val="8"/>
          <c:tx>
            <c:strRef>
              <c:f>'15'!$S$3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'15'!$S$4:$S$31</c:f>
              <c:numCache>
                <c:formatCode>0</c:formatCode>
                <c:ptCount val="28"/>
                <c:pt idx="0">
                  <c:v>123.44</c:v>
                </c:pt>
                <c:pt idx="1">
                  <c:v>278.12</c:v>
                </c:pt>
                <c:pt idx="2">
                  <c:v>408.02</c:v>
                </c:pt>
                <c:pt idx="3">
                  <c:v>481</c:v>
                </c:pt>
                <c:pt idx="4">
                  <c:v>686</c:v>
                </c:pt>
                <c:pt idx="5">
                  <c:v>815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1F-426A-BD64-98D32E214308}"/>
            </c:ext>
          </c:extLst>
        </c:ser>
        <c:ser>
          <c:idx val="9"/>
          <c:order val="9"/>
          <c:tx>
            <c:strRef>
              <c:f>'15'!$U$3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'15'!$U$4:$U$31</c:f>
              <c:numCache>
                <c:formatCode>0</c:formatCode>
                <c:ptCount val="28"/>
                <c:pt idx="0">
                  <c:v>119.57</c:v>
                </c:pt>
                <c:pt idx="1">
                  <c:v>260.02</c:v>
                </c:pt>
                <c:pt idx="2">
                  <c:v>438.42</c:v>
                </c:pt>
                <c:pt idx="3">
                  <c:v>490</c:v>
                </c:pt>
                <c:pt idx="4">
                  <c:v>701</c:v>
                </c:pt>
                <c:pt idx="5">
                  <c:v>816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1F-426A-BD64-98D32E214308}"/>
            </c:ext>
          </c:extLst>
        </c:ser>
        <c:ser>
          <c:idx val="10"/>
          <c:order val="10"/>
          <c:tx>
            <c:strRef>
              <c:f>'15'!$W$3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'15'!$W$4:$W$31</c:f>
              <c:numCache>
                <c:formatCode>0</c:formatCode>
                <c:ptCount val="28"/>
                <c:pt idx="3">
                  <c:v>508</c:v>
                </c:pt>
                <c:pt idx="4">
                  <c:v>631</c:v>
                </c:pt>
                <c:pt idx="5">
                  <c:v>714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1F-426A-BD64-98D32E214308}"/>
            </c:ext>
          </c:extLst>
        </c:ser>
        <c:ser>
          <c:idx val="11"/>
          <c:order val="11"/>
          <c:tx>
            <c:strRef>
              <c:f>'15'!$Y$3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'15'!$Y$4:$Y$31</c:f>
              <c:numCache>
                <c:formatCode>0</c:formatCode>
                <c:ptCount val="28"/>
                <c:pt idx="3">
                  <c:v>495</c:v>
                </c:pt>
                <c:pt idx="4">
                  <c:v>596</c:v>
                </c:pt>
                <c:pt idx="5">
                  <c:v>725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1F-426A-BD64-98D32E214308}"/>
            </c:ext>
          </c:extLst>
        </c:ser>
        <c:ser>
          <c:idx val="12"/>
          <c:order val="12"/>
          <c:tx>
            <c:strRef>
              <c:f>'15'!$AA$3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'15'!$AA$4:$AA$31</c:f>
              <c:numCache>
                <c:formatCode>0</c:formatCode>
                <c:ptCount val="28"/>
                <c:pt idx="3">
                  <c:v>492</c:v>
                </c:pt>
                <c:pt idx="4">
                  <c:v>610</c:v>
                </c:pt>
                <c:pt idx="5">
                  <c:v>714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1F-426A-BD64-98D32E214308}"/>
            </c:ext>
          </c:extLst>
        </c:ser>
        <c:ser>
          <c:idx val="13"/>
          <c:order val="13"/>
          <c:tx>
            <c:strRef>
              <c:f>'15'!$AC$3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'15'!$AC$4:$AC$31</c:f>
              <c:numCache>
                <c:formatCode>0</c:formatCode>
                <c:ptCount val="28"/>
                <c:pt idx="3">
                  <c:v>491</c:v>
                </c:pt>
                <c:pt idx="4">
                  <c:v>632</c:v>
                </c:pt>
                <c:pt idx="5">
                  <c:v>737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F-426A-BD64-98D32E214308}"/>
            </c:ext>
          </c:extLst>
        </c:ser>
        <c:ser>
          <c:idx val="14"/>
          <c:order val="14"/>
          <c:tx>
            <c:strRef>
              <c:f>'15'!$AE$3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'15'!$AE$4:$AE$31</c:f>
              <c:numCache>
                <c:formatCode>0</c:formatCode>
                <c:ptCount val="28"/>
                <c:pt idx="3">
                  <c:v>509</c:v>
                </c:pt>
                <c:pt idx="4">
                  <c:v>610</c:v>
                </c:pt>
                <c:pt idx="5">
                  <c:v>731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1F-426A-BD64-98D32E214308}"/>
            </c:ext>
          </c:extLst>
        </c:ser>
        <c:ser>
          <c:idx val="15"/>
          <c:order val="15"/>
          <c:tx>
            <c:strRef>
              <c:f>'15'!$AG$3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'15'!$AG$4:$AG$31</c:f>
              <c:numCache>
                <c:formatCode>0</c:formatCode>
                <c:ptCount val="28"/>
                <c:pt idx="3">
                  <c:v>499</c:v>
                </c:pt>
                <c:pt idx="4">
                  <c:v>624</c:v>
                </c:pt>
                <c:pt idx="5">
                  <c:v>736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1F-426A-BD64-98D32E214308}"/>
            </c:ext>
          </c:extLst>
        </c:ser>
        <c:ser>
          <c:idx val="16"/>
          <c:order val="16"/>
          <c:tx>
            <c:strRef>
              <c:f>'15'!$AI$3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'15'!$AI$4:$AI$31</c:f>
              <c:numCache>
                <c:formatCode>0</c:formatCode>
                <c:ptCount val="28"/>
                <c:pt idx="3">
                  <c:v>495</c:v>
                </c:pt>
                <c:pt idx="4">
                  <c:v>605</c:v>
                </c:pt>
                <c:pt idx="5">
                  <c:v>719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1F-426A-BD64-98D32E214308}"/>
            </c:ext>
          </c:extLst>
        </c:ser>
        <c:ser>
          <c:idx val="17"/>
          <c:order val="17"/>
          <c:tx>
            <c:strRef>
              <c:f>'15'!$AK$3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'15'!$AK$4:$AK$31</c:f>
              <c:numCache>
                <c:formatCode>0</c:formatCode>
                <c:ptCount val="28"/>
                <c:pt idx="3">
                  <c:v>517</c:v>
                </c:pt>
                <c:pt idx="4">
                  <c:v>606</c:v>
                </c:pt>
                <c:pt idx="5">
                  <c:v>723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1F-426A-BD64-98D32E214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'15'!$AQ$3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F1F-426A-BD64-98D32E21430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F1F-426A-BD64-98D32E21430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F1F-426A-BD64-98D32E21430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F1F-426A-BD64-98D32E21430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D92BAE9-8F04-4F49-B2C9-751C0F39F37B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2F1F-426A-BD64-98D32E21430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F1F-426A-BD64-98D32E21430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F1F-426A-BD64-98D32E21430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2F1F-426A-BD64-98D32E21430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2F1F-426A-BD64-98D32E21430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F1F-426A-BD64-98D32E21430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2F1F-426A-BD64-98D32E21430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2F1F-426A-BD64-98D32E21430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F1F-426A-BD64-98D32E21430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2F1F-426A-BD64-98D32E21430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2F1F-426A-BD64-98D32E214308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F1F-426A-BD64-98D32E214308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2F1F-426A-BD64-98D32E214308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2F1F-426A-BD64-98D32E21430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F1F-426A-BD64-98D32E214308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2F1F-426A-BD64-98D32E214308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2F1F-426A-BD64-98D32E214308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2F1F-426A-BD64-98D32E214308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2F1F-426A-BD64-98D32E214308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2F1F-426A-BD64-98D32E214308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2F1F-426A-BD64-98D32E214308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2F1F-426A-BD64-98D32E214308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2F1F-426A-BD64-98D32E214308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2F1F-426A-BD64-98D32E21430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'15'!$AQ$4:$AQ$31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56</c:v>
                </c:pt>
                <c:pt idx="4">
                  <c:v>65</c:v>
                </c:pt>
                <c:pt idx="5">
                  <c:v>67</c:v>
                </c:pt>
                <c:pt idx="6">
                  <c:v>#N/A</c:v>
                </c:pt>
                <c:pt idx="7" formatCode="0.00">
                  <c:v>#N/A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'15'!$AP$4:$AP$31</c15:f>
                <c15:dlblRangeCache>
                  <c:ptCount val="28"/>
                </c15:dlblRangeCache>
              </c15:datalabelsRange>
            </c:ext>
            <c:ext xmlns:c16="http://schemas.microsoft.com/office/drawing/2014/chart" uri="{C3380CC4-5D6E-409C-BE32-E72D297353CC}">
              <c16:uniqueId val="{0000002E-2F1F-426A-BD64-98D32E214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E-4014-97B8-C179F8356F7D}"/>
            </c:ext>
          </c:extLst>
        </c:ser>
        <c:ser>
          <c:idx val="1"/>
          <c:order val="1"/>
          <c:tx>
            <c:strRef>
              <c:f>'15'!$AT$3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'15'!$AT$4:$AT$31</c:f>
              <c:numCache>
                <c:formatCode>0</c:formatCode>
                <c:ptCount val="28"/>
                <c:pt idx="0">
                  <c:v>130</c:v>
                </c:pt>
                <c:pt idx="1">
                  <c:v>281</c:v>
                </c:pt>
                <c:pt idx="2">
                  <c:v>536</c:v>
                </c:pt>
                <c:pt idx="3">
                  <c:v>640.4</c:v>
                </c:pt>
                <c:pt idx="4">
                  <c:v>765.5</c:v>
                </c:pt>
                <c:pt idx="5">
                  <c:v>941.66666666666663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8E-4014-97B8-C179F8356F7D}"/>
            </c:ext>
          </c:extLst>
        </c:ser>
        <c:ser>
          <c:idx val="2"/>
          <c:order val="2"/>
          <c:tx>
            <c:strRef>
              <c:f>'15'!$AV$3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'15'!$AV$4:$AV$31</c:f>
              <c:numCache>
                <c:formatCode>0</c:formatCode>
                <c:ptCount val="28"/>
                <c:pt idx="0">
                  <c:v>130</c:v>
                </c:pt>
                <c:pt idx="1">
                  <c:v>281</c:v>
                </c:pt>
                <c:pt idx="2">
                  <c:v>536</c:v>
                </c:pt>
                <c:pt idx="3">
                  <c:v>651</c:v>
                </c:pt>
                <c:pt idx="4">
                  <c:v>705</c:v>
                </c:pt>
                <c:pt idx="5">
                  <c:v>850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8E-4014-97B8-C179F8356F7D}"/>
            </c:ext>
          </c:extLst>
        </c:ser>
        <c:ser>
          <c:idx val="3"/>
          <c:order val="3"/>
          <c:tx>
            <c:strRef>
              <c:f>'15'!$AX$3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'15'!$AX$4:$AX$31</c:f>
              <c:numCache>
                <c:formatCode>0</c:formatCode>
                <c:ptCount val="28"/>
                <c:pt idx="3">
                  <c:v>594</c:v>
                </c:pt>
                <c:pt idx="4">
                  <c:v>673</c:v>
                </c:pt>
                <c:pt idx="5">
                  <c:v>892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8E-4014-97B8-C179F8356F7D}"/>
            </c:ext>
          </c:extLst>
        </c:ser>
        <c:ser>
          <c:idx val="4"/>
          <c:order val="4"/>
          <c:tx>
            <c:strRef>
              <c:f>'15'!$AZ$3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'15'!$AZ$4:$AZ$31</c:f>
              <c:numCache>
                <c:formatCode>0</c:formatCode>
                <c:ptCount val="28"/>
                <c:pt idx="3">
                  <c:v>641</c:v>
                </c:pt>
                <c:pt idx="4">
                  <c:v>809</c:v>
                </c:pt>
                <c:pt idx="5">
                  <c:v>961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8E-4014-97B8-C179F8356F7D}"/>
            </c:ext>
          </c:extLst>
        </c:ser>
        <c:ser>
          <c:idx val="5"/>
          <c:order val="5"/>
          <c:tx>
            <c:strRef>
              <c:f>'15'!$BB$3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'15'!$BB$4:$BB$31</c:f>
              <c:numCache>
                <c:formatCode>0</c:formatCode>
                <c:ptCount val="28"/>
                <c:pt idx="3">
                  <c:v>634</c:v>
                </c:pt>
                <c:pt idx="4">
                  <c:v>730</c:v>
                </c:pt>
                <c:pt idx="5">
                  <c:v>939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8E-4014-97B8-C179F8356F7D}"/>
            </c:ext>
          </c:extLst>
        </c:ser>
        <c:ser>
          <c:idx val="6"/>
          <c:order val="6"/>
          <c:tx>
            <c:strRef>
              <c:f>'15'!$BD$3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'15'!$BD$4:$BD$31</c:f>
              <c:numCache>
                <c:formatCode>0</c:formatCode>
                <c:ptCount val="28"/>
                <c:pt idx="3">
                  <c:v>682</c:v>
                </c:pt>
                <c:pt idx="4">
                  <c:v>863</c:v>
                </c:pt>
                <c:pt idx="5">
                  <c:v>1020.9999999999999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8E-4014-97B8-C179F8356F7D}"/>
            </c:ext>
          </c:extLst>
        </c:ser>
        <c:ser>
          <c:idx val="7"/>
          <c:order val="7"/>
          <c:tx>
            <c:strRef>
              <c:f>'15'!$BF$3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'15'!$BF$4:$BF$31</c:f>
              <c:numCache>
                <c:formatCode>0</c:formatCode>
                <c:ptCount val="28"/>
                <c:pt idx="4">
                  <c:v>813</c:v>
                </c:pt>
                <c:pt idx="5">
                  <c:v>987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98E-4014-97B8-C179F8356F7D}"/>
            </c:ext>
          </c:extLst>
        </c:ser>
        <c:ser>
          <c:idx val="8"/>
          <c:order val="8"/>
          <c:tx>
            <c:strRef>
              <c:f>'15'!$BH$3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98E-4014-97B8-C179F8356F7D}"/>
            </c:ext>
          </c:extLst>
        </c:ser>
        <c:ser>
          <c:idx val="9"/>
          <c:order val="9"/>
          <c:tx>
            <c:strRef>
              <c:f>'15'!$BJ$3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98E-4014-97B8-C179F8356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'15'!$BO$3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5F6-4776-ACE1-C1ACED69CF8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5F6-4776-ACE1-C1ACED69CF8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5F6-4776-ACE1-C1ACED69CF8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F6-4776-ACE1-C1ACED69CF8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22AD711-18D0-4D54-80E2-673CB0F3C13E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5F6-4776-ACE1-C1ACED69CF8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5F6-4776-ACE1-C1ACED69CF8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35F6-4776-ACE1-C1ACED69CF8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35F6-4776-ACE1-C1ACED69CF8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35F6-4776-ACE1-C1ACED69CF8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35F6-4776-ACE1-C1ACED69CF8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35F6-4776-ACE1-C1ACED69CF8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35F6-4776-ACE1-C1ACED69CF8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35F6-4776-ACE1-C1ACED69CF8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35F6-4776-ACE1-C1ACED69CF8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35F6-4776-ACE1-C1ACED69CF8D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35F6-4776-ACE1-C1ACED69CF8D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35F6-4776-ACE1-C1ACED69CF8D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35F6-4776-ACE1-C1ACED69CF8D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35F6-4776-ACE1-C1ACED69CF8D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35F6-4776-ACE1-C1ACED69CF8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35F6-4776-ACE1-C1ACED69CF8D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35F6-4776-ACE1-C1ACED69CF8D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35F6-4776-ACE1-C1ACED69CF8D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35F6-4776-ACE1-C1ACED69CF8D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35F6-4776-ACE1-C1ACED69CF8D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35F6-4776-ACE1-C1ACED69CF8D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35F6-4776-ACE1-C1ACED69CF8D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35F6-4776-ACE1-C1ACED69CF8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'15'!$B$4:$B$31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'15'!$BO$4:$BO$31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'15'!$BN$4:$BN$31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198E-4014-97B8-C179F8356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5-4234-957D-989266A52484}"/>
            </c:ext>
          </c:extLst>
        </c:ser>
        <c:ser>
          <c:idx val="1"/>
          <c:order val="1"/>
          <c:tx>
            <c:strRef>
              <c:f>'14'!$E$3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'14'!$E$4:$E$31</c:f>
              <c:numCache>
                <c:formatCode>0</c:formatCode>
                <c:ptCount val="28"/>
                <c:pt idx="0">
                  <c:v>130.94</c:v>
                </c:pt>
                <c:pt idx="1">
                  <c:v>277.00714285714287</c:v>
                </c:pt>
                <c:pt idx="2">
                  <c:v>375.48571428571432</c:v>
                </c:pt>
                <c:pt idx="3">
                  <c:v>451.8125</c:v>
                </c:pt>
                <c:pt idx="4">
                  <c:v>595.9375</c:v>
                </c:pt>
                <c:pt idx="5">
                  <c:v>731.8125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B5-4234-957D-989266A52484}"/>
            </c:ext>
          </c:extLst>
        </c:ser>
        <c:ser>
          <c:idx val="2"/>
          <c:order val="2"/>
          <c:tx>
            <c:strRef>
              <c:f>'14'!$G$3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'14'!$G$4:$G$31</c:f>
              <c:numCache>
                <c:formatCode>0</c:formatCode>
                <c:ptCount val="28"/>
                <c:pt idx="3">
                  <c:v>402</c:v>
                </c:pt>
                <c:pt idx="4">
                  <c:v>495</c:v>
                </c:pt>
                <c:pt idx="5">
                  <c:v>625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B5-4234-957D-989266A52484}"/>
            </c:ext>
          </c:extLst>
        </c:ser>
        <c:ser>
          <c:idx val="3"/>
          <c:order val="3"/>
          <c:tx>
            <c:strRef>
              <c:f>'14'!$I$3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'14'!$I$4:$I$31</c:f>
              <c:numCache>
                <c:formatCode>0</c:formatCode>
                <c:ptCount val="28"/>
                <c:pt idx="0">
                  <c:v>130.44</c:v>
                </c:pt>
                <c:pt idx="1">
                  <c:v>263.75</c:v>
                </c:pt>
                <c:pt idx="2">
                  <c:v>386.22</c:v>
                </c:pt>
                <c:pt idx="3">
                  <c:v>424</c:v>
                </c:pt>
                <c:pt idx="4">
                  <c:v>500</c:v>
                </c:pt>
                <c:pt idx="5">
                  <c:v>671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B5-4234-957D-989266A52484}"/>
            </c:ext>
          </c:extLst>
        </c:ser>
        <c:ser>
          <c:idx val="4"/>
          <c:order val="4"/>
          <c:tx>
            <c:strRef>
              <c:f>'14'!$K$3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'14'!$K$4:$K$31</c:f>
              <c:numCache>
                <c:formatCode>0</c:formatCode>
                <c:ptCount val="28"/>
                <c:pt idx="0">
                  <c:v>130.88</c:v>
                </c:pt>
                <c:pt idx="1">
                  <c:v>270.49</c:v>
                </c:pt>
                <c:pt idx="2">
                  <c:v>350</c:v>
                </c:pt>
                <c:pt idx="3">
                  <c:v>443</c:v>
                </c:pt>
                <c:pt idx="4">
                  <c:v>512</c:v>
                </c:pt>
                <c:pt idx="5">
                  <c:v>634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B5-4234-957D-989266A52484}"/>
            </c:ext>
          </c:extLst>
        </c:ser>
        <c:ser>
          <c:idx val="5"/>
          <c:order val="5"/>
          <c:tx>
            <c:strRef>
              <c:f>'14'!$M$3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'14'!$M$4:$M$31</c:f>
              <c:numCache>
                <c:formatCode>0</c:formatCode>
                <c:ptCount val="28"/>
                <c:pt idx="0">
                  <c:v>135.22</c:v>
                </c:pt>
                <c:pt idx="1">
                  <c:v>271.22000000000003</c:v>
                </c:pt>
                <c:pt idx="2">
                  <c:v>393.18</c:v>
                </c:pt>
                <c:pt idx="3">
                  <c:v>420</c:v>
                </c:pt>
                <c:pt idx="4">
                  <c:v>670</c:v>
                </c:pt>
                <c:pt idx="5">
                  <c:v>846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B5-4234-957D-989266A52484}"/>
            </c:ext>
          </c:extLst>
        </c:ser>
        <c:ser>
          <c:idx val="6"/>
          <c:order val="6"/>
          <c:tx>
            <c:strRef>
              <c:f>'14'!$O$3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'14'!$O$4:$O$31</c:f>
              <c:numCache>
                <c:formatCode>0</c:formatCode>
                <c:ptCount val="28"/>
                <c:pt idx="0">
                  <c:v>125.04</c:v>
                </c:pt>
                <c:pt idx="1">
                  <c:v>279.27999999999997</c:v>
                </c:pt>
                <c:pt idx="2">
                  <c:v>391</c:v>
                </c:pt>
                <c:pt idx="3">
                  <c:v>426</c:v>
                </c:pt>
                <c:pt idx="4">
                  <c:v>603</c:v>
                </c:pt>
                <c:pt idx="5">
                  <c:v>709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B5-4234-957D-989266A52484}"/>
            </c:ext>
          </c:extLst>
        </c:ser>
        <c:ser>
          <c:idx val="7"/>
          <c:order val="7"/>
          <c:tx>
            <c:strRef>
              <c:f>'14'!$Q$3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'14'!$Q$4:$Q$31</c:f>
              <c:numCache>
                <c:formatCode>0</c:formatCode>
                <c:ptCount val="28"/>
                <c:pt idx="0">
                  <c:v>132.02000000000001</c:v>
                </c:pt>
                <c:pt idx="1">
                  <c:v>284</c:v>
                </c:pt>
                <c:pt idx="2">
                  <c:v>365</c:v>
                </c:pt>
                <c:pt idx="3">
                  <c:v>416</c:v>
                </c:pt>
                <c:pt idx="4">
                  <c:v>577</c:v>
                </c:pt>
                <c:pt idx="5">
                  <c:v>711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B5-4234-957D-989266A52484}"/>
            </c:ext>
          </c:extLst>
        </c:ser>
        <c:ser>
          <c:idx val="8"/>
          <c:order val="8"/>
          <c:tx>
            <c:strRef>
              <c:f>'14'!$S$3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'14'!$S$4:$S$31</c:f>
              <c:numCache>
                <c:formatCode>0</c:formatCode>
                <c:ptCount val="28"/>
                <c:pt idx="0">
                  <c:v>130.9</c:v>
                </c:pt>
                <c:pt idx="1">
                  <c:v>287.58</c:v>
                </c:pt>
                <c:pt idx="2">
                  <c:v>377</c:v>
                </c:pt>
                <c:pt idx="3">
                  <c:v>417</c:v>
                </c:pt>
                <c:pt idx="4">
                  <c:v>679</c:v>
                </c:pt>
                <c:pt idx="5">
                  <c:v>819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B5-4234-957D-989266A52484}"/>
            </c:ext>
          </c:extLst>
        </c:ser>
        <c:ser>
          <c:idx val="9"/>
          <c:order val="9"/>
          <c:tx>
            <c:strRef>
              <c:f>'14'!$U$3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'14'!$U$4:$U$31</c:f>
              <c:numCache>
                <c:formatCode>0</c:formatCode>
                <c:ptCount val="28"/>
                <c:pt idx="0">
                  <c:v>132.08000000000001</c:v>
                </c:pt>
                <c:pt idx="1">
                  <c:v>282.73</c:v>
                </c:pt>
                <c:pt idx="2">
                  <c:v>366</c:v>
                </c:pt>
                <c:pt idx="3">
                  <c:v>472</c:v>
                </c:pt>
                <c:pt idx="4">
                  <c:v>645</c:v>
                </c:pt>
                <c:pt idx="5">
                  <c:v>787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B5-4234-957D-989266A52484}"/>
            </c:ext>
          </c:extLst>
        </c:ser>
        <c:ser>
          <c:idx val="10"/>
          <c:order val="10"/>
          <c:tx>
            <c:strRef>
              <c:f>'14'!$W$3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'14'!$W$4:$W$31</c:f>
              <c:numCache>
                <c:formatCode>0</c:formatCode>
                <c:ptCount val="28"/>
                <c:pt idx="3">
                  <c:v>482</c:v>
                </c:pt>
                <c:pt idx="4">
                  <c:v>670</c:v>
                </c:pt>
                <c:pt idx="5">
                  <c:v>796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CB5-4234-957D-989266A52484}"/>
            </c:ext>
          </c:extLst>
        </c:ser>
        <c:ser>
          <c:idx val="11"/>
          <c:order val="11"/>
          <c:tx>
            <c:strRef>
              <c:f>'14'!$Y$3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'14'!$Y$4:$Y$31</c:f>
              <c:numCache>
                <c:formatCode>0</c:formatCode>
                <c:ptCount val="28"/>
                <c:pt idx="3">
                  <c:v>457</c:v>
                </c:pt>
                <c:pt idx="4">
                  <c:v>655</c:v>
                </c:pt>
                <c:pt idx="5">
                  <c:v>792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CB5-4234-957D-989266A52484}"/>
            </c:ext>
          </c:extLst>
        </c:ser>
        <c:ser>
          <c:idx val="12"/>
          <c:order val="12"/>
          <c:tx>
            <c:strRef>
              <c:f>'14'!$AA$3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'14'!$AA$4:$AA$31</c:f>
              <c:numCache>
                <c:formatCode>0</c:formatCode>
                <c:ptCount val="28"/>
                <c:pt idx="3">
                  <c:v>478</c:v>
                </c:pt>
                <c:pt idx="4">
                  <c:v>585</c:v>
                </c:pt>
                <c:pt idx="5">
                  <c:v>734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CB5-4234-957D-989266A52484}"/>
            </c:ext>
          </c:extLst>
        </c:ser>
        <c:ser>
          <c:idx val="13"/>
          <c:order val="13"/>
          <c:tx>
            <c:strRef>
              <c:f>'14'!$AC$3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'14'!$AC$4:$AC$31</c:f>
              <c:numCache>
                <c:formatCode>0</c:formatCode>
                <c:ptCount val="28"/>
                <c:pt idx="3">
                  <c:v>480</c:v>
                </c:pt>
                <c:pt idx="4">
                  <c:v>583</c:v>
                </c:pt>
                <c:pt idx="5">
                  <c:v>710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CB5-4234-957D-989266A52484}"/>
            </c:ext>
          </c:extLst>
        </c:ser>
        <c:ser>
          <c:idx val="14"/>
          <c:order val="14"/>
          <c:tx>
            <c:strRef>
              <c:f>'14'!$AE$3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'14'!$AE$4:$AE$31</c:f>
              <c:numCache>
                <c:formatCode>0</c:formatCode>
                <c:ptCount val="28"/>
                <c:pt idx="3">
                  <c:v>495</c:v>
                </c:pt>
                <c:pt idx="4">
                  <c:v>596</c:v>
                </c:pt>
                <c:pt idx="5">
                  <c:v>722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CB5-4234-957D-989266A52484}"/>
            </c:ext>
          </c:extLst>
        </c:ser>
        <c:ser>
          <c:idx val="15"/>
          <c:order val="15"/>
          <c:tx>
            <c:strRef>
              <c:f>'14'!$AG$3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'14'!$AG$4:$AG$31</c:f>
              <c:numCache>
                <c:formatCode>0</c:formatCode>
                <c:ptCount val="28"/>
                <c:pt idx="3">
                  <c:v>477</c:v>
                </c:pt>
                <c:pt idx="4">
                  <c:v>616</c:v>
                </c:pt>
                <c:pt idx="5">
                  <c:v>721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CB5-4234-957D-989266A52484}"/>
            </c:ext>
          </c:extLst>
        </c:ser>
        <c:ser>
          <c:idx val="16"/>
          <c:order val="16"/>
          <c:tx>
            <c:strRef>
              <c:f>'14'!$AI$3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'14'!$AI$4:$AI$31</c:f>
              <c:numCache>
                <c:formatCode>0</c:formatCode>
                <c:ptCount val="28"/>
                <c:pt idx="3">
                  <c:v>485</c:v>
                </c:pt>
                <c:pt idx="4">
                  <c:v>569</c:v>
                </c:pt>
                <c:pt idx="5">
                  <c:v>721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CB5-4234-957D-989266A52484}"/>
            </c:ext>
          </c:extLst>
        </c:ser>
        <c:ser>
          <c:idx val="17"/>
          <c:order val="17"/>
          <c:tx>
            <c:strRef>
              <c:f>'14'!$AK$3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'14'!$AK$4:$AK$31</c:f>
              <c:numCache>
                <c:formatCode>0</c:formatCode>
                <c:ptCount val="28"/>
                <c:pt idx="3">
                  <c:v>455</c:v>
                </c:pt>
                <c:pt idx="4">
                  <c:v>580</c:v>
                </c:pt>
                <c:pt idx="5">
                  <c:v>711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CB5-4234-957D-989266A52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'14'!$AQ$3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CB5-4234-957D-989266A5248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CB5-4234-957D-989266A5248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CB5-4234-957D-989266A5248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CB5-4234-957D-989266A5248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013BF1E-ED24-4ADA-97EE-2A6E3A319B50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FCB5-4234-957D-989266A5248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CB5-4234-957D-989266A5248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FCB5-4234-957D-989266A5248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FCB5-4234-957D-989266A5248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FCB5-4234-957D-989266A5248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FCB5-4234-957D-989266A5248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FCB5-4234-957D-989266A5248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FCB5-4234-957D-989266A5248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FCB5-4234-957D-989266A5248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FCB5-4234-957D-989266A5248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FCB5-4234-957D-989266A5248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FCB5-4234-957D-989266A52484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FCB5-4234-957D-989266A5248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FCB5-4234-957D-989266A52484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FCB5-4234-957D-989266A52484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FCB5-4234-957D-989266A52484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FCB5-4234-957D-989266A52484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FCB5-4234-957D-989266A52484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FCB5-4234-957D-989266A52484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FCB5-4234-957D-989266A52484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FCB5-4234-957D-989266A52484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FCB5-4234-957D-989266A52484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FCB5-4234-957D-989266A52484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FCB5-4234-957D-989266A524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'14'!$AQ$4:$AQ$31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49</c:v>
                </c:pt>
                <c:pt idx="4">
                  <c:v>59</c:v>
                </c:pt>
                <c:pt idx="5">
                  <c:v>65</c:v>
                </c:pt>
                <c:pt idx="6">
                  <c:v>#N/A</c:v>
                </c:pt>
                <c:pt idx="7" formatCode="0.00">
                  <c:v>#N/A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'14'!$AP$4:$AP$31</c15:f>
                <c15:dlblRangeCache>
                  <c:ptCount val="28"/>
                </c15:dlblRangeCache>
              </c15:datalabelsRange>
            </c:ext>
            <c:ext xmlns:c16="http://schemas.microsoft.com/office/drawing/2014/chart" uri="{C3380CC4-5D6E-409C-BE32-E72D297353CC}">
              <c16:uniqueId val="{0000002E-FCB5-4234-957D-989266A52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6-4DD0-ADBB-13860D2CF450}"/>
            </c:ext>
          </c:extLst>
        </c:ser>
        <c:ser>
          <c:idx val="1"/>
          <c:order val="1"/>
          <c:tx>
            <c:strRef>
              <c:f>'14'!$AT$3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'14'!$AT$4:$AT$31</c:f>
              <c:numCache>
                <c:formatCode>0</c:formatCode>
                <c:ptCount val="28"/>
                <c:pt idx="0">
                  <c:v>154</c:v>
                </c:pt>
                <c:pt idx="1">
                  <c:v>315</c:v>
                </c:pt>
                <c:pt idx="2">
                  <c:v>481</c:v>
                </c:pt>
                <c:pt idx="3">
                  <c:v>608.16666666666663</c:v>
                </c:pt>
                <c:pt idx="4">
                  <c:v>833.83333333333337</c:v>
                </c:pt>
                <c:pt idx="5">
                  <c:v>1014.3333333333334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6-4DD0-ADBB-13860D2CF450}"/>
            </c:ext>
          </c:extLst>
        </c:ser>
        <c:ser>
          <c:idx val="2"/>
          <c:order val="2"/>
          <c:tx>
            <c:strRef>
              <c:f>'14'!$AV$3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'14'!$AV$4:$AV$31</c:f>
              <c:numCache>
                <c:formatCode>0</c:formatCode>
                <c:ptCount val="28"/>
                <c:pt idx="0">
                  <c:v>154</c:v>
                </c:pt>
                <c:pt idx="1">
                  <c:v>315</c:v>
                </c:pt>
                <c:pt idx="2">
                  <c:v>481</c:v>
                </c:pt>
                <c:pt idx="3">
                  <c:v>578</c:v>
                </c:pt>
                <c:pt idx="4">
                  <c:v>767</c:v>
                </c:pt>
                <c:pt idx="5">
                  <c:v>915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6-4DD0-ADBB-13860D2CF450}"/>
            </c:ext>
          </c:extLst>
        </c:ser>
        <c:ser>
          <c:idx val="3"/>
          <c:order val="3"/>
          <c:tx>
            <c:strRef>
              <c:f>'14'!$AX$3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'14'!$AX$4:$AX$31</c:f>
              <c:numCache>
                <c:formatCode>0</c:formatCode>
                <c:ptCount val="28"/>
                <c:pt idx="3">
                  <c:v>603</c:v>
                </c:pt>
                <c:pt idx="4">
                  <c:v>783</c:v>
                </c:pt>
                <c:pt idx="5">
                  <c:v>995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F6-4DD0-ADBB-13860D2CF450}"/>
            </c:ext>
          </c:extLst>
        </c:ser>
        <c:ser>
          <c:idx val="4"/>
          <c:order val="4"/>
          <c:tx>
            <c:strRef>
              <c:f>'14'!$AZ$3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'14'!$AZ$4:$AZ$31</c:f>
              <c:numCache>
                <c:formatCode>0</c:formatCode>
                <c:ptCount val="28"/>
                <c:pt idx="3">
                  <c:v>596</c:v>
                </c:pt>
                <c:pt idx="4">
                  <c:v>801</c:v>
                </c:pt>
                <c:pt idx="5">
                  <c:v>988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F6-4DD0-ADBB-13860D2CF450}"/>
            </c:ext>
          </c:extLst>
        </c:ser>
        <c:ser>
          <c:idx val="5"/>
          <c:order val="5"/>
          <c:tx>
            <c:strRef>
              <c:f>'14'!$BB$3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'14'!$BB$4:$BB$31</c:f>
              <c:numCache>
                <c:formatCode>0</c:formatCode>
                <c:ptCount val="28"/>
                <c:pt idx="3">
                  <c:v>603</c:v>
                </c:pt>
                <c:pt idx="4">
                  <c:v>824</c:v>
                </c:pt>
                <c:pt idx="5">
                  <c:v>988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F6-4DD0-ADBB-13860D2CF450}"/>
            </c:ext>
          </c:extLst>
        </c:ser>
        <c:ser>
          <c:idx val="6"/>
          <c:order val="6"/>
          <c:tx>
            <c:strRef>
              <c:f>'14'!$BD$3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'14'!$BD$4:$BD$31</c:f>
              <c:numCache>
                <c:formatCode>0</c:formatCode>
                <c:ptCount val="28"/>
                <c:pt idx="3">
                  <c:v>632</c:v>
                </c:pt>
                <c:pt idx="4">
                  <c:v>893</c:v>
                </c:pt>
                <c:pt idx="5">
                  <c:v>1076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F6-4DD0-ADBB-13860D2CF450}"/>
            </c:ext>
          </c:extLst>
        </c:ser>
        <c:ser>
          <c:idx val="7"/>
          <c:order val="7"/>
          <c:tx>
            <c:strRef>
              <c:f>'14'!$BF$3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'14'!$BF$4:$BF$31</c:f>
              <c:numCache>
                <c:formatCode>0</c:formatCode>
                <c:ptCount val="28"/>
                <c:pt idx="3">
                  <c:v>637</c:v>
                </c:pt>
                <c:pt idx="4">
                  <c:v>935</c:v>
                </c:pt>
                <c:pt idx="5">
                  <c:v>1124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F6-4DD0-ADBB-13860D2CF450}"/>
            </c:ext>
          </c:extLst>
        </c:ser>
        <c:ser>
          <c:idx val="8"/>
          <c:order val="8"/>
          <c:tx>
            <c:strRef>
              <c:f>'14'!$BH$3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F6-4DD0-ADBB-13860D2CF450}"/>
            </c:ext>
          </c:extLst>
        </c:ser>
        <c:ser>
          <c:idx val="9"/>
          <c:order val="9"/>
          <c:tx>
            <c:strRef>
              <c:f>'14'!$BJ$3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F6-4DD0-ADBB-13860D2CF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'14'!$BO$3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4F6-4DD0-ADBB-13860D2CF45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F6-4DD0-ADBB-13860D2CF45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4F6-4DD0-ADBB-13860D2CF45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4F6-4DD0-ADBB-13860D2CF45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5F48976-13A9-4520-859D-641D8341A4D1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4F6-4DD0-ADBB-13860D2CF45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4F6-4DD0-ADBB-13860D2CF45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D4F6-4DD0-ADBB-13860D2CF45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D4F6-4DD0-ADBB-13860D2CF45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D4F6-4DD0-ADBB-13860D2CF45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D4F6-4DD0-ADBB-13860D2CF45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D4F6-4DD0-ADBB-13860D2CF45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D4F6-4DD0-ADBB-13860D2CF45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D4F6-4DD0-ADBB-13860D2CF45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D4F6-4DD0-ADBB-13860D2CF45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D4F6-4DD0-ADBB-13860D2CF45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D4F6-4DD0-ADBB-13860D2CF45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D4F6-4DD0-ADBB-13860D2CF45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D4F6-4DD0-ADBB-13860D2CF45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D4F6-4DD0-ADBB-13860D2CF45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D4F6-4DD0-ADBB-13860D2CF450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D4F6-4DD0-ADBB-13860D2CF45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D4F6-4DD0-ADBB-13860D2CF450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D4F6-4DD0-ADBB-13860D2CF450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D4F6-4DD0-ADBB-13860D2CF450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D4F6-4DD0-ADBB-13860D2CF45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D4F6-4DD0-ADBB-13860D2CF450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D4F6-4DD0-ADBB-13860D2CF450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D4F6-4DD0-ADBB-13860D2CF45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'14'!$B$4:$B$31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'14'!$BO$4:$BO$31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'14'!$BN$4:$BN$31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D4F6-4DD0-ADBB-13860D2CF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6-4120-B410-50E477A8C7CB}"/>
            </c:ext>
          </c:extLst>
        </c:ser>
        <c:ser>
          <c:idx val="1"/>
          <c:order val="1"/>
          <c:tx>
            <c:strRef>
              <c:f>'13'!$E$3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'13'!$E$4:$E$31</c:f>
              <c:numCache>
                <c:formatCode>0</c:formatCode>
                <c:ptCount val="28"/>
                <c:pt idx="0">
                  <c:v>134.53714285714287</c:v>
                </c:pt>
                <c:pt idx="1">
                  <c:v>269.32</c:v>
                </c:pt>
                <c:pt idx="2">
                  <c:v>398.99571428571431</c:v>
                </c:pt>
                <c:pt idx="3">
                  <c:v>486.5</c:v>
                </c:pt>
                <c:pt idx="4">
                  <c:v>595.75</c:v>
                </c:pt>
                <c:pt idx="5">
                  <c:v>727.5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B6-4120-B410-50E477A8C7CB}"/>
            </c:ext>
          </c:extLst>
        </c:ser>
        <c:ser>
          <c:idx val="2"/>
          <c:order val="2"/>
          <c:tx>
            <c:strRef>
              <c:f>'13'!$G$3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'13'!$G$4:$G$31</c:f>
              <c:numCache>
                <c:formatCode>0</c:formatCode>
                <c:ptCount val="28"/>
                <c:pt idx="3">
                  <c:v>445</c:v>
                </c:pt>
                <c:pt idx="4">
                  <c:v>499</c:v>
                </c:pt>
                <c:pt idx="5">
                  <c:v>617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B6-4120-B410-50E477A8C7CB}"/>
            </c:ext>
          </c:extLst>
        </c:ser>
        <c:ser>
          <c:idx val="3"/>
          <c:order val="3"/>
          <c:tx>
            <c:strRef>
              <c:f>'13'!$I$3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'13'!$I$4:$I$31</c:f>
              <c:numCache>
                <c:formatCode>0</c:formatCode>
                <c:ptCount val="28"/>
                <c:pt idx="0">
                  <c:v>134.9</c:v>
                </c:pt>
                <c:pt idx="1">
                  <c:v>229.48</c:v>
                </c:pt>
                <c:pt idx="2">
                  <c:v>362.47</c:v>
                </c:pt>
                <c:pt idx="3">
                  <c:v>455</c:v>
                </c:pt>
                <c:pt idx="4">
                  <c:v>555</c:v>
                </c:pt>
                <c:pt idx="5">
                  <c:v>678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B6-4120-B410-50E477A8C7CB}"/>
            </c:ext>
          </c:extLst>
        </c:ser>
        <c:ser>
          <c:idx val="4"/>
          <c:order val="4"/>
          <c:tx>
            <c:strRef>
              <c:f>'13'!$K$3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'13'!$K$4:$K$31</c:f>
              <c:numCache>
                <c:formatCode>0</c:formatCode>
                <c:ptCount val="28"/>
                <c:pt idx="0">
                  <c:v>140.36000000000001</c:v>
                </c:pt>
                <c:pt idx="1">
                  <c:v>273.36</c:v>
                </c:pt>
                <c:pt idx="2">
                  <c:v>402.96</c:v>
                </c:pt>
                <c:pt idx="3">
                  <c:v>474</c:v>
                </c:pt>
                <c:pt idx="4">
                  <c:v>587</c:v>
                </c:pt>
                <c:pt idx="5">
                  <c:v>720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B6-4120-B410-50E477A8C7CB}"/>
            </c:ext>
          </c:extLst>
        </c:ser>
        <c:ser>
          <c:idx val="5"/>
          <c:order val="5"/>
          <c:tx>
            <c:strRef>
              <c:f>'13'!$M$3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'13'!$M$4:$M$31</c:f>
              <c:numCache>
                <c:formatCode>0</c:formatCode>
                <c:ptCount val="28"/>
                <c:pt idx="0">
                  <c:v>134.9</c:v>
                </c:pt>
                <c:pt idx="1">
                  <c:v>276.76</c:v>
                </c:pt>
                <c:pt idx="2">
                  <c:v>395.36</c:v>
                </c:pt>
                <c:pt idx="3">
                  <c:v>495</c:v>
                </c:pt>
                <c:pt idx="4">
                  <c:v>583</c:v>
                </c:pt>
                <c:pt idx="5">
                  <c:v>699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B6-4120-B410-50E477A8C7CB}"/>
            </c:ext>
          </c:extLst>
        </c:ser>
        <c:ser>
          <c:idx val="6"/>
          <c:order val="6"/>
          <c:tx>
            <c:strRef>
              <c:f>'13'!$O$3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'13'!$O$4:$O$31</c:f>
              <c:numCache>
                <c:formatCode>0</c:formatCode>
                <c:ptCount val="28"/>
                <c:pt idx="0">
                  <c:v>140.86000000000001</c:v>
                </c:pt>
                <c:pt idx="1">
                  <c:v>276.2</c:v>
                </c:pt>
                <c:pt idx="2">
                  <c:v>410.41</c:v>
                </c:pt>
                <c:pt idx="3">
                  <c:v>481</c:v>
                </c:pt>
                <c:pt idx="4">
                  <c:v>576</c:v>
                </c:pt>
                <c:pt idx="5">
                  <c:v>698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B6-4120-B410-50E477A8C7CB}"/>
            </c:ext>
          </c:extLst>
        </c:ser>
        <c:ser>
          <c:idx val="7"/>
          <c:order val="7"/>
          <c:tx>
            <c:strRef>
              <c:f>'13'!$Q$3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'13'!$Q$4:$Q$31</c:f>
              <c:numCache>
                <c:formatCode>0</c:formatCode>
                <c:ptCount val="28"/>
                <c:pt idx="0">
                  <c:v>138.47999999999999</c:v>
                </c:pt>
                <c:pt idx="1">
                  <c:v>273.38</c:v>
                </c:pt>
                <c:pt idx="2">
                  <c:v>406.2</c:v>
                </c:pt>
                <c:pt idx="3">
                  <c:v>470</c:v>
                </c:pt>
                <c:pt idx="4">
                  <c:v>547</c:v>
                </c:pt>
                <c:pt idx="5">
                  <c:v>659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B6-4120-B410-50E477A8C7CB}"/>
            </c:ext>
          </c:extLst>
        </c:ser>
        <c:ser>
          <c:idx val="8"/>
          <c:order val="8"/>
          <c:tx>
            <c:strRef>
              <c:f>'13'!$S$3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'13'!$S$4:$S$31</c:f>
              <c:numCache>
                <c:formatCode>0</c:formatCode>
                <c:ptCount val="28"/>
                <c:pt idx="0">
                  <c:v>126.82</c:v>
                </c:pt>
                <c:pt idx="1">
                  <c:v>278.5</c:v>
                </c:pt>
                <c:pt idx="2">
                  <c:v>366.83</c:v>
                </c:pt>
                <c:pt idx="3">
                  <c:v>466</c:v>
                </c:pt>
                <c:pt idx="4">
                  <c:v>689</c:v>
                </c:pt>
                <c:pt idx="5">
                  <c:v>841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B6-4120-B410-50E477A8C7CB}"/>
            </c:ext>
          </c:extLst>
        </c:ser>
        <c:ser>
          <c:idx val="9"/>
          <c:order val="9"/>
          <c:tx>
            <c:strRef>
              <c:f>'13'!$U$3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'13'!$U$4:$U$31</c:f>
              <c:numCache>
                <c:formatCode>0</c:formatCode>
                <c:ptCount val="28"/>
                <c:pt idx="0">
                  <c:v>125.44</c:v>
                </c:pt>
                <c:pt idx="1">
                  <c:v>277.56</c:v>
                </c:pt>
                <c:pt idx="2">
                  <c:v>448.74</c:v>
                </c:pt>
                <c:pt idx="3">
                  <c:v>483</c:v>
                </c:pt>
                <c:pt idx="4">
                  <c:v>703</c:v>
                </c:pt>
                <c:pt idx="5">
                  <c:v>828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B6-4120-B410-50E477A8C7CB}"/>
            </c:ext>
          </c:extLst>
        </c:ser>
        <c:ser>
          <c:idx val="10"/>
          <c:order val="10"/>
          <c:tx>
            <c:strRef>
              <c:f>'13'!$W$3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'13'!$W$4:$W$31</c:f>
              <c:numCache>
                <c:formatCode>0</c:formatCode>
                <c:ptCount val="28"/>
                <c:pt idx="3">
                  <c:v>489</c:v>
                </c:pt>
                <c:pt idx="4">
                  <c:v>581</c:v>
                </c:pt>
                <c:pt idx="5">
                  <c:v>709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3B6-4120-B410-50E477A8C7CB}"/>
            </c:ext>
          </c:extLst>
        </c:ser>
        <c:ser>
          <c:idx val="11"/>
          <c:order val="11"/>
          <c:tx>
            <c:strRef>
              <c:f>'13'!$Y$3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'13'!$Y$4:$Y$31</c:f>
              <c:numCache>
                <c:formatCode>0</c:formatCode>
                <c:ptCount val="28"/>
                <c:pt idx="3">
                  <c:v>496</c:v>
                </c:pt>
                <c:pt idx="4">
                  <c:v>608</c:v>
                </c:pt>
                <c:pt idx="5">
                  <c:v>724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3B6-4120-B410-50E477A8C7CB}"/>
            </c:ext>
          </c:extLst>
        </c:ser>
        <c:ser>
          <c:idx val="12"/>
          <c:order val="12"/>
          <c:tx>
            <c:strRef>
              <c:f>'13'!$AA$3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'13'!$AA$4:$AA$31</c:f>
              <c:numCache>
                <c:formatCode>0</c:formatCode>
                <c:ptCount val="28"/>
                <c:pt idx="3">
                  <c:v>490</c:v>
                </c:pt>
                <c:pt idx="4">
                  <c:v>603</c:v>
                </c:pt>
                <c:pt idx="5">
                  <c:v>760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3B6-4120-B410-50E477A8C7CB}"/>
            </c:ext>
          </c:extLst>
        </c:ser>
        <c:ser>
          <c:idx val="13"/>
          <c:order val="13"/>
          <c:tx>
            <c:strRef>
              <c:f>'13'!$AC$3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'13'!$AC$4:$AC$31</c:f>
              <c:numCache>
                <c:formatCode>0</c:formatCode>
                <c:ptCount val="28"/>
                <c:pt idx="3">
                  <c:v>489</c:v>
                </c:pt>
                <c:pt idx="4">
                  <c:v>591</c:v>
                </c:pt>
                <c:pt idx="5">
                  <c:v>710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3B6-4120-B410-50E477A8C7CB}"/>
            </c:ext>
          </c:extLst>
        </c:ser>
        <c:ser>
          <c:idx val="14"/>
          <c:order val="14"/>
          <c:tx>
            <c:strRef>
              <c:f>'13'!$AE$3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'13'!$AE$4:$AE$31</c:f>
              <c:numCache>
                <c:formatCode>0</c:formatCode>
                <c:ptCount val="28"/>
                <c:pt idx="3">
                  <c:v>508</c:v>
                </c:pt>
                <c:pt idx="4">
                  <c:v>617</c:v>
                </c:pt>
                <c:pt idx="5">
                  <c:v>765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3B6-4120-B410-50E477A8C7CB}"/>
            </c:ext>
          </c:extLst>
        </c:ser>
        <c:ser>
          <c:idx val="15"/>
          <c:order val="15"/>
          <c:tx>
            <c:strRef>
              <c:f>'13'!$AG$3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'13'!$AG$4:$AG$31</c:f>
              <c:numCache>
                <c:formatCode>0</c:formatCode>
                <c:ptCount val="28"/>
                <c:pt idx="3">
                  <c:v>513</c:v>
                </c:pt>
                <c:pt idx="4">
                  <c:v>595</c:v>
                </c:pt>
                <c:pt idx="5">
                  <c:v>739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3B6-4120-B410-50E477A8C7CB}"/>
            </c:ext>
          </c:extLst>
        </c:ser>
        <c:ser>
          <c:idx val="16"/>
          <c:order val="16"/>
          <c:tx>
            <c:strRef>
              <c:f>'13'!$AI$3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'13'!$AI$4:$AI$31</c:f>
              <c:numCache>
                <c:formatCode>0</c:formatCode>
                <c:ptCount val="28"/>
                <c:pt idx="3">
                  <c:v>520</c:v>
                </c:pt>
                <c:pt idx="4">
                  <c:v>598</c:v>
                </c:pt>
                <c:pt idx="5">
                  <c:v>750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3B6-4120-B410-50E477A8C7CB}"/>
            </c:ext>
          </c:extLst>
        </c:ser>
        <c:ser>
          <c:idx val="17"/>
          <c:order val="17"/>
          <c:tx>
            <c:strRef>
              <c:f>'13'!$AK$3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'13'!$AK$4:$AK$31</c:f>
              <c:numCache>
                <c:formatCode>0</c:formatCode>
                <c:ptCount val="28"/>
                <c:pt idx="3">
                  <c:v>510</c:v>
                </c:pt>
                <c:pt idx="4">
                  <c:v>600</c:v>
                </c:pt>
                <c:pt idx="5">
                  <c:v>743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3B6-4120-B410-50E477A8C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'13'!$AQ$3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3B6-4120-B410-50E477A8C7C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3B6-4120-B410-50E477A8C7C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3B6-4120-B410-50E477A8C7C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3B6-4120-B410-50E477A8C7C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94FBDE3-84EC-434E-A391-1B0EAE89A3F1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53B6-4120-B410-50E477A8C7C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3B6-4120-B410-50E477A8C7C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53B6-4120-B410-50E477A8C7C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53B6-4120-B410-50E477A8C7C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53B6-4120-B410-50E477A8C7C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53B6-4120-B410-50E477A8C7C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53B6-4120-B410-50E477A8C7C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53B6-4120-B410-50E477A8C7C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53B6-4120-B410-50E477A8C7C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53B6-4120-B410-50E477A8C7C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53B6-4120-B410-50E477A8C7C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53B6-4120-B410-50E477A8C7C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53B6-4120-B410-50E477A8C7C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53B6-4120-B410-50E477A8C7C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53B6-4120-B410-50E477A8C7C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53B6-4120-B410-50E477A8C7C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53B6-4120-B410-50E477A8C7C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53B6-4120-B410-50E477A8C7C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53B6-4120-B410-50E477A8C7C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53B6-4120-B410-50E477A8C7C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53B6-4120-B410-50E477A8C7C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53B6-4120-B410-50E477A8C7C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53B6-4120-B410-50E477A8C7C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53B6-4120-B410-50E477A8C7C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'13'!$AQ$4:$AQ$31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57</c:v>
                </c:pt>
                <c:pt idx="4">
                  <c:v>70</c:v>
                </c:pt>
                <c:pt idx="5">
                  <c:v>67.900000000000006</c:v>
                </c:pt>
                <c:pt idx="6">
                  <c:v>#N/A</c:v>
                </c:pt>
                <c:pt idx="7" formatCode="0.00">
                  <c:v>#N/A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'13'!$AP$4:$AP$31</c15:f>
                <c15:dlblRangeCache>
                  <c:ptCount val="28"/>
                </c15:dlblRangeCache>
              </c15:datalabelsRange>
            </c:ext>
            <c:ext xmlns:c16="http://schemas.microsoft.com/office/drawing/2014/chart" uri="{C3380CC4-5D6E-409C-BE32-E72D297353CC}">
              <c16:uniqueId val="{0000002E-53B6-4120-B410-50E477A8C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3-42CB-A068-521EDC07F7C8}"/>
            </c:ext>
          </c:extLst>
        </c:ser>
        <c:ser>
          <c:idx val="1"/>
          <c:order val="1"/>
          <c:tx>
            <c:strRef>
              <c:f>'13'!$AT$3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'13'!$AT$4:$AT$31</c:f>
              <c:numCache>
                <c:formatCode>0</c:formatCode>
                <c:ptCount val="28"/>
                <c:pt idx="0">
                  <c:v>160</c:v>
                </c:pt>
                <c:pt idx="1">
                  <c:v>356</c:v>
                </c:pt>
                <c:pt idx="2">
                  <c:v>523</c:v>
                </c:pt>
                <c:pt idx="3">
                  <c:v>676</c:v>
                </c:pt>
                <c:pt idx="4">
                  <c:v>825.80000000000007</c:v>
                </c:pt>
                <c:pt idx="5">
                  <c:v>1001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3-42CB-A068-521EDC07F7C8}"/>
            </c:ext>
          </c:extLst>
        </c:ser>
        <c:ser>
          <c:idx val="2"/>
          <c:order val="2"/>
          <c:tx>
            <c:strRef>
              <c:f>'13'!$AV$3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'13'!$AV$4:$AV$31</c:f>
              <c:numCache>
                <c:formatCode>0</c:formatCode>
                <c:ptCount val="28"/>
                <c:pt idx="0">
                  <c:v>160</c:v>
                </c:pt>
                <c:pt idx="1">
                  <c:v>356</c:v>
                </c:pt>
                <c:pt idx="2">
                  <c:v>523</c:v>
                </c:pt>
                <c:pt idx="4">
                  <c:v>726</c:v>
                </c:pt>
                <c:pt idx="5">
                  <c:v>920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73-42CB-A068-521EDC07F7C8}"/>
            </c:ext>
          </c:extLst>
        </c:ser>
        <c:ser>
          <c:idx val="3"/>
          <c:order val="3"/>
          <c:tx>
            <c:strRef>
              <c:f>'13'!$AX$3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'13'!$AX$4:$AX$31</c:f>
              <c:numCache>
                <c:formatCode>0</c:formatCode>
                <c:ptCount val="28"/>
                <c:pt idx="4">
                  <c:v>737</c:v>
                </c:pt>
                <c:pt idx="5">
                  <c:v>967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73-42CB-A068-521EDC07F7C8}"/>
            </c:ext>
          </c:extLst>
        </c:ser>
        <c:ser>
          <c:idx val="4"/>
          <c:order val="4"/>
          <c:tx>
            <c:strRef>
              <c:f>'13'!$AZ$3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'13'!$AZ$4:$AZ$31</c:f>
              <c:numCache>
                <c:formatCode>0</c:formatCode>
                <c:ptCount val="28"/>
                <c:pt idx="3">
                  <c:v>673</c:v>
                </c:pt>
                <c:pt idx="4">
                  <c:v>877</c:v>
                </c:pt>
                <c:pt idx="5">
                  <c:v>994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73-42CB-A068-521EDC07F7C8}"/>
            </c:ext>
          </c:extLst>
        </c:ser>
        <c:ser>
          <c:idx val="5"/>
          <c:order val="5"/>
          <c:tx>
            <c:strRef>
              <c:f>'13'!$BB$3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'13'!$BB$4:$BB$31</c:f>
              <c:numCache>
                <c:formatCode>0</c:formatCode>
                <c:ptCount val="28"/>
                <c:pt idx="3">
                  <c:v>679</c:v>
                </c:pt>
                <c:pt idx="4">
                  <c:v>820</c:v>
                </c:pt>
                <c:pt idx="5">
                  <c:v>984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73-42CB-A068-521EDC07F7C8}"/>
            </c:ext>
          </c:extLst>
        </c:ser>
        <c:ser>
          <c:idx val="6"/>
          <c:order val="6"/>
          <c:tx>
            <c:strRef>
              <c:f>'13'!$BD$3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'13'!$BD$4:$BD$31</c:f>
              <c:numCache>
                <c:formatCode>0</c:formatCode>
                <c:ptCount val="28"/>
                <c:pt idx="4">
                  <c:v>969</c:v>
                </c:pt>
                <c:pt idx="5">
                  <c:v>1140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73-42CB-A068-521EDC07F7C8}"/>
            </c:ext>
          </c:extLst>
        </c:ser>
        <c:ser>
          <c:idx val="7"/>
          <c:order val="7"/>
          <c:tx>
            <c:strRef>
              <c:f>'13'!$BF$3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'13'!$BF$4:$BF$31</c:f>
              <c:numCache>
                <c:formatCode>0</c:formatCode>
                <c:ptCount val="28"/>
                <c:pt idx="4">
                  <c:v>825.8</c:v>
                </c:pt>
                <c:pt idx="5">
                  <c:v>1001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873-42CB-A068-521EDC07F7C8}"/>
            </c:ext>
          </c:extLst>
        </c:ser>
        <c:ser>
          <c:idx val="8"/>
          <c:order val="8"/>
          <c:tx>
            <c:strRef>
              <c:f>'13'!$BH$3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873-42CB-A068-521EDC07F7C8}"/>
            </c:ext>
          </c:extLst>
        </c:ser>
        <c:ser>
          <c:idx val="9"/>
          <c:order val="9"/>
          <c:tx>
            <c:strRef>
              <c:f>'13'!$BJ$3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873-42CB-A068-521EDC07F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'13'!$BO$3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873-42CB-A068-521EDC07F7C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73-42CB-A068-521EDC07F7C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873-42CB-A068-521EDC07F7C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73-42CB-A068-521EDC07F7C8}"/>
                </c:ext>
              </c:extLst>
            </c:dLbl>
            <c:dLbl>
              <c:idx val="4"/>
              <c:layout>
                <c:manualLayout>
                  <c:x val="-3.3937312546626304E-2"/>
                  <c:y val="9.3674742671476227E-2"/>
                </c:manualLayout>
              </c:layout>
              <c:tx>
                <c:rich>
                  <a:bodyPr/>
                  <a:lstStyle/>
                  <a:p>
                    <a:fld id="{0DC0A9FE-2974-41D5-9E60-BD64FF0DF4EF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6873-42CB-A068-521EDC07F7C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873-42CB-A068-521EDC07F7C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6873-42CB-A068-521EDC07F7C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6873-42CB-A068-521EDC07F7C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6873-42CB-A068-521EDC07F7C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6873-42CB-A068-521EDC07F7C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6873-42CB-A068-521EDC07F7C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6873-42CB-A068-521EDC07F7C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6873-42CB-A068-521EDC07F7C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6873-42CB-A068-521EDC07F7C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6873-42CB-A068-521EDC07F7C8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6873-42CB-A068-521EDC07F7C8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6873-42CB-A068-521EDC07F7C8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6873-42CB-A068-521EDC07F7C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6873-42CB-A068-521EDC07F7C8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6873-42CB-A068-521EDC07F7C8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6873-42CB-A068-521EDC07F7C8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6873-42CB-A068-521EDC07F7C8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6873-42CB-A068-521EDC07F7C8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6873-42CB-A068-521EDC07F7C8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6873-42CB-A068-521EDC07F7C8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6873-42CB-A068-521EDC07F7C8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6873-42CB-A068-521EDC07F7C8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6873-42CB-A068-521EDC07F7C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'13'!$B$4:$B$31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'13'!$BO$4:$BO$31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'13'!$BN$4:$BN$31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6873-42CB-A068-521EDC07F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5-4587-ACD9-EF6EE458253D}"/>
            </c:ext>
          </c:extLst>
        </c:ser>
        <c:ser>
          <c:idx val="1"/>
          <c:order val="1"/>
          <c:tx>
            <c:strRef>
              <c:f>'12'!$E$3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'12'!$E$4:$E$31</c:f>
              <c:numCache>
                <c:formatCode>0</c:formatCode>
                <c:ptCount val="28"/>
                <c:pt idx="0">
                  <c:v>139.81142857142859</c:v>
                </c:pt>
                <c:pt idx="1">
                  <c:v>282.31428571428575</c:v>
                </c:pt>
                <c:pt idx="2">
                  <c:v>394.55421355714282</c:v>
                </c:pt>
                <c:pt idx="3">
                  <c:v>503.0625</c:v>
                </c:pt>
                <c:pt idx="4">
                  <c:v>617.375</c:v>
                </c:pt>
                <c:pt idx="5">
                  <c:v>756.5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5-4587-ACD9-EF6EE458253D}"/>
            </c:ext>
          </c:extLst>
        </c:ser>
        <c:ser>
          <c:idx val="2"/>
          <c:order val="2"/>
          <c:tx>
            <c:strRef>
              <c:f>'12'!$G$3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'12'!$G$4:$G$31</c:f>
              <c:numCache>
                <c:formatCode>0</c:formatCode>
                <c:ptCount val="28"/>
                <c:pt idx="3">
                  <c:v>478</c:v>
                </c:pt>
                <c:pt idx="4">
                  <c:v>568</c:v>
                </c:pt>
                <c:pt idx="5">
                  <c:v>719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25-4587-ACD9-EF6EE458253D}"/>
            </c:ext>
          </c:extLst>
        </c:ser>
        <c:ser>
          <c:idx val="3"/>
          <c:order val="3"/>
          <c:tx>
            <c:strRef>
              <c:f>'12'!$I$3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'12'!$I$4:$I$31</c:f>
              <c:numCache>
                <c:formatCode>0</c:formatCode>
                <c:ptCount val="28"/>
                <c:pt idx="0">
                  <c:v>138.78</c:v>
                </c:pt>
                <c:pt idx="1">
                  <c:v>247.06</c:v>
                </c:pt>
                <c:pt idx="2">
                  <c:v>370.96</c:v>
                </c:pt>
                <c:pt idx="3">
                  <c:v>512</c:v>
                </c:pt>
                <c:pt idx="4">
                  <c:v>583</c:v>
                </c:pt>
                <c:pt idx="5">
                  <c:v>731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25-4587-ACD9-EF6EE458253D}"/>
            </c:ext>
          </c:extLst>
        </c:ser>
        <c:ser>
          <c:idx val="4"/>
          <c:order val="4"/>
          <c:tx>
            <c:strRef>
              <c:f>'12'!$K$3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'12'!$K$4:$K$31</c:f>
              <c:numCache>
                <c:formatCode>0</c:formatCode>
                <c:ptCount val="28"/>
                <c:pt idx="0">
                  <c:v>138.1</c:v>
                </c:pt>
                <c:pt idx="1">
                  <c:v>304.86</c:v>
                </c:pt>
                <c:pt idx="2">
                  <c:v>404.95</c:v>
                </c:pt>
                <c:pt idx="3">
                  <c:v>539</c:v>
                </c:pt>
                <c:pt idx="4">
                  <c:v>592</c:v>
                </c:pt>
                <c:pt idx="5">
                  <c:v>717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25-4587-ACD9-EF6EE458253D}"/>
            </c:ext>
          </c:extLst>
        </c:ser>
        <c:ser>
          <c:idx val="5"/>
          <c:order val="5"/>
          <c:tx>
            <c:strRef>
              <c:f>'12'!$M$3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'12'!$M$4:$M$31</c:f>
              <c:numCache>
                <c:formatCode>0</c:formatCode>
                <c:ptCount val="28"/>
                <c:pt idx="0">
                  <c:v>137.80000000000001</c:v>
                </c:pt>
                <c:pt idx="1">
                  <c:v>289.48</c:v>
                </c:pt>
                <c:pt idx="2">
                  <c:v>362.38</c:v>
                </c:pt>
                <c:pt idx="3">
                  <c:v>511</c:v>
                </c:pt>
                <c:pt idx="4">
                  <c:v>581</c:v>
                </c:pt>
                <c:pt idx="5">
                  <c:v>732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25-4587-ACD9-EF6EE458253D}"/>
            </c:ext>
          </c:extLst>
        </c:ser>
        <c:ser>
          <c:idx val="6"/>
          <c:order val="6"/>
          <c:tx>
            <c:strRef>
              <c:f>'12'!$O$3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'12'!$O$4:$O$31</c:f>
              <c:numCache>
                <c:formatCode>0</c:formatCode>
                <c:ptCount val="28"/>
                <c:pt idx="0">
                  <c:v>137.80000000000001</c:v>
                </c:pt>
                <c:pt idx="1">
                  <c:v>288.72000000000003</c:v>
                </c:pt>
                <c:pt idx="2">
                  <c:v>395</c:v>
                </c:pt>
                <c:pt idx="3">
                  <c:v>546</c:v>
                </c:pt>
                <c:pt idx="4">
                  <c:v>577</c:v>
                </c:pt>
                <c:pt idx="5">
                  <c:v>698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25-4587-ACD9-EF6EE458253D}"/>
            </c:ext>
          </c:extLst>
        </c:ser>
        <c:ser>
          <c:idx val="7"/>
          <c:order val="7"/>
          <c:tx>
            <c:strRef>
              <c:f>'12'!$Q$3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'12'!$Q$4:$Q$31</c:f>
              <c:numCache>
                <c:formatCode>0</c:formatCode>
                <c:ptCount val="28"/>
                <c:pt idx="0">
                  <c:v>141.94</c:v>
                </c:pt>
                <c:pt idx="1">
                  <c:v>287.44</c:v>
                </c:pt>
                <c:pt idx="2">
                  <c:v>432.44</c:v>
                </c:pt>
                <c:pt idx="3">
                  <c:v>476</c:v>
                </c:pt>
                <c:pt idx="4">
                  <c:v>619</c:v>
                </c:pt>
                <c:pt idx="5">
                  <c:v>748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25-4587-ACD9-EF6EE458253D}"/>
            </c:ext>
          </c:extLst>
        </c:ser>
        <c:ser>
          <c:idx val="8"/>
          <c:order val="8"/>
          <c:tx>
            <c:strRef>
              <c:f>'12'!$S$3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'12'!$S$4:$S$31</c:f>
              <c:numCache>
                <c:formatCode>0</c:formatCode>
                <c:ptCount val="28"/>
                <c:pt idx="0">
                  <c:v>142.76</c:v>
                </c:pt>
                <c:pt idx="1">
                  <c:v>279.36</c:v>
                </c:pt>
                <c:pt idx="2">
                  <c:v>401.2</c:v>
                </c:pt>
                <c:pt idx="3">
                  <c:v>500</c:v>
                </c:pt>
                <c:pt idx="4">
                  <c:v>699</c:v>
                </c:pt>
                <c:pt idx="5">
                  <c:v>842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25-4587-ACD9-EF6EE458253D}"/>
            </c:ext>
          </c:extLst>
        </c:ser>
        <c:ser>
          <c:idx val="9"/>
          <c:order val="9"/>
          <c:tx>
            <c:strRef>
              <c:f>'12'!$U$3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'12'!$U$4:$U$31</c:f>
              <c:numCache>
                <c:formatCode>0</c:formatCode>
                <c:ptCount val="28"/>
                <c:pt idx="0">
                  <c:v>141.5</c:v>
                </c:pt>
                <c:pt idx="1">
                  <c:v>279.27999999999997</c:v>
                </c:pt>
                <c:pt idx="2">
                  <c:v>394.94949489999999</c:v>
                </c:pt>
                <c:pt idx="3">
                  <c:v>511</c:v>
                </c:pt>
                <c:pt idx="4">
                  <c:v>723</c:v>
                </c:pt>
                <c:pt idx="5">
                  <c:v>850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25-4587-ACD9-EF6EE458253D}"/>
            </c:ext>
          </c:extLst>
        </c:ser>
        <c:ser>
          <c:idx val="10"/>
          <c:order val="10"/>
          <c:tx>
            <c:strRef>
              <c:f>'12'!$W$3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'12'!$W$4:$W$31</c:f>
              <c:numCache>
                <c:formatCode>0</c:formatCode>
                <c:ptCount val="28"/>
                <c:pt idx="3">
                  <c:v>512</c:v>
                </c:pt>
                <c:pt idx="4">
                  <c:v>623</c:v>
                </c:pt>
                <c:pt idx="5">
                  <c:v>765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25-4587-ACD9-EF6EE458253D}"/>
            </c:ext>
          </c:extLst>
        </c:ser>
        <c:ser>
          <c:idx val="11"/>
          <c:order val="11"/>
          <c:tx>
            <c:strRef>
              <c:f>'12'!$Y$3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'12'!$Y$4:$Y$31</c:f>
              <c:numCache>
                <c:formatCode>0</c:formatCode>
                <c:ptCount val="28"/>
                <c:pt idx="3">
                  <c:v>519</c:v>
                </c:pt>
                <c:pt idx="4">
                  <c:v>613</c:v>
                </c:pt>
                <c:pt idx="5">
                  <c:v>721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25-4587-ACD9-EF6EE458253D}"/>
            </c:ext>
          </c:extLst>
        </c:ser>
        <c:ser>
          <c:idx val="12"/>
          <c:order val="12"/>
          <c:tx>
            <c:strRef>
              <c:f>'12'!$AA$3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'12'!$AA$4:$AA$31</c:f>
              <c:numCache>
                <c:formatCode>0</c:formatCode>
                <c:ptCount val="28"/>
                <c:pt idx="3">
                  <c:v>533</c:v>
                </c:pt>
                <c:pt idx="4">
                  <c:v>621</c:v>
                </c:pt>
                <c:pt idx="5">
                  <c:v>773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25-4587-ACD9-EF6EE458253D}"/>
            </c:ext>
          </c:extLst>
        </c:ser>
        <c:ser>
          <c:idx val="13"/>
          <c:order val="13"/>
          <c:tx>
            <c:strRef>
              <c:f>'12'!$AC$3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'12'!$AC$4:$AC$31</c:f>
              <c:numCache>
                <c:formatCode>0</c:formatCode>
                <c:ptCount val="28"/>
                <c:pt idx="3">
                  <c:v>430</c:v>
                </c:pt>
                <c:pt idx="4">
                  <c:v>621</c:v>
                </c:pt>
                <c:pt idx="5">
                  <c:v>749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25-4587-ACD9-EF6EE458253D}"/>
            </c:ext>
          </c:extLst>
        </c:ser>
        <c:ser>
          <c:idx val="14"/>
          <c:order val="14"/>
          <c:tx>
            <c:strRef>
              <c:f>'12'!$AE$3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'12'!$AE$4:$AE$31</c:f>
              <c:numCache>
                <c:formatCode>0</c:formatCode>
                <c:ptCount val="28"/>
                <c:pt idx="3">
                  <c:v>497</c:v>
                </c:pt>
                <c:pt idx="4">
                  <c:v>608</c:v>
                </c:pt>
                <c:pt idx="5">
                  <c:v>752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25-4587-ACD9-EF6EE458253D}"/>
            </c:ext>
          </c:extLst>
        </c:ser>
        <c:ser>
          <c:idx val="15"/>
          <c:order val="15"/>
          <c:tx>
            <c:strRef>
              <c:f>'12'!$AG$3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'12'!$AG$4:$AG$31</c:f>
              <c:numCache>
                <c:formatCode>0</c:formatCode>
                <c:ptCount val="28"/>
                <c:pt idx="3">
                  <c:v>492</c:v>
                </c:pt>
                <c:pt idx="4">
                  <c:v>621</c:v>
                </c:pt>
                <c:pt idx="5">
                  <c:v>757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25-4587-ACD9-EF6EE458253D}"/>
            </c:ext>
          </c:extLst>
        </c:ser>
        <c:ser>
          <c:idx val="16"/>
          <c:order val="16"/>
          <c:tx>
            <c:strRef>
              <c:f>'12'!$AI$3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'12'!$AI$4:$AI$31</c:f>
              <c:numCache>
                <c:formatCode>0</c:formatCode>
                <c:ptCount val="28"/>
                <c:pt idx="3">
                  <c:v>496</c:v>
                </c:pt>
                <c:pt idx="4">
                  <c:v>625</c:v>
                </c:pt>
                <c:pt idx="5">
                  <c:v>778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25-4587-ACD9-EF6EE458253D}"/>
            </c:ext>
          </c:extLst>
        </c:ser>
        <c:ser>
          <c:idx val="17"/>
          <c:order val="17"/>
          <c:tx>
            <c:strRef>
              <c:f>'12'!$AK$3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'12'!$AK$4:$AK$31</c:f>
              <c:numCache>
                <c:formatCode>0</c:formatCode>
                <c:ptCount val="28"/>
                <c:pt idx="3">
                  <c:v>497</c:v>
                </c:pt>
                <c:pt idx="4">
                  <c:v>604</c:v>
                </c:pt>
                <c:pt idx="5">
                  <c:v>772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25-4587-ACD9-EF6EE4582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'12'!$AQ$3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A25-4587-ACD9-EF6EE458253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A25-4587-ACD9-EF6EE458253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A25-4587-ACD9-EF6EE458253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A25-4587-ACD9-EF6EE458253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3027AF5-8C31-416B-AA28-0FDBF8960F8A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2A25-4587-ACD9-EF6EE458253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A25-4587-ACD9-EF6EE458253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A25-4587-ACD9-EF6EE458253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2A25-4587-ACD9-EF6EE458253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2A25-4587-ACD9-EF6EE458253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A25-4587-ACD9-EF6EE458253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2A25-4587-ACD9-EF6EE458253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2A25-4587-ACD9-EF6EE458253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A25-4587-ACD9-EF6EE458253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2A25-4587-ACD9-EF6EE458253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2A25-4587-ACD9-EF6EE458253D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A25-4587-ACD9-EF6EE458253D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2A25-4587-ACD9-EF6EE458253D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2A25-4587-ACD9-EF6EE458253D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A25-4587-ACD9-EF6EE458253D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2A25-4587-ACD9-EF6EE458253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2A25-4587-ACD9-EF6EE458253D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2A25-4587-ACD9-EF6EE458253D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2A25-4587-ACD9-EF6EE458253D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2A25-4587-ACD9-EF6EE458253D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2A25-4587-ACD9-EF6EE458253D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2A25-4587-ACD9-EF6EE458253D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2A25-4587-ACD9-EF6EE458253D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2A25-4587-ACD9-EF6EE4582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'12'!$AQ$4:$AQ$31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55</c:v>
                </c:pt>
                <c:pt idx="4">
                  <c:v>74</c:v>
                </c:pt>
                <c:pt idx="5">
                  <c:v>73.900000000000006</c:v>
                </c:pt>
                <c:pt idx="6">
                  <c:v>#N/A</c:v>
                </c:pt>
                <c:pt idx="7" formatCode="0.00">
                  <c:v>#N/A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'12'!$AP$4:$AP$31</c15:f>
                <c15:dlblRangeCache>
                  <c:ptCount val="28"/>
                </c15:dlblRangeCache>
              </c15:datalabelsRange>
            </c:ext>
            <c:ext xmlns:c16="http://schemas.microsoft.com/office/drawing/2014/chart" uri="{C3380CC4-5D6E-409C-BE32-E72D297353CC}">
              <c16:uniqueId val="{0000002E-2A25-4587-ACD9-EF6EE4582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7-4F3C-A12E-E2BF987F2B39}"/>
            </c:ext>
          </c:extLst>
        </c:ser>
        <c:ser>
          <c:idx val="1"/>
          <c:order val="1"/>
          <c:tx>
            <c:strRef>
              <c:f>'12'!$AT$3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'12'!$AT$4:$AT$31</c:f>
              <c:numCache>
                <c:formatCode>0</c:formatCode>
                <c:ptCount val="28"/>
                <c:pt idx="0">
                  <c:v>166.44</c:v>
                </c:pt>
                <c:pt idx="1">
                  <c:v>338</c:v>
                </c:pt>
                <c:pt idx="2">
                  <c:v>481</c:v>
                </c:pt>
                <c:pt idx="3">
                  <c:v>640</c:v>
                </c:pt>
                <c:pt idx="4">
                  <c:v>811.33333333333337</c:v>
                </c:pt>
                <c:pt idx="5">
                  <c:v>1003.1666666666666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7-4F3C-A12E-E2BF987F2B39}"/>
            </c:ext>
          </c:extLst>
        </c:ser>
        <c:ser>
          <c:idx val="2"/>
          <c:order val="2"/>
          <c:tx>
            <c:strRef>
              <c:f>'12'!$AV$3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'12'!$AV$4:$AV$31</c:f>
              <c:numCache>
                <c:formatCode>0</c:formatCode>
                <c:ptCount val="28"/>
                <c:pt idx="0">
                  <c:v>166.44</c:v>
                </c:pt>
                <c:pt idx="1">
                  <c:v>338</c:v>
                </c:pt>
                <c:pt idx="2">
                  <c:v>481</c:v>
                </c:pt>
                <c:pt idx="4">
                  <c:v>699</c:v>
                </c:pt>
                <c:pt idx="5">
                  <c:v>878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7-4F3C-A12E-E2BF987F2B39}"/>
            </c:ext>
          </c:extLst>
        </c:ser>
        <c:ser>
          <c:idx val="3"/>
          <c:order val="3"/>
          <c:tx>
            <c:strRef>
              <c:f>'12'!$AX$3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'12'!$AX$4:$AX$31</c:f>
              <c:numCache>
                <c:formatCode>0</c:formatCode>
                <c:ptCount val="28"/>
                <c:pt idx="3">
                  <c:v>641</c:v>
                </c:pt>
                <c:pt idx="4">
                  <c:v>691</c:v>
                </c:pt>
                <c:pt idx="5">
                  <c:v>888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07-4F3C-A12E-E2BF987F2B39}"/>
            </c:ext>
          </c:extLst>
        </c:ser>
        <c:ser>
          <c:idx val="4"/>
          <c:order val="4"/>
          <c:tx>
            <c:strRef>
              <c:f>'12'!$AZ$3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'12'!$AZ$4:$AZ$31</c:f>
              <c:numCache>
                <c:formatCode>0</c:formatCode>
                <c:ptCount val="28"/>
                <c:pt idx="3">
                  <c:v>639</c:v>
                </c:pt>
                <c:pt idx="4">
                  <c:v>835</c:v>
                </c:pt>
                <c:pt idx="5">
                  <c:v>1020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07-4F3C-A12E-E2BF987F2B39}"/>
            </c:ext>
          </c:extLst>
        </c:ser>
        <c:ser>
          <c:idx val="5"/>
          <c:order val="5"/>
          <c:tx>
            <c:strRef>
              <c:f>'12'!$BB$3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'12'!$BB$4:$BB$31</c:f>
              <c:numCache>
                <c:formatCode>0</c:formatCode>
                <c:ptCount val="28"/>
                <c:pt idx="4">
                  <c:v>856</c:v>
                </c:pt>
                <c:pt idx="5">
                  <c:v>1049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07-4F3C-A12E-E2BF987F2B39}"/>
            </c:ext>
          </c:extLst>
        </c:ser>
        <c:ser>
          <c:idx val="6"/>
          <c:order val="6"/>
          <c:tx>
            <c:strRef>
              <c:f>'12'!$BD$3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'12'!$BD$4:$BD$31</c:f>
              <c:numCache>
                <c:formatCode>0</c:formatCode>
                <c:ptCount val="28"/>
                <c:pt idx="4">
                  <c:v>838</c:v>
                </c:pt>
                <c:pt idx="5">
                  <c:v>1047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07-4F3C-A12E-E2BF987F2B39}"/>
            </c:ext>
          </c:extLst>
        </c:ser>
        <c:ser>
          <c:idx val="7"/>
          <c:order val="7"/>
          <c:tx>
            <c:strRef>
              <c:f>'12'!$BF$3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'12'!$BF$4:$BF$31</c:f>
              <c:numCache>
                <c:formatCode>0</c:formatCode>
                <c:ptCount val="28"/>
                <c:pt idx="4">
                  <c:v>949</c:v>
                </c:pt>
                <c:pt idx="5">
                  <c:v>1137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07-4F3C-A12E-E2BF987F2B39}"/>
            </c:ext>
          </c:extLst>
        </c:ser>
        <c:ser>
          <c:idx val="8"/>
          <c:order val="8"/>
          <c:tx>
            <c:strRef>
              <c:f>'12'!$BH$3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07-4F3C-A12E-E2BF987F2B39}"/>
            </c:ext>
          </c:extLst>
        </c:ser>
        <c:ser>
          <c:idx val="9"/>
          <c:order val="9"/>
          <c:tx>
            <c:strRef>
              <c:f>'12'!$BJ$3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507-4F3C-A12E-E2BF987F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'12'!$BO$3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507-4F3C-A12E-E2BF987F2B3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07-4F3C-A12E-E2BF987F2B3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507-4F3C-A12E-E2BF987F2B3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07-4F3C-A12E-E2BF987F2B3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5241109-21FE-4CF4-A06C-3096316E58BF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C507-4F3C-A12E-E2BF987F2B3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507-4F3C-A12E-E2BF987F2B3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C507-4F3C-A12E-E2BF987F2B3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C507-4F3C-A12E-E2BF987F2B3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C507-4F3C-A12E-E2BF987F2B3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C507-4F3C-A12E-E2BF987F2B3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C507-4F3C-A12E-E2BF987F2B3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C507-4F3C-A12E-E2BF987F2B3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C507-4F3C-A12E-E2BF987F2B3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C507-4F3C-A12E-E2BF987F2B3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C507-4F3C-A12E-E2BF987F2B3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C507-4F3C-A12E-E2BF987F2B3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C507-4F3C-A12E-E2BF987F2B39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C507-4F3C-A12E-E2BF987F2B39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C507-4F3C-A12E-E2BF987F2B39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C507-4F3C-A12E-E2BF987F2B39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C507-4F3C-A12E-E2BF987F2B39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C507-4F3C-A12E-E2BF987F2B39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C507-4F3C-A12E-E2BF987F2B39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C507-4F3C-A12E-E2BF987F2B39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C507-4F3C-A12E-E2BF987F2B39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C507-4F3C-A12E-E2BF987F2B39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C507-4F3C-A12E-E2BF987F2B39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C507-4F3C-A12E-E2BF987F2B3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'12'!$B$4:$B$31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'12'!$BO$4:$BO$31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49.2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'12'!$BN$4:$BN$31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C507-4F3C-A12E-E2BF987F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5A-4045-825A-4530B6E9D728}"/>
            </c:ext>
          </c:extLst>
        </c:ser>
        <c:ser>
          <c:idx val="1"/>
          <c:order val="1"/>
          <c:tx>
            <c:strRef>
              <c:f>'11'!$E$3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'11'!$E$4:$E$31</c:f>
              <c:numCache>
                <c:formatCode>0</c:formatCode>
                <c:ptCount val="28"/>
                <c:pt idx="0">
                  <c:v>129.30000000000001</c:v>
                </c:pt>
                <c:pt idx="1">
                  <c:v>275.64428571428573</c:v>
                </c:pt>
                <c:pt idx="2">
                  <c:v>393.15250000000003</c:v>
                </c:pt>
                <c:pt idx="3">
                  <c:v>487.1875</c:v>
                </c:pt>
                <c:pt idx="4">
                  <c:v>598.5625</c:v>
                </c:pt>
                <c:pt idx="5">
                  <c:v>713.3125</c:v>
                </c:pt>
                <c:pt idx="6">
                  <c:v>823.0625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5A-4045-825A-4530B6E9D728}"/>
            </c:ext>
          </c:extLst>
        </c:ser>
        <c:ser>
          <c:idx val="2"/>
          <c:order val="2"/>
          <c:tx>
            <c:strRef>
              <c:f>'11'!$G$3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'11'!$G$4:$G$31</c:f>
              <c:numCache>
                <c:formatCode>0</c:formatCode>
                <c:ptCount val="28"/>
                <c:pt idx="2">
                  <c:v>344.52</c:v>
                </c:pt>
                <c:pt idx="3">
                  <c:v>435</c:v>
                </c:pt>
                <c:pt idx="4">
                  <c:v>595</c:v>
                </c:pt>
                <c:pt idx="5">
                  <c:v>735</c:v>
                </c:pt>
                <c:pt idx="6">
                  <c:v>791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5A-4045-825A-4530B6E9D728}"/>
            </c:ext>
          </c:extLst>
        </c:ser>
        <c:ser>
          <c:idx val="3"/>
          <c:order val="3"/>
          <c:tx>
            <c:strRef>
              <c:f>'11'!$I$3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'11'!$I$4:$I$31</c:f>
              <c:numCache>
                <c:formatCode>0</c:formatCode>
                <c:ptCount val="28"/>
                <c:pt idx="0">
                  <c:v>128.97999999999999</c:v>
                </c:pt>
                <c:pt idx="1">
                  <c:v>229.06</c:v>
                </c:pt>
                <c:pt idx="2">
                  <c:v>349.72</c:v>
                </c:pt>
                <c:pt idx="3">
                  <c:v>457</c:v>
                </c:pt>
                <c:pt idx="4">
                  <c:v>540</c:v>
                </c:pt>
                <c:pt idx="5">
                  <c:v>670</c:v>
                </c:pt>
                <c:pt idx="6">
                  <c:v>738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5A-4045-825A-4530B6E9D728}"/>
            </c:ext>
          </c:extLst>
        </c:ser>
        <c:ser>
          <c:idx val="4"/>
          <c:order val="4"/>
          <c:tx>
            <c:strRef>
              <c:f>'11'!$K$3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'11'!$K$4:$K$31</c:f>
              <c:numCache>
                <c:formatCode>0</c:formatCode>
                <c:ptCount val="28"/>
                <c:pt idx="0">
                  <c:v>123.58</c:v>
                </c:pt>
                <c:pt idx="1">
                  <c:v>272.60000000000002</c:v>
                </c:pt>
                <c:pt idx="2">
                  <c:v>378.44</c:v>
                </c:pt>
                <c:pt idx="3">
                  <c:v>465</c:v>
                </c:pt>
                <c:pt idx="4">
                  <c:v>558</c:v>
                </c:pt>
                <c:pt idx="5">
                  <c:v>654</c:v>
                </c:pt>
                <c:pt idx="6">
                  <c:v>780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5A-4045-825A-4530B6E9D728}"/>
            </c:ext>
          </c:extLst>
        </c:ser>
        <c:ser>
          <c:idx val="5"/>
          <c:order val="5"/>
          <c:tx>
            <c:strRef>
              <c:f>'11'!$M$3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'11'!$M$4:$M$31</c:f>
              <c:numCache>
                <c:formatCode>0</c:formatCode>
                <c:ptCount val="28"/>
                <c:pt idx="0">
                  <c:v>131.72</c:v>
                </c:pt>
                <c:pt idx="1">
                  <c:v>278.18</c:v>
                </c:pt>
                <c:pt idx="2">
                  <c:v>362.72</c:v>
                </c:pt>
                <c:pt idx="3">
                  <c:v>475</c:v>
                </c:pt>
                <c:pt idx="4">
                  <c:v>573</c:v>
                </c:pt>
                <c:pt idx="5">
                  <c:v>655</c:v>
                </c:pt>
                <c:pt idx="6">
                  <c:v>777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5A-4045-825A-4530B6E9D728}"/>
            </c:ext>
          </c:extLst>
        </c:ser>
        <c:ser>
          <c:idx val="6"/>
          <c:order val="6"/>
          <c:tx>
            <c:strRef>
              <c:f>'11'!$O$3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'11'!$O$4:$O$31</c:f>
              <c:numCache>
                <c:formatCode>0</c:formatCode>
                <c:ptCount val="28"/>
                <c:pt idx="0">
                  <c:v>127.02</c:v>
                </c:pt>
                <c:pt idx="1">
                  <c:v>280.16000000000003</c:v>
                </c:pt>
                <c:pt idx="2">
                  <c:v>398.4</c:v>
                </c:pt>
                <c:pt idx="3">
                  <c:v>488</c:v>
                </c:pt>
                <c:pt idx="4">
                  <c:v>568</c:v>
                </c:pt>
                <c:pt idx="5">
                  <c:v>694</c:v>
                </c:pt>
                <c:pt idx="6">
                  <c:v>736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5A-4045-825A-4530B6E9D728}"/>
            </c:ext>
          </c:extLst>
        </c:ser>
        <c:ser>
          <c:idx val="7"/>
          <c:order val="7"/>
          <c:tx>
            <c:strRef>
              <c:f>'11'!$Q$3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'11'!$Q$4:$Q$31</c:f>
              <c:numCache>
                <c:formatCode>0</c:formatCode>
                <c:ptCount val="28"/>
                <c:pt idx="0">
                  <c:v>132</c:v>
                </c:pt>
                <c:pt idx="1">
                  <c:v>284.41000000000003</c:v>
                </c:pt>
                <c:pt idx="2">
                  <c:v>379.64</c:v>
                </c:pt>
                <c:pt idx="3">
                  <c:v>472</c:v>
                </c:pt>
                <c:pt idx="4">
                  <c:v>598</c:v>
                </c:pt>
                <c:pt idx="5">
                  <c:v>687</c:v>
                </c:pt>
                <c:pt idx="6">
                  <c:v>813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5A-4045-825A-4530B6E9D728}"/>
            </c:ext>
          </c:extLst>
        </c:ser>
        <c:ser>
          <c:idx val="8"/>
          <c:order val="8"/>
          <c:tx>
            <c:strRef>
              <c:f>'11'!$S$3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'11'!$S$4:$S$31</c:f>
              <c:numCache>
                <c:formatCode>0</c:formatCode>
                <c:ptCount val="28"/>
                <c:pt idx="0">
                  <c:v>130.68</c:v>
                </c:pt>
                <c:pt idx="1">
                  <c:v>291.68</c:v>
                </c:pt>
                <c:pt idx="2">
                  <c:v>392.44</c:v>
                </c:pt>
                <c:pt idx="3">
                  <c:v>498</c:v>
                </c:pt>
                <c:pt idx="4">
                  <c:v>589</c:v>
                </c:pt>
                <c:pt idx="5">
                  <c:v>705</c:v>
                </c:pt>
                <c:pt idx="6">
                  <c:v>957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5A-4045-825A-4530B6E9D728}"/>
            </c:ext>
          </c:extLst>
        </c:ser>
        <c:ser>
          <c:idx val="9"/>
          <c:order val="9"/>
          <c:tx>
            <c:strRef>
              <c:f>'11'!$U$3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'11'!$U$4:$U$31</c:f>
              <c:numCache>
                <c:formatCode>0</c:formatCode>
                <c:ptCount val="28"/>
                <c:pt idx="0">
                  <c:v>131.12</c:v>
                </c:pt>
                <c:pt idx="1">
                  <c:v>293.42</c:v>
                </c:pt>
                <c:pt idx="2">
                  <c:v>447.36</c:v>
                </c:pt>
                <c:pt idx="3">
                  <c:v>500</c:v>
                </c:pt>
                <c:pt idx="4">
                  <c:v>623</c:v>
                </c:pt>
                <c:pt idx="5">
                  <c:v>709</c:v>
                </c:pt>
                <c:pt idx="6">
                  <c:v>935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5A-4045-825A-4530B6E9D728}"/>
            </c:ext>
          </c:extLst>
        </c:ser>
        <c:ser>
          <c:idx val="10"/>
          <c:order val="10"/>
          <c:tx>
            <c:strRef>
              <c:f>'11'!$W$3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'11'!$W$4:$W$31</c:f>
              <c:numCache>
                <c:formatCode>0</c:formatCode>
                <c:ptCount val="28"/>
                <c:pt idx="2">
                  <c:v>392.38</c:v>
                </c:pt>
                <c:pt idx="3">
                  <c:v>489</c:v>
                </c:pt>
                <c:pt idx="4">
                  <c:v>612</c:v>
                </c:pt>
                <c:pt idx="5">
                  <c:v>704</c:v>
                </c:pt>
                <c:pt idx="6">
                  <c:v>794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B5A-4045-825A-4530B6E9D728}"/>
            </c:ext>
          </c:extLst>
        </c:ser>
        <c:ser>
          <c:idx val="11"/>
          <c:order val="11"/>
          <c:tx>
            <c:strRef>
              <c:f>'11'!$Y$3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'11'!$Y$4:$Y$31</c:f>
              <c:numCache>
                <c:formatCode>0</c:formatCode>
                <c:ptCount val="28"/>
                <c:pt idx="2">
                  <c:v>406.7</c:v>
                </c:pt>
                <c:pt idx="3">
                  <c:v>494</c:v>
                </c:pt>
                <c:pt idx="4">
                  <c:v>603</c:v>
                </c:pt>
                <c:pt idx="5">
                  <c:v>704</c:v>
                </c:pt>
                <c:pt idx="6">
                  <c:v>844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B5A-4045-825A-4530B6E9D728}"/>
            </c:ext>
          </c:extLst>
        </c:ser>
        <c:ser>
          <c:idx val="12"/>
          <c:order val="12"/>
          <c:tx>
            <c:strRef>
              <c:f>'11'!$AA$3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'11'!$AA$4:$AA$31</c:f>
              <c:numCache>
                <c:formatCode>0</c:formatCode>
                <c:ptCount val="28"/>
                <c:pt idx="2">
                  <c:v>409.94</c:v>
                </c:pt>
                <c:pt idx="3">
                  <c:v>511</c:v>
                </c:pt>
                <c:pt idx="4">
                  <c:v>601</c:v>
                </c:pt>
                <c:pt idx="5">
                  <c:v>740</c:v>
                </c:pt>
                <c:pt idx="6">
                  <c:v>835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B5A-4045-825A-4530B6E9D728}"/>
            </c:ext>
          </c:extLst>
        </c:ser>
        <c:ser>
          <c:idx val="13"/>
          <c:order val="13"/>
          <c:tx>
            <c:strRef>
              <c:f>'11'!$AC$3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'11'!$AC$4:$AC$31</c:f>
              <c:numCache>
                <c:formatCode>0</c:formatCode>
                <c:ptCount val="28"/>
                <c:pt idx="2">
                  <c:v>395.52</c:v>
                </c:pt>
                <c:pt idx="3">
                  <c:v>510</c:v>
                </c:pt>
                <c:pt idx="4">
                  <c:v>625</c:v>
                </c:pt>
                <c:pt idx="5">
                  <c:v>761</c:v>
                </c:pt>
                <c:pt idx="6">
                  <c:v>823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B5A-4045-825A-4530B6E9D728}"/>
            </c:ext>
          </c:extLst>
        </c:ser>
        <c:ser>
          <c:idx val="14"/>
          <c:order val="14"/>
          <c:tx>
            <c:strRef>
              <c:f>'11'!$AE$3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'11'!$AE$4:$AE$31</c:f>
              <c:numCache>
                <c:formatCode>0</c:formatCode>
                <c:ptCount val="28"/>
                <c:pt idx="2">
                  <c:v>412.24</c:v>
                </c:pt>
                <c:pt idx="3">
                  <c:v>490</c:v>
                </c:pt>
                <c:pt idx="4">
                  <c:v>623</c:v>
                </c:pt>
                <c:pt idx="5">
                  <c:v>741</c:v>
                </c:pt>
                <c:pt idx="6">
                  <c:v>823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B5A-4045-825A-4530B6E9D728}"/>
            </c:ext>
          </c:extLst>
        </c:ser>
        <c:ser>
          <c:idx val="15"/>
          <c:order val="15"/>
          <c:tx>
            <c:strRef>
              <c:f>'11'!$AG$3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'11'!$AG$4:$AG$31</c:f>
              <c:numCache>
                <c:formatCode>0</c:formatCode>
                <c:ptCount val="28"/>
                <c:pt idx="2">
                  <c:v>398.54</c:v>
                </c:pt>
                <c:pt idx="3">
                  <c:v>503</c:v>
                </c:pt>
                <c:pt idx="4">
                  <c:v>612</c:v>
                </c:pt>
                <c:pt idx="5">
                  <c:v>780</c:v>
                </c:pt>
                <c:pt idx="6">
                  <c:v>836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B5A-4045-825A-4530B6E9D728}"/>
            </c:ext>
          </c:extLst>
        </c:ser>
        <c:ser>
          <c:idx val="16"/>
          <c:order val="16"/>
          <c:tx>
            <c:strRef>
              <c:f>'11'!$AI$3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'11'!$AI$4:$AI$31</c:f>
              <c:numCache>
                <c:formatCode>0</c:formatCode>
                <c:ptCount val="28"/>
                <c:pt idx="2">
                  <c:v>413.8</c:v>
                </c:pt>
                <c:pt idx="3">
                  <c:v>490</c:v>
                </c:pt>
                <c:pt idx="4">
                  <c:v>624</c:v>
                </c:pt>
                <c:pt idx="5">
                  <c:v>734</c:v>
                </c:pt>
                <c:pt idx="6">
                  <c:v>827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B5A-4045-825A-4530B6E9D728}"/>
            </c:ext>
          </c:extLst>
        </c:ser>
        <c:ser>
          <c:idx val="17"/>
          <c:order val="17"/>
          <c:tx>
            <c:strRef>
              <c:f>'11'!$AK$3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'11'!$AK$4:$AK$31</c:f>
              <c:numCache>
                <c:formatCode>0</c:formatCode>
                <c:ptCount val="28"/>
                <c:pt idx="2">
                  <c:v>408.08</c:v>
                </c:pt>
                <c:pt idx="3">
                  <c:v>518</c:v>
                </c:pt>
                <c:pt idx="4">
                  <c:v>633</c:v>
                </c:pt>
                <c:pt idx="5">
                  <c:v>740</c:v>
                </c:pt>
                <c:pt idx="6">
                  <c:v>860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B5A-4045-825A-4530B6E9D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'11'!$AQ$3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5B5A-4045-825A-4530B6E9D72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5B5A-4045-825A-4530B6E9D72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5B5A-4045-825A-4530B6E9D72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5B5A-4045-825A-4530B6E9D72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5B5A-4045-825A-4530B6E9D728}"/>
                </c:ext>
              </c:extLst>
            </c:dLbl>
            <c:dLbl>
              <c:idx val="5"/>
              <c:layout>
                <c:manualLayout>
                  <c:x val="-3.474552826220921E-2"/>
                  <c:y val="5.5920880994764957E-2"/>
                </c:manualLayout>
              </c:layout>
              <c:tx>
                <c:rich>
                  <a:bodyPr/>
                  <a:lstStyle/>
                  <a:p>
                    <a:fld id="{4D5EADFD-3A5C-47F1-B238-0FAC75D3BC1D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5B5A-4045-825A-4530B6E9D72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5B5A-4045-825A-4530B6E9D72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5B5A-4045-825A-4530B6E9D72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5B5A-4045-825A-4530B6E9D72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5B5A-4045-825A-4530B6E9D72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5B5A-4045-825A-4530B6E9D72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5B5A-4045-825A-4530B6E9D72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5B5A-4045-825A-4530B6E9D72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5B5A-4045-825A-4530B6E9D72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5B5A-4045-825A-4530B6E9D728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5B5A-4045-825A-4530B6E9D728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5B5A-4045-825A-4530B6E9D728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5B5A-4045-825A-4530B6E9D72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5B5A-4045-825A-4530B6E9D728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5B5A-4045-825A-4530B6E9D728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5B5A-4045-825A-4530B6E9D728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5B5A-4045-825A-4530B6E9D728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5B5A-4045-825A-4530B6E9D728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5B5A-4045-825A-4530B6E9D728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5B5A-4045-825A-4530B6E9D728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5B5A-4045-825A-4530B6E9D728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5B5A-4045-825A-4530B6E9D728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th-TH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5B5A-4045-825A-4530B6E9D7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'11'!$AQ$4:$AQ$31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54</c:v>
                </c:pt>
                <c:pt idx="4">
                  <c:v>54</c:v>
                </c:pt>
                <c:pt idx="5">
                  <c:v>55</c:v>
                </c:pt>
                <c:pt idx="6">
                  <c:v>69</c:v>
                </c:pt>
                <c:pt idx="7" formatCode="0.00">
                  <c:v>#N/A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'11'!$AP$4:$AP$31</c15:f>
                <c15:dlblRangeCache>
                  <c:ptCount val="28"/>
                </c15:dlblRangeCache>
              </c15:datalabelsRange>
            </c:ext>
            <c:ext xmlns:c16="http://schemas.microsoft.com/office/drawing/2014/chart" uri="{C3380CC4-5D6E-409C-BE32-E72D297353CC}">
              <c16:uniqueId val="{0000002E-5B5A-4045-825A-4530B6E9D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A-40B3-8C8F-6FF8D859CA42}"/>
            </c:ext>
          </c:extLst>
        </c:ser>
        <c:ser>
          <c:idx val="1"/>
          <c:order val="1"/>
          <c:tx>
            <c:strRef>
              <c:f>'11'!$AT$3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'11'!$AT$4:$AT$31</c:f>
              <c:numCache>
                <c:formatCode>0</c:formatCode>
                <c:ptCount val="28"/>
                <c:pt idx="0">
                  <c:v>164.48</c:v>
                </c:pt>
                <c:pt idx="1">
                  <c:v>337.8</c:v>
                </c:pt>
                <c:pt idx="2">
                  <c:v>532</c:v>
                </c:pt>
                <c:pt idx="3">
                  <c:v>663</c:v>
                </c:pt>
                <c:pt idx="4">
                  <c:v>865.33333333333337</c:v>
                </c:pt>
                <c:pt idx="5">
                  <c:v>1036.1666666666667</c:v>
                </c:pt>
                <c:pt idx="6">
                  <c:v>1219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A-40B3-8C8F-6FF8D859CA42}"/>
            </c:ext>
          </c:extLst>
        </c:ser>
        <c:ser>
          <c:idx val="2"/>
          <c:order val="2"/>
          <c:tx>
            <c:strRef>
              <c:f>'11'!$AV$3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'11'!$AV$4:$AV$31</c:f>
              <c:numCache>
                <c:formatCode>0</c:formatCode>
                <c:ptCount val="28"/>
                <c:pt idx="0">
                  <c:v>164.48</c:v>
                </c:pt>
                <c:pt idx="1">
                  <c:v>337.8</c:v>
                </c:pt>
                <c:pt idx="2">
                  <c:v>518</c:v>
                </c:pt>
                <c:pt idx="3">
                  <c:v>652</c:v>
                </c:pt>
                <c:pt idx="4">
                  <c:v>818</c:v>
                </c:pt>
                <c:pt idx="5">
                  <c:v>985</c:v>
                </c:pt>
                <c:pt idx="6">
                  <c:v>1105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BA-40B3-8C8F-6FF8D859CA42}"/>
            </c:ext>
          </c:extLst>
        </c:ser>
        <c:ser>
          <c:idx val="3"/>
          <c:order val="3"/>
          <c:tx>
            <c:strRef>
              <c:f>'11'!$AX$3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'11'!$AX$4:$AX$31</c:f>
              <c:numCache>
                <c:formatCode>0</c:formatCode>
                <c:ptCount val="28"/>
                <c:pt idx="2">
                  <c:v>546</c:v>
                </c:pt>
                <c:pt idx="3">
                  <c:v>675</c:v>
                </c:pt>
                <c:pt idx="4">
                  <c:v>836</c:v>
                </c:pt>
                <c:pt idx="5">
                  <c:v>1044</c:v>
                </c:pt>
                <c:pt idx="6">
                  <c:v>1160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BA-40B3-8C8F-6FF8D859CA42}"/>
            </c:ext>
          </c:extLst>
        </c:ser>
        <c:ser>
          <c:idx val="4"/>
          <c:order val="4"/>
          <c:tx>
            <c:strRef>
              <c:f>'11'!$AZ$3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'11'!$AZ$4:$AZ$31</c:f>
              <c:numCache>
                <c:formatCode>0</c:formatCode>
                <c:ptCount val="28"/>
                <c:pt idx="3">
                  <c:v>648</c:v>
                </c:pt>
                <c:pt idx="4">
                  <c:v>782</c:v>
                </c:pt>
                <c:pt idx="5">
                  <c:v>927</c:v>
                </c:pt>
                <c:pt idx="6">
                  <c:v>1214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BA-40B3-8C8F-6FF8D859CA42}"/>
            </c:ext>
          </c:extLst>
        </c:ser>
        <c:ser>
          <c:idx val="5"/>
          <c:order val="5"/>
          <c:tx>
            <c:strRef>
              <c:f>'11'!$BB$3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'11'!$BB$4:$BB$31</c:f>
              <c:numCache>
                <c:formatCode>0</c:formatCode>
                <c:ptCount val="28"/>
                <c:pt idx="3">
                  <c:v>681</c:v>
                </c:pt>
                <c:pt idx="4">
                  <c:v>870</c:v>
                </c:pt>
                <c:pt idx="5">
                  <c:v>1062</c:v>
                </c:pt>
                <c:pt idx="6">
                  <c:v>1266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BA-40B3-8C8F-6FF8D859CA42}"/>
            </c:ext>
          </c:extLst>
        </c:ser>
        <c:ser>
          <c:idx val="6"/>
          <c:order val="6"/>
          <c:tx>
            <c:strRef>
              <c:f>'11'!$BD$3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'11'!$BD$4:$BD$31</c:f>
              <c:numCache>
                <c:formatCode>0</c:formatCode>
                <c:ptCount val="28"/>
                <c:pt idx="3">
                  <c:v>679</c:v>
                </c:pt>
                <c:pt idx="4">
                  <c:v>1000.9999999999999</c:v>
                </c:pt>
                <c:pt idx="5">
                  <c:v>1100</c:v>
                </c:pt>
                <c:pt idx="6">
                  <c:v>1394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BA-40B3-8C8F-6FF8D859CA42}"/>
            </c:ext>
          </c:extLst>
        </c:ser>
        <c:ser>
          <c:idx val="7"/>
          <c:order val="7"/>
          <c:tx>
            <c:strRef>
              <c:f>'11'!$BF$3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'11'!$BF$4:$BF$31</c:f>
              <c:numCache>
                <c:formatCode>0</c:formatCode>
                <c:ptCount val="28"/>
                <c:pt idx="3">
                  <c:v>643</c:v>
                </c:pt>
                <c:pt idx="4">
                  <c:v>885</c:v>
                </c:pt>
                <c:pt idx="5">
                  <c:v>1099</c:v>
                </c:pt>
                <c:pt idx="6">
                  <c:v>1175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BA-40B3-8C8F-6FF8D859CA42}"/>
            </c:ext>
          </c:extLst>
        </c:ser>
        <c:ser>
          <c:idx val="8"/>
          <c:order val="8"/>
          <c:tx>
            <c:strRef>
              <c:f>'11'!$BH$3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BA-40B3-8C8F-6FF8D859CA42}"/>
            </c:ext>
          </c:extLst>
        </c:ser>
        <c:ser>
          <c:idx val="9"/>
          <c:order val="9"/>
          <c:tx>
            <c:strRef>
              <c:f>'11'!$BJ$3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BA-40B3-8C8F-6FF8D859C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'11'!$BO$3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BBA-40B3-8C8F-6FF8D859CA4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BBA-40B3-8C8F-6FF8D859CA4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BBA-40B3-8C8F-6FF8D859CA4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BBA-40B3-8C8F-6FF8D859CA4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BBA-40B3-8C8F-6FF8D859CA42}"/>
                </c:ext>
              </c:extLst>
            </c:dLbl>
            <c:dLbl>
              <c:idx val="5"/>
              <c:layout>
                <c:manualLayout>
                  <c:x val="-2.3004718124681314E-2"/>
                  <c:y val="8.1132368953180906E-2"/>
                </c:manualLayout>
              </c:layout>
              <c:tx>
                <c:rich>
                  <a:bodyPr/>
                  <a:lstStyle/>
                  <a:p>
                    <a:fld id="{BA92E82E-4448-4DFF-A4BD-26C52591BBAE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5BBA-40B3-8C8F-6FF8D859CA4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5BBA-40B3-8C8F-6FF8D859CA4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5BBA-40B3-8C8F-6FF8D859CA4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5BBA-40B3-8C8F-6FF8D859CA4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5BBA-40B3-8C8F-6FF8D859CA4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5BBA-40B3-8C8F-6FF8D859CA4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5BBA-40B3-8C8F-6FF8D859CA4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5BBA-40B3-8C8F-6FF8D859CA4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5BBA-40B3-8C8F-6FF8D859CA4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5BBA-40B3-8C8F-6FF8D859CA42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5BBA-40B3-8C8F-6FF8D859CA42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5BBA-40B3-8C8F-6FF8D859CA42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5BBA-40B3-8C8F-6FF8D859CA42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5BBA-40B3-8C8F-6FF8D859CA42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5BBA-40B3-8C8F-6FF8D859CA42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5BBA-40B3-8C8F-6FF8D859CA42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5BBA-40B3-8C8F-6FF8D859CA42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5BBA-40B3-8C8F-6FF8D859CA42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5BBA-40B3-8C8F-6FF8D859CA42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5BBA-40B3-8C8F-6FF8D859CA42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5BBA-40B3-8C8F-6FF8D859CA42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5BBA-40B3-8C8F-6FF8D859CA42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5BBA-40B3-8C8F-6FF8D859CA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'11'!$B$4:$B$31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'11'!$BO$4:$BO$31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'11'!$BN$4:$BN$31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5BBA-40B3-8C8F-6FF8D859C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B-49F3-A629-049A284C7C16}"/>
            </c:ext>
          </c:extLst>
        </c:ser>
        <c:ser>
          <c:idx val="1"/>
          <c:order val="1"/>
          <c:tx>
            <c:strRef>
              <c:f>'10'!$E$3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'10'!$E$4:$E$31</c:f>
              <c:numCache>
                <c:formatCode>0</c:formatCode>
                <c:ptCount val="28"/>
                <c:pt idx="0">
                  <c:v>127.90428571428571</c:v>
                </c:pt>
                <c:pt idx="1">
                  <c:v>266.24285714285713</c:v>
                </c:pt>
                <c:pt idx="2">
                  <c:v>391.67</c:v>
                </c:pt>
                <c:pt idx="3">
                  <c:v>500.3125</c:v>
                </c:pt>
                <c:pt idx="4">
                  <c:v>613.25</c:v>
                </c:pt>
                <c:pt idx="5">
                  <c:v>695.375</c:v>
                </c:pt>
                <c:pt idx="6">
                  <c:v>840.4375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5B-49F3-A629-049A284C7C16}"/>
            </c:ext>
          </c:extLst>
        </c:ser>
        <c:ser>
          <c:idx val="2"/>
          <c:order val="2"/>
          <c:tx>
            <c:strRef>
              <c:f>'10'!$G$3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'10'!$G$4:$G$31</c:f>
              <c:numCache>
                <c:formatCode>0</c:formatCode>
                <c:ptCount val="28"/>
                <c:pt idx="2">
                  <c:v>388.98</c:v>
                </c:pt>
                <c:pt idx="3">
                  <c:v>485</c:v>
                </c:pt>
                <c:pt idx="4">
                  <c:v>610</c:v>
                </c:pt>
                <c:pt idx="5">
                  <c:v>595</c:v>
                </c:pt>
                <c:pt idx="6">
                  <c:v>787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5B-49F3-A629-049A284C7C16}"/>
            </c:ext>
          </c:extLst>
        </c:ser>
        <c:ser>
          <c:idx val="3"/>
          <c:order val="3"/>
          <c:tx>
            <c:strRef>
              <c:f>'10'!$I$3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'10'!$I$4:$I$31</c:f>
              <c:numCache>
                <c:formatCode>0</c:formatCode>
                <c:ptCount val="28"/>
                <c:pt idx="0">
                  <c:v>129.68</c:v>
                </c:pt>
                <c:pt idx="1">
                  <c:v>216.94</c:v>
                </c:pt>
                <c:pt idx="2">
                  <c:v>371.64</c:v>
                </c:pt>
                <c:pt idx="3">
                  <c:v>503</c:v>
                </c:pt>
                <c:pt idx="4">
                  <c:v>592</c:v>
                </c:pt>
                <c:pt idx="5">
                  <c:v>605</c:v>
                </c:pt>
                <c:pt idx="6">
                  <c:v>776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5B-49F3-A629-049A284C7C16}"/>
            </c:ext>
          </c:extLst>
        </c:ser>
        <c:ser>
          <c:idx val="4"/>
          <c:order val="4"/>
          <c:tx>
            <c:strRef>
              <c:f>'10'!$K$3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'10'!$K$4:$K$31</c:f>
              <c:numCache>
                <c:formatCode>0</c:formatCode>
                <c:ptCount val="28"/>
                <c:pt idx="0">
                  <c:v>128.18</c:v>
                </c:pt>
                <c:pt idx="1">
                  <c:v>278.39999999999998</c:v>
                </c:pt>
                <c:pt idx="2">
                  <c:v>402.92</c:v>
                </c:pt>
                <c:pt idx="3">
                  <c:v>515</c:v>
                </c:pt>
                <c:pt idx="4">
                  <c:v>600</c:v>
                </c:pt>
                <c:pt idx="5">
                  <c:v>601</c:v>
                </c:pt>
                <c:pt idx="6">
                  <c:v>764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5B-49F3-A629-049A284C7C16}"/>
            </c:ext>
          </c:extLst>
        </c:ser>
        <c:ser>
          <c:idx val="5"/>
          <c:order val="5"/>
          <c:tx>
            <c:strRef>
              <c:f>'10'!$M$3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'10'!$M$4:$M$31</c:f>
              <c:numCache>
                <c:formatCode>0</c:formatCode>
                <c:ptCount val="28"/>
                <c:pt idx="0">
                  <c:v>131.22999999999999</c:v>
                </c:pt>
                <c:pt idx="1">
                  <c:v>274.14</c:v>
                </c:pt>
                <c:pt idx="2">
                  <c:v>394.36</c:v>
                </c:pt>
                <c:pt idx="3">
                  <c:v>499</c:v>
                </c:pt>
                <c:pt idx="4">
                  <c:v>610</c:v>
                </c:pt>
                <c:pt idx="5">
                  <c:v>610</c:v>
                </c:pt>
                <c:pt idx="6">
                  <c:v>789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5B-49F3-A629-049A284C7C16}"/>
            </c:ext>
          </c:extLst>
        </c:ser>
        <c:ser>
          <c:idx val="6"/>
          <c:order val="6"/>
          <c:tx>
            <c:strRef>
              <c:f>'10'!$O$3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'10'!$O$4:$O$31</c:f>
              <c:numCache>
                <c:formatCode>0</c:formatCode>
                <c:ptCount val="28"/>
                <c:pt idx="0">
                  <c:v>125.88</c:v>
                </c:pt>
                <c:pt idx="1">
                  <c:v>270.74</c:v>
                </c:pt>
                <c:pt idx="2">
                  <c:v>398.44</c:v>
                </c:pt>
                <c:pt idx="3">
                  <c:v>508</c:v>
                </c:pt>
                <c:pt idx="4">
                  <c:v>614</c:v>
                </c:pt>
                <c:pt idx="5">
                  <c:v>607</c:v>
                </c:pt>
                <c:pt idx="6">
                  <c:v>774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5B-49F3-A629-049A284C7C16}"/>
            </c:ext>
          </c:extLst>
        </c:ser>
        <c:ser>
          <c:idx val="7"/>
          <c:order val="7"/>
          <c:tx>
            <c:strRef>
              <c:f>'10'!$Q$3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'10'!$Q$4:$Q$31</c:f>
              <c:numCache>
                <c:formatCode>0</c:formatCode>
                <c:ptCount val="28"/>
                <c:pt idx="0">
                  <c:v>127.32</c:v>
                </c:pt>
                <c:pt idx="1">
                  <c:v>274.32</c:v>
                </c:pt>
                <c:pt idx="2">
                  <c:v>389.44</c:v>
                </c:pt>
                <c:pt idx="3">
                  <c:v>497</c:v>
                </c:pt>
                <c:pt idx="4">
                  <c:v>621</c:v>
                </c:pt>
                <c:pt idx="5">
                  <c:v>720</c:v>
                </c:pt>
                <c:pt idx="6">
                  <c:v>884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5B-49F3-A629-049A284C7C16}"/>
            </c:ext>
          </c:extLst>
        </c:ser>
        <c:ser>
          <c:idx val="8"/>
          <c:order val="8"/>
          <c:tx>
            <c:strRef>
              <c:f>'10'!$S$3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'10'!$S$4:$S$31</c:f>
              <c:numCache>
                <c:formatCode>0</c:formatCode>
                <c:ptCount val="28"/>
                <c:pt idx="0">
                  <c:v>127.06</c:v>
                </c:pt>
                <c:pt idx="1">
                  <c:v>276.7</c:v>
                </c:pt>
                <c:pt idx="2">
                  <c:v>388.12</c:v>
                </c:pt>
                <c:pt idx="3">
                  <c:v>505</c:v>
                </c:pt>
                <c:pt idx="4">
                  <c:v>620</c:v>
                </c:pt>
                <c:pt idx="5">
                  <c:v>847</c:v>
                </c:pt>
                <c:pt idx="6">
                  <c:v>969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5B-49F3-A629-049A284C7C16}"/>
            </c:ext>
          </c:extLst>
        </c:ser>
        <c:ser>
          <c:idx val="9"/>
          <c:order val="9"/>
          <c:tx>
            <c:strRef>
              <c:f>'10'!$U$3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'10'!$U$4:$U$31</c:f>
              <c:numCache>
                <c:formatCode>0</c:formatCode>
                <c:ptCount val="28"/>
                <c:pt idx="0">
                  <c:v>125.98</c:v>
                </c:pt>
                <c:pt idx="1">
                  <c:v>272.45999999999998</c:v>
                </c:pt>
                <c:pt idx="2">
                  <c:v>396.52</c:v>
                </c:pt>
                <c:pt idx="3">
                  <c:v>509</c:v>
                </c:pt>
                <c:pt idx="4">
                  <c:v>616</c:v>
                </c:pt>
                <c:pt idx="5">
                  <c:v>856</c:v>
                </c:pt>
                <c:pt idx="6">
                  <c:v>985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5B-49F3-A629-049A284C7C16}"/>
            </c:ext>
          </c:extLst>
        </c:ser>
        <c:ser>
          <c:idx val="10"/>
          <c:order val="10"/>
          <c:tx>
            <c:strRef>
              <c:f>'10'!$W$3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'10'!$W$4:$W$31</c:f>
              <c:numCache>
                <c:formatCode>0</c:formatCode>
                <c:ptCount val="28"/>
                <c:pt idx="2">
                  <c:v>377.8</c:v>
                </c:pt>
                <c:pt idx="3">
                  <c:v>485</c:v>
                </c:pt>
                <c:pt idx="4">
                  <c:v>626</c:v>
                </c:pt>
                <c:pt idx="5">
                  <c:v>715</c:v>
                </c:pt>
                <c:pt idx="6">
                  <c:v>840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75B-49F3-A629-049A284C7C16}"/>
            </c:ext>
          </c:extLst>
        </c:ser>
        <c:ser>
          <c:idx val="11"/>
          <c:order val="11"/>
          <c:tx>
            <c:strRef>
              <c:f>'10'!$Y$3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'10'!$Y$4:$Y$31</c:f>
              <c:numCache>
                <c:formatCode>0</c:formatCode>
                <c:ptCount val="28"/>
                <c:pt idx="2">
                  <c:v>397</c:v>
                </c:pt>
                <c:pt idx="3">
                  <c:v>500</c:v>
                </c:pt>
                <c:pt idx="4">
                  <c:v>603</c:v>
                </c:pt>
                <c:pt idx="5">
                  <c:v>714</c:v>
                </c:pt>
                <c:pt idx="6">
                  <c:v>828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75B-49F3-A629-049A284C7C16}"/>
            </c:ext>
          </c:extLst>
        </c:ser>
        <c:ser>
          <c:idx val="12"/>
          <c:order val="12"/>
          <c:tx>
            <c:strRef>
              <c:f>'10'!$AA$3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'10'!$AA$4:$AA$31</c:f>
              <c:numCache>
                <c:formatCode>0</c:formatCode>
                <c:ptCount val="28"/>
                <c:pt idx="2">
                  <c:v>390.98</c:v>
                </c:pt>
                <c:pt idx="3">
                  <c:v>488</c:v>
                </c:pt>
                <c:pt idx="4">
                  <c:v>604</c:v>
                </c:pt>
                <c:pt idx="5">
                  <c:v>710</c:v>
                </c:pt>
                <c:pt idx="6">
                  <c:v>850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75B-49F3-A629-049A284C7C16}"/>
            </c:ext>
          </c:extLst>
        </c:ser>
        <c:ser>
          <c:idx val="13"/>
          <c:order val="13"/>
          <c:tx>
            <c:strRef>
              <c:f>'10'!$AC$3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'10'!$AC$4:$AC$31</c:f>
              <c:numCache>
                <c:formatCode>0</c:formatCode>
                <c:ptCount val="28"/>
                <c:pt idx="2">
                  <c:v>386.32</c:v>
                </c:pt>
                <c:pt idx="3">
                  <c:v>495</c:v>
                </c:pt>
                <c:pt idx="4">
                  <c:v>611</c:v>
                </c:pt>
                <c:pt idx="5">
                  <c:v>704</c:v>
                </c:pt>
                <c:pt idx="6">
                  <c:v>821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75B-49F3-A629-049A284C7C16}"/>
            </c:ext>
          </c:extLst>
        </c:ser>
        <c:ser>
          <c:idx val="14"/>
          <c:order val="14"/>
          <c:tx>
            <c:strRef>
              <c:f>'10'!$AE$3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'10'!$AE$4:$AE$31</c:f>
              <c:numCache>
                <c:formatCode>0</c:formatCode>
                <c:ptCount val="28"/>
                <c:pt idx="2">
                  <c:v>394.36</c:v>
                </c:pt>
                <c:pt idx="3">
                  <c:v>496</c:v>
                </c:pt>
                <c:pt idx="4">
                  <c:v>627</c:v>
                </c:pt>
                <c:pt idx="5">
                  <c:v>693</c:v>
                </c:pt>
                <c:pt idx="6">
                  <c:v>832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75B-49F3-A629-049A284C7C16}"/>
            </c:ext>
          </c:extLst>
        </c:ser>
        <c:ser>
          <c:idx val="15"/>
          <c:order val="15"/>
          <c:tx>
            <c:strRef>
              <c:f>'10'!$AG$3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'10'!$AG$4:$AG$31</c:f>
              <c:numCache>
                <c:formatCode>0</c:formatCode>
                <c:ptCount val="28"/>
                <c:pt idx="2">
                  <c:v>400.68</c:v>
                </c:pt>
                <c:pt idx="3">
                  <c:v>516</c:v>
                </c:pt>
                <c:pt idx="4">
                  <c:v>621</c:v>
                </c:pt>
                <c:pt idx="5">
                  <c:v>718</c:v>
                </c:pt>
                <c:pt idx="6">
                  <c:v>842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75B-49F3-A629-049A284C7C16}"/>
            </c:ext>
          </c:extLst>
        </c:ser>
        <c:ser>
          <c:idx val="16"/>
          <c:order val="16"/>
          <c:tx>
            <c:strRef>
              <c:f>'10'!$AI$3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'10'!$AI$4:$AI$31</c:f>
              <c:numCache>
                <c:formatCode>0</c:formatCode>
                <c:ptCount val="28"/>
                <c:pt idx="2">
                  <c:v>390.24</c:v>
                </c:pt>
                <c:pt idx="3">
                  <c:v>499</c:v>
                </c:pt>
                <c:pt idx="4">
                  <c:v>621</c:v>
                </c:pt>
                <c:pt idx="5">
                  <c:v>713</c:v>
                </c:pt>
                <c:pt idx="6">
                  <c:v>863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75B-49F3-A629-049A284C7C16}"/>
            </c:ext>
          </c:extLst>
        </c:ser>
        <c:ser>
          <c:idx val="17"/>
          <c:order val="17"/>
          <c:tx>
            <c:strRef>
              <c:f>'10'!$AK$3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'10'!$AK$4:$AK$31</c:f>
              <c:numCache>
                <c:formatCode>0</c:formatCode>
                <c:ptCount val="28"/>
                <c:pt idx="2">
                  <c:v>398.92</c:v>
                </c:pt>
                <c:pt idx="3">
                  <c:v>505</c:v>
                </c:pt>
                <c:pt idx="4">
                  <c:v>616</c:v>
                </c:pt>
                <c:pt idx="5">
                  <c:v>718</c:v>
                </c:pt>
                <c:pt idx="6">
                  <c:v>843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75B-49F3-A629-049A284C7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'10'!$AQ$3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75B-49F3-A629-049A284C7C1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75B-49F3-A629-049A284C7C1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75B-49F3-A629-049A284C7C1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75B-49F3-A629-049A284C7C1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75B-49F3-A629-049A284C7C1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75B-49F3-A629-049A284C7C1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875B-49F3-A629-049A284C7C1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875B-49F3-A629-049A284C7C1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875B-49F3-A629-049A284C7C1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875B-49F3-A629-049A284C7C1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875B-49F3-A629-049A284C7C1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875B-49F3-A629-049A284C7C1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875B-49F3-A629-049A284C7C1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875B-49F3-A629-049A284C7C1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875B-49F3-A629-049A284C7C1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875B-49F3-A629-049A284C7C1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875B-49F3-A629-049A284C7C1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875B-49F3-A629-049A284C7C1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875B-49F3-A629-049A284C7C1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875B-49F3-A629-049A284C7C1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875B-49F3-A629-049A284C7C1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875B-49F3-A629-049A284C7C1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875B-49F3-A629-049A284C7C1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875B-49F3-A629-049A284C7C1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875B-49F3-A629-049A284C7C1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875B-49F3-A629-049A284C7C1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875B-49F3-A629-049A284C7C1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875B-49F3-A629-049A284C7C1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'10'!$AQ$4:$AQ$31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55</c:v>
                </c:pt>
                <c:pt idx="4">
                  <c:v>54.5</c:v>
                </c:pt>
                <c:pt idx="5">
                  <c:v>54</c:v>
                </c:pt>
                <c:pt idx="6">
                  <c:v>72</c:v>
                </c:pt>
                <c:pt idx="7" formatCode="0.00">
                  <c:v>#N/A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75B-49F3-A629-049A284C7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2-436C-B47F-45121537F589}"/>
            </c:ext>
          </c:extLst>
        </c:ser>
        <c:ser>
          <c:idx val="1"/>
          <c:order val="1"/>
          <c:tx>
            <c:strRef>
              <c:f>'10'!$AT$3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'10'!$AT$4:$AT$31</c:f>
              <c:numCache>
                <c:formatCode>0</c:formatCode>
                <c:ptCount val="28"/>
                <c:pt idx="0">
                  <c:v>162.6</c:v>
                </c:pt>
                <c:pt idx="1">
                  <c:v>348</c:v>
                </c:pt>
                <c:pt idx="2">
                  <c:v>523</c:v>
                </c:pt>
                <c:pt idx="3">
                  <c:v>654.5</c:v>
                </c:pt>
                <c:pt idx="4">
                  <c:v>819.16666666666663</c:v>
                </c:pt>
                <c:pt idx="5">
                  <c:v>1023.1666666666666</c:v>
                </c:pt>
                <c:pt idx="6">
                  <c:v>1203.1666666666667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2-436C-B47F-45121537F589}"/>
            </c:ext>
          </c:extLst>
        </c:ser>
        <c:ser>
          <c:idx val="2"/>
          <c:order val="2"/>
          <c:tx>
            <c:strRef>
              <c:f>'10'!$AV$3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'10'!$AV$4:$AV$31</c:f>
              <c:numCache>
                <c:formatCode>0</c:formatCode>
                <c:ptCount val="28"/>
                <c:pt idx="0">
                  <c:v>162.6</c:v>
                </c:pt>
                <c:pt idx="1">
                  <c:v>348</c:v>
                </c:pt>
                <c:pt idx="2">
                  <c:v>520</c:v>
                </c:pt>
                <c:pt idx="3">
                  <c:v>702</c:v>
                </c:pt>
                <c:pt idx="4">
                  <c:v>810</c:v>
                </c:pt>
                <c:pt idx="5">
                  <c:v>873</c:v>
                </c:pt>
                <c:pt idx="6">
                  <c:v>1153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2-436C-B47F-45121537F589}"/>
            </c:ext>
          </c:extLst>
        </c:ser>
        <c:ser>
          <c:idx val="3"/>
          <c:order val="3"/>
          <c:tx>
            <c:strRef>
              <c:f>'10'!$AX$3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'10'!$AX$4:$AX$31</c:f>
              <c:numCache>
                <c:formatCode>0</c:formatCode>
                <c:ptCount val="28"/>
                <c:pt idx="2">
                  <c:v>525</c:v>
                </c:pt>
                <c:pt idx="3">
                  <c:v>642</c:v>
                </c:pt>
                <c:pt idx="4">
                  <c:v>785</c:v>
                </c:pt>
                <c:pt idx="5">
                  <c:v>955</c:v>
                </c:pt>
                <c:pt idx="6">
                  <c:v>1202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62-436C-B47F-45121537F589}"/>
            </c:ext>
          </c:extLst>
        </c:ser>
        <c:ser>
          <c:idx val="4"/>
          <c:order val="4"/>
          <c:tx>
            <c:strRef>
              <c:f>'10'!$AZ$3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'10'!$AZ$4:$AZ$31</c:f>
              <c:numCache>
                <c:formatCode>0</c:formatCode>
                <c:ptCount val="28"/>
                <c:pt idx="3">
                  <c:v>575</c:v>
                </c:pt>
                <c:pt idx="4">
                  <c:v>799</c:v>
                </c:pt>
                <c:pt idx="5">
                  <c:v>995</c:v>
                </c:pt>
                <c:pt idx="6">
                  <c:v>1211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62-436C-B47F-45121537F589}"/>
            </c:ext>
          </c:extLst>
        </c:ser>
        <c:ser>
          <c:idx val="5"/>
          <c:order val="5"/>
          <c:tx>
            <c:strRef>
              <c:f>'10'!$BB$3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'10'!$BB$4:$BB$31</c:f>
              <c:numCache>
                <c:formatCode>0</c:formatCode>
                <c:ptCount val="28"/>
                <c:pt idx="3">
                  <c:v>677</c:v>
                </c:pt>
                <c:pt idx="4">
                  <c:v>842</c:v>
                </c:pt>
                <c:pt idx="5">
                  <c:v>995</c:v>
                </c:pt>
                <c:pt idx="6">
                  <c:v>1212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62-436C-B47F-45121537F589}"/>
            </c:ext>
          </c:extLst>
        </c:ser>
        <c:ser>
          <c:idx val="6"/>
          <c:order val="6"/>
          <c:tx>
            <c:strRef>
              <c:f>'10'!$BD$3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'10'!$BD$4:$BD$31</c:f>
              <c:numCache>
                <c:formatCode>0</c:formatCode>
                <c:ptCount val="28"/>
                <c:pt idx="3">
                  <c:v>645</c:v>
                </c:pt>
                <c:pt idx="4">
                  <c:v>836</c:v>
                </c:pt>
                <c:pt idx="5">
                  <c:v>1181</c:v>
                </c:pt>
                <c:pt idx="6">
                  <c:v>1315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62-436C-B47F-45121537F589}"/>
            </c:ext>
          </c:extLst>
        </c:ser>
        <c:ser>
          <c:idx val="7"/>
          <c:order val="7"/>
          <c:tx>
            <c:strRef>
              <c:f>'10'!$BF$3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'10'!$BF$4:$BF$31</c:f>
              <c:numCache>
                <c:formatCode>0</c:formatCode>
                <c:ptCount val="28"/>
                <c:pt idx="3">
                  <c:v>686</c:v>
                </c:pt>
                <c:pt idx="4">
                  <c:v>843</c:v>
                </c:pt>
                <c:pt idx="5">
                  <c:v>1140</c:v>
                </c:pt>
                <c:pt idx="6">
                  <c:v>1126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62-436C-B47F-45121537F589}"/>
            </c:ext>
          </c:extLst>
        </c:ser>
        <c:ser>
          <c:idx val="8"/>
          <c:order val="8"/>
          <c:tx>
            <c:strRef>
              <c:f>'10'!$BH$3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C62-436C-B47F-45121537F589}"/>
            </c:ext>
          </c:extLst>
        </c:ser>
        <c:ser>
          <c:idx val="9"/>
          <c:order val="9"/>
          <c:tx>
            <c:strRef>
              <c:f>'10'!$BJ$3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C62-436C-B47F-45121537F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'10'!$BO$3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C62-436C-B47F-45121537F58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62-436C-B47F-45121537F58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C62-436C-B47F-45121537F58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C62-436C-B47F-45121537F58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6AA4C5A-E3C1-41DA-98F7-574ACAE5FFE9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1C62-436C-B47F-45121537F58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62-436C-B47F-45121537F58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1C62-436C-B47F-45121537F58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1C62-436C-B47F-45121537F58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1C62-436C-B47F-45121537F58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1C62-436C-B47F-45121537F58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1C62-436C-B47F-45121537F58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1C62-436C-B47F-45121537F58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1C62-436C-B47F-45121537F58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1C62-436C-B47F-45121537F58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1C62-436C-B47F-45121537F58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1C62-436C-B47F-45121537F58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1C62-436C-B47F-45121537F589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1C62-436C-B47F-45121537F589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1C62-436C-B47F-45121537F589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1C62-436C-B47F-45121537F589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1C62-436C-B47F-45121537F589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1C62-436C-B47F-45121537F589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1C62-436C-B47F-45121537F589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1C62-436C-B47F-45121537F589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1C62-436C-B47F-45121537F589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1C62-436C-B47F-45121537F589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1C62-436C-B47F-45121537F589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1C62-436C-B47F-45121537F58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'10'!$B$4:$B$31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'10'!$BO$4:$BO$31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'10'!$BN$4:$BN$31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1C62-436C-B47F-45121537F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'09'!$C$3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7-4C47-A64B-E65758C7FE42}"/>
            </c:ext>
          </c:extLst>
        </c:ser>
        <c:ser>
          <c:idx val="1"/>
          <c:order val="1"/>
          <c:tx>
            <c:strRef>
              <c:f>'09'!$E$3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'09'!$E$4:$E$31</c:f>
              <c:numCache>
                <c:formatCode>0</c:formatCode>
                <c:ptCount val="28"/>
                <c:pt idx="0">
                  <c:v>141.33714285714285</c:v>
                </c:pt>
                <c:pt idx="1">
                  <c:v>278.91285714285715</c:v>
                </c:pt>
                <c:pt idx="2">
                  <c:v>397.08</c:v>
                </c:pt>
                <c:pt idx="3">
                  <c:v>511.125</c:v>
                </c:pt>
                <c:pt idx="4">
                  <c:v>575.75</c:v>
                </c:pt>
                <c:pt idx="5">
                  <c:v>688.5</c:v>
                </c:pt>
                <c:pt idx="6">
                  <c:v>810.3125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57-4C47-A64B-E65758C7FE42}"/>
            </c:ext>
          </c:extLst>
        </c:ser>
        <c:ser>
          <c:idx val="2"/>
          <c:order val="2"/>
          <c:tx>
            <c:strRef>
              <c:f>'09'!$G$3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'09'!$G$4:$G$31</c:f>
              <c:numCache>
                <c:formatCode>0</c:formatCode>
                <c:ptCount val="28"/>
                <c:pt idx="2">
                  <c:v>396.08</c:v>
                </c:pt>
                <c:pt idx="3">
                  <c:v>494</c:v>
                </c:pt>
                <c:pt idx="4">
                  <c:v>576</c:v>
                </c:pt>
                <c:pt idx="5">
                  <c:v>619</c:v>
                </c:pt>
                <c:pt idx="6">
                  <c:v>739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57-4C47-A64B-E65758C7FE42}"/>
            </c:ext>
          </c:extLst>
        </c:ser>
        <c:ser>
          <c:idx val="3"/>
          <c:order val="3"/>
          <c:tx>
            <c:strRef>
              <c:f>'09'!$I$3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'09'!$I$4:$I$31</c:f>
              <c:numCache>
                <c:formatCode>0</c:formatCode>
                <c:ptCount val="28"/>
                <c:pt idx="0">
                  <c:v>141.91999999999999</c:v>
                </c:pt>
                <c:pt idx="1">
                  <c:v>268.2</c:v>
                </c:pt>
                <c:pt idx="2">
                  <c:v>390.36</c:v>
                </c:pt>
                <c:pt idx="3">
                  <c:v>520</c:v>
                </c:pt>
                <c:pt idx="4">
                  <c:v>572</c:v>
                </c:pt>
                <c:pt idx="5">
                  <c:v>627</c:v>
                </c:pt>
                <c:pt idx="6">
                  <c:v>760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57-4C47-A64B-E65758C7FE42}"/>
            </c:ext>
          </c:extLst>
        </c:ser>
        <c:ser>
          <c:idx val="4"/>
          <c:order val="4"/>
          <c:tx>
            <c:strRef>
              <c:f>'09'!$K$3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'09'!$K$4:$K$31</c:f>
              <c:numCache>
                <c:formatCode>0</c:formatCode>
                <c:ptCount val="28"/>
                <c:pt idx="0">
                  <c:v>148.22</c:v>
                </c:pt>
                <c:pt idx="1">
                  <c:v>283.77999999999997</c:v>
                </c:pt>
                <c:pt idx="2">
                  <c:v>407.08</c:v>
                </c:pt>
                <c:pt idx="3">
                  <c:v>531</c:v>
                </c:pt>
                <c:pt idx="4">
                  <c:v>587</c:v>
                </c:pt>
                <c:pt idx="5">
                  <c:v>639</c:v>
                </c:pt>
                <c:pt idx="6">
                  <c:v>797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57-4C47-A64B-E65758C7FE42}"/>
            </c:ext>
          </c:extLst>
        </c:ser>
        <c:ser>
          <c:idx val="5"/>
          <c:order val="5"/>
          <c:tx>
            <c:strRef>
              <c:f>'09'!$M$3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'09'!$M$4:$M$31</c:f>
              <c:numCache>
                <c:formatCode>0</c:formatCode>
                <c:ptCount val="28"/>
                <c:pt idx="0">
                  <c:v>142.68</c:v>
                </c:pt>
                <c:pt idx="1">
                  <c:v>286.14</c:v>
                </c:pt>
                <c:pt idx="2">
                  <c:v>404.4</c:v>
                </c:pt>
                <c:pt idx="3">
                  <c:v>515</c:v>
                </c:pt>
                <c:pt idx="4">
                  <c:v>580</c:v>
                </c:pt>
                <c:pt idx="5">
                  <c:v>653</c:v>
                </c:pt>
                <c:pt idx="6">
                  <c:v>777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57-4C47-A64B-E65758C7FE42}"/>
            </c:ext>
          </c:extLst>
        </c:ser>
        <c:ser>
          <c:idx val="6"/>
          <c:order val="6"/>
          <c:tx>
            <c:strRef>
              <c:f>'09'!$O$3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'09'!$O$4:$O$31</c:f>
              <c:numCache>
                <c:formatCode>0</c:formatCode>
                <c:ptCount val="28"/>
                <c:pt idx="0">
                  <c:v>133.22</c:v>
                </c:pt>
                <c:pt idx="1">
                  <c:v>269.94</c:v>
                </c:pt>
                <c:pt idx="2">
                  <c:v>417.08</c:v>
                </c:pt>
                <c:pt idx="3">
                  <c:v>529</c:v>
                </c:pt>
                <c:pt idx="4">
                  <c:v>587</c:v>
                </c:pt>
                <c:pt idx="5">
                  <c:v>674</c:v>
                </c:pt>
                <c:pt idx="6">
                  <c:v>781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57-4C47-A64B-E65758C7FE42}"/>
            </c:ext>
          </c:extLst>
        </c:ser>
        <c:ser>
          <c:idx val="7"/>
          <c:order val="7"/>
          <c:tx>
            <c:strRef>
              <c:f>'09'!$Q$3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'09'!$Q$4:$Q$31</c:f>
              <c:numCache>
                <c:formatCode>0</c:formatCode>
                <c:ptCount val="28"/>
                <c:pt idx="0">
                  <c:v>142.94</c:v>
                </c:pt>
                <c:pt idx="1">
                  <c:v>283.3</c:v>
                </c:pt>
                <c:pt idx="2">
                  <c:v>372.74</c:v>
                </c:pt>
                <c:pt idx="3">
                  <c:v>506</c:v>
                </c:pt>
                <c:pt idx="4">
                  <c:v>565</c:v>
                </c:pt>
                <c:pt idx="5">
                  <c:v>687</c:v>
                </c:pt>
                <c:pt idx="6">
                  <c:v>793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57-4C47-A64B-E65758C7FE42}"/>
            </c:ext>
          </c:extLst>
        </c:ser>
        <c:ser>
          <c:idx val="8"/>
          <c:order val="8"/>
          <c:tx>
            <c:strRef>
              <c:f>'09'!$S$3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'09'!$S$4:$S$31</c:f>
              <c:numCache>
                <c:formatCode>0</c:formatCode>
                <c:ptCount val="28"/>
                <c:pt idx="0">
                  <c:v>140.22</c:v>
                </c:pt>
                <c:pt idx="1">
                  <c:v>280.54000000000002</c:v>
                </c:pt>
                <c:pt idx="2">
                  <c:v>414.28</c:v>
                </c:pt>
                <c:pt idx="3">
                  <c:v>527</c:v>
                </c:pt>
                <c:pt idx="4">
                  <c:v>584</c:v>
                </c:pt>
                <c:pt idx="5">
                  <c:v>782</c:v>
                </c:pt>
                <c:pt idx="6">
                  <c:v>905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D57-4C47-A64B-E65758C7FE42}"/>
            </c:ext>
          </c:extLst>
        </c:ser>
        <c:ser>
          <c:idx val="9"/>
          <c:order val="9"/>
          <c:tx>
            <c:strRef>
              <c:f>'09'!$U$3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'09'!$U$4:$U$31</c:f>
              <c:numCache>
                <c:formatCode>0</c:formatCode>
                <c:ptCount val="28"/>
                <c:pt idx="0">
                  <c:v>140.16</c:v>
                </c:pt>
                <c:pt idx="1">
                  <c:v>280.49</c:v>
                </c:pt>
                <c:pt idx="2">
                  <c:v>400</c:v>
                </c:pt>
                <c:pt idx="3">
                  <c:v>501</c:v>
                </c:pt>
                <c:pt idx="4">
                  <c:v>573</c:v>
                </c:pt>
                <c:pt idx="5">
                  <c:v>782</c:v>
                </c:pt>
                <c:pt idx="6">
                  <c:v>888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D57-4C47-A64B-E65758C7FE42}"/>
            </c:ext>
          </c:extLst>
        </c:ser>
        <c:ser>
          <c:idx val="10"/>
          <c:order val="10"/>
          <c:tx>
            <c:strRef>
              <c:f>'09'!$W$3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'09'!$W$4:$W$31</c:f>
              <c:numCache>
                <c:formatCode>0</c:formatCode>
                <c:ptCount val="28"/>
                <c:pt idx="2">
                  <c:v>388.72</c:v>
                </c:pt>
                <c:pt idx="3">
                  <c:v>525</c:v>
                </c:pt>
                <c:pt idx="4">
                  <c:v>575</c:v>
                </c:pt>
                <c:pt idx="5">
                  <c:v>783</c:v>
                </c:pt>
                <c:pt idx="6">
                  <c:v>902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57-4C47-A64B-E65758C7FE42}"/>
            </c:ext>
          </c:extLst>
        </c:ser>
        <c:ser>
          <c:idx val="11"/>
          <c:order val="11"/>
          <c:tx>
            <c:strRef>
              <c:f>'09'!$Y$3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'09'!$Y$4:$Y$31</c:f>
              <c:numCache>
                <c:formatCode>0</c:formatCode>
                <c:ptCount val="28"/>
                <c:pt idx="2">
                  <c:v>399.4</c:v>
                </c:pt>
                <c:pt idx="3">
                  <c:v>500</c:v>
                </c:pt>
                <c:pt idx="4">
                  <c:v>571</c:v>
                </c:pt>
                <c:pt idx="5">
                  <c:v>691</c:v>
                </c:pt>
                <c:pt idx="6">
                  <c:v>808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D57-4C47-A64B-E65758C7FE42}"/>
            </c:ext>
          </c:extLst>
        </c:ser>
        <c:ser>
          <c:idx val="12"/>
          <c:order val="12"/>
          <c:tx>
            <c:strRef>
              <c:f>'09'!$AA$3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'09'!$AA$4:$AA$31</c:f>
              <c:numCache>
                <c:formatCode>0</c:formatCode>
                <c:ptCount val="28"/>
                <c:pt idx="2">
                  <c:v>391.72</c:v>
                </c:pt>
                <c:pt idx="3">
                  <c:v>506</c:v>
                </c:pt>
                <c:pt idx="4">
                  <c:v>575</c:v>
                </c:pt>
                <c:pt idx="5">
                  <c:v>683</c:v>
                </c:pt>
                <c:pt idx="6">
                  <c:v>808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D57-4C47-A64B-E65758C7FE42}"/>
            </c:ext>
          </c:extLst>
        </c:ser>
        <c:ser>
          <c:idx val="13"/>
          <c:order val="13"/>
          <c:tx>
            <c:strRef>
              <c:f>'09'!$AC$3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'09'!$AC$4:$AC$31</c:f>
              <c:numCache>
                <c:formatCode>0</c:formatCode>
                <c:ptCount val="28"/>
                <c:pt idx="2">
                  <c:v>401.12</c:v>
                </c:pt>
                <c:pt idx="3">
                  <c:v>497</c:v>
                </c:pt>
                <c:pt idx="4">
                  <c:v>596</c:v>
                </c:pt>
                <c:pt idx="5">
                  <c:v>678</c:v>
                </c:pt>
                <c:pt idx="6">
                  <c:v>799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D57-4C47-A64B-E65758C7FE42}"/>
            </c:ext>
          </c:extLst>
        </c:ser>
        <c:ser>
          <c:idx val="14"/>
          <c:order val="14"/>
          <c:tx>
            <c:strRef>
              <c:f>'09'!$AE$3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'09'!$AE$4:$AE$31</c:f>
              <c:numCache>
                <c:formatCode>0</c:formatCode>
                <c:ptCount val="28"/>
                <c:pt idx="2">
                  <c:v>402.54</c:v>
                </c:pt>
                <c:pt idx="3">
                  <c:v>510</c:v>
                </c:pt>
                <c:pt idx="4">
                  <c:v>581</c:v>
                </c:pt>
                <c:pt idx="5">
                  <c:v>683</c:v>
                </c:pt>
                <c:pt idx="6">
                  <c:v>813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D57-4C47-A64B-E65758C7FE42}"/>
            </c:ext>
          </c:extLst>
        </c:ser>
        <c:ser>
          <c:idx val="15"/>
          <c:order val="15"/>
          <c:tx>
            <c:strRef>
              <c:f>'09'!$AG$3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'09'!$AG$4:$AG$31</c:f>
              <c:numCache>
                <c:formatCode>0</c:formatCode>
                <c:ptCount val="28"/>
                <c:pt idx="2">
                  <c:v>390.2</c:v>
                </c:pt>
                <c:pt idx="3">
                  <c:v>514</c:v>
                </c:pt>
                <c:pt idx="4">
                  <c:v>548</c:v>
                </c:pt>
                <c:pt idx="5">
                  <c:v>668</c:v>
                </c:pt>
                <c:pt idx="6">
                  <c:v>792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D57-4C47-A64B-E65758C7FE42}"/>
            </c:ext>
          </c:extLst>
        </c:ser>
        <c:ser>
          <c:idx val="16"/>
          <c:order val="16"/>
          <c:tx>
            <c:strRef>
              <c:f>'09'!$AI$3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'09'!$AI$4:$AI$31</c:f>
              <c:numCache>
                <c:formatCode>0</c:formatCode>
                <c:ptCount val="28"/>
                <c:pt idx="2">
                  <c:v>381.68</c:v>
                </c:pt>
                <c:pt idx="3">
                  <c:v>511</c:v>
                </c:pt>
                <c:pt idx="4">
                  <c:v>571</c:v>
                </c:pt>
                <c:pt idx="5">
                  <c:v>667</c:v>
                </c:pt>
                <c:pt idx="6">
                  <c:v>808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D57-4C47-A64B-E65758C7FE42}"/>
            </c:ext>
          </c:extLst>
        </c:ser>
        <c:ser>
          <c:idx val="17"/>
          <c:order val="17"/>
          <c:tx>
            <c:strRef>
              <c:f>'09'!$AK$3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'09'!$AK$4:$AK$31</c:f>
              <c:numCache>
                <c:formatCode>0</c:formatCode>
                <c:ptCount val="28"/>
                <c:pt idx="2">
                  <c:v>395.88</c:v>
                </c:pt>
                <c:pt idx="3">
                  <c:v>492</c:v>
                </c:pt>
                <c:pt idx="4">
                  <c:v>571</c:v>
                </c:pt>
                <c:pt idx="5">
                  <c:v>700</c:v>
                </c:pt>
                <c:pt idx="6">
                  <c:v>795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D57-4C47-A64B-E65758C7F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'09'!$AQ$3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D57-4C47-A64B-E65758C7FE4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D57-4C47-A64B-E65758C7FE4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D57-4C47-A64B-E65758C7FE4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D57-4C47-A64B-E65758C7FE4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14499A8-4D41-4B06-80B3-C469DFEF59EA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8D57-4C47-A64B-E65758C7FE4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D57-4C47-A64B-E65758C7FE4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8D57-4C47-A64B-E65758C7FE4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8D57-4C47-A64B-E65758C7FE4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8D57-4C47-A64B-E65758C7FE4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8D57-4C47-A64B-E65758C7FE4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8D57-4C47-A64B-E65758C7FE4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8D57-4C47-A64B-E65758C7FE4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8D57-4C47-A64B-E65758C7FE4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8D57-4C47-A64B-E65758C7FE4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8D57-4C47-A64B-E65758C7FE42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8D57-4C47-A64B-E65758C7FE42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8D57-4C47-A64B-E65758C7FE42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8D57-4C47-A64B-E65758C7FE42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8D57-4C47-A64B-E65758C7FE42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8D57-4C47-A64B-E65758C7FE42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8D57-4C47-A64B-E65758C7FE42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8D57-4C47-A64B-E65758C7FE42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8D57-4C47-A64B-E65758C7FE42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8D57-4C47-A64B-E65758C7FE42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8D57-4C47-A64B-E65758C7FE42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8D57-4C47-A64B-E65758C7FE42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8D57-4C47-A64B-E65758C7FE42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8D57-4C47-A64B-E65758C7FE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'09'!$AQ$4:$AQ$31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57</c:v>
                </c:pt>
                <c:pt idx="4">
                  <c:v>55</c:v>
                </c:pt>
                <c:pt idx="5">
                  <c:v>69.8</c:v>
                </c:pt>
                <c:pt idx="6">
                  <c:v>74.7</c:v>
                </c:pt>
                <c:pt idx="7" formatCode="0.00">
                  <c:v>#N/A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'09'!$AP$4:$AP$31</c15:f>
                <c15:dlblRangeCache>
                  <c:ptCount val="28"/>
                </c15:dlblRangeCache>
              </c15:datalabelsRange>
            </c:ext>
            <c:ext xmlns:c16="http://schemas.microsoft.com/office/drawing/2014/chart" uri="{C3380CC4-5D6E-409C-BE32-E72D297353CC}">
              <c16:uniqueId val="{0000002E-8D57-4C47-A64B-E65758C7F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'09'!$AS$3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F-4E67-9110-6DE499EE789E}"/>
            </c:ext>
          </c:extLst>
        </c:ser>
        <c:ser>
          <c:idx val="1"/>
          <c:order val="1"/>
          <c:tx>
            <c:strRef>
              <c:f>'09'!$AT$3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'09'!$AT$4:$AT$31</c:f>
              <c:numCache>
                <c:formatCode>0</c:formatCode>
                <c:ptCount val="28"/>
                <c:pt idx="0">
                  <c:v>153.38</c:v>
                </c:pt>
                <c:pt idx="1">
                  <c:v>492.43</c:v>
                </c:pt>
                <c:pt idx="2">
                  <c:v>511</c:v>
                </c:pt>
                <c:pt idx="3">
                  <c:v>639.66666666666663</c:v>
                </c:pt>
                <c:pt idx="4">
                  <c:v>839.16666666666663</c:v>
                </c:pt>
                <c:pt idx="5">
                  <c:v>951.83333333333337</c:v>
                </c:pt>
                <c:pt idx="6">
                  <c:v>1156.8333333333333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4F-4E67-9110-6DE499EE789E}"/>
            </c:ext>
          </c:extLst>
        </c:ser>
        <c:ser>
          <c:idx val="2"/>
          <c:order val="2"/>
          <c:tx>
            <c:strRef>
              <c:f>'09'!$AV$3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'09'!$AV$4:$AV$31</c:f>
              <c:numCache>
                <c:formatCode>0</c:formatCode>
                <c:ptCount val="28"/>
                <c:pt idx="0">
                  <c:v>153.38</c:v>
                </c:pt>
                <c:pt idx="1">
                  <c:v>333.86</c:v>
                </c:pt>
                <c:pt idx="2">
                  <c:v>515</c:v>
                </c:pt>
                <c:pt idx="3">
                  <c:v>684</c:v>
                </c:pt>
                <c:pt idx="4">
                  <c:v>1085</c:v>
                </c:pt>
                <c:pt idx="5">
                  <c:v>895</c:v>
                </c:pt>
                <c:pt idx="6">
                  <c:v>1042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4F-4E67-9110-6DE499EE789E}"/>
            </c:ext>
          </c:extLst>
        </c:ser>
        <c:ser>
          <c:idx val="3"/>
          <c:order val="3"/>
          <c:tx>
            <c:strRef>
              <c:f>'09'!$AX$3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'09'!$AX$4:$AX$31</c:f>
              <c:numCache>
                <c:formatCode>0</c:formatCode>
                <c:ptCount val="28"/>
                <c:pt idx="1">
                  <c:v>651</c:v>
                </c:pt>
                <c:pt idx="2">
                  <c:v>507</c:v>
                </c:pt>
                <c:pt idx="3">
                  <c:v>651</c:v>
                </c:pt>
                <c:pt idx="4">
                  <c:v>822</c:v>
                </c:pt>
                <c:pt idx="5">
                  <c:v>850</c:v>
                </c:pt>
                <c:pt idx="6">
                  <c:v>1131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4F-4E67-9110-6DE499EE789E}"/>
            </c:ext>
          </c:extLst>
        </c:ser>
        <c:ser>
          <c:idx val="4"/>
          <c:order val="4"/>
          <c:tx>
            <c:strRef>
              <c:f>'09'!$AZ$3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'09'!$AZ$4:$AZ$31</c:f>
              <c:numCache>
                <c:formatCode>0</c:formatCode>
                <c:ptCount val="28"/>
                <c:pt idx="3">
                  <c:v>611</c:v>
                </c:pt>
                <c:pt idx="4">
                  <c:v>785</c:v>
                </c:pt>
                <c:pt idx="5">
                  <c:v>951</c:v>
                </c:pt>
                <c:pt idx="6">
                  <c:v>1163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4F-4E67-9110-6DE499EE789E}"/>
            </c:ext>
          </c:extLst>
        </c:ser>
        <c:ser>
          <c:idx val="5"/>
          <c:order val="5"/>
          <c:tx>
            <c:strRef>
              <c:f>'09'!$BB$3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'09'!$BB$4:$BB$31</c:f>
              <c:numCache>
                <c:formatCode>0</c:formatCode>
                <c:ptCount val="28"/>
                <c:pt idx="3">
                  <c:v>602</c:v>
                </c:pt>
                <c:pt idx="4">
                  <c:v>802</c:v>
                </c:pt>
                <c:pt idx="5">
                  <c:v>978</c:v>
                </c:pt>
                <c:pt idx="6">
                  <c:v>1101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F-4E67-9110-6DE499EE789E}"/>
            </c:ext>
          </c:extLst>
        </c:ser>
        <c:ser>
          <c:idx val="6"/>
          <c:order val="6"/>
          <c:tx>
            <c:strRef>
              <c:f>'09'!$BD$3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'09'!$BD$4:$BD$31</c:f>
              <c:numCache>
                <c:formatCode>0</c:formatCode>
                <c:ptCount val="28"/>
                <c:pt idx="3">
                  <c:v>656</c:v>
                </c:pt>
                <c:pt idx="4">
                  <c:v>819</c:v>
                </c:pt>
                <c:pt idx="5">
                  <c:v>1096</c:v>
                </c:pt>
                <c:pt idx="6">
                  <c:v>1273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F-4E67-9110-6DE499EE789E}"/>
            </c:ext>
          </c:extLst>
        </c:ser>
        <c:ser>
          <c:idx val="7"/>
          <c:order val="7"/>
          <c:tx>
            <c:strRef>
              <c:f>'09'!$BF$3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'09'!$BF$4:$BF$31</c:f>
              <c:numCache>
                <c:formatCode>0</c:formatCode>
                <c:ptCount val="28"/>
                <c:pt idx="3">
                  <c:v>634</c:v>
                </c:pt>
                <c:pt idx="4">
                  <c:v>722</c:v>
                </c:pt>
                <c:pt idx="5">
                  <c:v>941</c:v>
                </c:pt>
                <c:pt idx="6">
                  <c:v>1231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4F-4E67-9110-6DE499EE789E}"/>
            </c:ext>
          </c:extLst>
        </c:ser>
        <c:ser>
          <c:idx val="8"/>
          <c:order val="8"/>
          <c:tx>
            <c:strRef>
              <c:f>'09'!$BH$3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C4F-4E67-9110-6DE499EE789E}"/>
            </c:ext>
          </c:extLst>
        </c:ser>
        <c:ser>
          <c:idx val="9"/>
          <c:order val="9"/>
          <c:tx>
            <c:strRef>
              <c:f>'09'!$BJ$3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C4F-4E67-9110-6DE499EE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'09'!$BO$3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C4F-4E67-9110-6DE499EE789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C4F-4E67-9110-6DE499EE789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C4F-4E67-9110-6DE499EE789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C4F-4E67-9110-6DE499EE789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4FC1069-7661-49D9-B9EC-F580D1570998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9C4F-4E67-9110-6DE499EE789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C4F-4E67-9110-6DE499EE789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C4F-4E67-9110-6DE499EE789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C4F-4E67-9110-6DE499EE789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C4F-4E67-9110-6DE499EE789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9C4F-4E67-9110-6DE499EE789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9C4F-4E67-9110-6DE499EE789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9C4F-4E67-9110-6DE499EE789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9C4F-4E67-9110-6DE499EE789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9C4F-4E67-9110-6DE499EE789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9C4F-4E67-9110-6DE499EE789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9C4F-4E67-9110-6DE499EE789E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9C4F-4E67-9110-6DE499EE789E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9C4F-4E67-9110-6DE499EE789E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9C4F-4E67-9110-6DE499EE789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9C4F-4E67-9110-6DE499EE789E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9C4F-4E67-9110-6DE499EE789E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9C4F-4E67-9110-6DE499EE789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9C4F-4E67-9110-6DE499EE789E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9C4F-4E67-9110-6DE499EE789E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9C4F-4E67-9110-6DE499EE789E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9C4F-4E67-9110-6DE499EE789E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9C4F-4E67-9110-6DE499EE789E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9C4F-4E67-9110-6DE499EE789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'09'!$B$4:$B$31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'09'!$BO$4:$BO$31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'09'!$BN$4:$BN$31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9C4F-4E67-9110-6DE499EE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'08'!$C$3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A-4633-9303-EB8142BB2A3E}"/>
            </c:ext>
          </c:extLst>
        </c:ser>
        <c:ser>
          <c:idx val="1"/>
          <c:order val="1"/>
          <c:tx>
            <c:strRef>
              <c:f>'08'!$E$3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'08'!$E$4:$E$31</c:f>
              <c:numCache>
                <c:formatCode>0</c:formatCode>
                <c:ptCount val="28"/>
                <c:pt idx="0">
                  <c:v>139.31714285714287</c:v>
                </c:pt>
                <c:pt idx="1">
                  <c:v>285.74714285714288</c:v>
                </c:pt>
                <c:pt idx="2">
                  <c:v>400.51874999999995</c:v>
                </c:pt>
                <c:pt idx="3">
                  <c:v>505.6875</c:v>
                </c:pt>
                <c:pt idx="4">
                  <c:v>622.5625</c:v>
                </c:pt>
                <c:pt idx="5">
                  <c:v>730.625</c:v>
                </c:pt>
                <c:pt idx="6">
                  <c:v>847.25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A-4633-9303-EB8142BB2A3E}"/>
            </c:ext>
          </c:extLst>
        </c:ser>
        <c:ser>
          <c:idx val="2"/>
          <c:order val="2"/>
          <c:tx>
            <c:strRef>
              <c:f>'08'!$G$3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'08'!$G$4:$G$31</c:f>
              <c:numCache>
                <c:formatCode>0</c:formatCode>
                <c:ptCount val="28"/>
                <c:pt idx="2">
                  <c:v>385.12</c:v>
                </c:pt>
                <c:pt idx="3">
                  <c:v>499</c:v>
                </c:pt>
                <c:pt idx="4">
                  <c:v>600</c:v>
                </c:pt>
                <c:pt idx="5">
                  <c:v>741</c:v>
                </c:pt>
                <c:pt idx="6">
                  <c:v>868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A-4633-9303-EB8142BB2A3E}"/>
            </c:ext>
          </c:extLst>
        </c:ser>
        <c:ser>
          <c:idx val="3"/>
          <c:order val="3"/>
          <c:tx>
            <c:strRef>
              <c:f>'08'!$I$3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'08'!$I$4:$I$31</c:f>
              <c:numCache>
                <c:formatCode>0</c:formatCode>
                <c:ptCount val="28"/>
                <c:pt idx="0">
                  <c:v>142.1</c:v>
                </c:pt>
                <c:pt idx="1">
                  <c:v>278.06</c:v>
                </c:pt>
                <c:pt idx="2">
                  <c:v>396.16</c:v>
                </c:pt>
                <c:pt idx="3">
                  <c:v>526</c:v>
                </c:pt>
                <c:pt idx="4">
                  <c:v>638</c:v>
                </c:pt>
                <c:pt idx="5">
                  <c:v>688</c:v>
                </c:pt>
                <c:pt idx="6">
                  <c:v>779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A-4633-9303-EB8142BB2A3E}"/>
            </c:ext>
          </c:extLst>
        </c:ser>
        <c:ser>
          <c:idx val="4"/>
          <c:order val="4"/>
          <c:tx>
            <c:strRef>
              <c:f>'08'!$K$3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'08'!$K$4:$K$31</c:f>
              <c:numCache>
                <c:formatCode>0</c:formatCode>
                <c:ptCount val="28"/>
                <c:pt idx="0">
                  <c:v>140.34</c:v>
                </c:pt>
                <c:pt idx="1">
                  <c:v>289.42</c:v>
                </c:pt>
                <c:pt idx="2">
                  <c:v>407.4</c:v>
                </c:pt>
                <c:pt idx="3">
                  <c:v>514</c:v>
                </c:pt>
                <c:pt idx="4">
                  <c:v>610</c:v>
                </c:pt>
                <c:pt idx="5">
                  <c:v>676</c:v>
                </c:pt>
                <c:pt idx="6">
                  <c:v>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A-4633-9303-EB8142BB2A3E}"/>
            </c:ext>
          </c:extLst>
        </c:ser>
        <c:ser>
          <c:idx val="5"/>
          <c:order val="5"/>
          <c:tx>
            <c:strRef>
              <c:f>'08'!$M$3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'08'!$M$4:$M$31</c:f>
              <c:numCache>
                <c:formatCode>0</c:formatCode>
                <c:ptCount val="28"/>
                <c:pt idx="0">
                  <c:v>139.28</c:v>
                </c:pt>
                <c:pt idx="1">
                  <c:v>282.89999999999998</c:v>
                </c:pt>
                <c:pt idx="2">
                  <c:v>395.96</c:v>
                </c:pt>
                <c:pt idx="3">
                  <c:v>521</c:v>
                </c:pt>
                <c:pt idx="4">
                  <c:v>626</c:v>
                </c:pt>
                <c:pt idx="5">
                  <c:v>662</c:v>
                </c:pt>
                <c:pt idx="6">
                  <c:v>776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A-4633-9303-EB8142BB2A3E}"/>
            </c:ext>
          </c:extLst>
        </c:ser>
        <c:ser>
          <c:idx val="6"/>
          <c:order val="6"/>
          <c:tx>
            <c:strRef>
              <c:f>'08'!$O$3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'08'!$O$4:$O$31</c:f>
              <c:numCache>
                <c:formatCode>0</c:formatCode>
                <c:ptCount val="28"/>
                <c:pt idx="0">
                  <c:v>135.97999999999999</c:v>
                </c:pt>
                <c:pt idx="1">
                  <c:v>271</c:v>
                </c:pt>
                <c:pt idx="2">
                  <c:v>390.7</c:v>
                </c:pt>
                <c:pt idx="3">
                  <c:v>503</c:v>
                </c:pt>
                <c:pt idx="4">
                  <c:v>631</c:v>
                </c:pt>
                <c:pt idx="5">
                  <c:v>713</c:v>
                </c:pt>
                <c:pt idx="6">
                  <c:v>822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A-4633-9303-EB8142BB2A3E}"/>
            </c:ext>
          </c:extLst>
        </c:ser>
        <c:ser>
          <c:idx val="7"/>
          <c:order val="7"/>
          <c:tx>
            <c:strRef>
              <c:f>'08'!$Q$3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'08'!$Q$4:$Q$31</c:f>
              <c:numCache>
                <c:formatCode>0</c:formatCode>
                <c:ptCount val="28"/>
                <c:pt idx="0">
                  <c:v>137.5</c:v>
                </c:pt>
                <c:pt idx="1">
                  <c:v>297.86</c:v>
                </c:pt>
                <c:pt idx="2">
                  <c:v>381.88</c:v>
                </c:pt>
                <c:pt idx="3">
                  <c:v>504</c:v>
                </c:pt>
                <c:pt idx="4">
                  <c:v>660</c:v>
                </c:pt>
                <c:pt idx="5">
                  <c:v>699</c:v>
                </c:pt>
                <c:pt idx="6">
                  <c:v>810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BA-4633-9303-EB8142BB2A3E}"/>
            </c:ext>
          </c:extLst>
        </c:ser>
        <c:ser>
          <c:idx val="8"/>
          <c:order val="8"/>
          <c:tx>
            <c:strRef>
              <c:f>'08'!$S$3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'08'!$S$4:$S$31</c:f>
              <c:numCache>
                <c:formatCode>0</c:formatCode>
                <c:ptCount val="28"/>
                <c:pt idx="0">
                  <c:v>139.68</c:v>
                </c:pt>
                <c:pt idx="1">
                  <c:v>296.79000000000002</c:v>
                </c:pt>
                <c:pt idx="2">
                  <c:v>384.08</c:v>
                </c:pt>
                <c:pt idx="3">
                  <c:v>500</c:v>
                </c:pt>
                <c:pt idx="4">
                  <c:v>622</c:v>
                </c:pt>
                <c:pt idx="5">
                  <c:v>821</c:v>
                </c:pt>
                <c:pt idx="6">
                  <c:v>922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BA-4633-9303-EB8142BB2A3E}"/>
            </c:ext>
          </c:extLst>
        </c:ser>
        <c:ser>
          <c:idx val="9"/>
          <c:order val="9"/>
          <c:tx>
            <c:strRef>
              <c:f>'08'!$U$3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'08'!$U$4:$U$31</c:f>
              <c:numCache>
                <c:formatCode>0</c:formatCode>
                <c:ptCount val="28"/>
                <c:pt idx="0">
                  <c:v>140.34</c:v>
                </c:pt>
                <c:pt idx="1">
                  <c:v>284.2</c:v>
                </c:pt>
                <c:pt idx="2">
                  <c:v>381.88</c:v>
                </c:pt>
                <c:pt idx="3">
                  <c:v>474</c:v>
                </c:pt>
                <c:pt idx="4">
                  <c:v>588</c:v>
                </c:pt>
                <c:pt idx="5">
                  <c:v>804</c:v>
                </c:pt>
                <c:pt idx="6">
                  <c:v>941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BA-4633-9303-EB8142BB2A3E}"/>
            </c:ext>
          </c:extLst>
        </c:ser>
        <c:ser>
          <c:idx val="10"/>
          <c:order val="10"/>
          <c:tx>
            <c:strRef>
              <c:f>'08'!$W$3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'08'!$W$4:$W$31</c:f>
              <c:numCache>
                <c:formatCode>0</c:formatCode>
                <c:ptCount val="28"/>
                <c:pt idx="2">
                  <c:v>374.92</c:v>
                </c:pt>
                <c:pt idx="3">
                  <c:v>467</c:v>
                </c:pt>
                <c:pt idx="4">
                  <c:v>594</c:v>
                </c:pt>
                <c:pt idx="5">
                  <c:v>800</c:v>
                </c:pt>
                <c:pt idx="6">
                  <c:v>902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BA-4633-9303-EB8142BB2A3E}"/>
            </c:ext>
          </c:extLst>
        </c:ser>
        <c:ser>
          <c:idx val="11"/>
          <c:order val="11"/>
          <c:tx>
            <c:strRef>
              <c:f>'08'!$Y$3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'08'!$Y$4:$Y$31</c:f>
              <c:numCache>
                <c:formatCode>0</c:formatCode>
                <c:ptCount val="28"/>
                <c:pt idx="2">
                  <c:v>405.12</c:v>
                </c:pt>
                <c:pt idx="3">
                  <c:v>494</c:v>
                </c:pt>
                <c:pt idx="4">
                  <c:v>624</c:v>
                </c:pt>
                <c:pt idx="5">
                  <c:v>789</c:v>
                </c:pt>
                <c:pt idx="6">
                  <c:v>927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DBA-4633-9303-EB8142BB2A3E}"/>
            </c:ext>
          </c:extLst>
        </c:ser>
        <c:ser>
          <c:idx val="12"/>
          <c:order val="12"/>
          <c:tx>
            <c:strRef>
              <c:f>'08'!$AA$3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'08'!$AA$4:$AA$31</c:f>
              <c:numCache>
                <c:formatCode>0</c:formatCode>
                <c:ptCount val="28"/>
                <c:pt idx="2">
                  <c:v>416.12</c:v>
                </c:pt>
                <c:pt idx="3">
                  <c:v>490</c:v>
                </c:pt>
                <c:pt idx="4">
                  <c:v>622</c:v>
                </c:pt>
                <c:pt idx="5">
                  <c:v>718</c:v>
                </c:pt>
                <c:pt idx="6">
                  <c:v>827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BA-4633-9303-EB8142BB2A3E}"/>
            </c:ext>
          </c:extLst>
        </c:ser>
        <c:ser>
          <c:idx val="13"/>
          <c:order val="13"/>
          <c:tx>
            <c:strRef>
              <c:f>'08'!$AC$3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'08'!$AC$4:$AC$31</c:f>
              <c:numCache>
                <c:formatCode>0</c:formatCode>
                <c:ptCount val="28"/>
                <c:pt idx="2">
                  <c:v>419.48</c:v>
                </c:pt>
                <c:pt idx="3">
                  <c:v>525</c:v>
                </c:pt>
                <c:pt idx="4">
                  <c:v>622</c:v>
                </c:pt>
                <c:pt idx="5">
                  <c:v>721</c:v>
                </c:pt>
                <c:pt idx="6">
                  <c:v>860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DBA-4633-9303-EB8142BB2A3E}"/>
            </c:ext>
          </c:extLst>
        </c:ser>
        <c:ser>
          <c:idx val="14"/>
          <c:order val="14"/>
          <c:tx>
            <c:strRef>
              <c:f>'08'!$AE$3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'08'!$AE$4:$AE$31</c:f>
              <c:numCache>
                <c:formatCode>0</c:formatCode>
                <c:ptCount val="28"/>
                <c:pt idx="2">
                  <c:v>412.4</c:v>
                </c:pt>
                <c:pt idx="3">
                  <c:v>534</c:v>
                </c:pt>
                <c:pt idx="4">
                  <c:v>647</c:v>
                </c:pt>
                <c:pt idx="5">
                  <c:v>693</c:v>
                </c:pt>
                <c:pt idx="6">
                  <c:v>826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DBA-4633-9303-EB8142BB2A3E}"/>
            </c:ext>
          </c:extLst>
        </c:ser>
        <c:ser>
          <c:idx val="15"/>
          <c:order val="15"/>
          <c:tx>
            <c:strRef>
              <c:f>'08'!$AG$3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'08'!$AG$4:$AG$31</c:f>
              <c:numCache>
                <c:formatCode>0</c:formatCode>
                <c:ptCount val="28"/>
                <c:pt idx="2">
                  <c:v>422.48</c:v>
                </c:pt>
                <c:pt idx="3">
                  <c:v>511</c:v>
                </c:pt>
                <c:pt idx="4">
                  <c:v>628</c:v>
                </c:pt>
                <c:pt idx="5">
                  <c:v>724</c:v>
                </c:pt>
                <c:pt idx="6">
                  <c:v>834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DBA-4633-9303-EB8142BB2A3E}"/>
            </c:ext>
          </c:extLst>
        </c:ser>
        <c:ser>
          <c:idx val="16"/>
          <c:order val="16"/>
          <c:tx>
            <c:strRef>
              <c:f>'08'!$AI$3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'08'!$AI$4:$AI$31</c:f>
              <c:numCache>
                <c:formatCode>0</c:formatCode>
                <c:ptCount val="28"/>
                <c:pt idx="2">
                  <c:v>419.52</c:v>
                </c:pt>
                <c:pt idx="3">
                  <c:v>521</c:v>
                </c:pt>
                <c:pt idx="4">
                  <c:v>642</c:v>
                </c:pt>
                <c:pt idx="5">
                  <c:v>728</c:v>
                </c:pt>
                <c:pt idx="6">
                  <c:v>836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DBA-4633-9303-EB8142BB2A3E}"/>
            </c:ext>
          </c:extLst>
        </c:ser>
        <c:ser>
          <c:idx val="17"/>
          <c:order val="17"/>
          <c:tx>
            <c:strRef>
              <c:f>'08'!$AK$3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'08'!$AK$4:$AK$31</c:f>
              <c:numCache>
                <c:formatCode>0</c:formatCode>
                <c:ptCount val="28"/>
                <c:pt idx="2">
                  <c:v>415.08</c:v>
                </c:pt>
                <c:pt idx="3">
                  <c:v>508</c:v>
                </c:pt>
                <c:pt idx="4">
                  <c:v>607</c:v>
                </c:pt>
                <c:pt idx="5">
                  <c:v>713</c:v>
                </c:pt>
                <c:pt idx="6">
                  <c:v>822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DBA-4633-9303-EB8142BB2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'08'!$AQ$3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'08'!$AQ$4:$AQ$31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58</c:v>
                </c:pt>
                <c:pt idx="4">
                  <c:v>59</c:v>
                </c:pt>
                <c:pt idx="5">
                  <c:v>74.900000000000006</c:v>
                </c:pt>
                <c:pt idx="6">
                  <c:v>72.7</c:v>
                </c:pt>
                <c:pt idx="7" formatCode="0.00">
                  <c:v>#N/A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DBA-4633-9303-EB8142BB2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'08'!$AS$3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FF-45D9-9C5C-713A8003FAC2}"/>
            </c:ext>
          </c:extLst>
        </c:ser>
        <c:ser>
          <c:idx val="1"/>
          <c:order val="1"/>
          <c:tx>
            <c:strRef>
              <c:f>'08'!$AT$3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'08'!$AT$4:$AT$31</c:f>
              <c:numCache>
                <c:formatCode>0</c:formatCode>
                <c:ptCount val="28"/>
                <c:pt idx="0">
                  <c:v>165.31</c:v>
                </c:pt>
                <c:pt idx="1">
                  <c:v>353</c:v>
                </c:pt>
                <c:pt idx="2">
                  <c:v>532</c:v>
                </c:pt>
                <c:pt idx="3">
                  <c:v>647.16666666666663</c:v>
                </c:pt>
                <c:pt idx="4">
                  <c:v>842.16666666666663</c:v>
                </c:pt>
                <c:pt idx="5">
                  <c:v>1001</c:v>
                </c:pt>
                <c:pt idx="6">
                  <c:v>1191.6666666666667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FF-45D9-9C5C-713A8003FAC2}"/>
            </c:ext>
          </c:extLst>
        </c:ser>
        <c:ser>
          <c:idx val="2"/>
          <c:order val="2"/>
          <c:tx>
            <c:strRef>
              <c:f>'08'!$AV$3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'08'!$AV$4:$AV$31</c:f>
              <c:numCache>
                <c:formatCode>0</c:formatCode>
                <c:ptCount val="28"/>
                <c:pt idx="0">
                  <c:v>165.31</c:v>
                </c:pt>
                <c:pt idx="1">
                  <c:v>353</c:v>
                </c:pt>
                <c:pt idx="2">
                  <c:v>549</c:v>
                </c:pt>
                <c:pt idx="3">
                  <c:v>632</c:v>
                </c:pt>
                <c:pt idx="4">
                  <c:v>811</c:v>
                </c:pt>
                <c:pt idx="5">
                  <c:v>865</c:v>
                </c:pt>
                <c:pt idx="6">
                  <c:v>1069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FF-45D9-9C5C-713A8003FAC2}"/>
            </c:ext>
          </c:extLst>
        </c:ser>
        <c:ser>
          <c:idx val="3"/>
          <c:order val="3"/>
          <c:tx>
            <c:strRef>
              <c:f>'08'!$AX$3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'08'!$AX$4:$AX$31</c:f>
              <c:numCache>
                <c:formatCode>0</c:formatCode>
                <c:ptCount val="28"/>
                <c:pt idx="2">
                  <c:v>514</c:v>
                </c:pt>
                <c:pt idx="3">
                  <c:v>624</c:v>
                </c:pt>
                <c:pt idx="4">
                  <c:v>841</c:v>
                </c:pt>
                <c:pt idx="5">
                  <c:v>991</c:v>
                </c:pt>
                <c:pt idx="6">
                  <c:v>1171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FF-45D9-9C5C-713A8003FAC2}"/>
            </c:ext>
          </c:extLst>
        </c:ser>
        <c:ser>
          <c:idx val="4"/>
          <c:order val="4"/>
          <c:tx>
            <c:strRef>
              <c:f>'08'!$AZ$3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'08'!$AZ$4:$AZ$31</c:f>
              <c:numCache>
                <c:formatCode>General</c:formatCode>
                <c:ptCount val="28"/>
                <c:pt idx="3" formatCode="0">
                  <c:v>638</c:v>
                </c:pt>
                <c:pt idx="4" formatCode="0">
                  <c:v>824</c:v>
                </c:pt>
                <c:pt idx="5" formatCode="0">
                  <c:v>1002</c:v>
                </c:pt>
                <c:pt idx="6" formatCode="0">
                  <c:v>1166</c:v>
                </c:pt>
                <c:pt idx="7" formatCode="0">
                  <c:v>#N/A</c:v>
                </c:pt>
                <c:pt idx="8" formatCode="0">
                  <c:v>#N/A</c:v>
                </c:pt>
                <c:pt idx="9" formatCode="0">
                  <c:v>#N/A</c:v>
                </c:pt>
                <c:pt idx="10" formatCode="0">
                  <c:v>#N/A</c:v>
                </c:pt>
                <c:pt idx="11" formatCode="0">
                  <c:v>#N/A</c:v>
                </c:pt>
                <c:pt idx="12" formatCode="0">
                  <c:v>#N/A</c:v>
                </c:pt>
                <c:pt idx="13" formatCode="0">
                  <c:v>#N/A</c:v>
                </c:pt>
                <c:pt idx="14" formatCode="0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FF-45D9-9C5C-713A8003FAC2}"/>
            </c:ext>
          </c:extLst>
        </c:ser>
        <c:ser>
          <c:idx val="5"/>
          <c:order val="5"/>
          <c:tx>
            <c:strRef>
              <c:f>'08'!$BB$3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'08'!$BB$4:$BB$31</c:f>
              <c:numCache>
                <c:formatCode>General</c:formatCode>
                <c:ptCount val="28"/>
                <c:pt idx="3" formatCode="0">
                  <c:v>646</c:v>
                </c:pt>
                <c:pt idx="4" formatCode="0">
                  <c:v>841</c:v>
                </c:pt>
                <c:pt idx="5" formatCode="0">
                  <c:v>1029</c:v>
                </c:pt>
                <c:pt idx="6" formatCode="0">
                  <c:v>1245</c:v>
                </c:pt>
                <c:pt idx="7" formatCode="0">
                  <c:v>#N/A</c:v>
                </c:pt>
                <c:pt idx="8" formatCode="0">
                  <c:v>#N/A</c:v>
                </c:pt>
                <c:pt idx="9" formatCode="0">
                  <c:v>#N/A</c:v>
                </c:pt>
                <c:pt idx="10" formatCode="0">
                  <c:v>#N/A</c:v>
                </c:pt>
                <c:pt idx="11" formatCode="0">
                  <c:v>#N/A</c:v>
                </c:pt>
                <c:pt idx="12" formatCode="0">
                  <c:v>#N/A</c:v>
                </c:pt>
                <c:pt idx="13" formatCode="0">
                  <c:v>#N/A</c:v>
                </c:pt>
                <c:pt idx="14" formatCode="0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FF-45D9-9C5C-713A8003FAC2}"/>
            </c:ext>
          </c:extLst>
        </c:ser>
        <c:ser>
          <c:idx val="6"/>
          <c:order val="6"/>
          <c:tx>
            <c:strRef>
              <c:f>'08'!$BD$3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'08'!$BD$4:$BD$31</c:f>
              <c:numCache>
                <c:formatCode>General</c:formatCode>
                <c:ptCount val="28"/>
                <c:pt idx="3" formatCode="0">
                  <c:v>651</c:v>
                </c:pt>
                <c:pt idx="4" formatCode="0">
                  <c:v>861</c:v>
                </c:pt>
                <c:pt idx="5" formatCode="0">
                  <c:v>1064</c:v>
                </c:pt>
                <c:pt idx="6" formatCode="0">
                  <c:v>1196</c:v>
                </c:pt>
                <c:pt idx="7" formatCode="0">
                  <c:v>#N/A</c:v>
                </c:pt>
                <c:pt idx="8" formatCode="0">
                  <c:v>#N/A</c:v>
                </c:pt>
                <c:pt idx="9" formatCode="0">
                  <c:v>#N/A</c:v>
                </c:pt>
                <c:pt idx="10" formatCode="0">
                  <c:v>#N/A</c:v>
                </c:pt>
                <c:pt idx="11" formatCode="0">
                  <c:v>#N/A</c:v>
                </c:pt>
                <c:pt idx="12" formatCode="0">
                  <c:v>#N/A</c:v>
                </c:pt>
                <c:pt idx="13" formatCode="0">
                  <c:v>#N/A</c:v>
                </c:pt>
                <c:pt idx="14" formatCode="0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FF-45D9-9C5C-713A8003FAC2}"/>
            </c:ext>
          </c:extLst>
        </c:ser>
        <c:ser>
          <c:idx val="7"/>
          <c:order val="7"/>
          <c:tx>
            <c:strRef>
              <c:f>'08'!$BF$3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'08'!$BF$4:$BF$31</c:f>
              <c:numCache>
                <c:formatCode>General</c:formatCode>
                <c:ptCount val="28"/>
                <c:pt idx="3" formatCode="0">
                  <c:v>692</c:v>
                </c:pt>
                <c:pt idx="4" formatCode="0">
                  <c:v>875</c:v>
                </c:pt>
                <c:pt idx="5" formatCode="0">
                  <c:v>1055</c:v>
                </c:pt>
                <c:pt idx="6" formatCode="0">
                  <c:v>1303</c:v>
                </c:pt>
                <c:pt idx="7" formatCode="0">
                  <c:v>#N/A</c:v>
                </c:pt>
                <c:pt idx="8" formatCode="0">
                  <c:v>#N/A</c:v>
                </c:pt>
                <c:pt idx="9" formatCode="0">
                  <c:v>#N/A</c:v>
                </c:pt>
                <c:pt idx="10" formatCode="0">
                  <c:v>#N/A</c:v>
                </c:pt>
                <c:pt idx="11" formatCode="0">
                  <c:v>#N/A</c:v>
                </c:pt>
                <c:pt idx="12" formatCode="0">
                  <c:v>#N/A</c:v>
                </c:pt>
                <c:pt idx="13" formatCode="0">
                  <c:v>#N/A</c:v>
                </c:pt>
                <c:pt idx="14" formatCode="0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7FF-45D9-9C5C-713A8003FAC2}"/>
            </c:ext>
          </c:extLst>
        </c:ser>
        <c:ser>
          <c:idx val="8"/>
          <c:order val="8"/>
          <c:tx>
            <c:strRef>
              <c:f>'08'!$BH$3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7FF-45D9-9C5C-713A8003FAC2}"/>
            </c:ext>
          </c:extLst>
        </c:ser>
        <c:ser>
          <c:idx val="9"/>
          <c:order val="9"/>
          <c:tx>
            <c:strRef>
              <c:f>'08'!$BJ$3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7FF-45D9-9C5C-713A8003F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'08'!$BO$3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7FF-45D9-9C5C-713A8003FAC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7FF-45D9-9C5C-713A8003FAC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7FF-45D9-9C5C-713A8003FAC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7FF-45D9-9C5C-713A8003FAC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478B600-16F7-4057-B3FD-153C0241F665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A7FF-45D9-9C5C-713A8003FAC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7FF-45D9-9C5C-713A8003FAC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A7FF-45D9-9C5C-713A8003FAC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A7FF-45D9-9C5C-713A8003FAC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A7FF-45D9-9C5C-713A8003FAC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A7FF-45D9-9C5C-713A8003FAC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A7FF-45D9-9C5C-713A8003FAC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A7FF-45D9-9C5C-713A8003FAC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A7FF-45D9-9C5C-713A8003FAC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A7FF-45D9-9C5C-713A8003FAC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A7FF-45D9-9C5C-713A8003FAC2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A7FF-45D9-9C5C-713A8003FAC2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A7FF-45D9-9C5C-713A8003FAC2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A7FF-45D9-9C5C-713A8003FAC2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A7FF-45D9-9C5C-713A8003FAC2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A7FF-45D9-9C5C-713A8003FAC2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A7FF-45D9-9C5C-713A8003FAC2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A7FF-45D9-9C5C-713A8003FAC2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A7FF-45D9-9C5C-713A8003FAC2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A7FF-45D9-9C5C-713A8003FAC2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A7FF-45D9-9C5C-713A8003FAC2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A7FF-45D9-9C5C-713A8003FAC2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A7FF-45D9-9C5C-713A8003FAC2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A7FF-45D9-9C5C-713A8003FA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'08'!$B$4:$B$31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'08'!$BO$4:$BO$31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72.5</c:v>
                </c:pt>
                <c:pt idx="6">
                  <c:v>69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'08'!$BN$4:$BN$31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A7FF-45D9-9C5C-713A8003F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'07'!$C$3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4D-4C7B-9565-E137A7E828B1}"/>
            </c:ext>
          </c:extLst>
        </c:ser>
        <c:ser>
          <c:idx val="1"/>
          <c:order val="1"/>
          <c:tx>
            <c:strRef>
              <c:f>'07'!$E$3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'07'!$E$4:$E$31</c:f>
              <c:numCache>
                <c:formatCode>0</c:formatCode>
                <c:ptCount val="28"/>
                <c:pt idx="0">
                  <c:v>137.6</c:v>
                </c:pt>
                <c:pt idx="1">
                  <c:v>256.38285714285718</c:v>
                </c:pt>
                <c:pt idx="2">
                  <c:v>370.69602272727263</c:v>
                </c:pt>
                <c:pt idx="3">
                  <c:v>512.5</c:v>
                </c:pt>
                <c:pt idx="4">
                  <c:v>613.4375</c:v>
                </c:pt>
                <c:pt idx="5">
                  <c:v>737.1875</c:v>
                </c:pt>
                <c:pt idx="6">
                  <c:v>841.375</c:v>
                </c:pt>
                <c:pt idx="7">
                  <c:v>942.0625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4D-4C7B-9565-E137A7E828B1}"/>
            </c:ext>
          </c:extLst>
        </c:ser>
        <c:ser>
          <c:idx val="2"/>
          <c:order val="2"/>
          <c:tx>
            <c:strRef>
              <c:f>'07'!$G$3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'07'!$G$4:$G$31</c:f>
              <c:numCache>
                <c:formatCode>0</c:formatCode>
                <c:ptCount val="28"/>
                <c:pt idx="2">
                  <c:v>351.78</c:v>
                </c:pt>
                <c:pt idx="3">
                  <c:v>538</c:v>
                </c:pt>
                <c:pt idx="4">
                  <c:v>660</c:v>
                </c:pt>
                <c:pt idx="5">
                  <c:v>775</c:v>
                </c:pt>
                <c:pt idx="6">
                  <c:v>872</c:v>
                </c:pt>
                <c:pt idx="7">
                  <c:v>957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4D-4C7B-9565-E137A7E828B1}"/>
            </c:ext>
          </c:extLst>
        </c:ser>
        <c:ser>
          <c:idx val="3"/>
          <c:order val="3"/>
          <c:tx>
            <c:strRef>
              <c:f>'07'!$I$3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'07'!$I$4:$I$31</c:f>
              <c:numCache>
                <c:formatCode>0</c:formatCode>
                <c:ptCount val="28"/>
                <c:pt idx="0">
                  <c:v>136.4</c:v>
                </c:pt>
                <c:pt idx="1">
                  <c:v>225.52</c:v>
                </c:pt>
                <c:pt idx="2">
                  <c:v>347.52</c:v>
                </c:pt>
                <c:pt idx="3">
                  <c:v>522</c:v>
                </c:pt>
                <c:pt idx="4">
                  <c:v>627</c:v>
                </c:pt>
                <c:pt idx="5">
                  <c:v>753</c:v>
                </c:pt>
                <c:pt idx="6">
                  <c:v>861</c:v>
                </c:pt>
                <c:pt idx="7">
                  <c:v>922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4D-4C7B-9565-E137A7E828B1}"/>
            </c:ext>
          </c:extLst>
        </c:ser>
        <c:ser>
          <c:idx val="4"/>
          <c:order val="4"/>
          <c:tx>
            <c:strRef>
              <c:f>'07'!$K$3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'07'!$K$4:$K$31</c:f>
              <c:numCache>
                <c:formatCode>0</c:formatCode>
                <c:ptCount val="28"/>
                <c:pt idx="0">
                  <c:v>138.65</c:v>
                </c:pt>
                <c:pt idx="1">
                  <c:v>254.32</c:v>
                </c:pt>
                <c:pt idx="2">
                  <c:v>359.86</c:v>
                </c:pt>
                <c:pt idx="3">
                  <c:v>496</c:v>
                </c:pt>
                <c:pt idx="4">
                  <c:v>629</c:v>
                </c:pt>
                <c:pt idx="5">
                  <c:v>738</c:v>
                </c:pt>
                <c:pt idx="6">
                  <c:v>839</c:v>
                </c:pt>
                <c:pt idx="7">
                  <c:v>928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4D-4C7B-9565-E137A7E828B1}"/>
            </c:ext>
          </c:extLst>
        </c:ser>
        <c:ser>
          <c:idx val="5"/>
          <c:order val="5"/>
          <c:tx>
            <c:strRef>
              <c:f>'07'!$M$3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'07'!$M$4:$M$31</c:f>
              <c:numCache>
                <c:formatCode>0</c:formatCode>
                <c:ptCount val="28"/>
                <c:pt idx="0">
                  <c:v>134.25</c:v>
                </c:pt>
                <c:pt idx="1">
                  <c:v>265.3</c:v>
                </c:pt>
                <c:pt idx="2">
                  <c:v>365.61818181818182</c:v>
                </c:pt>
                <c:pt idx="3">
                  <c:v>521</c:v>
                </c:pt>
                <c:pt idx="4">
                  <c:v>563</c:v>
                </c:pt>
                <c:pt idx="5">
                  <c:v>731</c:v>
                </c:pt>
                <c:pt idx="6">
                  <c:v>840</c:v>
                </c:pt>
                <c:pt idx="7">
                  <c:v>921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4D-4C7B-9565-E137A7E828B1}"/>
            </c:ext>
          </c:extLst>
        </c:ser>
        <c:ser>
          <c:idx val="6"/>
          <c:order val="6"/>
          <c:tx>
            <c:strRef>
              <c:f>'07'!$O$3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'07'!$O$4:$O$31</c:f>
              <c:numCache>
                <c:formatCode>0</c:formatCode>
                <c:ptCount val="28"/>
                <c:pt idx="0">
                  <c:v>135.65</c:v>
                </c:pt>
                <c:pt idx="1">
                  <c:v>257.22000000000003</c:v>
                </c:pt>
                <c:pt idx="2">
                  <c:v>374.61818181818182</c:v>
                </c:pt>
                <c:pt idx="3">
                  <c:v>538</c:v>
                </c:pt>
                <c:pt idx="4">
                  <c:v>539</c:v>
                </c:pt>
                <c:pt idx="5">
                  <c:v>643</c:v>
                </c:pt>
                <c:pt idx="6">
                  <c:v>781</c:v>
                </c:pt>
                <c:pt idx="7">
                  <c:v>911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4D-4C7B-9565-E137A7E828B1}"/>
            </c:ext>
          </c:extLst>
        </c:ser>
        <c:ser>
          <c:idx val="7"/>
          <c:order val="7"/>
          <c:tx>
            <c:strRef>
              <c:f>'07'!$Q$3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'07'!$Q$4:$Q$31</c:f>
              <c:numCache>
                <c:formatCode>0</c:formatCode>
                <c:ptCount val="28"/>
                <c:pt idx="0">
                  <c:v>137.15</c:v>
                </c:pt>
                <c:pt idx="1">
                  <c:v>257.12</c:v>
                </c:pt>
                <c:pt idx="2">
                  <c:v>376.7</c:v>
                </c:pt>
                <c:pt idx="3">
                  <c:v>493</c:v>
                </c:pt>
                <c:pt idx="4">
                  <c:v>539</c:v>
                </c:pt>
                <c:pt idx="5">
                  <c:v>650</c:v>
                </c:pt>
                <c:pt idx="6">
                  <c:v>775</c:v>
                </c:pt>
                <c:pt idx="7">
                  <c:v>909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4D-4C7B-9565-E137A7E828B1}"/>
            </c:ext>
          </c:extLst>
        </c:ser>
        <c:ser>
          <c:idx val="8"/>
          <c:order val="8"/>
          <c:tx>
            <c:strRef>
              <c:f>'07'!$S$3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'07'!$S$4:$S$31</c:f>
              <c:numCache>
                <c:formatCode>0</c:formatCode>
                <c:ptCount val="28"/>
                <c:pt idx="0">
                  <c:v>139.69999999999999</c:v>
                </c:pt>
                <c:pt idx="1">
                  <c:v>269.38</c:v>
                </c:pt>
                <c:pt idx="2">
                  <c:v>372.18</c:v>
                </c:pt>
                <c:pt idx="3">
                  <c:v>519</c:v>
                </c:pt>
                <c:pt idx="4">
                  <c:v>675</c:v>
                </c:pt>
                <c:pt idx="5">
                  <c:v>803</c:v>
                </c:pt>
                <c:pt idx="6">
                  <c:v>901</c:v>
                </c:pt>
                <c:pt idx="7">
                  <c:v>970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4D-4C7B-9565-E137A7E828B1}"/>
            </c:ext>
          </c:extLst>
        </c:ser>
        <c:ser>
          <c:idx val="9"/>
          <c:order val="9"/>
          <c:tx>
            <c:strRef>
              <c:f>'07'!$U$3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'07'!$U$4:$U$31</c:f>
              <c:numCache>
                <c:formatCode>0</c:formatCode>
                <c:ptCount val="28"/>
                <c:pt idx="0">
                  <c:v>141.4</c:v>
                </c:pt>
                <c:pt idx="1">
                  <c:v>265.82</c:v>
                </c:pt>
                <c:pt idx="2">
                  <c:v>362.06</c:v>
                </c:pt>
                <c:pt idx="3">
                  <c:v>520</c:v>
                </c:pt>
                <c:pt idx="4">
                  <c:v>663</c:v>
                </c:pt>
                <c:pt idx="5">
                  <c:v>806</c:v>
                </c:pt>
                <c:pt idx="6">
                  <c:v>914</c:v>
                </c:pt>
                <c:pt idx="7">
                  <c:v>1010.9999999999999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4D-4C7B-9565-E137A7E828B1}"/>
            </c:ext>
          </c:extLst>
        </c:ser>
        <c:ser>
          <c:idx val="10"/>
          <c:order val="10"/>
          <c:tx>
            <c:strRef>
              <c:f>'07'!$W$3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'07'!$W$4:$W$31</c:f>
              <c:numCache>
                <c:formatCode>0</c:formatCode>
                <c:ptCount val="28"/>
                <c:pt idx="2">
                  <c:v>377.1</c:v>
                </c:pt>
                <c:pt idx="3">
                  <c:v>513</c:v>
                </c:pt>
                <c:pt idx="4">
                  <c:v>599</c:v>
                </c:pt>
                <c:pt idx="5">
                  <c:v>699</c:v>
                </c:pt>
                <c:pt idx="6">
                  <c:v>798</c:v>
                </c:pt>
                <c:pt idx="7">
                  <c:v>936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34D-4C7B-9565-E137A7E828B1}"/>
            </c:ext>
          </c:extLst>
        </c:ser>
        <c:ser>
          <c:idx val="11"/>
          <c:order val="11"/>
          <c:tx>
            <c:strRef>
              <c:f>'07'!$Y$3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'07'!$Y$4:$Y$31</c:f>
              <c:numCache>
                <c:formatCode>0</c:formatCode>
                <c:ptCount val="28"/>
                <c:pt idx="2">
                  <c:v>375.56</c:v>
                </c:pt>
                <c:pt idx="3">
                  <c:v>501</c:v>
                </c:pt>
                <c:pt idx="4">
                  <c:v>565</c:v>
                </c:pt>
                <c:pt idx="5">
                  <c:v>704</c:v>
                </c:pt>
                <c:pt idx="6">
                  <c:v>785</c:v>
                </c:pt>
                <c:pt idx="7">
                  <c:v>950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4D-4C7B-9565-E137A7E828B1}"/>
            </c:ext>
          </c:extLst>
        </c:ser>
        <c:ser>
          <c:idx val="12"/>
          <c:order val="12"/>
          <c:tx>
            <c:strRef>
              <c:f>'07'!$AA$3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'07'!$AA$4:$AA$31</c:f>
              <c:numCache>
                <c:formatCode>0</c:formatCode>
                <c:ptCount val="28"/>
                <c:pt idx="2">
                  <c:v>373.42</c:v>
                </c:pt>
                <c:pt idx="3">
                  <c:v>500</c:v>
                </c:pt>
                <c:pt idx="4">
                  <c:v>604</c:v>
                </c:pt>
                <c:pt idx="5">
                  <c:v>731</c:v>
                </c:pt>
                <c:pt idx="6">
                  <c:v>825</c:v>
                </c:pt>
                <c:pt idx="7">
                  <c:v>907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34D-4C7B-9565-E137A7E828B1}"/>
            </c:ext>
          </c:extLst>
        </c:ser>
        <c:ser>
          <c:idx val="13"/>
          <c:order val="13"/>
          <c:tx>
            <c:strRef>
              <c:f>'07'!$AC$3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'07'!$AC$4:$AC$31</c:f>
              <c:numCache>
                <c:formatCode>0</c:formatCode>
                <c:ptCount val="28"/>
                <c:pt idx="2">
                  <c:v>386.36</c:v>
                </c:pt>
                <c:pt idx="3">
                  <c:v>532</c:v>
                </c:pt>
                <c:pt idx="4">
                  <c:v>602</c:v>
                </c:pt>
                <c:pt idx="5">
                  <c:v>706</c:v>
                </c:pt>
                <c:pt idx="6">
                  <c:v>803</c:v>
                </c:pt>
                <c:pt idx="7">
                  <c:v>909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34D-4C7B-9565-E137A7E828B1}"/>
            </c:ext>
          </c:extLst>
        </c:ser>
        <c:ser>
          <c:idx val="14"/>
          <c:order val="14"/>
          <c:tx>
            <c:strRef>
              <c:f>'07'!$AE$3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'07'!$AE$4:$AE$31</c:f>
              <c:numCache>
                <c:formatCode>0</c:formatCode>
                <c:ptCount val="28"/>
                <c:pt idx="2">
                  <c:v>379.02</c:v>
                </c:pt>
                <c:pt idx="3">
                  <c:v>498</c:v>
                </c:pt>
                <c:pt idx="4">
                  <c:v>593</c:v>
                </c:pt>
                <c:pt idx="5">
                  <c:v>761</c:v>
                </c:pt>
                <c:pt idx="6">
                  <c:v>854</c:v>
                </c:pt>
                <c:pt idx="7">
                  <c:v>956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34D-4C7B-9565-E137A7E828B1}"/>
            </c:ext>
          </c:extLst>
        </c:ser>
        <c:ser>
          <c:idx val="15"/>
          <c:order val="15"/>
          <c:tx>
            <c:strRef>
              <c:f>'07'!$AG$3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'07'!$AG$4:$AG$31</c:f>
              <c:numCache>
                <c:formatCode>0</c:formatCode>
                <c:ptCount val="28"/>
                <c:pt idx="2">
                  <c:v>378.32</c:v>
                </c:pt>
                <c:pt idx="3">
                  <c:v>492</c:v>
                </c:pt>
                <c:pt idx="4">
                  <c:v>648</c:v>
                </c:pt>
                <c:pt idx="5">
                  <c:v>742</c:v>
                </c:pt>
                <c:pt idx="6">
                  <c:v>850</c:v>
                </c:pt>
                <c:pt idx="7">
                  <c:v>937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34D-4C7B-9565-E137A7E828B1}"/>
            </c:ext>
          </c:extLst>
        </c:ser>
        <c:ser>
          <c:idx val="16"/>
          <c:order val="16"/>
          <c:tx>
            <c:strRef>
              <c:f>'07'!$AI$3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'07'!$AI$4:$AI$31</c:f>
              <c:numCache>
                <c:formatCode>0</c:formatCode>
                <c:ptCount val="28"/>
                <c:pt idx="2">
                  <c:v>384.1</c:v>
                </c:pt>
                <c:pt idx="3">
                  <c:v>507</c:v>
                </c:pt>
                <c:pt idx="4">
                  <c:v>672</c:v>
                </c:pt>
                <c:pt idx="5">
                  <c:v>780</c:v>
                </c:pt>
                <c:pt idx="6">
                  <c:v>887</c:v>
                </c:pt>
                <c:pt idx="7">
                  <c:v>985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34D-4C7B-9565-E137A7E828B1}"/>
            </c:ext>
          </c:extLst>
        </c:ser>
        <c:ser>
          <c:idx val="17"/>
          <c:order val="17"/>
          <c:tx>
            <c:strRef>
              <c:f>'07'!$AK$3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'07'!$AK$4:$AK$31</c:f>
              <c:numCache>
                <c:formatCode>0</c:formatCode>
                <c:ptCount val="28"/>
                <c:pt idx="2">
                  <c:v>366.92</c:v>
                </c:pt>
                <c:pt idx="3">
                  <c:v>510</c:v>
                </c:pt>
                <c:pt idx="4">
                  <c:v>637</c:v>
                </c:pt>
                <c:pt idx="5">
                  <c:v>773</c:v>
                </c:pt>
                <c:pt idx="6">
                  <c:v>877</c:v>
                </c:pt>
                <c:pt idx="7">
                  <c:v>964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34D-4C7B-9565-E137A7E82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'07'!$AQ$3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'07'!$AQ$4:$AQ$31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60</c:v>
                </c:pt>
                <c:pt idx="4">
                  <c:v>60</c:v>
                </c:pt>
                <c:pt idx="5">
                  <c:v>66</c:v>
                </c:pt>
                <c:pt idx="6">
                  <c:v>70</c:v>
                </c:pt>
                <c:pt idx="7" formatCode="0.00">
                  <c:v>74.400000000000006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34D-4C7B-9565-E137A7E82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'07'!$AS$3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8-407C-95A5-364B15A67349}"/>
            </c:ext>
          </c:extLst>
        </c:ser>
        <c:ser>
          <c:idx val="1"/>
          <c:order val="1"/>
          <c:tx>
            <c:strRef>
              <c:f>'07'!$AT$3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'07'!$AT$4:$AT$31</c:f>
              <c:numCache>
                <c:formatCode>0</c:formatCode>
                <c:ptCount val="28"/>
                <c:pt idx="0">
                  <c:v>147.69999999999999</c:v>
                </c:pt>
                <c:pt idx="1">
                  <c:v>284</c:v>
                </c:pt>
                <c:pt idx="2">
                  <c:v>494</c:v>
                </c:pt>
                <c:pt idx="3">
                  <c:v>698.33333333333337</c:v>
                </c:pt>
                <c:pt idx="4">
                  <c:v>867.83333333333337</c:v>
                </c:pt>
                <c:pt idx="5">
                  <c:v>1049.5</c:v>
                </c:pt>
                <c:pt idx="6">
                  <c:v>1235.1666666666667</c:v>
                </c:pt>
                <c:pt idx="7">
                  <c:v>1391.8333333333333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8-407C-95A5-364B15A67349}"/>
            </c:ext>
          </c:extLst>
        </c:ser>
        <c:ser>
          <c:idx val="2"/>
          <c:order val="2"/>
          <c:tx>
            <c:strRef>
              <c:f>'07'!$AV$3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'07'!$AV$4:$AV$31</c:f>
              <c:numCache>
                <c:formatCode>0</c:formatCode>
                <c:ptCount val="28"/>
                <c:pt idx="0">
                  <c:v>147.69999999999999</c:v>
                </c:pt>
                <c:pt idx="1">
                  <c:v>284</c:v>
                </c:pt>
                <c:pt idx="2">
                  <c:v>502</c:v>
                </c:pt>
                <c:pt idx="3">
                  <c:v>695</c:v>
                </c:pt>
                <c:pt idx="4">
                  <c:v>840</c:v>
                </c:pt>
                <c:pt idx="5">
                  <c:v>1006.9999999999999</c:v>
                </c:pt>
                <c:pt idx="6">
                  <c:v>1193</c:v>
                </c:pt>
                <c:pt idx="7">
                  <c:v>1372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8-407C-95A5-364B15A67349}"/>
            </c:ext>
          </c:extLst>
        </c:ser>
        <c:ser>
          <c:idx val="3"/>
          <c:order val="3"/>
          <c:tx>
            <c:strRef>
              <c:f>'07'!$AX$3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'07'!$AX$4:$AX$31</c:f>
              <c:numCache>
                <c:formatCode>0</c:formatCode>
                <c:ptCount val="28"/>
                <c:pt idx="2">
                  <c:v>485</c:v>
                </c:pt>
                <c:pt idx="3">
                  <c:v>739</c:v>
                </c:pt>
                <c:pt idx="4">
                  <c:v>825</c:v>
                </c:pt>
                <c:pt idx="5">
                  <c:v>1062</c:v>
                </c:pt>
                <c:pt idx="6">
                  <c:v>1276</c:v>
                </c:pt>
                <c:pt idx="7">
                  <c:v>1442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28-407C-95A5-364B15A67349}"/>
            </c:ext>
          </c:extLst>
        </c:ser>
        <c:ser>
          <c:idx val="4"/>
          <c:order val="4"/>
          <c:tx>
            <c:strRef>
              <c:f>'07'!$AZ$3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'07'!$AZ$4:$AZ$31</c:f>
              <c:numCache>
                <c:formatCode>0</c:formatCode>
                <c:ptCount val="28"/>
                <c:pt idx="3">
                  <c:v>759</c:v>
                </c:pt>
                <c:pt idx="4">
                  <c:v>871</c:v>
                </c:pt>
                <c:pt idx="5">
                  <c:v>989</c:v>
                </c:pt>
                <c:pt idx="6">
                  <c:v>1127</c:v>
                </c:pt>
                <c:pt idx="7">
                  <c:v>1290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28-407C-95A5-364B15A67349}"/>
            </c:ext>
          </c:extLst>
        </c:ser>
        <c:ser>
          <c:idx val="5"/>
          <c:order val="5"/>
          <c:tx>
            <c:strRef>
              <c:f>'07'!$BB$3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'07'!$BB$4:$BB$31</c:f>
              <c:numCache>
                <c:formatCode>0</c:formatCode>
                <c:ptCount val="28"/>
                <c:pt idx="3">
                  <c:v>665</c:v>
                </c:pt>
                <c:pt idx="4">
                  <c:v>882</c:v>
                </c:pt>
                <c:pt idx="5">
                  <c:v>1054</c:v>
                </c:pt>
                <c:pt idx="6">
                  <c:v>1246</c:v>
                </c:pt>
                <c:pt idx="7">
                  <c:v>1420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28-407C-95A5-364B15A67349}"/>
            </c:ext>
          </c:extLst>
        </c:ser>
        <c:ser>
          <c:idx val="6"/>
          <c:order val="6"/>
          <c:tx>
            <c:strRef>
              <c:f>'07'!$BD$3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'07'!$BD$4:$BD$31</c:f>
              <c:numCache>
                <c:formatCode>0</c:formatCode>
                <c:ptCount val="28"/>
                <c:pt idx="3">
                  <c:v>660</c:v>
                </c:pt>
                <c:pt idx="4">
                  <c:v>933</c:v>
                </c:pt>
                <c:pt idx="5">
                  <c:v>1098</c:v>
                </c:pt>
                <c:pt idx="6">
                  <c:v>1289</c:v>
                </c:pt>
                <c:pt idx="7">
                  <c:v>1421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28-407C-95A5-364B15A67349}"/>
            </c:ext>
          </c:extLst>
        </c:ser>
        <c:ser>
          <c:idx val="7"/>
          <c:order val="7"/>
          <c:tx>
            <c:strRef>
              <c:f>'07'!$BF$3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'07'!$BF$4:$BF$31</c:f>
              <c:numCache>
                <c:formatCode>0</c:formatCode>
                <c:ptCount val="28"/>
                <c:pt idx="3">
                  <c:v>672</c:v>
                </c:pt>
                <c:pt idx="4">
                  <c:v>856</c:v>
                </c:pt>
                <c:pt idx="5">
                  <c:v>1087</c:v>
                </c:pt>
                <c:pt idx="6">
                  <c:v>1280</c:v>
                </c:pt>
                <c:pt idx="7">
                  <c:v>1406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28-407C-95A5-364B15A67349}"/>
            </c:ext>
          </c:extLst>
        </c:ser>
        <c:ser>
          <c:idx val="8"/>
          <c:order val="8"/>
          <c:tx>
            <c:strRef>
              <c:f>'07'!$BH$3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28-407C-95A5-364B15A67349}"/>
            </c:ext>
          </c:extLst>
        </c:ser>
        <c:ser>
          <c:idx val="9"/>
          <c:order val="9"/>
          <c:tx>
            <c:strRef>
              <c:f>'07'!$BJ$3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28-407C-95A5-364B15A67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'07'!$BO$3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'07'!$B$4:$B$31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'07'!$BO$4:$BO$31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228-407C-95A5-364B15A67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'06'!$C$3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1F-441E-8285-605D793906DA}"/>
            </c:ext>
          </c:extLst>
        </c:ser>
        <c:ser>
          <c:idx val="1"/>
          <c:order val="1"/>
          <c:tx>
            <c:strRef>
              <c:f>'06'!$E$3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'06'!$E$4:$E$31</c:f>
              <c:numCache>
                <c:formatCode>0</c:formatCode>
                <c:ptCount val="28"/>
                <c:pt idx="0">
                  <c:v>150.53142857142853</c:v>
                </c:pt>
                <c:pt idx="1">
                  <c:v>265.67714285714288</c:v>
                </c:pt>
                <c:pt idx="2">
                  <c:v>375.63125000000002</c:v>
                </c:pt>
                <c:pt idx="3">
                  <c:v>518.1875</c:v>
                </c:pt>
                <c:pt idx="4">
                  <c:v>611.3125</c:v>
                </c:pt>
                <c:pt idx="5">
                  <c:v>728.5</c:v>
                </c:pt>
                <c:pt idx="6">
                  <c:v>831.1875</c:v>
                </c:pt>
                <c:pt idx="7">
                  <c:v>944.75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1F-441E-8285-605D793906DA}"/>
            </c:ext>
          </c:extLst>
        </c:ser>
        <c:ser>
          <c:idx val="2"/>
          <c:order val="2"/>
          <c:tx>
            <c:strRef>
              <c:f>'06'!$G$3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'06'!$G$4:$G$31</c:f>
              <c:numCache>
                <c:formatCode>0</c:formatCode>
                <c:ptCount val="28"/>
                <c:pt idx="2">
                  <c:v>347.14</c:v>
                </c:pt>
                <c:pt idx="3">
                  <c:v>501</c:v>
                </c:pt>
                <c:pt idx="4">
                  <c:v>617</c:v>
                </c:pt>
                <c:pt idx="5">
                  <c:v>730</c:v>
                </c:pt>
                <c:pt idx="6">
                  <c:v>852</c:v>
                </c:pt>
                <c:pt idx="7">
                  <c:v>949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1F-441E-8285-605D793906DA}"/>
            </c:ext>
          </c:extLst>
        </c:ser>
        <c:ser>
          <c:idx val="3"/>
          <c:order val="3"/>
          <c:tx>
            <c:strRef>
              <c:f>'06'!$I$3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'06'!$I$4:$I$31</c:f>
              <c:numCache>
                <c:formatCode>0</c:formatCode>
                <c:ptCount val="28"/>
                <c:pt idx="0">
                  <c:v>151.69999999999999</c:v>
                </c:pt>
                <c:pt idx="1">
                  <c:v>245.84</c:v>
                </c:pt>
                <c:pt idx="2">
                  <c:v>358.66</c:v>
                </c:pt>
                <c:pt idx="3">
                  <c:v>518</c:v>
                </c:pt>
                <c:pt idx="4">
                  <c:v>626</c:v>
                </c:pt>
                <c:pt idx="5">
                  <c:v>731</c:v>
                </c:pt>
                <c:pt idx="6">
                  <c:v>842</c:v>
                </c:pt>
                <c:pt idx="7">
                  <c:v>940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1F-441E-8285-605D793906DA}"/>
            </c:ext>
          </c:extLst>
        </c:ser>
        <c:ser>
          <c:idx val="4"/>
          <c:order val="4"/>
          <c:tx>
            <c:strRef>
              <c:f>'06'!$K$3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'06'!$K$4:$K$31</c:f>
              <c:numCache>
                <c:formatCode>0</c:formatCode>
                <c:ptCount val="28"/>
                <c:pt idx="0">
                  <c:v>149.32</c:v>
                </c:pt>
                <c:pt idx="1">
                  <c:v>263.72000000000003</c:v>
                </c:pt>
                <c:pt idx="2">
                  <c:v>376.18</c:v>
                </c:pt>
                <c:pt idx="3">
                  <c:v>515</c:v>
                </c:pt>
                <c:pt idx="4">
                  <c:v>673</c:v>
                </c:pt>
                <c:pt idx="5">
                  <c:v>795</c:v>
                </c:pt>
                <c:pt idx="6">
                  <c:v>898</c:v>
                </c:pt>
                <c:pt idx="7">
                  <c:v>988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1F-441E-8285-605D793906DA}"/>
            </c:ext>
          </c:extLst>
        </c:ser>
        <c:ser>
          <c:idx val="5"/>
          <c:order val="5"/>
          <c:tx>
            <c:strRef>
              <c:f>'06'!$M$3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'06'!$M$4:$M$31</c:f>
              <c:numCache>
                <c:formatCode>0</c:formatCode>
                <c:ptCount val="28"/>
                <c:pt idx="0">
                  <c:v>150.30000000000001</c:v>
                </c:pt>
                <c:pt idx="1">
                  <c:v>276.89999999999998</c:v>
                </c:pt>
                <c:pt idx="2">
                  <c:v>361.6</c:v>
                </c:pt>
                <c:pt idx="3">
                  <c:v>484</c:v>
                </c:pt>
                <c:pt idx="4">
                  <c:v>578</c:v>
                </c:pt>
                <c:pt idx="5">
                  <c:v>685</c:v>
                </c:pt>
                <c:pt idx="6">
                  <c:v>813</c:v>
                </c:pt>
                <c:pt idx="7">
                  <c:v>860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1F-441E-8285-605D793906DA}"/>
            </c:ext>
          </c:extLst>
        </c:ser>
        <c:ser>
          <c:idx val="6"/>
          <c:order val="6"/>
          <c:tx>
            <c:strRef>
              <c:f>'06'!$O$3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'06'!$O$4:$O$31</c:f>
              <c:numCache>
                <c:formatCode>0</c:formatCode>
                <c:ptCount val="28"/>
                <c:pt idx="0">
                  <c:v>149.85</c:v>
                </c:pt>
                <c:pt idx="1">
                  <c:v>268.31</c:v>
                </c:pt>
                <c:pt idx="2">
                  <c:v>381.58</c:v>
                </c:pt>
                <c:pt idx="3">
                  <c:v>560</c:v>
                </c:pt>
                <c:pt idx="4">
                  <c:v>593</c:v>
                </c:pt>
                <c:pt idx="5">
                  <c:v>709</c:v>
                </c:pt>
                <c:pt idx="6">
                  <c:v>822</c:v>
                </c:pt>
                <c:pt idx="7">
                  <c:v>910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1F-441E-8285-605D793906DA}"/>
            </c:ext>
          </c:extLst>
        </c:ser>
        <c:ser>
          <c:idx val="7"/>
          <c:order val="7"/>
          <c:tx>
            <c:strRef>
              <c:f>'06'!$Q$3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'06'!$Q$4:$Q$31</c:f>
              <c:numCache>
                <c:formatCode>0</c:formatCode>
                <c:ptCount val="28"/>
                <c:pt idx="0">
                  <c:v>151.44999999999999</c:v>
                </c:pt>
                <c:pt idx="1">
                  <c:v>268.98</c:v>
                </c:pt>
                <c:pt idx="2">
                  <c:v>377.42</c:v>
                </c:pt>
                <c:pt idx="3">
                  <c:v>497</c:v>
                </c:pt>
                <c:pt idx="4">
                  <c:v>575</c:v>
                </c:pt>
                <c:pt idx="5">
                  <c:v>689</c:v>
                </c:pt>
                <c:pt idx="6">
                  <c:v>788</c:v>
                </c:pt>
                <c:pt idx="7">
                  <c:v>941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1F-441E-8285-605D793906DA}"/>
            </c:ext>
          </c:extLst>
        </c:ser>
        <c:ser>
          <c:idx val="8"/>
          <c:order val="8"/>
          <c:tx>
            <c:strRef>
              <c:f>'06'!$S$3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'06'!$S$4:$S$31</c:f>
              <c:numCache>
                <c:formatCode>0</c:formatCode>
                <c:ptCount val="28"/>
                <c:pt idx="0">
                  <c:v>152.15</c:v>
                </c:pt>
                <c:pt idx="1">
                  <c:v>268.70999999999998</c:v>
                </c:pt>
                <c:pt idx="2">
                  <c:v>382.54</c:v>
                </c:pt>
                <c:pt idx="3">
                  <c:v>516</c:v>
                </c:pt>
                <c:pt idx="4">
                  <c:v>675</c:v>
                </c:pt>
                <c:pt idx="5">
                  <c:v>765</c:v>
                </c:pt>
                <c:pt idx="6">
                  <c:v>843</c:v>
                </c:pt>
                <c:pt idx="7">
                  <c:v>961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1F-441E-8285-605D793906DA}"/>
            </c:ext>
          </c:extLst>
        </c:ser>
        <c:ser>
          <c:idx val="9"/>
          <c:order val="9"/>
          <c:tx>
            <c:strRef>
              <c:f>'06'!$U$3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'06'!$U$4:$U$31</c:f>
              <c:numCache>
                <c:formatCode>0</c:formatCode>
                <c:ptCount val="28"/>
                <c:pt idx="0">
                  <c:v>148.94999999999999</c:v>
                </c:pt>
                <c:pt idx="1">
                  <c:v>267.27999999999997</c:v>
                </c:pt>
                <c:pt idx="2">
                  <c:v>374.72</c:v>
                </c:pt>
                <c:pt idx="3">
                  <c:v>525</c:v>
                </c:pt>
                <c:pt idx="4">
                  <c:v>661</c:v>
                </c:pt>
                <c:pt idx="5">
                  <c:v>759</c:v>
                </c:pt>
                <c:pt idx="6">
                  <c:v>843</c:v>
                </c:pt>
                <c:pt idx="7">
                  <c:v>989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1F-441E-8285-605D793906DA}"/>
            </c:ext>
          </c:extLst>
        </c:ser>
        <c:ser>
          <c:idx val="10"/>
          <c:order val="10"/>
          <c:tx>
            <c:strRef>
              <c:f>'06'!$W$3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'06'!$W$4:$W$31</c:f>
              <c:numCache>
                <c:formatCode>0</c:formatCode>
                <c:ptCount val="28"/>
                <c:pt idx="2">
                  <c:v>382.42</c:v>
                </c:pt>
                <c:pt idx="3">
                  <c:v>511</c:v>
                </c:pt>
                <c:pt idx="4">
                  <c:v>654</c:v>
                </c:pt>
                <c:pt idx="5">
                  <c:v>782</c:v>
                </c:pt>
                <c:pt idx="6">
                  <c:v>857</c:v>
                </c:pt>
                <c:pt idx="7">
                  <c:v>999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1F-441E-8285-605D793906DA}"/>
            </c:ext>
          </c:extLst>
        </c:ser>
        <c:ser>
          <c:idx val="11"/>
          <c:order val="11"/>
          <c:tx>
            <c:strRef>
              <c:f>'06'!$Y$3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'06'!$Y$4:$Y$31</c:f>
              <c:numCache>
                <c:formatCode>0</c:formatCode>
                <c:ptCount val="28"/>
                <c:pt idx="2">
                  <c:v>381.08</c:v>
                </c:pt>
                <c:pt idx="3">
                  <c:v>509</c:v>
                </c:pt>
                <c:pt idx="4">
                  <c:v>595</c:v>
                </c:pt>
                <c:pt idx="5">
                  <c:v>707</c:v>
                </c:pt>
                <c:pt idx="6">
                  <c:v>782</c:v>
                </c:pt>
                <c:pt idx="7">
                  <c:v>948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11F-441E-8285-605D793906DA}"/>
            </c:ext>
          </c:extLst>
        </c:ser>
        <c:ser>
          <c:idx val="12"/>
          <c:order val="12"/>
          <c:tx>
            <c:strRef>
              <c:f>'06'!$AA$3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'06'!$AA$4:$AA$31</c:f>
              <c:numCache>
                <c:formatCode>0</c:formatCode>
                <c:ptCount val="28"/>
                <c:pt idx="2">
                  <c:v>383.6</c:v>
                </c:pt>
                <c:pt idx="3">
                  <c:v>525</c:v>
                </c:pt>
                <c:pt idx="4">
                  <c:v>591</c:v>
                </c:pt>
                <c:pt idx="5">
                  <c:v>729</c:v>
                </c:pt>
                <c:pt idx="6">
                  <c:v>818</c:v>
                </c:pt>
                <c:pt idx="7">
                  <c:v>928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11F-441E-8285-605D793906DA}"/>
            </c:ext>
          </c:extLst>
        </c:ser>
        <c:ser>
          <c:idx val="13"/>
          <c:order val="13"/>
          <c:tx>
            <c:strRef>
              <c:f>'06'!$AC$3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'06'!$AC$4:$AC$31</c:f>
              <c:numCache>
                <c:formatCode>0</c:formatCode>
                <c:ptCount val="28"/>
                <c:pt idx="2">
                  <c:v>379.28</c:v>
                </c:pt>
                <c:pt idx="3">
                  <c:v>511</c:v>
                </c:pt>
                <c:pt idx="4">
                  <c:v>595</c:v>
                </c:pt>
                <c:pt idx="5">
                  <c:v>716</c:v>
                </c:pt>
                <c:pt idx="6">
                  <c:v>813</c:v>
                </c:pt>
                <c:pt idx="7">
                  <c:v>929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11F-441E-8285-605D793906DA}"/>
            </c:ext>
          </c:extLst>
        </c:ser>
        <c:ser>
          <c:idx val="14"/>
          <c:order val="14"/>
          <c:tx>
            <c:strRef>
              <c:f>'06'!$AE$3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'06'!$AE$4:$AE$31</c:f>
              <c:numCache>
                <c:formatCode>0</c:formatCode>
                <c:ptCount val="28"/>
                <c:pt idx="2">
                  <c:v>389.12</c:v>
                </c:pt>
                <c:pt idx="3">
                  <c:v>520</c:v>
                </c:pt>
                <c:pt idx="4">
                  <c:v>580</c:v>
                </c:pt>
                <c:pt idx="5">
                  <c:v>705</c:v>
                </c:pt>
                <c:pt idx="6">
                  <c:v>812</c:v>
                </c:pt>
                <c:pt idx="7">
                  <c:v>935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11F-441E-8285-605D793906DA}"/>
            </c:ext>
          </c:extLst>
        </c:ser>
        <c:ser>
          <c:idx val="15"/>
          <c:order val="15"/>
          <c:tx>
            <c:strRef>
              <c:f>'06'!$AG$3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'06'!$AG$4:$AG$31</c:f>
              <c:numCache>
                <c:formatCode>0</c:formatCode>
                <c:ptCount val="28"/>
                <c:pt idx="2">
                  <c:v>381.26</c:v>
                </c:pt>
                <c:pt idx="3">
                  <c:v>522</c:v>
                </c:pt>
                <c:pt idx="4">
                  <c:v>585</c:v>
                </c:pt>
                <c:pt idx="5">
                  <c:v>706</c:v>
                </c:pt>
                <c:pt idx="6">
                  <c:v>830</c:v>
                </c:pt>
                <c:pt idx="7">
                  <c:v>945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11F-441E-8285-605D793906DA}"/>
            </c:ext>
          </c:extLst>
        </c:ser>
        <c:ser>
          <c:idx val="16"/>
          <c:order val="16"/>
          <c:tx>
            <c:strRef>
              <c:f>'06'!$AI$3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'06'!$AI$4:$AI$31</c:f>
              <c:numCache>
                <c:formatCode>0</c:formatCode>
                <c:ptCount val="28"/>
                <c:pt idx="2">
                  <c:v>382.7</c:v>
                </c:pt>
                <c:pt idx="3">
                  <c:v>536</c:v>
                </c:pt>
                <c:pt idx="4">
                  <c:v>592</c:v>
                </c:pt>
                <c:pt idx="5">
                  <c:v>723</c:v>
                </c:pt>
                <c:pt idx="6">
                  <c:v>836</c:v>
                </c:pt>
                <c:pt idx="7">
                  <c:v>961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11F-441E-8285-605D793906DA}"/>
            </c:ext>
          </c:extLst>
        </c:ser>
        <c:ser>
          <c:idx val="17"/>
          <c:order val="17"/>
          <c:tx>
            <c:strRef>
              <c:f>'06'!$AK$3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'06'!$AK$4:$AK$31</c:f>
              <c:numCache>
                <c:formatCode>0</c:formatCode>
                <c:ptCount val="28"/>
                <c:pt idx="2">
                  <c:v>370.8</c:v>
                </c:pt>
                <c:pt idx="3">
                  <c:v>541</c:v>
                </c:pt>
                <c:pt idx="4">
                  <c:v>591</c:v>
                </c:pt>
                <c:pt idx="5">
                  <c:v>725</c:v>
                </c:pt>
                <c:pt idx="6">
                  <c:v>850</c:v>
                </c:pt>
                <c:pt idx="7">
                  <c:v>933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11F-441E-8285-605D79390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'06'!$AQ$3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11F-441E-8285-605D793906DA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11F-441E-8285-605D793906D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11F-441E-8285-605D793906D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11F-441E-8285-605D793906D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0F24AC2-E655-47F4-BE44-2EDDFA2177B9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A11F-441E-8285-605D793906D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11F-441E-8285-605D793906D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A11F-441E-8285-605D793906D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A11F-441E-8285-605D793906D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A11F-441E-8285-605D793906D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A11F-441E-8285-605D793906D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A11F-441E-8285-605D793906D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A11F-441E-8285-605D793906D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A11F-441E-8285-605D793906D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A11F-441E-8285-605D793906D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A11F-441E-8285-605D793906D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A11F-441E-8285-605D793906D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A11F-441E-8285-605D793906D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A11F-441E-8285-605D793906D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A11F-441E-8285-605D793906D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A11F-441E-8285-605D793906D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A11F-441E-8285-605D793906D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A11F-441E-8285-605D793906D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A11F-441E-8285-605D793906D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A11F-441E-8285-605D793906D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A11F-441E-8285-605D793906D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A11F-441E-8285-605D793906D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A11F-441E-8285-605D793906D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A11F-441E-8285-605D793906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'06'!$AQ$4:$AQ$31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63</c:v>
                </c:pt>
                <c:pt idx="4">
                  <c:v>73</c:v>
                </c:pt>
                <c:pt idx="5">
                  <c:v>78</c:v>
                </c:pt>
                <c:pt idx="6">
                  <c:v>73</c:v>
                </c:pt>
                <c:pt idx="7" formatCode="0.00">
                  <c:v>73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'06'!$AP$4:$AP$31</c15:f>
                <c15:dlblRangeCache>
                  <c:ptCount val="28"/>
                </c15:dlblRangeCache>
              </c15:datalabelsRange>
            </c:ext>
            <c:ext xmlns:c16="http://schemas.microsoft.com/office/drawing/2014/chart" uri="{C3380CC4-5D6E-409C-BE32-E72D297353CC}">
              <c16:uniqueId val="{0000002E-A11F-441E-8285-605D79390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'06'!$AS$3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E-4544-A6BA-FFA270D1DF31}"/>
            </c:ext>
          </c:extLst>
        </c:ser>
        <c:ser>
          <c:idx val="1"/>
          <c:order val="1"/>
          <c:tx>
            <c:strRef>
              <c:f>'06'!$AT$3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'06'!$AT$4:$AT$31</c:f>
              <c:numCache>
                <c:formatCode>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519.5</c:v>
                </c:pt>
                <c:pt idx="3">
                  <c:v>674.66666666666663</c:v>
                </c:pt>
                <c:pt idx="4">
                  <c:v>875.16666666666663</c:v>
                </c:pt>
                <c:pt idx="5">
                  <c:v>1058.8333333333333</c:v>
                </c:pt>
                <c:pt idx="6">
                  <c:v>1230</c:v>
                </c:pt>
                <c:pt idx="7">
                  <c:v>1388.5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E-4544-A6BA-FFA270D1DF31}"/>
            </c:ext>
          </c:extLst>
        </c:ser>
        <c:ser>
          <c:idx val="2"/>
          <c:order val="2"/>
          <c:tx>
            <c:strRef>
              <c:f>'06'!$AV$3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'06'!$AV$4:$AV$31</c:f>
              <c:numCache>
                <c:formatCode>0</c:formatCode>
                <c:ptCount val="28"/>
                <c:pt idx="0">
                  <c:v>158.6</c:v>
                </c:pt>
                <c:pt idx="1">
                  <c:v>320</c:v>
                </c:pt>
                <c:pt idx="2">
                  <c:v>517</c:v>
                </c:pt>
                <c:pt idx="3">
                  <c:v>672</c:v>
                </c:pt>
                <c:pt idx="4">
                  <c:v>853</c:v>
                </c:pt>
                <c:pt idx="5">
                  <c:v>1006.9999999999999</c:v>
                </c:pt>
                <c:pt idx="6">
                  <c:v>1179</c:v>
                </c:pt>
                <c:pt idx="7">
                  <c:v>1375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5E-4544-A6BA-FFA270D1DF31}"/>
            </c:ext>
          </c:extLst>
        </c:ser>
        <c:ser>
          <c:idx val="3"/>
          <c:order val="3"/>
          <c:tx>
            <c:strRef>
              <c:f>'06'!$AX$3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'06'!$AX$4:$AX$31</c:f>
              <c:numCache>
                <c:formatCode>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522</c:v>
                </c:pt>
                <c:pt idx="3">
                  <c:v>670</c:v>
                </c:pt>
                <c:pt idx="4">
                  <c:v>801</c:v>
                </c:pt>
                <c:pt idx="5">
                  <c:v>974</c:v>
                </c:pt>
                <c:pt idx="6">
                  <c:v>1111</c:v>
                </c:pt>
                <c:pt idx="7">
                  <c:v>1293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5E-4544-A6BA-FFA270D1DF31}"/>
            </c:ext>
          </c:extLst>
        </c:ser>
        <c:ser>
          <c:idx val="4"/>
          <c:order val="4"/>
          <c:tx>
            <c:strRef>
              <c:f>'06'!$AZ$3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'06'!$AZ$4:$AZ$31</c:f>
              <c:numCache>
                <c:formatCode>0</c:formatCode>
                <c:ptCount val="28"/>
                <c:pt idx="3">
                  <c:v>662</c:v>
                </c:pt>
                <c:pt idx="4">
                  <c:v>859</c:v>
                </c:pt>
                <c:pt idx="5">
                  <c:v>1010.9999999999999</c:v>
                </c:pt>
                <c:pt idx="6">
                  <c:v>1221</c:v>
                </c:pt>
                <c:pt idx="7">
                  <c:v>1405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5E-4544-A6BA-FFA270D1DF31}"/>
            </c:ext>
          </c:extLst>
        </c:ser>
        <c:ser>
          <c:idx val="5"/>
          <c:order val="5"/>
          <c:tx>
            <c:strRef>
              <c:f>'06'!$BB$3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'06'!$BB$4:$BB$31</c:f>
              <c:numCache>
                <c:formatCode>0</c:formatCode>
                <c:ptCount val="28"/>
                <c:pt idx="3">
                  <c:v>672</c:v>
                </c:pt>
                <c:pt idx="4">
                  <c:v>874</c:v>
                </c:pt>
                <c:pt idx="5">
                  <c:v>1022.9999999999999</c:v>
                </c:pt>
                <c:pt idx="6">
                  <c:v>1209</c:v>
                </c:pt>
                <c:pt idx="7">
                  <c:v>1422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5E-4544-A6BA-FFA270D1DF31}"/>
            </c:ext>
          </c:extLst>
        </c:ser>
        <c:ser>
          <c:idx val="6"/>
          <c:order val="6"/>
          <c:tx>
            <c:strRef>
              <c:f>'06'!$BD$3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'06'!$BD$4:$BD$31</c:f>
              <c:numCache>
                <c:formatCode>0</c:formatCode>
                <c:ptCount val="28"/>
                <c:pt idx="3">
                  <c:v>672</c:v>
                </c:pt>
                <c:pt idx="4">
                  <c:v>980</c:v>
                </c:pt>
                <c:pt idx="5">
                  <c:v>1244</c:v>
                </c:pt>
                <c:pt idx="6">
                  <c:v>1349</c:v>
                </c:pt>
                <c:pt idx="7">
                  <c:v>1439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5E-4544-A6BA-FFA270D1DF31}"/>
            </c:ext>
          </c:extLst>
        </c:ser>
        <c:ser>
          <c:idx val="7"/>
          <c:order val="7"/>
          <c:tx>
            <c:strRef>
              <c:f>'06'!$BF$3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'06'!$BF$4:$BF$31</c:f>
              <c:numCache>
                <c:formatCode>0</c:formatCode>
                <c:ptCount val="28"/>
                <c:pt idx="3">
                  <c:v>700</c:v>
                </c:pt>
                <c:pt idx="4">
                  <c:v>884</c:v>
                </c:pt>
                <c:pt idx="5">
                  <c:v>1094</c:v>
                </c:pt>
                <c:pt idx="6">
                  <c:v>1311</c:v>
                </c:pt>
                <c:pt idx="7">
                  <c:v>1397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5E-4544-A6BA-FFA270D1DF31}"/>
            </c:ext>
          </c:extLst>
        </c:ser>
        <c:ser>
          <c:idx val="8"/>
          <c:order val="8"/>
          <c:tx>
            <c:strRef>
              <c:f>'06'!$BH$3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5E-4544-A6BA-FFA270D1DF31}"/>
            </c:ext>
          </c:extLst>
        </c:ser>
        <c:ser>
          <c:idx val="9"/>
          <c:order val="9"/>
          <c:tx>
            <c:strRef>
              <c:f>'06'!$BJ$3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5E-4544-A6BA-FFA270D1D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'06'!$BO$3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E5E-4544-A6BA-FFA270D1DF3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5E-4544-A6BA-FFA270D1DF3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E5E-4544-A6BA-FFA270D1DF3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5E-4544-A6BA-FFA270D1DF3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6E93A01-BE4A-4444-BA6A-C0E4FB698780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9E5E-4544-A6BA-FFA270D1DF3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E5E-4544-A6BA-FFA270D1DF3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E5E-4544-A6BA-FFA270D1DF3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E5E-4544-A6BA-FFA270D1DF3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E5E-4544-A6BA-FFA270D1DF3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9E5E-4544-A6BA-FFA270D1DF3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9E5E-4544-A6BA-FFA270D1DF3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9E5E-4544-A6BA-FFA270D1DF3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9E5E-4544-A6BA-FFA270D1DF3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9E5E-4544-A6BA-FFA270D1DF3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9E5E-4544-A6BA-FFA270D1DF3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9E5E-4544-A6BA-FFA270D1DF3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9E5E-4544-A6BA-FFA270D1DF3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9E5E-4544-A6BA-FFA270D1DF3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9E5E-4544-A6BA-FFA270D1DF3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9E5E-4544-A6BA-FFA270D1DF3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9E5E-4544-A6BA-FFA270D1DF3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9E5E-4544-A6BA-FFA270D1DF3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9E5E-4544-A6BA-FFA270D1DF3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9E5E-4544-A6BA-FFA270D1DF3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9E5E-4544-A6BA-FFA270D1DF3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9E5E-4544-A6BA-FFA270D1DF3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9E5E-4544-A6BA-FFA270D1DF3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9E5E-4544-A6BA-FFA270D1DF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'06'!$B$4:$B$31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'06'!$BO$4:$BO$31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'06'!$BN$4:$BN$31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9E5E-4544-A6BA-FFA270D1D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6-4F16-8008-AEE8AC496370}"/>
            </c:ext>
          </c:extLst>
        </c:ser>
        <c:ser>
          <c:idx val="1"/>
          <c:order val="1"/>
          <c:tx>
            <c:strRef>
              <c:f>'05'!$E$3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'05'!$E$4:$E$31</c:f>
              <c:numCache>
                <c:formatCode>0</c:formatCode>
                <c:ptCount val="28"/>
                <c:pt idx="4">
                  <c:v>550.625</c:v>
                </c:pt>
                <c:pt idx="5">
                  <c:v>685.625</c:v>
                </c:pt>
                <c:pt idx="6">
                  <c:v>801</c:v>
                </c:pt>
                <c:pt idx="7">
                  <c:v>909.1875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6-4F16-8008-AEE8AC496370}"/>
            </c:ext>
          </c:extLst>
        </c:ser>
        <c:ser>
          <c:idx val="2"/>
          <c:order val="2"/>
          <c:tx>
            <c:strRef>
              <c:f>'05'!$G$3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'05'!$G$4:$G$31</c:f>
              <c:numCache>
                <c:formatCode>0</c:formatCode>
                <c:ptCount val="28"/>
                <c:pt idx="4">
                  <c:v>480</c:v>
                </c:pt>
                <c:pt idx="5">
                  <c:v>678</c:v>
                </c:pt>
                <c:pt idx="6">
                  <c:v>709</c:v>
                </c:pt>
                <c:pt idx="7">
                  <c:v>877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26-4F16-8008-AEE8AC496370}"/>
            </c:ext>
          </c:extLst>
        </c:ser>
        <c:ser>
          <c:idx val="3"/>
          <c:order val="3"/>
          <c:tx>
            <c:strRef>
              <c:f>'05'!$I$3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'05'!$I$4:$I$31</c:f>
              <c:numCache>
                <c:formatCode>0</c:formatCode>
                <c:ptCount val="28"/>
                <c:pt idx="4">
                  <c:v>502</c:v>
                </c:pt>
                <c:pt idx="5">
                  <c:v>682</c:v>
                </c:pt>
                <c:pt idx="6">
                  <c:v>731</c:v>
                </c:pt>
                <c:pt idx="7">
                  <c:v>881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26-4F16-8008-AEE8AC496370}"/>
            </c:ext>
          </c:extLst>
        </c:ser>
        <c:ser>
          <c:idx val="4"/>
          <c:order val="4"/>
          <c:tx>
            <c:strRef>
              <c:f>'05'!$K$3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'05'!$K$4:$K$31</c:f>
              <c:numCache>
                <c:formatCode>0</c:formatCode>
                <c:ptCount val="28"/>
                <c:pt idx="4">
                  <c:v>543</c:v>
                </c:pt>
                <c:pt idx="5">
                  <c:v>731</c:v>
                </c:pt>
                <c:pt idx="6">
                  <c:v>792</c:v>
                </c:pt>
                <c:pt idx="7">
                  <c:v>936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26-4F16-8008-AEE8AC496370}"/>
            </c:ext>
          </c:extLst>
        </c:ser>
        <c:ser>
          <c:idx val="5"/>
          <c:order val="5"/>
          <c:tx>
            <c:strRef>
              <c:f>'05'!$M$3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'05'!$M$4:$M$31</c:f>
              <c:numCache>
                <c:formatCode>0</c:formatCode>
                <c:ptCount val="28"/>
                <c:pt idx="4">
                  <c:v>509</c:v>
                </c:pt>
                <c:pt idx="5">
                  <c:v>746</c:v>
                </c:pt>
                <c:pt idx="6">
                  <c:v>806</c:v>
                </c:pt>
                <c:pt idx="7">
                  <c:v>934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26-4F16-8008-AEE8AC496370}"/>
            </c:ext>
          </c:extLst>
        </c:ser>
        <c:ser>
          <c:idx val="6"/>
          <c:order val="6"/>
          <c:tx>
            <c:strRef>
              <c:f>'05'!$O$3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'05'!$O$4:$O$31</c:f>
              <c:numCache>
                <c:formatCode>0</c:formatCode>
                <c:ptCount val="28"/>
                <c:pt idx="4">
                  <c:v>529</c:v>
                </c:pt>
                <c:pt idx="5">
                  <c:v>637</c:v>
                </c:pt>
                <c:pt idx="6">
                  <c:v>757</c:v>
                </c:pt>
                <c:pt idx="7">
                  <c:v>904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26-4F16-8008-AEE8AC496370}"/>
            </c:ext>
          </c:extLst>
        </c:ser>
        <c:ser>
          <c:idx val="7"/>
          <c:order val="7"/>
          <c:tx>
            <c:strRef>
              <c:f>'05'!$Q$3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'05'!$Q$4:$Q$31</c:f>
              <c:numCache>
                <c:formatCode>0</c:formatCode>
                <c:ptCount val="28"/>
                <c:pt idx="4">
                  <c:v>513</c:v>
                </c:pt>
                <c:pt idx="5">
                  <c:v>649</c:v>
                </c:pt>
                <c:pt idx="6">
                  <c:v>812</c:v>
                </c:pt>
                <c:pt idx="7">
                  <c:v>877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26-4F16-8008-AEE8AC496370}"/>
            </c:ext>
          </c:extLst>
        </c:ser>
        <c:ser>
          <c:idx val="8"/>
          <c:order val="8"/>
          <c:tx>
            <c:strRef>
              <c:f>'05'!$S$3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'05'!$S$4:$S$31</c:f>
              <c:numCache>
                <c:formatCode>0</c:formatCode>
                <c:ptCount val="28"/>
                <c:pt idx="4">
                  <c:v>605</c:v>
                </c:pt>
                <c:pt idx="5">
                  <c:v>726</c:v>
                </c:pt>
                <c:pt idx="6">
                  <c:v>809</c:v>
                </c:pt>
                <c:pt idx="7">
                  <c:v>912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26-4F16-8008-AEE8AC496370}"/>
            </c:ext>
          </c:extLst>
        </c:ser>
        <c:ser>
          <c:idx val="9"/>
          <c:order val="9"/>
          <c:tx>
            <c:strRef>
              <c:f>'05'!$U$3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'05'!$U$4:$U$31</c:f>
              <c:numCache>
                <c:formatCode>0</c:formatCode>
                <c:ptCount val="28"/>
                <c:pt idx="4">
                  <c:v>608</c:v>
                </c:pt>
                <c:pt idx="5">
                  <c:v>726</c:v>
                </c:pt>
                <c:pt idx="6">
                  <c:v>862</c:v>
                </c:pt>
                <c:pt idx="7">
                  <c:v>942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26-4F16-8008-AEE8AC496370}"/>
            </c:ext>
          </c:extLst>
        </c:ser>
        <c:ser>
          <c:idx val="10"/>
          <c:order val="10"/>
          <c:tx>
            <c:strRef>
              <c:f>'05'!$W$3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'05'!$W$4:$W$31</c:f>
              <c:numCache>
                <c:formatCode>0</c:formatCode>
                <c:ptCount val="28"/>
                <c:pt idx="4">
                  <c:v>621</c:v>
                </c:pt>
                <c:pt idx="5">
                  <c:v>726</c:v>
                </c:pt>
                <c:pt idx="6">
                  <c:v>835</c:v>
                </c:pt>
                <c:pt idx="7">
                  <c:v>939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26-4F16-8008-AEE8AC496370}"/>
            </c:ext>
          </c:extLst>
        </c:ser>
        <c:ser>
          <c:idx val="11"/>
          <c:order val="11"/>
          <c:tx>
            <c:strRef>
              <c:f>'05'!$Y$3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'05'!$Y$4:$Y$31</c:f>
              <c:numCache>
                <c:formatCode>0</c:formatCode>
                <c:ptCount val="28"/>
                <c:pt idx="4">
                  <c:v>617</c:v>
                </c:pt>
                <c:pt idx="5">
                  <c:v>723</c:v>
                </c:pt>
                <c:pt idx="6">
                  <c:v>855</c:v>
                </c:pt>
                <c:pt idx="7">
                  <c:v>942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26-4F16-8008-AEE8AC496370}"/>
            </c:ext>
          </c:extLst>
        </c:ser>
        <c:ser>
          <c:idx val="12"/>
          <c:order val="12"/>
          <c:tx>
            <c:strRef>
              <c:f>'05'!$AA$3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'05'!$AA$4:$AA$31</c:f>
              <c:numCache>
                <c:formatCode>0</c:formatCode>
                <c:ptCount val="28"/>
                <c:pt idx="4">
                  <c:v>522</c:v>
                </c:pt>
                <c:pt idx="5">
                  <c:v>641</c:v>
                </c:pt>
                <c:pt idx="6">
                  <c:v>774</c:v>
                </c:pt>
                <c:pt idx="7">
                  <c:v>916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26-4F16-8008-AEE8AC496370}"/>
            </c:ext>
          </c:extLst>
        </c:ser>
        <c:ser>
          <c:idx val="13"/>
          <c:order val="13"/>
          <c:tx>
            <c:strRef>
              <c:f>'05'!$AC$3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'05'!$AC$4:$AC$31</c:f>
              <c:numCache>
                <c:formatCode>0</c:formatCode>
                <c:ptCount val="28"/>
                <c:pt idx="4">
                  <c:v>530</c:v>
                </c:pt>
                <c:pt idx="5">
                  <c:v>621</c:v>
                </c:pt>
                <c:pt idx="6">
                  <c:v>799</c:v>
                </c:pt>
                <c:pt idx="7">
                  <c:v>871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26-4F16-8008-AEE8AC496370}"/>
            </c:ext>
          </c:extLst>
        </c:ser>
        <c:ser>
          <c:idx val="14"/>
          <c:order val="14"/>
          <c:tx>
            <c:strRef>
              <c:f>'05'!$AE$3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'05'!$AE$4:$AE$31</c:f>
              <c:numCache>
                <c:formatCode>0</c:formatCode>
                <c:ptCount val="28"/>
                <c:pt idx="4">
                  <c:v>522</c:v>
                </c:pt>
                <c:pt idx="5">
                  <c:v>637</c:v>
                </c:pt>
                <c:pt idx="6">
                  <c:v>805</c:v>
                </c:pt>
                <c:pt idx="7">
                  <c:v>878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26-4F16-8008-AEE8AC496370}"/>
            </c:ext>
          </c:extLst>
        </c:ser>
        <c:ser>
          <c:idx val="15"/>
          <c:order val="15"/>
          <c:tx>
            <c:strRef>
              <c:f>'05'!$AG$3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'05'!$AG$4:$AG$31</c:f>
              <c:numCache>
                <c:formatCode>0</c:formatCode>
                <c:ptCount val="28"/>
                <c:pt idx="4">
                  <c:v>519</c:v>
                </c:pt>
                <c:pt idx="5">
                  <c:v>626</c:v>
                </c:pt>
                <c:pt idx="6">
                  <c:v>802</c:v>
                </c:pt>
                <c:pt idx="7">
                  <c:v>871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26-4F16-8008-AEE8AC496370}"/>
            </c:ext>
          </c:extLst>
        </c:ser>
        <c:ser>
          <c:idx val="16"/>
          <c:order val="16"/>
          <c:tx>
            <c:strRef>
              <c:f>'05'!$AI$3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'05'!$AI$4:$AI$31</c:f>
              <c:numCache>
                <c:formatCode>0</c:formatCode>
                <c:ptCount val="28"/>
                <c:pt idx="4">
                  <c:v>584</c:v>
                </c:pt>
                <c:pt idx="5">
                  <c:v>706</c:v>
                </c:pt>
                <c:pt idx="6">
                  <c:v>825</c:v>
                </c:pt>
                <c:pt idx="7">
                  <c:v>919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26-4F16-8008-AEE8AC496370}"/>
            </c:ext>
          </c:extLst>
        </c:ser>
        <c:ser>
          <c:idx val="17"/>
          <c:order val="17"/>
          <c:tx>
            <c:strRef>
              <c:f>'05'!$AK$3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'05'!$AK$4:$AK$31</c:f>
              <c:numCache>
                <c:formatCode>0</c:formatCode>
                <c:ptCount val="28"/>
                <c:pt idx="4">
                  <c:v>606</c:v>
                </c:pt>
                <c:pt idx="5">
                  <c:v>715</c:v>
                </c:pt>
                <c:pt idx="6">
                  <c:v>843</c:v>
                </c:pt>
                <c:pt idx="7">
                  <c:v>948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26-4F16-8008-AEE8AC496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'05'!$AQ$3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426-4F16-8008-AEE8AC49637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426-4F16-8008-AEE8AC49637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426-4F16-8008-AEE8AC49637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426-4F16-8008-AEE8AC49637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68C5B12-9C16-433D-9E40-366CA1B64C29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C426-4F16-8008-AEE8AC49637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426-4F16-8008-AEE8AC49637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C426-4F16-8008-AEE8AC49637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C426-4F16-8008-AEE8AC49637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C426-4F16-8008-AEE8AC49637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C426-4F16-8008-AEE8AC49637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C426-4F16-8008-AEE8AC49637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C426-4F16-8008-AEE8AC49637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C426-4F16-8008-AEE8AC49637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C426-4F16-8008-AEE8AC49637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C426-4F16-8008-AEE8AC49637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C426-4F16-8008-AEE8AC49637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C426-4F16-8008-AEE8AC49637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C426-4F16-8008-AEE8AC49637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C426-4F16-8008-AEE8AC49637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C426-4F16-8008-AEE8AC496370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C426-4F16-8008-AEE8AC49637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C426-4F16-8008-AEE8AC496370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C426-4F16-8008-AEE8AC496370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C426-4F16-8008-AEE8AC496370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C426-4F16-8008-AEE8AC49637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C426-4F16-8008-AEE8AC496370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C426-4F16-8008-AEE8AC496370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C426-4F16-8008-AEE8AC49637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'05'!$AQ$4:$AQ$31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4">
                  <c:v>59</c:v>
                </c:pt>
                <c:pt idx="5">
                  <c:v>66</c:v>
                </c:pt>
                <c:pt idx="6">
                  <c:v>72</c:v>
                </c:pt>
                <c:pt idx="7" formatCode="0.00">
                  <c:v>72.599999999999994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'05'!$AP$4:$AP$31</c15:f>
                <c15:dlblRangeCache>
                  <c:ptCount val="28"/>
                </c15:dlblRangeCache>
              </c15:datalabelsRange>
            </c:ext>
            <c:ext xmlns:c16="http://schemas.microsoft.com/office/drawing/2014/chart" uri="{C3380CC4-5D6E-409C-BE32-E72D297353CC}">
              <c16:uniqueId val="{0000002E-C426-4F16-8008-AEE8AC496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8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 sz="1800" b="0" i="0" baseline="0">
                <a:effectLst/>
              </a:rPr>
              <a:t>Male JC05</a:t>
            </a:r>
            <a:endParaRPr lang="th-TH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8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0-475E-A62A-104B929A922F}"/>
            </c:ext>
          </c:extLst>
        </c:ser>
        <c:ser>
          <c:idx val="1"/>
          <c:order val="1"/>
          <c:tx>
            <c:strRef>
              <c:f>'05'!$AT$3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'05'!$AT$4:$AT$31</c:f>
              <c:numCache>
                <c:formatCode>0</c:formatCode>
                <c:ptCount val="28"/>
                <c:pt idx="4">
                  <c:v>857.33333333333337</c:v>
                </c:pt>
                <c:pt idx="5">
                  <c:v>1067.1666666666667</c:v>
                </c:pt>
                <c:pt idx="6">
                  <c:v>1246.3333333333333</c:v>
                </c:pt>
                <c:pt idx="7">
                  <c:v>1360.6666666666667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0-475E-A62A-104B929A922F}"/>
            </c:ext>
          </c:extLst>
        </c:ser>
        <c:ser>
          <c:idx val="2"/>
          <c:order val="2"/>
          <c:tx>
            <c:strRef>
              <c:f>'05'!$AV$3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'05'!$AV$4:$AV$31</c:f>
              <c:numCache>
                <c:formatCode>0</c:formatCode>
                <c:ptCount val="28"/>
                <c:pt idx="4">
                  <c:v>754</c:v>
                </c:pt>
                <c:pt idx="5">
                  <c:v>917</c:v>
                </c:pt>
                <c:pt idx="6">
                  <c:v>1114</c:v>
                </c:pt>
                <c:pt idx="7">
                  <c:v>1199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50-475E-A62A-104B929A922F}"/>
            </c:ext>
          </c:extLst>
        </c:ser>
        <c:ser>
          <c:idx val="3"/>
          <c:order val="3"/>
          <c:tx>
            <c:strRef>
              <c:f>'05'!$AX$3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'05'!$AX$4:$AX$31</c:f>
              <c:numCache>
                <c:formatCode>0</c:formatCode>
                <c:ptCount val="28"/>
                <c:pt idx="4">
                  <c:v>767</c:v>
                </c:pt>
                <c:pt idx="5">
                  <c:v>1014.9999999999999</c:v>
                </c:pt>
                <c:pt idx="6">
                  <c:v>1149</c:v>
                </c:pt>
                <c:pt idx="7">
                  <c:v>1292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50-475E-A62A-104B929A922F}"/>
            </c:ext>
          </c:extLst>
        </c:ser>
        <c:ser>
          <c:idx val="4"/>
          <c:order val="4"/>
          <c:tx>
            <c:strRef>
              <c:f>'05'!$AZ$3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'05'!$AZ$4:$AZ$31</c:f>
              <c:numCache>
                <c:formatCode>0</c:formatCode>
                <c:ptCount val="28"/>
                <c:pt idx="4">
                  <c:v>842</c:v>
                </c:pt>
                <c:pt idx="5">
                  <c:v>1117</c:v>
                </c:pt>
                <c:pt idx="6">
                  <c:v>1298</c:v>
                </c:pt>
                <c:pt idx="7">
                  <c:v>1394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50-475E-A62A-104B929A922F}"/>
            </c:ext>
          </c:extLst>
        </c:ser>
        <c:ser>
          <c:idx val="5"/>
          <c:order val="5"/>
          <c:tx>
            <c:strRef>
              <c:f>'05'!$BB$3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'05'!$BB$4:$BB$31</c:f>
              <c:numCache>
                <c:formatCode>0</c:formatCode>
                <c:ptCount val="28"/>
                <c:pt idx="4">
                  <c:v>897</c:v>
                </c:pt>
                <c:pt idx="5">
                  <c:v>1051</c:v>
                </c:pt>
                <c:pt idx="6">
                  <c:v>1209</c:v>
                </c:pt>
                <c:pt idx="7">
                  <c:v>1311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50-475E-A62A-104B929A922F}"/>
            </c:ext>
          </c:extLst>
        </c:ser>
        <c:ser>
          <c:idx val="6"/>
          <c:order val="6"/>
          <c:tx>
            <c:strRef>
              <c:f>'05'!$BD$3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'05'!$BD$4:$BD$31</c:f>
              <c:numCache>
                <c:formatCode>0</c:formatCode>
                <c:ptCount val="28"/>
                <c:pt idx="4">
                  <c:v>947</c:v>
                </c:pt>
                <c:pt idx="5">
                  <c:v>1155</c:v>
                </c:pt>
                <c:pt idx="6">
                  <c:v>1306</c:v>
                </c:pt>
                <c:pt idx="7">
                  <c:v>1442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50-475E-A62A-104B929A922F}"/>
            </c:ext>
          </c:extLst>
        </c:ser>
        <c:ser>
          <c:idx val="7"/>
          <c:order val="7"/>
          <c:tx>
            <c:strRef>
              <c:f>'05'!$BF$3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'05'!$BF$4:$BF$31</c:f>
              <c:numCache>
                <c:formatCode>0</c:formatCode>
                <c:ptCount val="28"/>
                <c:pt idx="4">
                  <c:v>937</c:v>
                </c:pt>
                <c:pt idx="5">
                  <c:v>1148</c:v>
                </c:pt>
                <c:pt idx="6">
                  <c:v>1402</c:v>
                </c:pt>
                <c:pt idx="7">
                  <c:v>1526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50-475E-A62A-104B929A922F}"/>
            </c:ext>
          </c:extLst>
        </c:ser>
        <c:ser>
          <c:idx val="8"/>
          <c:order val="8"/>
          <c:tx>
            <c:strRef>
              <c:f>'05'!$BH$3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50-475E-A62A-104B929A922F}"/>
            </c:ext>
          </c:extLst>
        </c:ser>
        <c:ser>
          <c:idx val="9"/>
          <c:order val="9"/>
          <c:tx>
            <c:strRef>
              <c:f>'05'!$BJ$3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50-475E-A62A-104B929A9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'05'!$BO$3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050-475E-A62A-104B929A922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050-475E-A62A-104B929A922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050-475E-A62A-104B929A922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050-475E-A62A-104B929A922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6AAD301-FDE7-4138-9404-286A39A59064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2050-475E-A62A-104B929A922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050-475E-A62A-104B929A922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2050-475E-A62A-104B929A922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2050-475E-A62A-104B929A922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2050-475E-A62A-104B929A922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2050-475E-A62A-104B929A922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2050-475E-A62A-104B929A922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050-475E-A62A-104B929A922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2050-475E-A62A-104B929A922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2050-475E-A62A-104B929A922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050-475E-A62A-104B929A922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2050-475E-A62A-104B929A922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2050-475E-A62A-104B929A922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050-475E-A62A-104B929A922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2050-475E-A62A-104B929A922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2050-475E-A62A-104B929A922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050-475E-A62A-104B929A922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2050-475E-A62A-104B929A922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2050-475E-A62A-104B929A922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050-475E-A62A-104B929A922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2050-475E-A62A-104B929A922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2050-475E-A62A-104B929A922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050-475E-A62A-104B929A922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2050-475E-A62A-104B929A922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'05'!$B$4:$B$31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'05'!$BO$4:$BO$31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'05'!$BN$4:$BN$31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2050-475E-A62A-104B929A9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B-4564-8AAD-F8E8CB7C6F73}"/>
            </c:ext>
          </c:extLst>
        </c:ser>
        <c:ser>
          <c:idx val="1"/>
          <c:order val="1"/>
          <c:tx>
            <c:strRef>
              <c:f>'04'!$E$3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'04'!$E$4:$E$31</c:f>
              <c:numCache>
                <c:formatCode>0</c:formatCode>
                <c:ptCount val="28"/>
                <c:pt idx="0">
                  <c:v>150.37428571428572</c:v>
                </c:pt>
                <c:pt idx="1">
                  <c:v>288.83</c:v>
                </c:pt>
                <c:pt idx="2">
                  <c:v>422.97874999999999</c:v>
                </c:pt>
                <c:pt idx="3">
                  <c:v>516.8125</c:v>
                </c:pt>
                <c:pt idx="4">
                  <c:v>612.25</c:v>
                </c:pt>
                <c:pt idx="5">
                  <c:v>727.875</c:v>
                </c:pt>
                <c:pt idx="6">
                  <c:v>845.875</c:v>
                </c:pt>
                <c:pt idx="7">
                  <c:v>946.25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B-4564-8AAD-F8E8CB7C6F73}"/>
            </c:ext>
          </c:extLst>
        </c:ser>
        <c:ser>
          <c:idx val="2"/>
          <c:order val="2"/>
          <c:tx>
            <c:strRef>
              <c:f>'04'!$G$3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'04'!$G$4:$G$31</c:f>
              <c:numCache>
                <c:formatCode>0</c:formatCode>
                <c:ptCount val="28"/>
                <c:pt idx="2">
                  <c:v>444.18</c:v>
                </c:pt>
                <c:pt idx="3">
                  <c:v>511</c:v>
                </c:pt>
                <c:pt idx="4">
                  <c:v>559</c:v>
                </c:pt>
                <c:pt idx="5">
                  <c:v>683</c:v>
                </c:pt>
                <c:pt idx="6">
                  <c:v>808</c:v>
                </c:pt>
                <c:pt idx="7">
                  <c:v>875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CB-4564-8AAD-F8E8CB7C6F73}"/>
            </c:ext>
          </c:extLst>
        </c:ser>
        <c:ser>
          <c:idx val="3"/>
          <c:order val="3"/>
          <c:tx>
            <c:strRef>
              <c:f>'04'!$I$3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'04'!$I$4:$I$31</c:f>
              <c:numCache>
                <c:formatCode>0</c:formatCode>
                <c:ptCount val="28"/>
                <c:pt idx="0">
                  <c:v>152.72</c:v>
                </c:pt>
                <c:pt idx="1">
                  <c:v>249.27</c:v>
                </c:pt>
                <c:pt idx="2">
                  <c:v>440.24</c:v>
                </c:pt>
                <c:pt idx="3">
                  <c:v>507</c:v>
                </c:pt>
                <c:pt idx="4">
                  <c:v>491</c:v>
                </c:pt>
                <c:pt idx="5">
                  <c:v>655</c:v>
                </c:pt>
                <c:pt idx="6">
                  <c:v>782</c:v>
                </c:pt>
                <c:pt idx="7">
                  <c:v>889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CB-4564-8AAD-F8E8CB7C6F73}"/>
            </c:ext>
          </c:extLst>
        </c:ser>
        <c:ser>
          <c:idx val="4"/>
          <c:order val="4"/>
          <c:tx>
            <c:strRef>
              <c:f>'04'!$K$3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'04'!$K$4:$K$31</c:f>
              <c:numCache>
                <c:formatCode>0</c:formatCode>
                <c:ptCount val="28"/>
                <c:pt idx="0">
                  <c:v>149.9</c:v>
                </c:pt>
                <c:pt idx="1">
                  <c:v>301.98</c:v>
                </c:pt>
                <c:pt idx="2">
                  <c:v>440.2</c:v>
                </c:pt>
                <c:pt idx="3">
                  <c:v>514</c:v>
                </c:pt>
                <c:pt idx="4">
                  <c:v>554</c:v>
                </c:pt>
                <c:pt idx="5">
                  <c:v>665</c:v>
                </c:pt>
                <c:pt idx="6">
                  <c:v>801</c:v>
                </c:pt>
                <c:pt idx="7">
                  <c:v>896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CB-4564-8AAD-F8E8CB7C6F73}"/>
            </c:ext>
          </c:extLst>
        </c:ser>
        <c:ser>
          <c:idx val="5"/>
          <c:order val="5"/>
          <c:tx>
            <c:strRef>
              <c:f>'04'!$M$3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'04'!$M$4:$M$31</c:f>
              <c:numCache>
                <c:formatCode>0</c:formatCode>
                <c:ptCount val="28"/>
                <c:pt idx="0">
                  <c:v>148.56</c:v>
                </c:pt>
                <c:pt idx="1">
                  <c:v>285.72000000000003</c:v>
                </c:pt>
                <c:pt idx="2">
                  <c:v>441.04</c:v>
                </c:pt>
                <c:pt idx="3">
                  <c:v>517</c:v>
                </c:pt>
                <c:pt idx="4">
                  <c:v>561</c:v>
                </c:pt>
                <c:pt idx="5">
                  <c:v>686</c:v>
                </c:pt>
                <c:pt idx="6">
                  <c:v>824</c:v>
                </c:pt>
                <c:pt idx="7">
                  <c:v>938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CB-4564-8AAD-F8E8CB7C6F73}"/>
            </c:ext>
          </c:extLst>
        </c:ser>
        <c:ser>
          <c:idx val="6"/>
          <c:order val="6"/>
          <c:tx>
            <c:strRef>
              <c:f>'04'!$O$3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'04'!$O$4:$O$31</c:f>
              <c:numCache>
                <c:formatCode>0</c:formatCode>
                <c:ptCount val="28"/>
                <c:pt idx="0">
                  <c:v>144.56</c:v>
                </c:pt>
                <c:pt idx="1">
                  <c:v>283.22000000000003</c:v>
                </c:pt>
                <c:pt idx="2">
                  <c:v>396.4</c:v>
                </c:pt>
                <c:pt idx="3">
                  <c:v>501</c:v>
                </c:pt>
                <c:pt idx="4">
                  <c:v>538</c:v>
                </c:pt>
                <c:pt idx="5">
                  <c:v>664</c:v>
                </c:pt>
                <c:pt idx="6">
                  <c:v>800</c:v>
                </c:pt>
                <c:pt idx="7">
                  <c:v>890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7CB-4564-8AAD-F8E8CB7C6F73}"/>
            </c:ext>
          </c:extLst>
        </c:ser>
        <c:ser>
          <c:idx val="7"/>
          <c:order val="7"/>
          <c:tx>
            <c:strRef>
              <c:f>'04'!$Q$3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'04'!$Q$4:$Q$31</c:f>
              <c:numCache>
                <c:formatCode>0</c:formatCode>
                <c:ptCount val="28"/>
                <c:pt idx="0">
                  <c:v>152.18</c:v>
                </c:pt>
                <c:pt idx="1">
                  <c:v>313.26</c:v>
                </c:pt>
                <c:pt idx="2">
                  <c:v>438.76</c:v>
                </c:pt>
                <c:pt idx="3">
                  <c:v>521</c:v>
                </c:pt>
                <c:pt idx="4">
                  <c:v>559</c:v>
                </c:pt>
                <c:pt idx="5">
                  <c:v>654</c:v>
                </c:pt>
                <c:pt idx="6">
                  <c:v>752</c:v>
                </c:pt>
                <c:pt idx="7">
                  <c:v>862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7CB-4564-8AAD-F8E8CB7C6F73}"/>
            </c:ext>
          </c:extLst>
        </c:ser>
        <c:ser>
          <c:idx val="8"/>
          <c:order val="8"/>
          <c:tx>
            <c:strRef>
              <c:f>'04'!$S$3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'04'!$S$4:$S$31</c:f>
              <c:numCache>
                <c:formatCode>0</c:formatCode>
                <c:ptCount val="28"/>
                <c:pt idx="0">
                  <c:v>154.76</c:v>
                </c:pt>
                <c:pt idx="1">
                  <c:v>290.45999999999998</c:v>
                </c:pt>
                <c:pt idx="2">
                  <c:v>378.12</c:v>
                </c:pt>
                <c:pt idx="3">
                  <c:v>494</c:v>
                </c:pt>
                <c:pt idx="4">
                  <c:v>708</c:v>
                </c:pt>
                <c:pt idx="5">
                  <c:v>809</c:v>
                </c:pt>
                <c:pt idx="6">
                  <c:v>925</c:v>
                </c:pt>
                <c:pt idx="7">
                  <c:v>991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7CB-4564-8AAD-F8E8CB7C6F73}"/>
            </c:ext>
          </c:extLst>
        </c:ser>
        <c:ser>
          <c:idx val="9"/>
          <c:order val="9"/>
          <c:tx>
            <c:strRef>
              <c:f>'04'!$U$3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'04'!$U$4:$U$31</c:f>
              <c:numCache>
                <c:formatCode>0</c:formatCode>
                <c:ptCount val="28"/>
                <c:pt idx="0">
                  <c:v>149.94</c:v>
                </c:pt>
                <c:pt idx="1">
                  <c:v>297.89999999999998</c:v>
                </c:pt>
                <c:pt idx="2">
                  <c:v>390.68</c:v>
                </c:pt>
                <c:pt idx="3">
                  <c:v>502</c:v>
                </c:pt>
                <c:pt idx="4">
                  <c:v>723</c:v>
                </c:pt>
                <c:pt idx="5">
                  <c:v>833</c:v>
                </c:pt>
                <c:pt idx="6">
                  <c:v>941</c:v>
                </c:pt>
                <c:pt idx="7">
                  <c:v>1033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7CB-4564-8AAD-F8E8CB7C6F73}"/>
            </c:ext>
          </c:extLst>
        </c:ser>
        <c:ser>
          <c:idx val="10"/>
          <c:order val="10"/>
          <c:tx>
            <c:strRef>
              <c:f>'04'!$W$3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'04'!$W$4:$W$31</c:f>
              <c:numCache>
                <c:formatCode>0</c:formatCode>
                <c:ptCount val="28"/>
                <c:pt idx="2">
                  <c:v>416.62</c:v>
                </c:pt>
                <c:pt idx="3">
                  <c:v>520</c:v>
                </c:pt>
                <c:pt idx="4">
                  <c:v>686</c:v>
                </c:pt>
                <c:pt idx="5">
                  <c:v>763</c:v>
                </c:pt>
                <c:pt idx="6">
                  <c:v>876</c:v>
                </c:pt>
                <c:pt idx="7">
                  <c:v>997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7CB-4564-8AAD-F8E8CB7C6F73}"/>
            </c:ext>
          </c:extLst>
        </c:ser>
        <c:ser>
          <c:idx val="11"/>
          <c:order val="11"/>
          <c:tx>
            <c:strRef>
              <c:f>'04'!$Y$3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'04'!$Y$4:$Y$31</c:f>
              <c:numCache>
                <c:formatCode>0</c:formatCode>
                <c:ptCount val="28"/>
                <c:pt idx="2">
                  <c:v>379.08</c:v>
                </c:pt>
                <c:pt idx="3">
                  <c:v>502</c:v>
                </c:pt>
                <c:pt idx="4">
                  <c:v>619</c:v>
                </c:pt>
                <c:pt idx="5">
                  <c:v>747</c:v>
                </c:pt>
                <c:pt idx="6">
                  <c:v>839</c:v>
                </c:pt>
                <c:pt idx="7">
                  <c:v>963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7CB-4564-8AAD-F8E8CB7C6F73}"/>
            </c:ext>
          </c:extLst>
        </c:ser>
        <c:ser>
          <c:idx val="12"/>
          <c:order val="12"/>
          <c:tx>
            <c:strRef>
              <c:f>'04'!$AA$3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'04'!$AA$4:$AA$31</c:f>
              <c:numCache>
                <c:formatCode>0</c:formatCode>
                <c:ptCount val="28"/>
                <c:pt idx="2">
                  <c:v>429.76</c:v>
                </c:pt>
                <c:pt idx="3">
                  <c:v>530</c:v>
                </c:pt>
                <c:pt idx="4">
                  <c:v>644</c:v>
                </c:pt>
                <c:pt idx="5">
                  <c:v>744</c:v>
                </c:pt>
                <c:pt idx="6">
                  <c:v>854</c:v>
                </c:pt>
                <c:pt idx="7">
                  <c:v>983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7CB-4564-8AAD-F8E8CB7C6F73}"/>
            </c:ext>
          </c:extLst>
        </c:ser>
        <c:ser>
          <c:idx val="13"/>
          <c:order val="13"/>
          <c:tx>
            <c:strRef>
              <c:f>'04'!$AC$3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'04'!$AC$4:$AC$31</c:f>
              <c:numCache>
                <c:formatCode>0</c:formatCode>
                <c:ptCount val="28"/>
                <c:pt idx="2">
                  <c:v>460.04</c:v>
                </c:pt>
                <c:pt idx="3">
                  <c:v>553</c:v>
                </c:pt>
                <c:pt idx="4">
                  <c:v>629</c:v>
                </c:pt>
                <c:pt idx="5">
                  <c:v>755</c:v>
                </c:pt>
                <c:pt idx="6">
                  <c:v>864</c:v>
                </c:pt>
                <c:pt idx="7">
                  <c:v>962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7CB-4564-8AAD-F8E8CB7C6F73}"/>
            </c:ext>
          </c:extLst>
        </c:ser>
        <c:ser>
          <c:idx val="14"/>
          <c:order val="14"/>
          <c:tx>
            <c:strRef>
              <c:f>'04'!$AE$3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'04'!$AE$4:$AE$31</c:f>
              <c:numCache>
                <c:formatCode>0</c:formatCode>
                <c:ptCount val="28"/>
                <c:pt idx="2">
                  <c:v>410.8</c:v>
                </c:pt>
                <c:pt idx="3">
                  <c:v>506</c:v>
                </c:pt>
                <c:pt idx="4">
                  <c:v>634</c:v>
                </c:pt>
                <c:pt idx="5">
                  <c:v>742</c:v>
                </c:pt>
                <c:pt idx="6">
                  <c:v>862</c:v>
                </c:pt>
                <c:pt idx="7">
                  <c:v>975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7CB-4564-8AAD-F8E8CB7C6F73}"/>
            </c:ext>
          </c:extLst>
        </c:ser>
        <c:ser>
          <c:idx val="15"/>
          <c:order val="15"/>
          <c:tx>
            <c:strRef>
              <c:f>'04'!$AG$3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'04'!$AG$4:$AG$31</c:f>
              <c:numCache>
                <c:formatCode>0</c:formatCode>
                <c:ptCount val="28"/>
                <c:pt idx="2">
                  <c:v>422.46</c:v>
                </c:pt>
                <c:pt idx="3">
                  <c:v>512</c:v>
                </c:pt>
                <c:pt idx="4">
                  <c:v>633</c:v>
                </c:pt>
                <c:pt idx="5">
                  <c:v>744</c:v>
                </c:pt>
                <c:pt idx="6">
                  <c:v>872</c:v>
                </c:pt>
                <c:pt idx="7">
                  <c:v>969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7CB-4564-8AAD-F8E8CB7C6F73}"/>
            </c:ext>
          </c:extLst>
        </c:ser>
        <c:ser>
          <c:idx val="16"/>
          <c:order val="16"/>
          <c:tx>
            <c:strRef>
              <c:f>'04'!$AI$3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'04'!$AI$4:$AI$31</c:f>
              <c:numCache>
                <c:formatCode>0</c:formatCode>
                <c:ptCount val="28"/>
                <c:pt idx="2">
                  <c:v>426.28</c:v>
                </c:pt>
                <c:pt idx="3">
                  <c:v>541</c:v>
                </c:pt>
                <c:pt idx="4">
                  <c:v>634</c:v>
                </c:pt>
                <c:pt idx="5">
                  <c:v>736</c:v>
                </c:pt>
                <c:pt idx="6">
                  <c:v>873</c:v>
                </c:pt>
                <c:pt idx="7">
                  <c:v>963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7CB-4564-8AAD-F8E8CB7C6F73}"/>
            </c:ext>
          </c:extLst>
        </c:ser>
        <c:ser>
          <c:idx val="17"/>
          <c:order val="17"/>
          <c:tx>
            <c:strRef>
              <c:f>'04'!$AK$3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'04'!$AK$4:$AK$31</c:f>
              <c:numCache>
                <c:formatCode>0</c:formatCode>
                <c:ptCount val="28"/>
                <c:pt idx="2">
                  <c:v>453</c:v>
                </c:pt>
                <c:pt idx="3">
                  <c:v>538</c:v>
                </c:pt>
                <c:pt idx="4">
                  <c:v>624</c:v>
                </c:pt>
                <c:pt idx="5">
                  <c:v>766</c:v>
                </c:pt>
                <c:pt idx="6">
                  <c:v>861</c:v>
                </c:pt>
                <c:pt idx="7">
                  <c:v>954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7CB-4564-8AAD-F8E8CB7C6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'04'!$AQ$3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7CB-4564-8AAD-F8E8CB7C6F7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7CB-4564-8AAD-F8E8CB7C6F7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7CB-4564-8AAD-F8E8CB7C6F7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7CB-4564-8AAD-F8E8CB7C6F7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D43E90E-BF94-41D0-A296-40375F6E44B0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57CB-4564-8AAD-F8E8CB7C6F73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7CB-4564-8AAD-F8E8CB7C6F7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57CB-4564-8AAD-F8E8CB7C6F7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57CB-4564-8AAD-F8E8CB7C6F7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57CB-4564-8AAD-F8E8CB7C6F7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57CB-4564-8AAD-F8E8CB7C6F7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57CB-4564-8AAD-F8E8CB7C6F7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57CB-4564-8AAD-F8E8CB7C6F7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57CB-4564-8AAD-F8E8CB7C6F7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57CB-4564-8AAD-F8E8CB7C6F73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57CB-4564-8AAD-F8E8CB7C6F73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57CB-4564-8AAD-F8E8CB7C6F73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57CB-4564-8AAD-F8E8CB7C6F73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57CB-4564-8AAD-F8E8CB7C6F73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57CB-4564-8AAD-F8E8CB7C6F73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57CB-4564-8AAD-F8E8CB7C6F73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57CB-4564-8AAD-F8E8CB7C6F73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57CB-4564-8AAD-F8E8CB7C6F73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57CB-4564-8AAD-F8E8CB7C6F73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57CB-4564-8AAD-F8E8CB7C6F73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57CB-4564-8AAD-F8E8CB7C6F73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57CB-4564-8AAD-F8E8CB7C6F73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57CB-4564-8AAD-F8E8CB7C6F73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57CB-4564-8AAD-F8E8CB7C6F7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'04'!$AQ$4:$AQ$31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55</c:v>
                </c:pt>
                <c:pt idx="4">
                  <c:v>56</c:v>
                </c:pt>
                <c:pt idx="5">
                  <c:v>64</c:v>
                </c:pt>
                <c:pt idx="6">
                  <c:v>68.599999999999994</c:v>
                </c:pt>
                <c:pt idx="7" formatCode="0.00">
                  <c:v>69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'04'!$AP$4:$AP$31</c15:f>
                <c15:dlblRangeCache>
                  <c:ptCount val="28"/>
                </c15:dlblRangeCache>
              </c15:datalabelsRange>
            </c:ext>
            <c:ext xmlns:c16="http://schemas.microsoft.com/office/drawing/2014/chart" uri="{C3380CC4-5D6E-409C-BE32-E72D297353CC}">
              <c16:uniqueId val="{0000002E-57CB-4564-8AAD-F8E8CB7C6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D-483D-97A2-FF9536DE7CBF}"/>
            </c:ext>
          </c:extLst>
        </c:ser>
        <c:ser>
          <c:idx val="1"/>
          <c:order val="1"/>
          <c:tx>
            <c:strRef>
              <c:f>'04'!$AT$3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'04'!$AT$4:$AT$31</c:f>
              <c:numCache>
                <c:formatCode>0</c:formatCode>
                <c:ptCount val="28"/>
                <c:pt idx="0">
                  <c:v>165.34</c:v>
                </c:pt>
                <c:pt idx="1">
                  <c:v>345</c:v>
                </c:pt>
                <c:pt idx="2">
                  <c:v>508</c:v>
                </c:pt>
                <c:pt idx="3">
                  <c:v>639.6</c:v>
                </c:pt>
                <c:pt idx="4">
                  <c:v>796</c:v>
                </c:pt>
                <c:pt idx="5">
                  <c:v>980.8</c:v>
                </c:pt>
                <c:pt idx="6">
                  <c:v>1191.4000000000001</c:v>
                </c:pt>
                <c:pt idx="7">
                  <c:v>1314.8333333333333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9D-483D-97A2-FF9536DE7CBF}"/>
            </c:ext>
          </c:extLst>
        </c:ser>
        <c:ser>
          <c:idx val="2"/>
          <c:order val="2"/>
          <c:tx>
            <c:strRef>
              <c:f>'04'!$AV$3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'04'!$AV$4:$AV$31</c:f>
              <c:numCache>
                <c:formatCode>0</c:formatCode>
                <c:ptCount val="28"/>
                <c:pt idx="0">
                  <c:v>165.34</c:v>
                </c:pt>
                <c:pt idx="1">
                  <c:v>345</c:v>
                </c:pt>
                <c:pt idx="2">
                  <c:v>507</c:v>
                </c:pt>
                <c:pt idx="7">
                  <c:v>1153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9D-483D-97A2-FF9536DE7CBF}"/>
            </c:ext>
          </c:extLst>
        </c:ser>
        <c:ser>
          <c:idx val="3"/>
          <c:order val="3"/>
          <c:tx>
            <c:strRef>
              <c:f>'04'!$AX$3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'04'!$AX$4:$AX$31</c:f>
              <c:numCache>
                <c:formatCode>0</c:formatCode>
                <c:ptCount val="28"/>
                <c:pt idx="2">
                  <c:v>510</c:v>
                </c:pt>
                <c:pt idx="3">
                  <c:v>631</c:v>
                </c:pt>
                <c:pt idx="4">
                  <c:v>693</c:v>
                </c:pt>
                <c:pt idx="5">
                  <c:v>929</c:v>
                </c:pt>
                <c:pt idx="6">
                  <c:v>1091</c:v>
                </c:pt>
                <c:pt idx="7">
                  <c:v>1315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9D-483D-97A2-FF9536DE7CBF}"/>
            </c:ext>
          </c:extLst>
        </c:ser>
        <c:ser>
          <c:idx val="4"/>
          <c:order val="4"/>
          <c:tx>
            <c:strRef>
              <c:f>'04'!$AZ$3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'04'!$AZ$4:$AZ$31</c:f>
              <c:numCache>
                <c:formatCode>0</c:formatCode>
                <c:ptCount val="28"/>
                <c:pt idx="3">
                  <c:v>693</c:v>
                </c:pt>
                <c:pt idx="4">
                  <c:v>821</c:v>
                </c:pt>
                <c:pt idx="5">
                  <c:v>999</c:v>
                </c:pt>
                <c:pt idx="6">
                  <c:v>1175</c:v>
                </c:pt>
                <c:pt idx="7">
                  <c:v>1292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9D-483D-97A2-FF9536DE7CBF}"/>
            </c:ext>
          </c:extLst>
        </c:ser>
        <c:ser>
          <c:idx val="5"/>
          <c:order val="5"/>
          <c:tx>
            <c:strRef>
              <c:f>'04'!$BB$3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'04'!$BB$4:$BB$31</c:f>
              <c:numCache>
                <c:formatCode>0</c:formatCode>
                <c:ptCount val="28"/>
                <c:pt idx="3">
                  <c:v>649</c:v>
                </c:pt>
                <c:pt idx="4">
                  <c:v>792</c:v>
                </c:pt>
                <c:pt idx="5">
                  <c:v>902</c:v>
                </c:pt>
                <c:pt idx="6">
                  <c:v>1104</c:v>
                </c:pt>
                <c:pt idx="7">
                  <c:v>1205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9D-483D-97A2-FF9536DE7CBF}"/>
            </c:ext>
          </c:extLst>
        </c:ser>
        <c:ser>
          <c:idx val="6"/>
          <c:order val="6"/>
          <c:tx>
            <c:strRef>
              <c:f>'04'!$BD$3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'04'!$BD$4:$BD$31</c:f>
              <c:numCache>
                <c:formatCode>0</c:formatCode>
                <c:ptCount val="28"/>
                <c:pt idx="3">
                  <c:v>589</c:v>
                </c:pt>
                <c:pt idx="4">
                  <c:v>817</c:v>
                </c:pt>
                <c:pt idx="5">
                  <c:v>1040</c:v>
                </c:pt>
                <c:pt idx="6">
                  <c:v>1275</c:v>
                </c:pt>
                <c:pt idx="7">
                  <c:v>1492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9D-483D-97A2-FF9536DE7CBF}"/>
            </c:ext>
          </c:extLst>
        </c:ser>
        <c:ser>
          <c:idx val="7"/>
          <c:order val="7"/>
          <c:tx>
            <c:strRef>
              <c:f>'04'!$BF$3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'04'!$BF$4:$BF$31</c:f>
              <c:numCache>
                <c:formatCode>0</c:formatCode>
                <c:ptCount val="28"/>
                <c:pt idx="3">
                  <c:v>636</c:v>
                </c:pt>
                <c:pt idx="4">
                  <c:v>857</c:v>
                </c:pt>
                <c:pt idx="5">
                  <c:v>1034</c:v>
                </c:pt>
                <c:pt idx="6">
                  <c:v>1312</c:v>
                </c:pt>
                <c:pt idx="7">
                  <c:v>1432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9D-483D-97A2-FF9536DE7CBF}"/>
            </c:ext>
          </c:extLst>
        </c:ser>
        <c:ser>
          <c:idx val="8"/>
          <c:order val="8"/>
          <c:tx>
            <c:strRef>
              <c:f>'04'!$BH$3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9D-483D-97A2-FF9536DE7CBF}"/>
            </c:ext>
          </c:extLst>
        </c:ser>
        <c:ser>
          <c:idx val="9"/>
          <c:order val="9"/>
          <c:tx>
            <c:strRef>
              <c:f>'04'!$BJ$3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9D-483D-97A2-FF9536DE7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'04'!$BO$3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69D-483D-97A2-FF9536DE7CB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9D-483D-97A2-FF9536DE7CB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69D-483D-97A2-FF9536DE7CB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9D-483D-97A2-FF9536DE7CB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13A8541-B312-4EB7-A1A0-5DD7524A01E7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969D-483D-97A2-FF9536DE7CB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69D-483D-97A2-FF9536DE7CB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69D-483D-97A2-FF9536DE7CB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69D-483D-97A2-FF9536DE7CB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69D-483D-97A2-FF9536DE7CB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969D-483D-97A2-FF9536DE7CB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969D-483D-97A2-FF9536DE7CB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969D-483D-97A2-FF9536DE7CB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969D-483D-97A2-FF9536DE7CB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969D-483D-97A2-FF9536DE7CB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969D-483D-97A2-FF9536DE7CB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969D-483D-97A2-FF9536DE7CB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969D-483D-97A2-FF9536DE7CB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969D-483D-97A2-FF9536DE7CB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969D-483D-97A2-FF9536DE7CB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969D-483D-97A2-FF9536DE7CB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969D-483D-97A2-FF9536DE7CB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969D-483D-97A2-FF9536DE7CB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969D-483D-97A2-FF9536DE7CB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969D-483D-97A2-FF9536DE7CB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969D-483D-97A2-FF9536DE7CB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969D-483D-97A2-FF9536DE7CB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969D-483D-97A2-FF9536DE7CB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969D-483D-97A2-FF9536DE7CB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'04'!$B$4:$B$31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'04'!$BO$4:$BO$31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60.6</c:v>
                </c:pt>
                <c:pt idx="7">
                  <c:v>60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'04'!$BN$4:$BN$31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969D-483D-97A2-FF9536DE7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JC03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'03'!$C$3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E-41CA-9A5E-D00F7AF302CB}"/>
            </c:ext>
          </c:extLst>
        </c:ser>
        <c:ser>
          <c:idx val="1"/>
          <c:order val="1"/>
          <c:tx>
            <c:strRef>
              <c:f>'03'!$E$3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'03'!$E$4:$E$31</c:f>
              <c:numCache>
                <c:formatCode>0</c:formatCode>
                <c:ptCount val="28"/>
                <c:pt idx="0">
                  <c:v>146.23142857142858</c:v>
                </c:pt>
                <c:pt idx="1">
                  <c:v>292.45571428571429</c:v>
                </c:pt>
                <c:pt idx="2">
                  <c:v>432.70624999999995</c:v>
                </c:pt>
                <c:pt idx="3">
                  <c:v>553.0625</c:v>
                </c:pt>
                <c:pt idx="4">
                  <c:v>649.9375</c:v>
                </c:pt>
                <c:pt idx="5">
                  <c:v>719.75</c:v>
                </c:pt>
                <c:pt idx="6">
                  <c:v>868.875</c:v>
                </c:pt>
                <c:pt idx="7">
                  <c:v>993.8125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E-41CA-9A5E-D00F7AF302CB}"/>
            </c:ext>
          </c:extLst>
        </c:ser>
        <c:ser>
          <c:idx val="2"/>
          <c:order val="2"/>
          <c:tx>
            <c:strRef>
              <c:f>'03'!$G$3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'03'!$G$4:$G$31</c:f>
              <c:numCache>
                <c:formatCode>0</c:formatCode>
                <c:ptCount val="28"/>
                <c:pt idx="2">
                  <c:v>444.4</c:v>
                </c:pt>
                <c:pt idx="3">
                  <c:v>520</c:v>
                </c:pt>
                <c:pt idx="4">
                  <c:v>574</c:v>
                </c:pt>
                <c:pt idx="5">
                  <c:v>645</c:v>
                </c:pt>
                <c:pt idx="6">
                  <c:v>828</c:v>
                </c:pt>
                <c:pt idx="7">
                  <c:v>957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E-41CA-9A5E-D00F7AF302CB}"/>
            </c:ext>
          </c:extLst>
        </c:ser>
        <c:ser>
          <c:idx val="3"/>
          <c:order val="3"/>
          <c:tx>
            <c:strRef>
              <c:f>'03'!$I$3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'03'!$I$4:$I$31</c:f>
              <c:numCache>
                <c:formatCode>0</c:formatCode>
                <c:ptCount val="28"/>
                <c:pt idx="0">
                  <c:v>145.1</c:v>
                </c:pt>
                <c:pt idx="1">
                  <c:v>247.22</c:v>
                </c:pt>
                <c:pt idx="2">
                  <c:v>437.44</c:v>
                </c:pt>
                <c:pt idx="3">
                  <c:v>538</c:v>
                </c:pt>
                <c:pt idx="4">
                  <c:v>579</c:v>
                </c:pt>
                <c:pt idx="5">
                  <c:v>646</c:v>
                </c:pt>
                <c:pt idx="6">
                  <c:v>816</c:v>
                </c:pt>
                <c:pt idx="7">
                  <c:v>959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CE-41CA-9A5E-D00F7AF302CB}"/>
            </c:ext>
          </c:extLst>
        </c:ser>
        <c:ser>
          <c:idx val="4"/>
          <c:order val="4"/>
          <c:tx>
            <c:strRef>
              <c:f>'03'!$K$3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'03'!$K$4:$K$31</c:f>
              <c:numCache>
                <c:formatCode>0</c:formatCode>
                <c:ptCount val="28"/>
                <c:pt idx="0">
                  <c:v>147.78</c:v>
                </c:pt>
                <c:pt idx="1">
                  <c:v>308.24</c:v>
                </c:pt>
                <c:pt idx="2">
                  <c:v>424.68</c:v>
                </c:pt>
                <c:pt idx="3">
                  <c:v>560</c:v>
                </c:pt>
                <c:pt idx="4">
                  <c:v>572</c:v>
                </c:pt>
                <c:pt idx="5">
                  <c:v>623</c:v>
                </c:pt>
                <c:pt idx="6">
                  <c:v>791</c:v>
                </c:pt>
                <c:pt idx="7">
                  <c:v>922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CE-41CA-9A5E-D00F7AF302CB}"/>
            </c:ext>
          </c:extLst>
        </c:ser>
        <c:ser>
          <c:idx val="5"/>
          <c:order val="5"/>
          <c:tx>
            <c:strRef>
              <c:f>'03'!$M$3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'03'!$M$4:$M$31</c:f>
              <c:numCache>
                <c:formatCode>0</c:formatCode>
                <c:ptCount val="28"/>
                <c:pt idx="0">
                  <c:v>147.36000000000001</c:v>
                </c:pt>
                <c:pt idx="1">
                  <c:v>300.27999999999997</c:v>
                </c:pt>
                <c:pt idx="2">
                  <c:v>443.58</c:v>
                </c:pt>
                <c:pt idx="3">
                  <c:v>540</c:v>
                </c:pt>
                <c:pt idx="4">
                  <c:v>547</c:v>
                </c:pt>
                <c:pt idx="5">
                  <c:v>612</c:v>
                </c:pt>
                <c:pt idx="6">
                  <c:v>787</c:v>
                </c:pt>
                <c:pt idx="7">
                  <c:v>922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CE-41CA-9A5E-D00F7AF302CB}"/>
            </c:ext>
          </c:extLst>
        </c:ser>
        <c:ser>
          <c:idx val="6"/>
          <c:order val="6"/>
          <c:tx>
            <c:strRef>
              <c:f>'03'!$O$3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'03'!$O$4:$O$31</c:f>
              <c:numCache>
                <c:formatCode>0</c:formatCode>
                <c:ptCount val="28"/>
                <c:pt idx="0">
                  <c:v>144.44999999999999</c:v>
                </c:pt>
                <c:pt idx="1">
                  <c:v>296.32</c:v>
                </c:pt>
                <c:pt idx="2">
                  <c:v>412.7</c:v>
                </c:pt>
                <c:pt idx="3">
                  <c:v>572</c:v>
                </c:pt>
                <c:pt idx="4">
                  <c:v>586</c:v>
                </c:pt>
                <c:pt idx="5">
                  <c:v>635</c:v>
                </c:pt>
                <c:pt idx="6">
                  <c:v>779</c:v>
                </c:pt>
                <c:pt idx="7">
                  <c:v>929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CE-41CA-9A5E-D00F7AF302CB}"/>
            </c:ext>
          </c:extLst>
        </c:ser>
        <c:ser>
          <c:idx val="7"/>
          <c:order val="7"/>
          <c:tx>
            <c:strRef>
              <c:f>'03'!$Q$3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'03'!$Q$4:$Q$31</c:f>
              <c:numCache>
                <c:formatCode>0</c:formatCode>
                <c:ptCount val="28"/>
                <c:pt idx="0">
                  <c:v>148.72</c:v>
                </c:pt>
                <c:pt idx="1">
                  <c:v>295.94</c:v>
                </c:pt>
                <c:pt idx="2">
                  <c:v>421.72</c:v>
                </c:pt>
                <c:pt idx="3">
                  <c:v>581</c:v>
                </c:pt>
                <c:pt idx="4">
                  <c:v>655</c:v>
                </c:pt>
                <c:pt idx="5">
                  <c:v>714</c:v>
                </c:pt>
                <c:pt idx="6">
                  <c:v>864</c:v>
                </c:pt>
                <c:pt idx="7">
                  <c:v>973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CE-41CA-9A5E-D00F7AF302CB}"/>
            </c:ext>
          </c:extLst>
        </c:ser>
        <c:ser>
          <c:idx val="8"/>
          <c:order val="8"/>
          <c:tx>
            <c:strRef>
              <c:f>'03'!$S$3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'03'!$S$4:$S$31</c:f>
              <c:numCache>
                <c:formatCode>0</c:formatCode>
                <c:ptCount val="28"/>
                <c:pt idx="0">
                  <c:v>143.16999999999999</c:v>
                </c:pt>
                <c:pt idx="1">
                  <c:v>301.31</c:v>
                </c:pt>
                <c:pt idx="2">
                  <c:v>436.64</c:v>
                </c:pt>
                <c:pt idx="3">
                  <c:v>541</c:v>
                </c:pt>
                <c:pt idx="4">
                  <c:v>747</c:v>
                </c:pt>
                <c:pt idx="5">
                  <c:v>782</c:v>
                </c:pt>
                <c:pt idx="6">
                  <c:v>912</c:v>
                </c:pt>
                <c:pt idx="7">
                  <c:v>1036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CE-41CA-9A5E-D00F7AF302CB}"/>
            </c:ext>
          </c:extLst>
        </c:ser>
        <c:ser>
          <c:idx val="9"/>
          <c:order val="9"/>
          <c:tx>
            <c:strRef>
              <c:f>'03'!$U$3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'03'!$U$4:$U$31</c:f>
              <c:numCache>
                <c:formatCode>0</c:formatCode>
                <c:ptCount val="28"/>
                <c:pt idx="0">
                  <c:v>147.04</c:v>
                </c:pt>
                <c:pt idx="1">
                  <c:v>297.88</c:v>
                </c:pt>
                <c:pt idx="2">
                  <c:v>443.84</c:v>
                </c:pt>
                <c:pt idx="3">
                  <c:v>543</c:v>
                </c:pt>
                <c:pt idx="4">
                  <c:v>739</c:v>
                </c:pt>
                <c:pt idx="5">
                  <c:v>781</c:v>
                </c:pt>
                <c:pt idx="6">
                  <c:v>936</c:v>
                </c:pt>
                <c:pt idx="7">
                  <c:v>1103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CE-41CA-9A5E-D00F7AF302CB}"/>
            </c:ext>
          </c:extLst>
        </c:ser>
        <c:ser>
          <c:idx val="10"/>
          <c:order val="10"/>
          <c:tx>
            <c:strRef>
              <c:f>'03'!$W$3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'03'!$W$4:$W$31</c:f>
              <c:numCache>
                <c:formatCode>0</c:formatCode>
                <c:ptCount val="28"/>
                <c:pt idx="2">
                  <c:v>453.28</c:v>
                </c:pt>
                <c:pt idx="3">
                  <c:v>551</c:v>
                </c:pt>
                <c:pt idx="4">
                  <c:v>729</c:v>
                </c:pt>
                <c:pt idx="5">
                  <c:v>794</c:v>
                </c:pt>
                <c:pt idx="6">
                  <c:v>952</c:v>
                </c:pt>
                <c:pt idx="7">
                  <c:v>1029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CE-41CA-9A5E-D00F7AF302CB}"/>
            </c:ext>
          </c:extLst>
        </c:ser>
        <c:ser>
          <c:idx val="11"/>
          <c:order val="11"/>
          <c:tx>
            <c:strRef>
              <c:f>'03'!$Y$3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'03'!$Y$4:$Y$31</c:f>
              <c:numCache>
                <c:formatCode>0</c:formatCode>
                <c:ptCount val="28"/>
                <c:pt idx="2">
                  <c:v>426.28</c:v>
                </c:pt>
                <c:pt idx="3">
                  <c:v>550</c:v>
                </c:pt>
                <c:pt idx="4">
                  <c:v>674</c:v>
                </c:pt>
                <c:pt idx="5">
                  <c:v>846</c:v>
                </c:pt>
                <c:pt idx="6">
                  <c:v>910</c:v>
                </c:pt>
                <c:pt idx="7">
                  <c:v>1016.9999999999999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9CE-41CA-9A5E-D00F7AF302CB}"/>
            </c:ext>
          </c:extLst>
        </c:ser>
        <c:ser>
          <c:idx val="12"/>
          <c:order val="12"/>
          <c:tx>
            <c:strRef>
              <c:f>'03'!$AA$3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'03'!$AA$4:$AA$31</c:f>
              <c:numCache>
                <c:formatCode>0</c:formatCode>
                <c:ptCount val="28"/>
                <c:pt idx="2">
                  <c:v>428.42</c:v>
                </c:pt>
                <c:pt idx="3">
                  <c:v>557</c:v>
                </c:pt>
                <c:pt idx="4">
                  <c:v>662</c:v>
                </c:pt>
                <c:pt idx="5">
                  <c:v>840</c:v>
                </c:pt>
                <c:pt idx="6">
                  <c:v>916</c:v>
                </c:pt>
                <c:pt idx="7">
                  <c:v>980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9CE-41CA-9A5E-D00F7AF302CB}"/>
            </c:ext>
          </c:extLst>
        </c:ser>
        <c:ser>
          <c:idx val="13"/>
          <c:order val="13"/>
          <c:tx>
            <c:strRef>
              <c:f>'03'!$AC$3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'03'!$AC$4:$AC$31</c:f>
              <c:numCache>
                <c:formatCode>0</c:formatCode>
                <c:ptCount val="28"/>
                <c:pt idx="2">
                  <c:v>439.44</c:v>
                </c:pt>
                <c:pt idx="3">
                  <c:v>565</c:v>
                </c:pt>
                <c:pt idx="4">
                  <c:v>665</c:v>
                </c:pt>
                <c:pt idx="5">
                  <c:v>727</c:v>
                </c:pt>
                <c:pt idx="6">
                  <c:v>917</c:v>
                </c:pt>
                <c:pt idx="7">
                  <c:v>1033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9CE-41CA-9A5E-D00F7AF302CB}"/>
            </c:ext>
          </c:extLst>
        </c:ser>
        <c:ser>
          <c:idx val="14"/>
          <c:order val="14"/>
          <c:tx>
            <c:strRef>
              <c:f>'03'!$AE$3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'03'!$AE$4:$AE$31</c:f>
              <c:numCache>
                <c:formatCode>0</c:formatCode>
                <c:ptCount val="28"/>
                <c:pt idx="2">
                  <c:v>424.64</c:v>
                </c:pt>
                <c:pt idx="3">
                  <c:v>560</c:v>
                </c:pt>
                <c:pt idx="4">
                  <c:v>669</c:v>
                </c:pt>
                <c:pt idx="5">
                  <c:v>716</c:v>
                </c:pt>
                <c:pt idx="6">
                  <c:v>887</c:v>
                </c:pt>
                <c:pt idx="7">
                  <c:v>978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9CE-41CA-9A5E-D00F7AF302CB}"/>
            </c:ext>
          </c:extLst>
        </c:ser>
        <c:ser>
          <c:idx val="15"/>
          <c:order val="15"/>
          <c:tx>
            <c:strRef>
              <c:f>'03'!$AG$3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'03'!$AG$4:$AG$31</c:f>
              <c:numCache>
                <c:formatCode>0</c:formatCode>
                <c:ptCount val="28"/>
                <c:pt idx="2">
                  <c:v>426.24</c:v>
                </c:pt>
                <c:pt idx="3">
                  <c:v>573</c:v>
                </c:pt>
                <c:pt idx="4">
                  <c:v>668</c:v>
                </c:pt>
                <c:pt idx="5">
                  <c:v>710</c:v>
                </c:pt>
                <c:pt idx="6">
                  <c:v>897</c:v>
                </c:pt>
                <c:pt idx="7">
                  <c:v>1020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9CE-41CA-9A5E-D00F7AF302CB}"/>
            </c:ext>
          </c:extLst>
        </c:ser>
        <c:ser>
          <c:idx val="16"/>
          <c:order val="16"/>
          <c:tx>
            <c:strRef>
              <c:f>'03'!$AI$3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'03'!$AI$4:$AI$31</c:f>
              <c:numCache>
                <c:formatCode>0</c:formatCode>
                <c:ptCount val="28"/>
                <c:pt idx="2">
                  <c:v>433</c:v>
                </c:pt>
                <c:pt idx="3">
                  <c:v>545</c:v>
                </c:pt>
                <c:pt idx="4">
                  <c:v>668</c:v>
                </c:pt>
                <c:pt idx="5">
                  <c:v>731</c:v>
                </c:pt>
                <c:pt idx="6">
                  <c:v>822</c:v>
                </c:pt>
                <c:pt idx="7">
                  <c:v>1042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9CE-41CA-9A5E-D00F7AF302CB}"/>
            </c:ext>
          </c:extLst>
        </c:ser>
        <c:ser>
          <c:idx val="17"/>
          <c:order val="17"/>
          <c:tx>
            <c:strRef>
              <c:f>'03'!$AK$3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'03'!$AK$4:$AK$31</c:f>
              <c:numCache>
                <c:formatCode>0</c:formatCode>
                <c:ptCount val="28"/>
                <c:pt idx="2">
                  <c:v>427</c:v>
                </c:pt>
                <c:pt idx="3">
                  <c:v>553</c:v>
                </c:pt>
                <c:pt idx="4">
                  <c:v>665</c:v>
                </c:pt>
                <c:pt idx="5">
                  <c:v>714</c:v>
                </c:pt>
                <c:pt idx="6">
                  <c:v>888</c:v>
                </c:pt>
                <c:pt idx="7">
                  <c:v>1000.9999999999999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9CE-41CA-9A5E-D00F7AF30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'03'!$AQ$3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9CE-41CA-9A5E-D00F7AF302C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9CE-41CA-9A5E-D00F7AF302C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9CE-41CA-9A5E-D00F7AF302C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9CE-41CA-9A5E-D00F7AF302C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087DBC3-2FFF-4898-A18B-AB86836C28D9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B9CE-41CA-9A5E-D00F7AF302C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9CE-41CA-9A5E-D00F7AF302C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B9CE-41CA-9A5E-D00F7AF302C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B9CE-41CA-9A5E-D00F7AF302C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B9CE-41CA-9A5E-D00F7AF302C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B9CE-41CA-9A5E-D00F7AF302C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B9CE-41CA-9A5E-D00F7AF302C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B9CE-41CA-9A5E-D00F7AF302C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B9CE-41CA-9A5E-D00F7AF302C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B9CE-41CA-9A5E-D00F7AF302C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B9CE-41CA-9A5E-D00F7AF302C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B9CE-41CA-9A5E-D00F7AF302C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B9CE-41CA-9A5E-D00F7AF302C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B9CE-41CA-9A5E-D00F7AF302C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B9CE-41CA-9A5E-D00F7AF302C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B9CE-41CA-9A5E-D00F7AF302C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B9CE-41CA-9A5E-D00F7AF302C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B9CE-41CA-9A5E-D00F7AF302C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B9CE-41CA-9A5E-D00F7AF302C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B9CE-41CA-9A5E-D00F7AF302C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B9CE-41CA-9A5E-D00F7AF302C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B9CE-41CA-9A5E-D00F7AF302C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B9CE-41CA-9A5E-D00F7AF302C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B9CE-41CA-9A5E-D00F7AF302C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'03'!$AQ$4:$AQ$31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53</c:v>
                </c:pt>
                <c:pt idx="4">
                  <c:v>61</c:v>
                </c:pt>
                <c:pt idx="5">
                  <c:v>61</c:v>
                </c:pt>
                <c:pt idx="6">
                  <c:v>72.099999999999994</c:v>
                </c:pt>
                <c:pt idx="7" formatCode="0.00">
                  <c:v>70</c:v>
                </c:pt>
                <c:pt idx="8" formatCode="0.00">
                  <c:v>#N/A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'03'!$AP$4:$AP$31</c15:f>
                <c15:dlblRangeCache>
                  <c:ptCount val="28"/>
                </c15:dlblRangeCache>
              </c15:datalabelsRange>
            </c:ext>
            <c:ext xmlns:c16="http://schemas.microsoft.com/office/drawing/2014/chart" uri="{C3380CC4-5D6E-409C-BE32-E72D297353CC}">
              <c16:uniqueId val="{0000002E-B9CE-41CA-9A5E-D00F7AF30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JC03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'03'!$AS$3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F-438E-A129-A98F784A6688}"/>
            </c:ext>
          </c:extLst>
        </c:ser>
        <c:ser>
          <c:idx val="1"/>
          <c:order val="1"/>
          <c:tx>
            <c:strRef>
              <c:f>'03'!$AT$3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'03'!$AT$4:$AT$31</c:f>
              <c:numCache>
                <c:formatCode>0</c:formatCode>
                <c:ptCount val="28"/>
                <c:pt idx="0">
                  <c:v>159.32</c:v>
                </c:pt>
                <c:pt idx="1">
                  <c:v>346</c:v>
                </c:pt>
                <c:pt idx="2">
                  <c:v>536</c:v>
                </c:pt>
                <c:pt idx="3">
                  <c:v>691</c:v>
                </c:pt>
                <c:pt idx="4">
                  <c:v>839.8</c:v>
                </c:pt>
                <c:pt idx="5">
                  <c:v>900</c:v>
                </c:pt>
                <c:pt idx="6">
                  <c:v>1186.1666666666667</c:v>
                </c:pt>
                <c:pt idx="7">
                  <c:v>1334.5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EF-438E-A129-A98F784A6688}"/>
            </c:ext>
          </c:extLst>
        </c:ser>
        <c:ser>
          <c:idx val="2"/>
          <c:order val="2"/>
          <c:tx>
            <c:strRef>
              <c:f>'03'!$AV$3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'03'!$AV$4:$AV$31</c:f>
              <c:numCache>
                <c:formatCode>0</c:formatCode>
                <c:ptCount val="28"/>
                <c:pt idx="0">
                  <c:v>159.32</c:v>
                </c:pt>
                <c:pt idx="1">
                  <c:v>346</c:v>
                </c:pt>
                <c:pt idx="2">
                  <c:v>536</c:v>
                </c:pt>
                <c:pt idx="6">
                  <c:v>1099</c:v>
                </c:pt>
                <c:pt idx="7">
                  <c:v>1238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EF-438E-A129-A98F784A6688}"/>
            </c:ext>
          </c:extLst>
        </c:ser>
        <c:ser>
          <c:idx val="3"/>
          <c:order val="3"/>
          <c:tx>
            <c:strRef>
              <c:f>'03'!$AX$3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'03'!$AX$4:$AX$31</c:f>
              <c:numCache>
                <c:formatCode>0</c:formatCode>
                <c:ptCount val="28"/>
                <c:pt idx="2">
                  <c:v>573</c:v>
                </c:pt>
                <c:pt idx="3">
                  <c:v>636</c:v>
                </c:pt>
                <c:pt idx="4">
                  <c:v>742</c:v>
                </c:pt>
                <c:pt idx="5">
                  <c:v>800</c:v>
                </c:pt>
                <c:pt idx="6">
                  <c:v>1186</c:v>
                </c:pt>
                <c:pt idx="7">
                  <c:v>1378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EF-438E-A129-A98F784A6688}"/>
            </c:ext>
          </c:extLst>
        </c:ser>
        <c:ser>
          <c:idx val="4"/>
          <c:order val="4"/>
          <c:tx>
            <c:strRef>
              <c:f>'03'!$AZ$3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'03'!$AZ$4:$AZ$31</c:f>
              <c:numCache>
                <c:formatCode>0</c:formatCode>
                <c:ptCount val="28"/>
                <c:pt idx="3">
                  <c:v>706</c:v>
                </c:pt>
                <c:pt idx="4">
                  <c:v>745</c:v>
                </c:pt>
                <c:pt idx="5">
                  <c:v>863</c:v>
                </c:pt>
                <c:pt idx="6">
                  <c:v>1257</c:v>
                </c:pt>
                <c:pt idx="7">
                  <c:v>1290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EF-438E-A129-A98F784A6688}"/>
            </c:ext>
          </c:extLst>
        </c:ser>
        <c:ser>
          <c:idx val="5"/>
          <c:order val="5"/>
          <c:tx>
            <c:strRef>
              <c:f>'03'!$BB$3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'03'!$BB$4:$BB$31</c:f>
              <c:numCache>
                <c:formatCode>0</c:formatCode>
                <c:ptCount val="28"/>
                <c:pt idx="3">
                  <c:v>701</c:v>
                </c:pt>
                <c:pt idx="4">
                  <c:v>840</c:v>
                </c:pt>
                <c:pt idx="5">
                  <c:v>861</c:v>
                </c:pt>
                <c:pt idx="6">
                  <c:v>1143</c:v>
                </c:pt>
                <c:pt idx="7">
                  <c:v>1318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EF-438E-A129-A98F784A6688}"/>
            </c:ext>
          </c:extLst>
        </c:ser>
        <c:ser>
          <c:idx val="6"/>
          <c:order val="6"/>
          <c:tx>
            <c:strRef>
              <c:f>'03'!$BD$3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'03'!$BD$4:$BD$31</c:f>
              <c:numCache>
                <c:formatCode>0</c:formatCode>
                <c:ptCount val="28"/>
                <c:pt idx="3">
                  <c:v>697</c:v>
                </c:pt>
                <c:pt idx="4">
                  <c:v>883</c:v>
                </c:pt>
                <c:pt idx="5">
                  <c:v>946</c:v>
                </c:pt>
                <c:pt idx="6">
                  <c:v>1227</c:v>
                </c:pt>
                <c:pt idx="7">
                  <c:v>1418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EF-438E-A129-A98F784A6688}"/>
            </c:ext>
          </c:extLst>
        </c:ser>
        <c:ser>
          <c:idx val="7"/>
          <c:order val="7"/>
          <c:tx>
            <c:strRef>
              <c:f>'03'!$BF$3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'03'!$BF$4:$BF$31</c:f>
              <c:numCache>
                <c:formatCode>0</c:formatCode>
                <c:ptCount val="28"/>
                <c:pt idx="3">
                  <c:v>715</c:v>
                </c:pt>
                <c:pt idx="4">
                  <c:v>989</c:v>
                </c:pt>
                <c:pt idx="5">
                  <c:v>1030</c:v>
                </c:pt>
                <c:pt idx="6">
                  <c:v>1205</c:v>
                </c:pt>
                <c:pt idx="7">
                  <c:v>1365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FEF-438E-A129-A98F784A6688}"/>
            </c:ext>
          </c:extLst>
        </c:ser>
        <c:ser>
          <c:idx val="8"/>
          <c:order val="8"/>
          <c:tx>
            <c:strRef>
              <c:f>'03'!$BH$3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FEF-438E-A129-A98F784A6688}"/>
            </c:ext>
          </c:extLst>
        </c:ser>
        <c:ser>
          <c:idx val="9"/>
          <c:order val="9"/>
          <c:tx>
            <c:strRef>
              <c:f>'03'!$BJ$3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FEF-438E-A129-A98F784A6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'03'!$BO$3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FEF-438E-A129-A98F784A668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FEF-438E-A129-A98F784A668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FEF-438E-A129-A98F784A668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FEF-438E-A129-A98F784A668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1871E94-20F7-4E1E-90DA-F282790711FC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CFEF-438E-A129-A98F784A668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FEF-438E-A129-A98F784A668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CFEF-438E-A129-A98F784A668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CFEF-438E-A129-A98F784A668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CFEF-438E-A129-A98F784A668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CFEF-438E-A129-A98F784A668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CFEF-438E-A129-A98F784A668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CFEF-438E-A129-A98F784A668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CFEF-438E-A129-A98F784A668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CFEF-438E-A129-A98F784A668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CFEF-438E-A129-A98F784A6688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CFEF-438E-A129-A98F784A6688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CFEF-438E-A129-A98F784A6688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CFEF-438E-A129-A98F784A668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CFEF-438E-A129-A98F784A6688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CFEF-438E-A129-A98F784A6688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CFEF-438E-A129-A98F784A6688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CFEF-438E-A129-A98F784A6688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CFEF-438E-A129-A98F784A6688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CFEF-438E-A129-A98F784A6688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CFEF-438E-A129-A98F784A6688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CFEF-438E-A129-A98F784A6688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CFEF-438E-A129-A98F784A6688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CFEF-438E-A129-A98F784A668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'03'!$B$4:$B$31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'03'!$BO$4:$BO$31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67.599999999999994</c:v>
                </c:pt>
                <c:pt idx="7">
                  <c:v>62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'03'!$BN$4:$BN$31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CFEF-438E-A129-A98F784A6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'02'!$C$3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1A-42B8-9150-8E2FA43E3267}"/>
            </c:ext>
          </c:extLst>
        </c:ser>
        <c:ser>
          <c:idx val="1"/>
          <c:order val="1"/>
          <c:tx>
            <c:strRef>
              <c:f>'02'!$E$3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'02'!$E$4:$E$31</c:f>
              <c:numCache>
                <c:formatCode>0</c:formatCode>
                <c:ptCount val="28"/>
                <c:pt idx="0">
                  <c:v>133.44857142857143</c:v>
                </c:pt>
                <c:pt idx="1">
                  <c:v>268.35714285714283</c:v>
                </c:pt>
                <c:pt idx="2">
                  <c:v>374.76499999999993</c:v>
                </c:pt>
                <c:pt idx="3">
                  <c:v>476</c:v>
                </c:pt>
                <c:pt idx="4">
                  <c:v>592.1875</c:v>
                </c:pt>
                <c:pt idx="5">
                  <c:v>709.5625</c:v>
                </c:pt>
                <c:pt idx="6">
                  <c:v>817.4375</c:v>
                </c:pt>
                <c:pt idx="7">
                  <c:v>911.625</c:v>
                </c:pt>
                <c:pt idx="8">
                  <c:v>1027.5625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1A-42B8-9150-8E2FA43E3267}"/>
            </c:ext>
          </c:extLst>
        </c:ser>
        <c:ser>
          <c:idx val="2"/>
          <c:order val="2"/>
          <c:tx>
            <c:strRef>
              <c:f>'02'!$G$3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'02'!$G$4:$G$31</c:f>
              <c:numCache>
                <c:formatCode>0</c:formatCode>
                <c:ptCount val="28"/>
                <c:pt idx="2">
                  <c:v>347.14</c:v>
                </c:pt>
                <c:pt idx="3">
                  <c:v>448</c:v>
                </c:pt>
                <c:pt idx="4">
                  <c:v>582</c:v>
                </c:pt>
                <c:pt idx="5">
                  <c:v>680</c:v>
                </c:pt>
                <c:pt idx="6">
                  <c:v>804</c:v>
                </c:pt>
                <c:pt idx="7">
                  <c:v>889</c:v>
                </c:pt>
                <c:pt idx="8">
                  <c:v>1036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1A-42B8-9150-8E2FA43E3267}"/>
            </c:ext>
          </c:extLst>
        </c:ser>
        <c:ser>
          <c:idx val="3"/>
          <c:order val="3"/>
          <c:tx>
            <c:strRef>
              <c:f>'02'!$I$3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'02'!$I$4:$I$31</c:f>
              <c:numCache>
                <c:formatCode>0</c:formatCode>
                <c:ptCount val="28"/>
                <c:pt idx="0">
                  <c:v>134.63999999999999</c:v>
                </c:pt>
                <c:pt idx="1">
                  <c:v>220.12</c:v>
                </c:pt>
                <c:pt idx="2">
                  <c:v>339.88</c:v>
                </c:pt>
                <c:pt idx="3">
                  <c:v>454</c:v>
                </c:pt>
                <c:pt idx="4">
                  <c:v>543</c:v>
                </c:pt>
                <c:pt idx="5">
                  <c:v>705</c:v>
                </c:pt>
                <c:pt idx="6">
                  <c:v>808</c:v>
                </c:pt>
                <c:pt idx="7">
                  <c:v>904</c:v>
                </c:pt>
                <c:pt idx="8">
                  <c:v>998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1A-42B8-9150-8E2FA43E3267}"/>
            </c:ext>
          </c:extLst>
        </c:ser>
        <c:ser>
          <c:idx val="4"/>
          <c:order val="4"/>
          <c:tx>
            <c:strRef>
              <c:f>'02'!$K$3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'02'!$K$4:$K$31</c:f>
              <c:numCache>
                <c:formatCode>0</c:formatCode>
                <c:ptCount val="28"/>
                <c:pt idx="0">
                  <c:v>140.88</c:v>
                </c:pt>
                <c:pt idx="1">
                  <c:v>264.60000000000002</c:v>
                </c:pt>
                <c:pt idx="2">
                  <c:v>361.56</c:v>
                </c:pt>
                <c:pt idx="3">
                  <c:v>479</c:v>
                </c:pt>
                <c:pt idx="4">
                  <c:v>577</c:v>
                </c:pt>
                <c:pt idx="5">
                  <c:v>760</c:v>
                </c:pt>
                <c:pt idx="6">
                  <c:v>830</c:v>
                </c:pt>
                <c:pt idx="7">
                  <c:v>947</c:v>
                </c:pt>
                <c:pt idx="8">
                  <c:v>1081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1A-42B8-9150-8E2FA43E3267}"/>
            </c:ext>
          </c:extLst>
        </c:ser>
        <c:ser>
          <c:idx val="5"/>
          <c:order val="5"/>
          <c:tx>
            <c:strRef>
              <c:f>'02'!$M$3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'02'!$M$4:$M$31</c:f>
              <c:numCache>
                <c:formatCode>0</c:formatCode>
                <c:ptCount val="28"/>
                <c:pt idx="0">
                  <c:v>129.99</c:v>
                </c:pt>
                <c:pt idx="1">
                  <c:v>267.08</c:v>
                </c:pt>
                <c:pt idx="2">
                  <c:v>361.6</c:v>
                </c:pt>
                <c:pt idx="3">
                  <c:v>478</c:v>
                </c:pt>
                <c:pt idx="4">
                  <c:v>580</c:v>
                </c:pt>
                <c:pt idx="5">
                  <c:v>646</c:v>
                </c:pt>
                <c:pt idx="6">
                  <c:v>761</c:v>
                </c:pt>
                <c:pt idx="7">
                  <c:v>906</c:v>
                </c:pt>
                <c:pt idx="8">
                  <c:v>966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1A-42B8-9150-8E2FA43E3267}"/>
            </c:ext>
          </c:extLst>
        </c:ser>
        <c:ser>
          <c:idx val="6"/>
          <c:order val="6"/>
          <c:tx>
            <c:strRef>
              <c:f>'02'!$O$3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'02'!$O$4:$O$31</c:f>
              <c:numCache>
                <c:formatCode>0</c:formatCode>
                <c:ptCount val="28"/>
                <c:pt idx="0">
                  <c:v>137.06</c:v>
                </c:pt>
                <c:pt idx="1">
                  <c:v>276.26</c:v>
                </c:pt>
                <c:pt idx="2">
                  <c:v>381.58</c:v>
                </c:pt>
                <c:pt idx="3">
                  <c:v>490</c:v>
                </c:pt>
                <c:pt idx="4">
                  <c:v>597</c:v>
                </c:pt>
                <c:pt idx="5">
                  <c:v>628</c:v>
                </c:pt>
                <c:pt idx="6">
                  <c:v>747</c:v>
                </c:pt>
                <c:pt idx="7">
                  <c:v>841</c:v>
                </c:pt>
                <c:pt idx="8">
                  <c:v>933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1A-42B8-9150-8E2FA43E3267}"/>
            </c:ext>
          </c:extLst>
        </c:ser>
        <c:ser>
          <c:idx val="7"/>
          <c:order val="7"/>
          <c:tx>
            <c:strRef>
              <c:f>'02'!$Q$3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'02'!$Q$4:$Q$31</c:f>
              <c:numCache>
                <c:formatCode>0</c:formatCode>
                <c:ptCount val="28"/>
                <c:pt idx="0">
                  <c:v>143.84</c:v>
                </c:pt>
                <c:pt idx="1">
                  <c:v>288.83999999999997</c:v>
                </c:pt>
                <c:pt idx="2">
                  <c:v>377.42</c:v>
                </c:pt>
                <c:pt idx="3">
                  <c:v>495</c:v>
                </c:pt>
                <c:pt idx="4">
                  <c:v>580</c:v>
                </c:pt>
                <c:pt idx="5">
                  <c:v>733</c:v>
                </c:pt>
                <c:pt idx="6">
                  <c:v>833</c:v>
                </c:pt>
                <c:pt idx="7">
                  <c:v>923</c:v>
                </c:pt>
                <c:pt idx="8">
                  <c:v>1031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1A-42B8-9150-8E2FA43E3267}"/>
            </c:ext>
          </c:extLst>
        </c:ser>
        <c:ser>
          <c:idx val="8"/>
          <c:order val="8"/>
          <c:tx>
            <c:strRef>
              <c:f>'02'!$S$3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'02'!$S$4:$S$31</c:f>
              <c:numCache>
                <c:formatCode>0</c:formatCode>
                <c:ptCount val="28"/>
                <c:pt idx="0">
                  <c:v>137.22999999999999</c:v>
                </c:pt>
                <c:pt idx="1">
                  <c:v>280.86</c:v>
                </c:pt>
                <c:pt idx="2">
                  <c:v>382.54</c:v>
                </c:pt>
                <c:pt idx="3">
                  <c:v>463</c:v>
                </c:pt>
                <c:pt idx="4">
                  <c:v>599</c:v>
                </c:pt>
                <c:pt idx="5">
                  <c:v>791</c:v>
                </c:pt>
                <c:pt idx="6">
                  <c:v>880</c:v>
                </c:pt>
                <c:pt idx="7">
                  <c:v>976</c:v>
                </c:pt>
                <c:pt idx="8">
                  <c:v>1073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1A-42B8-9150-8E2FA43E3267}"/>
            </c:ext>
          </c:extLst>
        </c:ser>
        <c:ser>
          <c:idx val="9"/>
          <c:order val="9"/>
          <c:tx>
            <c:strRef>
              <c:f>'02'!$U$3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'02'!$U$4:$U$31</c:f>
              <c:numCache>
                <c:formatCode>0</c:formatCode>
                <c:ptCount val="28"/>
                <c:pt idx="0">
                  <c:v>110.5</c:v>
                </c:pt>
                <c:pt idx="1">
                  <c:v>280.74</c:v>
                </c:pt>
                <c:pt idx="2">
                  <c:v>374.72</c:v>
                </c:pt>
                <c:pt idx="3">
                  <c:v>484</c:v>
                </c:pt>
                <c:pt idx="4">
                  <c:v>607</c:v>
                </c:pt>
                <c:pt idx="5">
                  <c:v>808</c:v>
                </c:pt>
                <c:pt idx="6">
                  <c:v>923</c:v>
                </c:pt>
                <c:pt idx="7">
                  <c:v>989</c:v>
                </c:pt>
                <c:pt idx="8">
                  <c:v>1116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1A-42B8-9150-8E2FA43E3267}"/>
            </c:ext>
          </c:extLst>
        </c:ser>
        <c:ser>
          <c:idx val="10"/>
          <c:order val="10"/>
          <c:tx>
            <c:strRef>
              <c:f>'02'!$W$3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'02'!$W$4:$W$31</c:f>
              <c:numCache>
                <c:formatCode>0</c:formatCode>
                <c:ptCount val="28"/>
                <c:pt idx="2">
                  <c:v>379.4</c:v>
                </c:pt>
                <c:pt idx="3">
                  <c:v>464</c:v>
                </c:pt>
                <c:pt idx="4">
                  <c:v>568</c:v>
                </c:pt>
                <c:pt idx="5">
                  <c:v>681</c:v>
                </c:pt>
                <c:pt idx="6">
                  <c:v>771</c:v>
                </c:pt>
                <c:pt idx="7">
                  <c:v>853</c:v>
                </c:pt>
                <c:pt idx="8">
                  <c:v>1000.9999999999999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1A-42B8-9150-8E2FA43E3267}"/>
            </c:ext>
          </c:extLst>
        </c:ser>
        <c:ser>
          <c:idx val="11"/>
          <c:order val="11"/>
          <c:tx>
            <c:strRef>
              <c:f>'02'!$Y$3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'02'!$Y$4:$Y$31</c:f>
              <c:numCache>
                <c:formatCode>0</c:formatCode>
                <c:ptCount val="28"/>
                <c:pt idx="2">
                  <c:v>377.36</c:v>
                </c:pt>
                <c:pt idx="3">
                  <c:v>460</c:v>
                </c:pt>
                <c:pt idx="4">
                  <c:v>574</c:v>
                </c:pt>
                <c:pt idx="5">
                  <c:v>674</c:v>
                </c:pt>
                <c:pt idx="6">
                  <c:v>790</c:v>
                </c:pt>
                <c:pt idx="7">
                  <c:v>869</c:v>
                </c:pt>
                <c:pt idx="8">
                  <c:v>975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91A-42B8-9150-8E2FA43E3267}"/>
            </c:ext>
          </c:extLst>
        </c:ser>
        <c:ser>
          <c:idx val="12"/>
          <c:order val="12"/>
          <c:tx>
            <c:strRef>
              <c:f>'02'!$AA$3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'02'!$AA$4:$AA$31</c:f>
              <c:numCache>
                <c:formatCode>0</c:formatCode>
                <c:ptCount val="28"/>
                <c:pt idx="2">
                  <c:v>380.54</c:v>
                </c:pt>
                <c:pt idx="3">
                  <c:v>490</c:v>
                </c:pt>
                <c:pt idx="4">
                  <c:v>588</c:v>
                </c:pt>
                <c:pt idx="5">
                  <c:v>704</c:v>
                </c:pt>
                <c:pt idx="6">
                  <c:v>816</c:v>
                </c:pt>
                <c:pt idx="7">
                  <c:v>924</c:v>
                </c:pt>
                <c:pt idx="8">
                  <c:v>1058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91A-42B8-9150-8E2FA43E3267}"/>
            </c:ext>
          </c:extLst>
        </c:ser>
        <c:ser>
          <c:idx val="13"/>
          <c:order val="13"/>
          <c:tx>
            <c:strRef>
              <c:f>'02'!$AC$3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'02'!$AC$4:$AC$31</c:f>
              <c:numCache>
                <c:formatCode>0</c:formatCode>
                <c:ptCount val="28"/>
                <c:pt idx="2">
                  <c:v>389.76</c:v>
                </c:pt>
                <c:pt idx="3">
                  <c:v>483</c:v>
                </c:pt>
                <c:pt idx="4">
                  <c:v>612</c:v>
                </c:pt>
                <c:pt idx="5">
                  <c:v>708</c:v>
                </c:pt>
                <c:pt idx="6">
                  <c:v>808</c:v>
                </c:pt>
                <c:pt idx="7">
                  <c:v>898</c:v>
                </c:pt>
                <c:pt idx="8">
                  <c:v>1024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91A-42B8-9150-8E2FA43E3267}"/>
            </c:ext>
          </c:extLst>
        </c:ser>
        <c:ser>
          <c:idx val="14"/>
          <c:order val="14"/>
          <c:tx>
            <c:strRef>
              <c:f>'02'!$AE$3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'02'!$AE$4:$AE$31</c:f>
              <c:numCache>
                <c:formatCode>0</c:formatCode>
                <c:ptCount val="28"/>
                <c:pt idx="2">
                  <c:v>400.12</c:v>
                </c:pt>
                <c:pt idx="3">
                  <c:v>503</c:v>
                </c:pt>
                <c:pt idx="4">
                  <c:v>633</c:v>
                </c:pt>
                <c:pt idx="5">
                  <c:v>722</c:v>
                </c:pt>
                <c:pt idx="6">
                  <c:v>830</c:v>
                </c:pt>
                <c:pt idx="7">
                  <c:v>924</c:v>
                </c:pt>
                <c:pt idx="8">
                  <c:v>1069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91A-42B8-9150-8E2FA43E3267}"/>
            </c:ext>
          </c:extLst>
        </c:ser>
        <c:ser>
          <c:idx val="15"/>
          <c:order val="15"/>
          <c:tx>
            <c:strRef>
              <c:f>'02'!$AG$3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'02'!$AG$4:$AG$31</c:f>
              <c:numCache>
                <c:formatCode>0</c:formatCode>
                <c:ptCount val="28"/>
                <c:pt idx="2">
                  <c:v>379.9</c:v>
                </c:pt>
                <c:pt idx="3">
                  <c:v>463</c:v>
                </c:pt>
                <c:pt idx="4">
                  <c:v>597</c:v>
                </c:pt>
                <c:pt idx="5">
                  <c:v>698</c:v>
                </c:pt>
                <c:pt idx="6">
                  <c:v>835</c:v>
                </c:pt>
                <c:pt idx="7">
                  <c:v>906</c:v>
                </c:pt>
                <c:pt idx="8">
                  <c:v>1012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91A-42B8-9150-8E2FA43E3267}"/>
            </c:ext>
          </c:extLst>
        </c:ser>
        <c:ser>
          <c:idx val="16"/>
          <c:order val="16"/>
          <c:tx>
            <c:strRef>
              <c:f>'02'!$AI$3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'02'!$AI$4:$AI$31</c:f>
              <c:numCache>
                <c:formatCode>0</c:formatCode>
                <c:ptCount val="28"/>
                <c:pt idx="2">
                  <c:v>389.78</c:v>
                </c:pt>
                <c:pt idx="3">
                  <c:v>487</c:v>
                </c:pt>
                <c:pt idx="4">
                  <c:v>622</c:v>
                </c:pt>
                <c:pt idx="5">
                  <c:v>704</c:v>
                </c:pt>
                <c:pt idx="6">
                  <c:v>815</c:v>
                </c:pt>
                <c:pt idx="7">
                  <c:v>914</c:v>
                </c:pt>
                <c:pt idx="8">
                  <c:v>1028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91A-42B8-9150-8E2FA43E3267}"/>
            </c:ext>
          </c:extLst>
        </c:ser>
        <c:ser>
          <c:idx val="17"/>
          <c:order val="17"/>
          <c:tx>
            <c:strRef>
              <c:f>'02'!$AK$3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'02'!$AK$4:$AK$31</c:f>
              <c:numCache>
                <c:formatCode>0</c:formatCode>
                <c:ptCount val="28"/>
                <c:pt idx="2">
                  <c:v>372.94</c:v>
                </c:pt>
                <c:pt idx="3">
                  <c:v>475</c:v>
                </c:pt>
                <c:pt idx="4">
                  <c:v>616</c:v>
                </c:pt>
                <c:pt idx="5">
                  <c:v>711</c:v>
                </c:pt>
                <c:pt idx="6">
                  <c:v>828</c:v>
                </c:pt>
                <c:pt idx="7">
                  <c:v>923</c:v>
                </c:pt>
                <c:pt idx="8">
                  <c:v>1040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91A-42B8-9150-8E2FA43E3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'02'!$AQ$3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91A-42B8-9150-8E2FA43E326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91A-42B8-9150-8E2FA43E326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91A-42B8-9150-8E2FA43E326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91A-42B8-9150-8E2FA43E326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15CCE13-FBE7-464C-AD6E-F333EFC72059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891A-42B8-9150-8E2FA43E326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91A-42B8-9150-8E2FA43E326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891A-42B8-9150-8E2FA43E326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891A-42B8-9150-8E2FA43E326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891A-42B8-9150-8E2FA43E326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891A-42B8-9150-8E2FA43E326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891A-42B8-9150-8E2FA43E326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891A-42B8-9150-8E2FA43E326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891A-42B8-9150-8E2FA43E326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891A-42B8-9150-8E2FA43E326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891A-42B8-9150-8E2FA43E326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891A-42B8-9150-8E2FA43E326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891A-42B8-9150-8E2FA43E326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891A-42B8-9150-8E2FA43E326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891A-42B8-9150-8E2FA43E326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891A-42B8-9150-8E2FA43E326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891A-42B8-9150-8E2FA43E326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891A-42B8-9150-8E2FA43E326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891A-42B8-9150-8E2FA43E326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891A-42B8-9150-8E2FA43E326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891A-42B8-9150-8E2FA43E326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891A-42B8-9150-8E2FA43E326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891A-42B8-9150-8E2FA43E326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891A-42B8-9150-8E2FA43E326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'02'!$AQ$4:$AQ$31</c:f>
              <c:numCache>
                <c:formatCode>_-* #,##0.00_-;\-* #,##0.00_-;_-* "-"??_-;_-@_-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55</c:v>
                </c:pt>
                <c:pt idx="4">
                  <c:v>57</c:v>
                </c:pt>
                <c:pt idx="5">
                  <c:v>67</c:v>
                </c:pt>
                <c:pt idx="6">
                  <c:v>72</c:v>
                </c:pt>
                <c:pt idx="7" formatCode="0.00">
                  <c:v>73.400000000000006</c:v>
                </c:pt>
                <c:pt idx="8" formatCode="0.00">
                  <c:v>74.8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'02'!$AP$4:$AP$31</c15:f>
                <c15:dlblRangeCache>
                  <c:ptCount val="28"/>
                </c15:dlblRangeCache>
              </c15:datalabelsRange>
            </c:ext>
            <c:ext xmlns:c16="http://schemas.microsoft.com/office/drawing/2014/chart" uri="{C3380CC4-5D6E-409C-BE32-E72D297353CC}">
              <c16:uniqueId val="{0000002E-891A-42B8-9150-8E2FA43E3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'02'!$AS$3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F-449F-AC32-AA5D820C2FAF}"/>
            </c:ext>
          </c:extLst>
        </c:ser>
        <c:ser>
          <c:idx val="1"/>
          <c:order val="1"/>
          <c:tx>
            <c:strRef>
              <c:f>'02'!$AT$3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'02'!$AT$4:$AT$31</c:f>
              <c:numCache>
                <c:formatCode>0</c:formatCode>
                <c:ptCount val="28"/>
                <c:pt idx="0">
                  <c:v>150.19999999999999</c:v>
                </c:pt>
                <c:pt idx="1">
                  <c:v>313</c:v>
                </c:pt>
                <c:pt idx="2">
                  <c:v>516.4</c:v>
                </c:pt>
                <c:pt idx="3">
                  <c:v>709.66666666666663</c:v>
                </c:pt>
                <c:pt idx="4">
                  <c:v>888</c:v>
                </c:pt>
                <c:pt idx="5">
                  <c:v>1071</c:v>
                </c:pt>
                <c:pt idx="6">
                  <c:v>1268.6666666666667</c:v>
                </c:pt>
                <c:pt idx="7">
                  <c:v>1419.6666666666667</c:v>
                </c:pt>
                <c:pt idx="8">
                  <c:v>1618.1666666666667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F-449F-AC32-AA5D820C2FAF}"/>
            </c:ext>
          </c:extLst>
        </c:ser>
        <c:ser>
          <c:idx val="2"/>
          <c:order val="2"/>
          <c:tx>
            <c:strRef>
              <c:f>'02'!$AV$3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'02'!$AV$4:$AV$31</c:f>
              <c:numCache>
                <c:formatCode>0</c:formatCode>
                <c:ptCount val="28"/>
                <c:pt idx="0">
                  <c:v>150.19999999999999</c:v>
                </c:pt>
                <c:pt idx="1">
                  <c:v>313</c:v>
                </c:pt>
                <c:pt idx="2">
                  <c:v>516</c:v>
                </c:pt>
                <c:pt idx="3">
                  <c:v>720</c:v>
                </c:pt>
                <c:pt idx="4">
                  <c:v>878</c:v>
                </c:pt>
                <c:pt idx="5">
                  <c:v>985</c:v>
                </c:pt>
                <c:pt idx="6">
                  <c:v>1186</c:v>
                </c:pt>
                <c:pt idx="7">
                  <c:v>1356</c:v>
                </c:pt>
                <c:pt idx="8">
                  <c:v>1522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F-449F-AC32-AA5D820C2FAF}"/>
            </c:ext>
          </c:extLst>
        </c:ser>
        <c:ser>
          <c:idx val="3"/>
          <c:order val="3"/>
          <c:tx>
            <c:strRef>
              <c:f>'02'!$AX$3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'02'!$AX$4:$AX$31</c:f>
              <c:numCache>
                <c:formatCode>0</c:formatCode>
                <c:ptCount val="28"/>
                <c:pt idx="2">
                  <c:v>508</c:v>
                </c:pt>
                <c:pt idx="3">
                  <c:v>716</c:v>
                </c:pt>
                <c:pt idx="4">
                  <c:v>905</c:v>
                </c:pt>
                <c:pt idx="5">
                  <c:v>1006.9999999999999</c:v>
                </c:pt>
                <c:pt idx="6">
                  <c:v>1239</c:v>
                </c:pt>
                <c:pt idx="7">
                  <c:v>1387</c:v>
                </c:pt>
                <c:pt idx="8">
                  <c:v>1600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FF-449F-AC32-AA5D820C2FAF}"/>
            </c:ext>
          </c:extLst>
        </c:ser>
        <c:ser>
          <c:idx val="4"/>
          <c:order val="4"/>
          <c:tx>
            <c:strRef>
              <c:f>'02'!$AZ$3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'02'!$AZ$4:$AZ$31</c:f>
              <c:numCache>
                <c:formatCode>0</c:formatCode>
                <c:ptCount val="28"/>
                <c:pt idx="2">
                  <c:v>509</c:v>
                </c:pt>
                <c:pt idx="3">
                  <c:v>692</c:v>
                </c:pt>
                <c:pt idx="4">
                  <c:v>850</c:v>
                </c:pt>
                <c:pt idx="5">
                  <c:v>1048</c:v>
                </c:pt>
                <c:pt idx="6">
                  <c:v>1227</c:v>
                </c:pt>
                <c:pt idx="7">
                  <c:v>1371</c:v>
                </c:pt>
                <c:pt idx="8">
                  <c:v>1618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FF-449F-AC32-AA5D820C2FAF}"/>
            </c:ext>
          </c:extLst>
        </c:ser>
        <c:ser>
          <c:idx val="5"/>
          <c:order val="5"/>
          <c:tx>
            <c:strRef>
              <c:f>'02'!$BB$3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'02'!$BB$4:$BB$31</c:f>
              <c:numCache>
                <c:formatCode>0</c:formatCode>
                <c:ptCount val="28"/>
                <c:pt idx="2">
                  <c:v>530</c:v>
                </c:pt>
                <c:pt idx="3">
                  <c:v>676</c:v>
                </c:pt>
                <c:pt idx="4">
                  <c:v>910</c:v>
                </c:pt>
                <c:pt idx="5">
                  <c:v>1020.9999999999999</c:v>
                </c:pt>
                <c:pt idx="6">
                  <c:v>1215</c:v>
                </c:pt>
                <c:pt idx="7">
                  <c:v>1461</c:v>
                </c:pt>
                <c:pt idx="8">
                  <c:v>1655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FF-449F-AC32-AA5D820C2FAF}"/>
            </c:ext>
          </c:extLst>
        </c:ser>
        <c:ser>
          <c:idx val="6"/>
          <c:order val="6"/>
          <c:tx>
            <c:strRef>
              <c:f>'02'!$BD$3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'02'!$BD$4:$BD$31</c:f>
              <c:numCache>
                <c:formatCode>0</c:formatCode>
                <c:ptCount val="28"/>
                <c:pt idx="2">
                  <c:v>519</c:v>
                </c:pt>
                <c:pt idx="3">
                  <c:v>738</c:v>
                </c:pt>
                <c:pt idx="4">
                  <c:v>903</c:v>
                </c:pt>
                <c:pt idx="5">
                  <c:v>1177</c:v>
                </c:pt>
                <c:pt idx="6">
                  <c:v>1366</c:v>
                </c:pt>
                <c:pt idx="7">
                  <c:v>1451</c:v>
                </c:pt>
                <c:pt idx="8">
                  <c:v>1612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FF-449F-AC32-AA5D820C2FAF}"/>
            </c:ext>
          </c:extLst>
        </c:ser>
        <c:ser>
          <c:idx val="7"/>
          <c:order val="7"/>
          <c:tx>
            <c:strRef>
              <c:f>'02'!$BF$3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'02'!$BF$4:$BF$31</c:f>
              <c:numCache>
                <c:formatCode>0</c:formatCode>
                <c:ptCount val="28"/>
                <c:pt idx="3">
                  <c:v>716</c:v>
                </c:pt>
                <c:pt idx="4">
                  <c:v>882</c:v>
                </c:pt>
                <c:pt idx="5">
                  <c:v>1188</c:v>
                </c:pt>
                <c:pt idx="6">
                  <c:v>1379</c:v>
                </c:pt>
                <c:pt idx="7">
                  <c:v>1492</c:v>
                </c:pt>
                <c:pt idx="8">
                  <c:v>1702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FF-449F-AC32-AA5D820C2FAF}"/>
            </c:ext>
          </c:extLst>
        </c:ser>
        <c:ser>
          <c:idx val="8"/>
          <c:order val="8"/>
          <c:tx>
            <c:strRef>
              <c:f>'02'!$BH$3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'02'!$BH$4:$BH$31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AFF-449F-AC32-AA5D820C2FAF}"/>
            </c:ext>
          </c:extLst>
        </c:ser>
        <c:ser>
          <c:idx val="9"/>
          <c:order val="9"/>
          <c:tx>
            <c:strRef>
              <c:f>'02'!$BJ$3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'02'!$BJ$4:$BJ$31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AFF-449F-AC32-AA5D820C2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'02'!$BO$3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AFF-449F-AC32-AA5D820C2FA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FF-449F-AC32-AA5D820C2FA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AFF-449F-AC32-AA5D820C2FA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AFF-449F-AC32-AA5D820C2FA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8150475-9AC8-471D-973C-72E5C5AD2C35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4AFF-449F-AC32-AA5D820C2FA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AFF-449F-AC32-AA5D820C2FA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4AFF-449F-AC32-AA5D820C2FA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4AFF-449F-AC32-AA5D820C2FA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4AFF-449F-AC32-AA5D820C2FA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4AFF-449F-AC32-AA5D820C2FA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4AFF-449F-AC32-AA5D820C2FA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4AFF-449F-AC32-AA5D820C2FA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4AFF-449F-AC32-AA5D820C2FA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4AFF-449F-AC32-AA5D820C2FA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4AFF-449F-AC32-AA5D820C2FA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4AFF-449F-AC32-AA5D820C2FA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4AFF-449F-AC32-AA5D820C2FA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4AFF-449F-AC32-AA5D820C2FA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4AFF-449F-AC32-AA5D820C2FA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4AFF-449F-AC32-AA5D820C2FA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4AFF-449F-AC32-AA5D820C2FA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4AFF-449F-AC32-AA5D820C2FA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4AFF-449F-AC32-AA5D820C2FA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4AFF-449F-AC32-AA5D820C2FA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4AFF-449F-AC32-AA5D820C2FA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4AFF-449F-AC32-AA5D820C2FA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4AFF-449F-AC32-AA5D820C2FA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4AFF-449F-AC32-AA5D820C2FA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'02'!$B$4:$B$31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'02'!$BO$4:$BO$31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'02'!$BN$4:$BN$31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4AFF-449F-AC32-AA5D820C2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Female JC01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'01'!$C$3</c:f>
              <c:strCache>
                <c:ptCount val="1"/>
                <c:pt idx="0">
                  <c:v>STD.Female</c:v>
                </c:pt>
              </c:strCache>
            </c:strRef>
          </c:tx>
          <c:spPr>
            <a:ln w="28575" cap="rnd">
              <a:solidFill>
                <a:srgbClr val="FF66CC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'01'!$C$4:$C$31</c:f>
              <c:numCache>
                <c:formatCode>General</c:formatCode>
                <c:ptCount val="28"/>
                <c:pt idx="0">
                  <c:v>115</c:v>
                </c:pt>
                <c:pt idx="1">
                  <c:v>215</c:v>
                </c:pt>
                <c:pt idx="2">
                  <c:v>335</c:v>
                </c:pt>
                <c:pt idx="3">
                  <c:v>470</c:v>
                </c:pt>
                <c:pt idx="4">
                  <c:v>590</c:v>
                </c:pt>
                <c:pt idx="5">
                  <c:v>700</c:v>
                </c:pt>
                <c:pt idx="6">
                  <c:v>800</c:v>
                </c:pt>
                <c:pt idx="7">
                  <c:v>910</c:v>
                </c:pt>
                <c:pt idx="8">
                  <c:v>1020</c:v>
                </c:pt>
                <c:pt idx="9">
                  <c:v>1130</c:v>
                </c:pt>
                <c:pt idx="10">
                  <c:v>1240</c:v>
                </c:pt>
                <c:pt idx="11">
                  <c:v>1340</c:v>
                </c:pt>
                <c:pt idx="12">
                  <c:v>1440</c:v>
                </c:pt>
                <c:pt idx="13">
                  <c:v>1540</c:v>
                </c:pt>
                <c:pt idx="14">
                  <c:v>1650</c:v>
                </c:pt>
                <c:pt idx="15">
                  <c:v>1780</c:v>
                </c:pt>
                <c:pt idx="16">
                  <c:v>1920</c:v>
                </c:pt>
                <c:pt idx="17">
                  <c:v>2060</c:v>
                </c:pt>
                <c:pt idx="18">
                  <c:v>2200</c:v>
                </c:pt>
                <c:pt idx="19">
                  <c:v>2340</c:v>
                </c:pt>
                <c:pt idx="20">
                  <c:v>2505</c:v>
                </c:pt>
                <c:pt idx="21">
                  <c:v>2675</c:v>
                </c:pt>
                <c:pt idx="22">
                  <c:v>2825</c:v>
                </c:pt>
                <c:pt idx="23">
                  <c:v>2965</c:v>
                </c:pt>
                <c:pt idx="24">
                  <c:v>3090</c:v>
                </c:pt>
                <c:pt idx="25">
                  <c:v>3200</c:v>
                </c:pt>
                <c:pt idx="26">
                  <c:v>3375</c:v>
                </c:pt>
                <c:pt idx="27">
                  <c:v>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6F-423E-8E20-84E7304F98CA}"/>
            </c:ext>
          </c:extLst>
        </c:ser>
        <c:ser>
          <c:idx val="1"/>
          <c:order val="1"/>
          <c:tx>
            <c:strRef>
              <c:f>'01'!$E$3</c:f>
              <c:strCache>
                <c:ptCount val="1"/>
                <c:pt idx="0">
                  <c:v>BW.F.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'01'!$E$4:$E$31</c:f>
              <c:numCache>
                <c:formatCode>0</c:formatCode>
                <c:ptCount val="28"/>
                <c:pt idx="0">
                  <c:v>133.48714285714286</c:v>
                </c:pt>
                <c:pt idx="1">
                  <c:v>274.74714285714288</c:v>
                </c:pt>
                <c:pt idx="2">
                  <c:v>390.86856388329983</c:v>
                </c:pt>
                <c:pt idx="3">
                  <c:v>501.9375</c:v>
                </c:pt>
                <c:pt idx="4">
                  <c:v>621.5</c:v>
                </c:pt>
                <c:pt idx="5">
                  <c:v>752.375</c:v>
                </c:pt>
                <c:pt idx="6">
                  <c:v>865.9375</c:v>
                </c:pt>
                <c:pt idx="7">
                  <c:v>947.5</c:v>
                </c:pt>
                <c:pt idx="8">
                  <c:v>1078.5625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6F-423E-8E20-84E7304F98CA}"/>
            </c:ext>
          </c:extLst>
        </c:ser>
        <c:ser>
          <c:idx val="2"/>
          <c:order val="2"/>
          <c:tx>
            <c:strRef>
              <c:f>'01'!$G$3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'01'!$G$4:$G$31</c:f>
              <c:numCache>
                <c:formatCode>0</c:formatCode>
                <c:ptCount val="28"/>
                <c:pt idx="2">
                  <c:v>397.5</c:v>
                </c:pt>
                <c:pt idx="3">
                  <c:v>442</c:v>
                </c:pt>
                <c:pt idx="4">
                  <c:v>557</c:v>
                </c:pt>
                <c:pt idx="5">
                  <c:v>754</c:v>
                </c:pt>
                <c:pt idx="6">
                  <c:v>836</c:v>
                </c:pt>
                <c:pt idx="7">
                  <c:v>937</c:v>
                </c:pt>
                <c:pt idx="8">
                  <c:v>1036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6F-423E-8E20-84E7304F98CA}"/>
            </c:ext>
          </c:extLst>
        </c:ser>
        <c:ser>
          <c:idx val="3"/>
          <c:order val="3"/>
          <c:tx>
            <c:strRef>
              <c:f>'01'!$I$3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'01'!$I$4:$I$31</c:f>
              <c:numCache>
                <c:formatCode>0</c:formatCode>
                <c:ptCount val="28"/>
                <c:pt idx="0">
                  <c:v>142.84</c:v>
                </c:pt>
                <c:pt idx="1">
                  <c:v>216.51</c:v>
                </c:pt>
                <c:pt idx="2">
                  <c:v>398.05714285714288</c:v>
                </c:pt>
                <c:pt idx="3">
                  <c:v>464</c:v>
                </c:pt>
                <c:pt idx="4">
                  <c:v>581</c:v>
                </c:pt>
                <c:pt idx="5">
                  <c:v>730</c:v>
                </c:pt>
                <c:pt idx="6">
                  <c:v>848</c:v>
                </c:pt>
                <c:pt idx="7">
                  <c:v>946</c:v>
                </c:pt>
                <c:pt idx="8">
                  <c:v>1069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6F-423E-8E20-84E7304F98CA}"/>
            </c:ext>
          </c:extLst>
        </c:ser>
        <c:ser>
          <c:idx val="4"/>
          <c:order val="4"/>
          <c:tx>
            <c:strRef>
              <c:f>'01'!$K$3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'01'!$K$4:$K$31</c:f>
              <c:numCache>
                <c:formatCode>0</c:formatCode>
                <c:ptCount val="28"/>
                <c:pt idx="0">
                  <c:v>133.71</c:v>
                </c:pt>
                <c:pt idx="1">
                  <c:v>266.82</c:v>
                </c:pt>
                <c:pt idx="2">
                  <c:v>432.08571428571429</c:v>
                </c:pt>
                <c:pt idx="3">
                  <c:v>517</c:v>
                </c:pt>
                <c:pt idx="4">
                  <c:v>600</c:v>
                </c:pt>
                <c:pt idx="5">
                  <c:v>829</c:v>
                </c:pt>
                <c:pt idx="6">
                  <c:v>921</c:v>
                </c:pt>
                <c:pt idx="7">
                  <c:v>1028</c:v>
                </c:pt>
                <c:pt idx="8">
                  <c:v>1125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6F-423E-8E20-84E7304F98CA}"/>
            </c:ext>
          </c:extLst>
        </c:ser>
        <c:ser>
          <c:idx val="5"/>
          <c:order val="5"/>
          <c:tx>
            <c:strRef>
              <c:f>'01'!$M$3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'01'!$M$4:$M$31</c:f>
              <c:numCache>
                <c:formatCode>0</c:formatCode>
                <c:ptCount val="28"/>
                <c:pt idx="0">
                  <c:v>134.13</c:v>
                </c:pt>
                <c:pt idx="1">
                  <c:v>287.62</c:v>
                </c:pt>
                <c:pt idx="2">
                  <c:v>390.22857142857146</c:v>
                </c:pt>
                <c:pt idx="3">
                  <c:v>520</c:v>
                </c:pt>
                <c:pt idx="4">
                  <c:v>608</c:v>
                </c:pt>
                <c:pt idx="5">
                  <c:v>649</c:v>
                </c:pt>
                <c:pt idx="6">
                  <c:v>786</c:v>
                </c:pt>
                <c:pt idx="7">
                  <c:v>894</c:v>
                </c:pt>
                <c:pt idx="8">
                  <c:v>1062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6F-423E-8E20-84E7304F98CA}"/>
            </c:ext>
          </c:extLst>
        </c:ser>
        <c:ser>
          <c:idx val="6"/>
          <c:order val="6"/>
          <c:tx>
            <c:strRef>
              <c:f>'01'!$O$3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'01'!$O$4:$O$31</c:f>
              <c:numCache>
                <c:formatCode>0</c:formatCode>
                <c:ptCount val="28"/>
                <c:pt idx="0">
                  <c:v>141.30000000000001</c:v>
                </c:pt>
                <c:pt idx="1">
                  <c:v>293.83</c:v>
                </c:pt>
                <c:pt idx="2">
                  <c:v>405.08571428571429</c:v>
                </c:pt>
                <c:pt idx="3">
                  <c:v>503</c:v>
                </c:pt>
                <c:pt idx="4">
                  <c:v>598</c:v>
                </c:pt>
                <c:pt idx="5">
                  <c:v>691</c:v>
                </c:pt>
                <c:pt idx="6">
                  <c:v>807</c:v>
                </c:pt>
                <c:pt idx="7">
                  <c:v>889</c:v>
                </c:pt>
                <c:pt idx="8">
                  <c:v>1035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6F-423E-8E20-84E7304F98CA}"/>
            </c:ext>
          </c:extLst>
        </c:ser>
        <c:ser>
          <c:idx val="7"/>
          <c:order val="7"/>
          <c:tx>
            <c:strRef>
              <c:f>'01'!$Q$3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'01'!$Q$4:$Q$31</c:f>
              <c:numCache>
                <c:formatCode>0</c:formatCode>
                <c:ptCount val="28"/>
                <c:pt idx="0">
                  <c:v>135.68</c:v>
                </c:pt>
                <c:pt idx="1">
                  <c:v>288.98</c:v>
                </c:pt>
                <c:pt idx="2">
                  <c:v>386.08571428571429</c:v>
                </c:pt>
                <c:pt idx="3">
                  <c:v>508</c:v>
                </c:pt>
                <c:pt idx="4">
                  <c:v>609</c:v>
                </c:pt>
                <c:pt idx="5">
                  <c:v>745</c:v>
                </c:pt>
                <c:pt idx="6">
                  <c:v>840</c:v>
                </c:pt>
                <c:pt idx="7">
                  <c:v>905</c:v>
                </c:pt>
                <c:pt idx="8">
                  <c:v>1054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6F-423E-8E20-84E7304F98CA}"/>
            </c:ext>
          </c:extLst>
        </c:ser>
        <c:ser>
          <c:idx val="8"/>
          <c:order val="8"/>
          <c:tx>
            <c:strRef>
              <c:f>'01'!$S$3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'01'!$S$4:$S$31</c:f>
              <c:numCache>
                <c:formatCode>0</c:formatCode>
                <c:ptCount val="28"/>
                <c:pt idx="0">
                  <c:v>132.63999999999999</c:v>
                </c:pt>
                <c:pt idx="1">
                  <c:v>278.91000000000003</c:v>
                </c:pt>
                <c:pt idx="2">
                  <c:v>391.40845070422534</c:v>
                </c:pt>
                <c:pt idx="3">
                  <c:v>525</c:v>
                </c:pt>
                <c:pt idx="4">
                  <c:v>617</c:v>
                </c:pt>
                <c:pt idx="5">
                  <c:v>810</c:v>
                </c:pt>
                <c:pt idx="6">
                  <c:v>926</c:v>
                </c:pt>
                <c:pt idx="7">
                  <c:v>997</c:v>
                </c:pt>
                <c:pt idx="8">
                  <c:v>1102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6F-423E-8E20-84E7304F98CA}"/>
            </c:ext>
          </c:extLst>
        </c:ser>
        <c:ser>
          <c:idx val="9"/>
          <c:order val="9"/>
          <c:tx>
            <c:strRef>
              <c:f>'01'!$U$3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'01'!$U$4:$U$31</c:f>
              <c:numCache>
                <c:formatCode>0</c:formatCode>
                <c:ptCount val="28"/>
                <c:pt idx="0">
                  <c:v>114.11</c:v>
                </c:pt>
                <c:pt idx="1">
                  <c:v>290.56</c:v>
                </c:pt>
                <c:pt idx="2">
                  <c:v>403.58571428571429</c:v>
                </c:pt>
                <c:pt idx="3">
                  <c:v>519</c:v>
                </c:pt>
                <c:pt idx="4">
                  <c:v>632</c:v>
                </c:pt>
                <c:pt idx="5">
                  <c:v>813</c:v>
                </c:pt>
                <c:pt idx="6">
                  <c:v>929</c:v>
                </c:pt>
                <c:pt idx="7">
                  <c:v>1031</c:v>
                </c:pt>
                <c:pt idx="8">
                  <c:v>1203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6F-423E-8E20-84E7304F98CA}"/>
            </c:ext>
          </c:extLst>
        </c:ser>
        <c:ser>
          <c:idx val="10"/>
          <c:order val="10"/>
          <c:tx>
            <c:strRef>
              <c:f>'01'!$W$3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'01'!$W$4:$W$31</c:f>
              <c:numCache>
                <c:formatCode>0</c:formatCode>
                <c:ptCount val="28"/>
                <c:pt idx="2">
                  <c:v>336.62</c:v>
                </c:pt>
                <c:pt idx="3">
                  <c:v>512</c:v>
                </c:pt>
                <c:pt idx="4">
                  <c:v>615</c:v>
                </c:pt>
                <c:pt idx="5">
                  <c:v>799</c:v>
                </c:pt>
                <c:pt idx="6">
                  <c:v>919</c:v>
                </c:pt>
                <c:pt idx="7">
                  <c:v>984</c:v>
                </c:pt>
                <c:pt idx="8">
                  <c:v>1111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6F-423E-8E20-84E7304F98CA}"/>
            </c:ext>
          </c:extLst>
        </c:ser>
        <c:ser>
          <c:idx val="11"/>
          <c:order val="11"/>
          <c:tx>
            <c:strRef>
              <c:f>'01'!$Y$3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'01'!$Y$4:$Y$31</c:f>
              <c:numCache>
                <c:formatCode>0</c:formatCode>
                <c:ptCount val="28"/>
                <c:pt idx="2">
                  <c:v>363.6</c:v>
                </c:pt>
                <c:pt idx="3">
                  <c:v>495</c:v>
                </c:pt>
                <c:pt idx="4">
                  <c:v>633</c:v>
                </c:pt>
                <c:pt idx="5">
                  <c:v>729</c:v>
                </c:pt>
                <c:pt idx="6">
                  <c:v>841</c:v>
                </c:pt>
                <c:pt idx="7">
                  <c:v>897</c:v>
                </c:pt>
                <c:pt idx="8">
                  <c:v>1067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86F-423E-8E20-84E7304F98CA}"/>
            </c:ext>
          </c:extLst>
        </c:ser>
        <c:ser>
          <c:idx val="12"/>
          <c:order val="12"/>
          <c:tx>
            <c:strRef>
              <c:f>'01'!$AA$3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'01'!$AA$4:$AA$31</c:f>
              <c:numCache>
                <c:formatCode>0</c:formatCode>
                <c:ptCount val="28"/>
                <c:pt idx="2">
                  <c:v>392.48</c:v>
                </c:pt>
                <c:pt idx="3">
                  <c:v>429</c:v>
                </c:pt>
                <c:pt idx="4">
                  <c:v>621</c:v>
                </c:pt>
                <c:pt idx="5">
                  <c:v>747</c:v>
                </c:pt>
                <c:pt idx="6">
                  <c:v>864</c:v>
                </c:pt>
                <c:pt idx="7">
                  <c:v>960</c:v>
                </c:pt>
                <c:pt idx="8">
                  <c:v>1075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86F-423E-8E20-84E7304F98CA}"/>
            </c:ext>
          </c:extLst>
        </c:ser>
        <c:ser>
          <c:idx val="13"/>
          <c:order val="13"/>
          <c:tx>
            <c:strRef>
              <c:f>'01'!$AC$3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'01'!$AC$4:$AC$31</c:f>
              <c:numCache>
                <c:formatCode>0</c:formatCode>
                <c:ptCount val="28"/>
                <c:pt idx="2">
                  <c:v>376.48</c:v>
                </c:pt>
                <c:pt idx="3">
                  <c:v>515</c:v>
                </c:pt>
                <c:pt idx="4">
                  <c:v>644</c:v>
                </c:pt>
                <c:pt idx="5">
                  <c:v>749</c:v>
                </c:pt>
                <c:pt idx="6">
                  <c:v>876</c:v>
                </c:pt>
                <c:pt idx="7">
                  <c:v>954</c:v>
                </c:pt>
                <c:pt idx="8">
                  <c:v>1050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6F-423E-8E20-84E7304F98CA}"/>
            </c:ext>
          </c:extLst>
        </c:ser>
        <c:ser>
          <c:idx val="14"/>
          <c:order val="14"/>
          <c:tx>
            <c:strRef>
              <c:f>'01'!$AE$3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'01'!$AE$4:$AE$31</c:f>
              <c:numCache>
                <c:formatCode>0</c:formatCode>
                <c:ptCount val="28"/>
                <c:pt idx="2">
                  <c:v>387.56</c:v>
                </c:pt>
                <c:pt idx="3">
                  <c:v>525</c:v>
                </c:pt>
                <c:pt idx="4">
                  <c:v>648</c:v>
                </c:pt>
                <c:pt idx="5">
                  <c:v>746</c:v>
                </c:pt>
                <c:pt idx="6">
                  <c:v>873</c:v>
                </c:pt>
                <c:pt idx="7">
                  <c:v>916</c:v>
                </c:pt>
                <c:pt idx="8">
                  <c:v>1047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86F-423E-8E20-84E7304F98CA}"/>
            </c:ext>
          </c:extLst>
        </c:ser>
        <c:ser>
          <c:idx val="15"/>
          <c:order val="15"/>
          <c:tx>
            <c:strRef>
              <c:f>'01'!$AG$3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'01'!$AG$4:$AG$31</c:f>
              <c:numCache>
                <c:formatCode>0</c:formatCode>
                <c:ptCount val="28"/>
                <c:pt idx="2">
                  <c:v>392.8</c:v>
                </c:pt>
                <c:pt idx="3">
                  <c:v>508</c:v>
                </c:pt>
                <c:pt idx="4">
                  <c:v>663</c:v>
                </c:pt>
                <c:pt idx="5">
                  <c:v>753</c:v>
                </c:pt>
                <c:pt idx="6">
                  <c:v>879</c:v>
                </c:pt>
                <c:pt idx="7">
                  <c:v>945</c:v>
                </c:pt>
                <c:pt idx="8">
                  <c:v>1083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86F-423E-8E20-84E7304F98CA}"/>
            </c:ext>
          </c:extLst>
        </c:ser>
        <c:ser>
          <c:idx val="16"/>
          <c:order val="16"/>
          <c:tx>
            <c:strRef>
              <c:f>'01'!$AI$3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'01'!$AI$4:$AI$31</c:f>
              <c:numCache>
                <c:formatCode>0</c:formatCode>
                <c:ptCount val="28"/>
                <c:pt idx="2">
                  <c:v>392.6</c:v>
                </c:pt>
                <c:pt idx="3">
                  <c:v>528</c:v>
                </c:pt>
                <c:pt idx="4">
                  <c:v>655</c:v>
                </c:pt>
                <c:pt idx="5">
                  <c:v>761</c:v>
                </c:pt>
                <c:pt idx="6">
                  <c:v>863</c:v>
                </c:pt>
                <c:pt idx="7">
                  <c:v>951</c:v>
                </c:pt>
                <c:pt idx="8">
                  <c:v>1063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86F-423E-8E20-84E7304F98CA}"/>
            </c:ext>
          </c:extLst>
        </c:ser>
        <c:ser>
          <c:idx val="17"/>
          <c:order val="17"/>
          <c:tx>
            <c:strRef>
              <c:f>'01'!$AK$3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'01'!$AK$4:$AK$31</c:f>
              <c:numCache>
                <c:formatCode>0</c:formatCode>
                <c:ptCount val="28"/>
                <c:pt idx="2">
                  <c:v>407.72</c:v>
                </c:pt>
                <c:pt idx="3">
                  <c:v>521</c:v>
                </c:pt>
                <c:pt idx="4">
                  <c:v>663</c:v>
                </c:pt>
                <c:pt idx="5">
                  <c:v>733</c:v>
                </c:pt>
                <c:pt idx="6">
                  <c:v>847</c:v>
                </c:pt>
                <c:pt idx="7">
                  <c:v>926</c:v>
                </c:pt>
                <c:pt idx="8">
                  <c:v>1075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86F-423E-8E20-84E7304F9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94287"/>
        <c:axId val="1629498031"/>
      </c:lineChart>
      <c:lineChart>
        <c:grouping val="standard"/>
        <c:varyColors val="0"/>
        <c:ser>
          <c:idx val="18"/>
          <c:order val="18"/>
          <c:tx>
            <c:strRef>
              <c:f>'01'!$AQ$3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86F-423E-8E20-84E7304F98CA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86F-423E-8E20-84E7304F98C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86F-423E-8E20-84E7304F98C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86F-423E-8E20-84E7304F98C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1199782-CF80-429F-8034-B632040494C6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C86F-423E-8E20-84E7304F98C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86F-423E-8E20-84E7304F98C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C86F-423E-8E20-84E7304F98C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C86F-423E-8E20-84E7304F98C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C86F-423E-8E20-84E7304F98C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C86F-423E-8E20-84E7304F98C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C86F-423E-8E20-84E7304F98C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C86F-423E-8E20-84E7304F98C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C86F-423E-8E20-84E7304F98C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C86F-423E-8E20-84E7304F98C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C86F-423E-8E20-84E7304F98C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C86F-423E-8E20-84E7304F98C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C86F-423E-8E20-84E7304F98C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C86F-423E-8E20-84E7304F98C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C86F-423E-8E20-84E7304F98C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C86F-423E-8E20-84E7304F98C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C86F-423E-8E20-84E7304F98C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C86F-423E-8E20-84E7304F98C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C86F-423E-8E20-84E7304F98C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C86F-423E-8E20-84E7304F98C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C86F-423E-8E20-84E7304F98C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C86F-423E-8E20-84E7304F98C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C86F-423E-8E20-84E7304F98C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C86F-423E-8E20-84E7304F98C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'01'!$AQ$4:$AQ$31</c:f>
              <c:numCache>
                <c:formatCode>_-* #,##0.00_-;\-* #,##0.00_-;_-* "-"??_-;_-@_-</c:formatCode>
                <c:ptCount val="28"/>
                <c:pt idx="3">
                  <c:v>55</c:v>
                </c:pt>
                <c:pt idx="4">
                  <c:v>68</c:v>
                </c:pt>
                <c:pt idx="5">
                  <c:v>73</c:v>
                </c:pt>
                <c:pt idx="6">
                  <c:v>74</c:v>
                </c:pt>
                <c:pt idx="7" formatCode="0.00">
                  <c:v>74</c:v>
                </c:pt>
                <c:pt idx="8" formatCode="0.00">
                  <c:v>71.400000000000006</c:v>
                </c:pt>
                <c:pt idx="9" formatCode="0.00">
                  <c:v>#N/A</c:v>
                </c:pt>
                <c:pt idx="10" formatCode="0.00">
                  <c:v>#N/A</c:v>
                </c:pt>
                <c:pt idx="11" formatCode="0.00">
                  <c:v>#N/A</c:v>
                </c:pt>
                <c:pt idx="12" formatCode="0.00">
                  <c:v>#N/A</c:v>
                </c:pt>
                <c:pt idx="13" formatCode="0.00">
                  <c:v>#N/A</c:v>
                </c:pt>
                <c:pt idx="14" formatCode="0.00">
                  <c:v>#N/A</c:v>
                </c:pt>
                <c:pt idx="15" formatCode="0.00">
                  <c:v>#N/A</c:v>
                </c:pt>
                <c:pt idx="16" formatCode="0.00">
                  <c:v>#N/A</c:v>
                </c:pt>
                <c:pt idx="17" formatCode="0.00">
                  <c:v>#N/A</c:v>
                </c:pt>
                <c:pt idx="18" formatCode="0.00">
                  <c:v>#N/A</c:v>
                </c:pt>
                <c:pt idx="19" formatCode="0.00">
                  <c:v>#N/A</c:v>
                </c:pt>
                <c:pt idx="20" formatCode="0.00">
                  <c:v>#N/A</c:v>
                </c:pt>
                <c:pt idx="21" formatCode="0.00">
                  <c:v>#N/A</c:v>
                </c:pt>
                <c:pt idx="22" formatCode="0.00">
                  <c:v>#N/A</c:v>
                </c:pt>
                <c:pt idx="23" formatCode="0.00">
                  <c:v>#N/A</c:v>
                </c:pt>
                <c:pt idx="24" formatCode="0.00">
                  <c:v>#N/A</c:v>
                </c:pt>
                <c:pt idx="25" formatCode="0.00">
                  <c:v>#N/A</c:v>
                </c:pt>
                <c:pt idx="26" formatCode="0.00">
                  <c:v>#N/A</c:v>
                </c:pt>
                <c:pt idx="27" formatCode="0.00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'01'!$AP$4:$AP$31</c15:f>
                <c15:dlblRangeCache>
                  <c:ptCount val="28"/>
                </c15:dlblRangeCache>
              </c15:datalabelsRange>
            </c:ext>
            <c:ext xmlns:c16="http://schemas.microsoft.com/office/drawing/2014/chart" uri="{C3380CC4-5D6E-409C-BE32-E72D297353CC}">
              <c16:uniqueId val="{0000002E-C86F-423E-8E20-84E7304F9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503855"/>
        <c:axId val="1807715423"/>
      </c:lineChart>
      <c:catAx>
        <c:axId val="162949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8031"/>
        <c:crosses val="autoZero"/>
        <c:auto val="1"/>
        <c:lblAlgn val="ctr"/>
        <c:lblOffset val="100"/>
        <c:noMultiLvlLbl val="0"/>
      </c:catAx>
      <c:valAx>
        <c:axId val="1629498031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494287"/>
        <c:crosses val="autoZero"/>
        <c:crossBetween val="between"/>
      </c:valAx>
      <c:valAx>
        <c:axId val="1807715423"/>
        <c:scaling>
          <c:orientation val="minMax"/>
          <c:max val="1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629503855"/>
        <c:crosses val="max"/>
        <c:crossBetween val="between"/>
      </c:valAx>
      <c:catAx>
        <c:axId val="1629503855"/>
        <c:scaling>
          <c:orientation val="minMax"/>
        </c:scaling>
        <c:delete val="1"/>
        <c:axPos val="b"/>
        <c:majorTickMark val="out"/>
        <c:minorTickMark val="none"/>
        <c:tickLblPos val="nextTo"/>
        <c:crossAx val="1807715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r>
              <a:rPr lang="en-US"/>
              <a:t>Male JC01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'01'!$AS$3</c:f>
              <c:strCache>
                <c:ptCount val="1"/>
                <c:pt idx="0">
                  <c:v>STD.M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'01'!$AS$4:$AS$31</c:f>
              <c:numCache>
                <c:formatCode>General</c:formatCode>
                <c:ptCount val="28"/>
                <c:pt idx="0">
                  <c:v>150</c:v>
                </c:pt>
                <c:pt idx="1">
                  <c:v>320</c:v>
                </c:pt>
                <c:pt idx="2">
                  <c:v>525</c:v>
                </c:pt>
                <c:pt idx="3">
                  <c:v>755</c:v>
                </c:pt>
                <c:pt idx="4">
                  <c:v>945</c:v>
                </c:pt>
                <c:pt idx="5">
                  <c:v>1130</c:v>
                </c:pt>
                <c:pt idx="6">
                  <c:v>1280</c:v>
                </c:pt>
                <c:pt idx="7">
                  <c:v>1420</c:v>
                </c:pt>
                <c:pt idx="8">
                  <c:v>1545</c:v>
                </c:pt>
                <c:pt idx="9">
                  <c:v>1670</c:v>
                </c:pt>
                <c:pt idx="10">
                  <c:v>1795</c:v>
                </c:pt>
                <c:pt idx="11">
                  <c:v>1920</c:v>
                </c:pt>
                <c:pt idx="12">
                  <c:v>2045</c:v>
                </c:pt>
                <c:pt idx="13">
                  <c:v>2170</c:v>
                </c:pt>
                <c:pt idx="14">
                  <c:v>2295</c:v>
                </c:pt>
                <c:pt idx="15">
                  <c:v>2420</c:v>
                </c:pt>
                <c:pt idx="16">
                  <c:v>2560</c:v>
                </c:pt>
                <c:pt idx="17">
                  <c:v>2715</c:v>
                </c:pt>
                <c:pt idx="18">
                  <c:v>2875</c:v>
                </c:pt>
                <c:pt idx="19">
                  <c:v>3035</c:v>
                </c:pt>
                <c:pt idx="20">
                  <c:v>3195</c:v>
                </c:pt>
                <c:pt idx="21">
                  <c:v>3355</c:v>
                </c:pt>
                <c:pt idx="22">
                  <c:v>3515</c:v>
                </c:pt>
                <c:pt idx="23">
                  <c:v>3675</c:v>
                </c:pt>
                <c:pt idx="24">
                  <c:v>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D6-464E-8706-C512515E9C82}"/>
            </c:ext>
          </c:extLst>
        </c:ser>
        <c:ser>
          <c:idx val="1"/>
          <c:order val="1"/>
          <c:tx>
            <c:strRef>
              <c:f>'01'!$AU$3</c:f>
              <c:strCache>
                <c:ptCount val="1"/>
                <c:pt idx="0">
                  <c:v>House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'01'!$AU$4:$AU$31</c:f>
              <c:numCache>
                <c:formatCode>0</c:formatCode>
                <c:ptCount val="28"/>
                <c:pt idx="0">
                  <c:v>150.93</c:v>
                </c:pt>
                <c:pt idx="1">
                  <c:v>326</c:v>
                </c:pt>
                <c:pt idx="2">
                  <c:v>508.93</c:v>
                </c:pt>
                <c:pt idx="3">
                  <c:v>709.5</c:v>
                </c:pt>
                <c:pt idx="4">
                  <c:v>910.16666666666663</c:v>
                </c:pt>
                <c:pt idx="5">
                  <c:v>1113.3333333333333</c:v>
                </c:pt>
                <c:pt idx="6">
                  <c:v>1264.8333333333333</c:v>
                </c:pt>
                <c:pt idx="7">
                  <c:v>1458.6666666666667</c:v>
                </c:pt>
                <c:pt idx="8">
                  <c:v>1545.6666666666667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D6-464E-8706-C512515E9C82}"/>
            </c:ext>
          </c:extLst>
        </c:ser>
        <c:ser>
          <c:idx val="2"/>
          <c:order val="2"/>
          <c:tx>
            <c:strRef>
              <c:f>'01'!$AW$3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'01'!$AW$4:$AW$31</c:f>
              <c:numCache>
                <c:formatCode>0</c:formatCode>
                <c:ptCount val="28"/>
                <c:pt idx="0">
                  <c:v>150.93</c:v>
                </c:pt>
                <c:pt idx="1">
                  <c:v>326</c:v>
                </c:pt>
                <c:pt idx="2">
                  <c:v>508</c:v>
                </c:pt>
                <c:pt idx="3">
                  <c:v>748</c:v>
                </c:pt>
                <c:pt idx="4">
                  <c:v>983</c:v>
                </c:pt>
                <c:pt idx="5">
                  <c:v>1022</c:v>
                </c:pt>
                <c:pt idx="6">
                  <c:v>1212</c:v>
                </c:pt>
                <c:pt idx="7">
                  <c:v>1393</c:v>
                </c:pt>
                <c:pt idx="8">
                  <c:v>1515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D6-464E-8706-C512515E9C82}"/>
            </c:ext>
          </c:extLst>
        </c:ser>
        <c:ser>
          <c:idx val="3"/>
          <c:order val="3"/>
          <c:tx>
            <c:strRef>
              <c:f>'01'!$AY$3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'01'!$AY$4:$AY$31</c:f>
              <c:numCache>
                <c:formatCode>0</c:formatCode>
                <c:ptCount val="28"/>
                <c:pt idx="2">
                  <c:v>508</c:v>
                </c:pt>
                <c:pt idx="3">
                  <c:v>711</c:v>
                </c:pt>
                <c:pt idx="4">
                  <c:v>862</c:v>
                </c:pt>
                <c:pt idx="5">
                  <c:v>1087</c:v>
                </c:pt>
                <c:pt idx="6">
                  <c:v>1284</c:v>
                </c:pt>
                <c:pt idx="7">
                  <c:v>1483</c:v>
                </c:pt>
                <c:pt idx="8">
                  <c:v>1535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D6-464E-8706-C512515E9C82}"/>
            </c:ext>
          </c:extLst>
        </c:ser>
        <c:ser>
          <c:idx val="4"/>
          <c:order val="4"/>
          <c:tx>
            <c:strRef>
              <c:f>'01'!$BA$3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'01'!$BA$4:$BA$31</c:f>
              <c:numCache>
                <c:formatCode>0</c:formatCode>
                <c:ptCount val="28"/>
                <c:pt idx="2">
                  <c:v>533.55999999999995</c:v>
                </c:pt>
                <c:pt idx="3">
                  <c:v>744</c:v>
                </c:pt>
                <c:pt idx="4">
                  <c:v>873</c:v>
                </c:pt>
                <c:pt idx="5">
                  <c:v>1039</c:v>
                </c:pt>
                <c:pt idx="6">
                  <c:v>1182</c:v>
                </c:pt>
                <c:pt idx="7">
                  <c:v>1440</c:v>
                </c:pt>
                <c:pt idx="8">
                  <c:v>1590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D6-464E-8706-C512515E9C82}"/>
            </c:ext>
          </c:extLst>
        </c:ser>
        <c:ser>
          <c:idx val="5"/>
          <c:order val="5"/>
          <c:tx>
            <c:strRef>
              <c:f>'01'!$BC$3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'01'!$BC$4:$BC$31</c:f>
              <c:numCache>
                <c:formatCode>0</c:formatCode>
                <c:ptCount val="28"/>
                <c:pt idx="2">
                  <c:v>501.48</c:v>
                </c:pt>
                <c:pt idx="3">
                  <c:v>657</c:v>
                </c:pt>
                <c:pt idx="4">
                  <c:v>896</c:v>
                </c:pt>
                <c:pt idx="5">
                  <c:v>1093</c:v>
                </c:pt>
                <c:pt idx="6">
                  <c:v>1219</c:v>
                </c:pt>
                <c:pt idx="7">
                  <c:v>1423</c:v>
                </c:pt>
                <c:pt idx="8">
                  <c:v>1551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D6-464E-8706-C512515E9C82}"/>
            </c:ext>
          </c:extLst>
        </c:ser>
        <c:ser>
          <c:idx val="6"/>
          <c:order val="6"/>
          <c:tx>
            <c:strRef>
              <c:f>'01'!$BE$3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'01'!$BE$4:$BE$31</c:f>
              <c:numCache>
                <c:formatCode>0</c:formatCode>
                <c:ptCount val="28"/>
                <c:pt idx="2">
                  <c:v>506.4</c:v>
                </c:pt>
                <c:pt idx="3">
                  <c:v>708</c:v>
                </c:pt>
                <c:pt idx="4">
                  <c:v>920</c:v>
                </c:pt>
                <c:pt idx="5">
                  <c:v>1211</c:v>
                </c:pt>
                <c:pt idx="6">
                  <c:v>1359</c:v>
                </c:pt>
                <c:pt idx="7">
                  <c:v>1531</c:v>
                </c:pt>
                <c:pt idx="8">
                  <c:v>1562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D6-464E-8706-C512515E9C82}"/>
            </c:ext>
          </c:extLst>
        </c:ser>
        <c:ser>
          <c:idx val="7"/>
          <c:order val="7"/>
          <c:tx>
            <c:strRef>
              <c:f>'01'!$BG$3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'01'!$BG$4:$BG$31</c:f>
              <c:numCache>
                <c:formatCode>0</c:formatCode>
                <c:ptCount val="28"/>
                <c:pt idx="2">
                  <c:v>496.14</c:v>
                </c:pt>
                <c:pt idx="3">
                  <c:v>689</c:v>
                </c:pt>
                <c:pt idx="4">
                  <c:v>927</c:v>
                </c:pt>
                <c:pt idx="5">
                  <c:v>1228</c:v>
                </c:pt>
                <c:pt idx="6">
                  <c:v>1333</c:v>
                </c:pt>
                <c:pt idx="7">
                  <c:v>1482</c:v>
                </c:pt>
                <c:pt idx="8">
                  <c:v>1521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D6-464E-8706-C512515E9C82}"/>
            </c:ext>
          </c:extLst>
        </c:ser>
        <c:ser>
          <c:idx val="8"/>
          <c:order val="8"/>
          <c:tx>
            <c:strRef>
              <c:f>'01'!$BI$3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'01'!$BI$4:$BI$31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D6-464E-8706-C512515E9C82}"/>
            </c:ext>
          </c:extLst>
        </c:ser>
        <c:ser>
          <c:idx val="9"/>
          <c:order val="9"/>
          <c:tx>
            <c:strRef>
              <c:f>'01'!$BK$3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'01'!$BK$4:$BK$31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D6-464E-8706-C512515E9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57231"/>
        <c:axId val="1724258063"/>
      </c:lineChart>
      <c:lineChart>
        <c:grouping val="standard"/>
        <c:varyColors val="0"/>
        <c:ser>
          <c:idx val="10"/>
          <c:order val="10"/>
          <c:tx>
            <c:strRef>
              <c:f>'01'!$BP$3</c:f>
              <c:strCache>
                <c:ptCount val="1"/>
                <c:pt idx="0">
                  <c:v>Uniform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ED6-464E-8706-C512515E9C8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D6-464E-8706-C512515E9C8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ED6-464E-8706-C512515E9C8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D6-464E-8706-C512515E9C8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8150475-9AC8-471D-973C-72E5C5AD2C35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3ED6-464E-8706-C512515E9C8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ED6-464E-8706-C512515E9C8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3ED6-464E-8706-C512515E9C8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3ED6-464E-8706-C512515E9C8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3ED6-464E-8706-C512515E9C8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3ED6-464E-8706-C512515E9C8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3ED6-464E-8706-C512515E9C8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3ED6-464E-8706-C512515E9C8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3ED6-464E-8706-C512515E9C8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3ED6-464E-8706-C512515E9C8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3ED6-464E-8706-C512515E9C82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3ED6-464E-8706-C512515E9C82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3ED6-464E-8706-C512515E9C82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3ED6-464E-8706-C512515E9C82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3ED6-464E-8706-C512515E9C82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3ED6-464E-8706-C512515E9C82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3ED6-464E-8706-C512515E9C82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3ED6-464E-8706-C512515E9C82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3ED6-464E-8706-C512515E9C82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3ED6-464E-8706-C512515E9C82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3ED6-464E-8706-C512515E9C82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3ED6-464E-8706-C512515E9C82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3ED6-464E-8706-C512515E9C82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3ED6-464E-8706-C512515E9C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ordia New" panose="020B0304020202020204" pitchFamily="34" charset="-34"/>
                    <a:ea typeface="+mn-ea"/>
                    <a:cs typeface="Cordia New" panose="020B0304020202020204" pitchFamily="34" charset="-34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cat>
            <c:numRef>
              <c:f>'01'!$B$4:$B$31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'01'!$BP$4:$BP$31</c:f>
              <c:numCache>
                <c:formatCode>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'01'!$BO$4:$BO$31</c15:f>
                <c15:dlblRangeCache>
                  <c:ptCount val="28"/>
                  <c:pt idx="6">
                    <c:v> - 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6-3ED6-464E-8706-C512515E9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290511"/>
        <c:axId val="1724298415"/>
      </c:lineChart>
      <c:catAx>
        <c:axId val="17242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8063"/>
        <c:crosses val="autoZero"/>
        <c:auto val="1"/>
        <c:lblAlgn val="ctr"/>
        <c:lblOffset val="100"/>
        <c:noMultiLvlLbl val="0"/>
      </c:catAx>
      <c:valAx>
        <c:axId val="17242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57231"/>
        <c:crosses val="autoZero"/>
        <c:crossBetween val="between"/>
      </c:valAx>
      <c:valAx>
        <c:axId val="1724298415"/>
        <c:scaling>
          <c:orientation val="minMax"/>
          <c:max val="100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rdia New" panose="020B0304020202020204" pitchFamily="34" charset="-34"/>
                <a:ea typeface="+mn-ea"/>
                <a:cs typeface="Cordia New" panose="020B0304020202020204" pitchFamily="34" charset="-34"/>
              </a:defRPr>
            </a:pPr>
            <a:endParaRPr lang="en-US"/>
          </a:p>
        </c:txPr>
        <c:crossAx val="1724290511"/>
        <c:crosses val="max"/>
        <c:crossBetween val="between"/>
      </c:valAx>
      <c:catAx>
        <c:axId val="172429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4298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dia New" panose="020B0304020202020204" pitchFamily="34" charset="-34"/>
              <a:ea typeface="+mn-ea"/>
              <a:cs typeface="Cordia New" panose="020B0304020202020204" pitchFamily="34" charset="-34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aseline="0">
          <a:latin typeface="Cordia New" panose="020B0304020202020204" pitchFamily="34" charset="-34"/>
          <a:cs typeface="Cordia New" panose="020B0304020202020204" pitchFamily="34" charset="-34"/>
        </a:defRPr>
      </a:pPr>
      <a:endParaRPr lang="en-US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A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/>
  <sheetViews>
    <sheetView zoomScale="80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/>
  <sheetViews>
    <sheetView zoomScale="90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/>
  <sheetViews>
    <sheetView zoomScale="92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/>
  <sheetViews>
    <sheetView zoomScale="93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/>
  <sheetViews>
    <sheetView zoomScale="12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/>
  <sheetViews>
    <sheetView zoomScale="96" workbookViewId="0"/>
  </sheetViews>
  <pageMargins left="0.7" right="0.7" top="0.75" bottom="0.75" header="0.3" footer="0.3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/>
  <sheetViews>
    <sheetView workbookViewId="0"/>
  </sheetViews>
  <pageMargins left="0.7" right="0.7" top="0.75" bottom="0.75" header="0.3" footer="0.3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/>
  <sheetViews>
    <sheetView zoomScale="98" workbookViewId="0"/>
  </sheetViews>
  <pageMargins left="0.7" right="0.7" top="0.75" bottom="0.75" header="0.3" footer="0.3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/>
  <sheetViews>
    <sheetView workbookViewId="0"/>
  </sheetViews>
  <pageMargins left="0.7" right="0.7" top="0.75" bottom="0.75" header="0.3" footer="0.3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/>
  <sheetViews>
    <sheetView zoomScale="69" workbookViewId="0" zoomToFit="1"/>
  </sheetViews>
  <pageMargins left="0.7" right="0.7" top="0.75" bottom="0.75" header="0.3" footer="0.3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/>
  <sheetViews>
    <sheetView zoomScale="88" workbookViewId="0"/>
  </sheetViews>
  <pageMargins left="0.7" right="0.7" top="0.75" bottom="0.75" header="0.3" footer="0.3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/>
  <sheetViews>
    <sheetView zoomScale="110" workbookViewId="0"/>
  </sheetViews>
  <pageMargins left="0.7" right="0.7" top="0.75" bottom="0.75" header="0.3" footer="0.3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/>
  <sheetViews>
    <sheetView zoomScale="98" workbookViewId="0"/>
  </sheetViews>
  <pageMargins left="0.7" right="0.7" top="0.75" bottom="0.75" header="0.3" footer="0.3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/>
  <sheetViews>
    <sheetView zoomScale="96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98147</xdr:colOff>
      <xdr:row>0</xdr:row>
      <xdr:rowOff>16739</xdr:rowOff>
    </xdr:from>
    <xdr:to>
      <xdr:col>18</xdr:col>
      <xdr:colOff>230909</xdr:colOff>
      <xdr:row>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47145</xdr:colOff>
      <xdr:row>0</xdr:row>
      <xdr:rowOff>0</xdr:rowOff>
    </xdr:from>
    <xdr:to>
      <xdr:col>33</xdr:col>
      <xdr:colOff>272280</xdr:colOff>
      <xdr:row>2</xdr:row>
      <xdr:rowOff>64079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0</xdr:row>
      <xdr:rowOff>7358</xdr:rowOff>
    </xdr:from>
    <xdr:to>
      <xdr:col>66</xdr:col>
      <xdr:colOff>415635</xdr:colOff>
      <xdr:row>2</xdr:row>
      <xdr:rowOff>71436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67</xdr:col>
      <xdr:colOff>28142</xdr:colOff>
      <xdr:row>0</xdr:row>
      <xdr:rowOff>0</xdr:rowOff>
    </xdr:from>
    <xdr:to>
      <xdr:col>80</xdr:col>
      <xdr:colOff>443777</xdr:colOff>
      <xdr:row>2</xdr:row>
      <xdr:rowOff>64078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801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0.16604</cdr:x>
      <cdr:y>0.69869</cdr:y>
    </cdr:from>
    <cdr:to>
      <cdr:x>0.23655</cdr:x>
      <cdr:y>0.76857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543050" y="4241800"/>
          <a:ext cx="655290" cy="42426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9222" cy="60748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0.16859</cdr:x>
      <cdr:y>0.66922</cdr:y>
    </cdr:from>
    <cdr:to>
      <cdr:x>0.23906</cdr:x>
      <cdr:y>0.73906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567744" y="4065411"/>
          <a:ext cx="655290" cy="42426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0.16503</cdr:x>
      <cdr:y>0.70033</cdr:y>
    </cdr:from>
    <cdr:to>
      <cdr:x>0.2356</cdr:x>
      <cdr:y>0.77029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532466" y="4247322"/>
          <a:ext cx="655290" cy="42426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0.16702</cdr:x>
      <cdr:y>0.66543</cdr:y>
    </cdr:from>
    <cdr:to>
      <cdr:x>0.23759</cdr:x>
      <cdr:y>0.73539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550872" y="4035655"/>
          <a:ext cx="655290" cy="42426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739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0.19774</cdr:x>
      <cdr:y>0.67454</cdr:y>
    </cdr:from>
    <cdr:to>
      <cdr:x>0.26817</cdr:x>
      <cdr:y>0.74439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836162" y="4090872"/>
          <a:ext cx="654019" cy="423662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9299677" cy="607688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0.20003</cdr:x>
      <cdr:y>0.67128</cdr:y>
    </cdr:from>
    <cdr:to>
      <cdr:x>0.27036</cdr:x>
      <cdr:y>0.741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860208" y="4079295"/>
          <a:ext cx="654019" cy="423662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9292167" cy="60642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0.16633</cdr:x>
      <cdr:y>0.68601</cdr:y>
    </cdr:from>
    <cdr:to>
      <cdr:x>0.23669</cdr:x>
      <cdr:y>0.75581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546087" y="4163817"/>
          <a:ext cx="654019" cy="423662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0.16404</cdr:x>
      <cdr:y>0.62143</cdr:y>
    </cdr:from>
    <cdr:to>
      <cdr:x>0.23441</cdr:x>
      <cdr:y>0.69123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523264" y="3768771"/>
          <a:ext cx="653406" cy="42333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9293490" cy="60655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0.16801</cdr:x>
      <cdr:y>0.66998</cdr:y>
    </cdr:from>
    <cdr:to>
      <cdr:x>0.23837</cdr:x>
      <cdr:y>0.73979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560075" y="4063264"/>
          <a:ext cx="653406" cy="42333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0.16702</cdr:x>
      <cdr:y>0.64722</cdr:y>
    </cdr:from>
    <cdr:to>
      <cdr:x>0.23738</cdr:x>
      <cdr:y>0.71703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550872" y="3925220"/>
          <a:ext cx="653406" cy="42333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0.00349</cdr:x>
      <cdr:y>0</cdr:y>
    </cdr:from>
    <cdr:to>
      <cdr:x>0.07386</cdr:x>
      <cdr:y>0.0698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32395" y="0"/>
          <a:ext cx="653406" cy="42333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9291735" cy="607137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0.15711</cdr:x>
      <cdr:y>0.67302</cdr:y>
    </cdr:from>
    <cdr:to>
      <cdr:x>0.22747</cdr:x>
      <cdr:y>0.74282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458873" y="4081671"/>
          <a:ext cx="653343" cy="423317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0.16404</cdr:x>
      <cdr:y>0.65026</cdr:y>
    </cdr:from>
    <cdr:to>
      <cdr:x>0.23441</cdr:x>
      <cdr:y>0.72006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523263" y="3943626"/>
          <a:ext cx="653406" cy="42333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0.16323</cdr:x>
      <cdr:y>0.67757</cdr:y>
    </cdr:from>
    <cdr:to>
      <cdr:x>0.23359</cdr:x>
      <cdr:y>0.74737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517438" y="4113256"/>
          <a:ext cx="654095" cy="423728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9285725" cy="6064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0.16702</cdr:x>
      <cdr:y>0.63964</cdr:y>
    </cdr:from>
    <cdr:to>
      <cdr:x>0.23738</cdr:x>
      <cdr:y>0.70944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550872" y="3879206"/>
          <a:ext cx="653406" cy="42333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9294091" cy="60685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0.19873</cdr:x>
      <cdr:y>0.60625</cdr:y>
    </cdr:from>
    <cdr:to>
      <cdr:x>0.2691</cdr:x>
      <cdr:y>0.67605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845365" y="3676742"/>
          <a:ext cx="653406" cy="42333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9294091" cy="606713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0.19774</cdr:x>
      <cdr:y>0.61687</cdr:y>
    </cdr:from>
    <cdr:to>
      <cdr:x>0.26811</cdr:x>
      <cdr:y>0.68668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836162" y="3741162"/>
          <a:ext cx="653406" cy="42333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9291735" cy="607137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0.20119</cdr:x>
      <cdr:y>0.62215</cdr:y>
    </cdr:from>
    <cdr:to>
      <cdr:x>0.27156</cdr:x>
      <cdr:y>0.69196</cdr:y>
    </cdr:to>
    <cdr:sp macro="" textlink="">
      <cdr:nvSpPr>
        <cdr:cNvPr id="3" name="Down Arrow Callout 2"/>
        <cdr:cNvSpPr/>
      </cdr:nvSpPr>
      <cdr:spPr>
        <a:xfrm xmlns:a="http://schemas.openxmlformats.org/drawingml/2006/main">
          <a:off x="1868189" y="3773189"/>
          <a:ext cx="653406" cy="42333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9293490" cy="60655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0.19873</cdr:x>
      <cdr:y>0.60473</cdr:y>
    </cdr:from>
    <cdr:to>
      <cdr:x>0.2691</cdr:x>
      <cdr:y>0.67454</cdr:y>
    </cdr:to>
    <cdr:sp macro="" textlink="">
      <cdr:nvSpPr>
        <cdr:cNvPr id="2" name="Down Arrow Callout 1"/>
        <cdr:cNvSpPr/>
      </cdr:nvSpPr>
      <cdr:spPr>
        <a:xfrm xmlns:a="http://schemas.openxmlformats.org/drawingml/2006/main">
          <a:off x="1845365" y="3667539"/>
          <a:ext cx="653406" cy="423333"/>
        </a:xfrm>
        <a:prstGeom xmlns:a="http://schemas.openxmlformats.org/drawingml/2006/main" prst="downArrowCallout">
          <a:avLst>
            <a:gd name="adj1" fmla="val 25000"/>
            <a:gd name="adj2" fmla="val 22826"/>
            <a:gd name="adj3" fmla="val 25000"/>
            <a:gd name="adj4" fmla="val 649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th-TH"/>
            <a:t>เกรดไก่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FB1%20body%20weight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use"/>
      <sheetName val="pen"/>
      <sheetName val="calculation"/>
      <sheetName val="01"/>
      <sheetName val="F01"/>
      <sheetName val="M01"/>
      <sheetName val="02"/>
      <sheetName val="F02"/>
      <sheetName val="M02"/>
      <sheetName val="03"/>
      <sheetName val="F03"/>
      <sheetName val="M03"/>
      <sheetName val="04"/>
      <sheetName val="F04"/>
      <sheetName val="M04"/>
      <sheetName val="05"/>
      <sheetName val="F05"/>
      <sheetName val="M05"/>
      <sheetName val="06"/>
      <sheetName val="F06"/>
      <sheetName val="M06"/>
      <sheetName val="07"/>
      <sheetName val="F07"/>
      <sheetName val="M07"/>
      <sheetName val="08"/>
      <sheetName val="F08"/>
      <sheetName val="M08"/>
      <sheetName val="09"/>
      <sheetName val="F09"/>
      <sheetName val="M09"/>
      <sheetName val="10"/>
      <sheetName val="F10"/>
      <sheetName val="M10"/>
      <sheetName val="11"/>
      <sheetName val="F11"/>
      <sheetName val="M11"/>
      <sheetName val="12"/>
      <sheetName val="F12"/>
      <sheetName val="M12"/>
      <sheetName val="13"/>
      <sheetName val="F13"/>
      <sheetName val="M13"/>
      <sheetName val="14"/>
      <sheetName val="F14"/>
      <sheetName val="M14"/>
      <sheetName val="15"/>
      <sheetName val="F15"/>
      <sheetName val="M15"/>
      <sheetName val="16"/>
      <sheetName val="F16"/>
      <sheetName val="M16"/>
      <sheetName val="uniform"/>
      <sheetName val="ave"/>
      <sheetName val="master"/>
      <sheetName val="raw"/>
      <sheetName val="sat"/>
    </sheetNames>
    <sheetDataSet>
      <sheetData sheetId="0" refreshError="1"/>
      <sheetData sheetId="1" refreshError="1"/>
      <sheetData sheetId="2" refreshError="1"/>
      <sheetData sheetId="3">
        <row r="4">
          <cell r="AS4">
            <v>150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>
        <row r="5">
          <cell r="K5">
            <v>115</v>
          </cell>
        </row>
        <row r="6">
          <cell r="K6">
            <v>215</v>
          </cell>
        </row>
        <row r="7">
          <cell r="K7">
            <v>335</v>
          </cell>
        </row>
        <row r="8">
          <cell r="K8">
            <v>470</v>
          </cell>
        </row>
        <row r="9">
          <cell r="K9">
            <v>590</v>
          </cell>
        </row>
        <row r="10">
          <cell r="K10">
            <v>700</v>
          </cell>
        </row>
        <row r="11">
          <cell r="K11">
            <v>800</v>
          </cell>
        </row>
        <row r="12">
          <cell r="K12">
            <v>910</v>
          </cell>
        </row>
        <row r="13">
          <cell r="K13">
            <v>1020</v>
          </cell>
        </row>
        <row r="14">
          <cell r="K14">
            <v>1130</v>
          </cell>
        </row>
        <row r="15">
          <cell r="K15">
            <v>1240</v>
          </cell>
        </row>
        <row r="16">
          <cell r="K16">
            <v>1340</v>
          </cell>
        </row>
        <row r="17">
          <cell r="K17">
            <v>1440</v>
          </cell>
        </row>
        <row r="18">
          <cell r="K18">
            <v>1540</v>
          </cell>
        </row>
        <row r="19">
          <cell r="K19">
            <v>1650</v>
          </cell>
        </row>
        <row r="20">
          <cell r="K20">
            <v>1780</v>
          </cell>
        </row>
        <row r="21">
          <cell r="K21">
            <v>1920</v>
          </cell>
        </row>
        <row r="22">
          <cell r="K22">
            <v>2060</v>
          </cell>
        </row>
        <row r="23">
          <cell r="K23">
            <v>2200</v>
          </cell>
        </row>
        <row r="24">
          <cell r="K24">
            <v>2340</v>
          </cell>
        </row>
        <row r="25">
          <cell r="K25">
            <v>2505</v>
          </cell>
        </row>
        <row r="26">
          <cell r="K26">
            <v>2675</v>
          </cell>
        </row>
        <row r="27">
          <cell r="K27">
            <v>2825</v>
          </cell>
        </row>
        <row r="28">
          <cell r="K28">
            <v>2965</v>
          </cell>
        </row>
        <row r="29">
          <cell r="K29">
            <v>3090</v>
          </cell>
        </row>
      </sheetData>
      <sheetData sheetId="54" refreshError="1"/>
      <sheetData sheetId="5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nravin Norkeaw" refreshedDate="44842.749814583331" createdVersion="6" refreshedVersion="6" minRefreshableVersion="3" recordCount="1459" xr:uid="{00000000-000A-0000-FFFF-FFFF56000000}">
  <cacheSource type="worksheet">
    <worksheetSource ref="A1:S1048576" sheet="raw"/>
  </cacheSource>
  <cacheFields count="19">
    <cacheField name="Date and time" numFmtId="0">
      <sharedItems containsNonDate="0" containsDate="1" containsString="0" containsBlank="1" minDate="2022-09-02T10:39:24" maxDate="2022-10-08T11:10:41"/>
    </cacheField>
    <cacheField name="File" numFmtId="0">
      <sharedItems containsBlank="1"/>
    </cacheField>
    <cacheField name="Count" numFmtId="0">
      <sharedItems containsString="0" containsBlank="1" containsNumber="1" containsInteger="1" minValue="4" maxValue="89"/>
    </cacheField>
    <cacheField name="Average [kg]" numFmtId="0">
      <sharedItems containsString="0" containsBlank="1" containsNumber="1" minValue="0.40200000000000002" maxValue="1.702"/>
    </cacheField>
    <cacheField name="St. deviation [kg]" numFmtId="0">
      <sharedItems containsString="0" containsBlank="1" containsNumber="1" minValue="2.4E-2" maxValue="0.27900000000000003"/>
    </cacheField>
    <cacheField name="CV [%]" numFmtId="0">
      <sharedItems containsString="0" containsBlank="1" containsNumber="1" minValue="3.8" maxValue="34.200000000000003"/>
    </cacheField>
    <cacheField name="Uniformity [%]" numFmtId="0">
      <sharedItems containsString="0" containsBlank="1" containsNumber="1" minValue="15.8" maxValue="100"/>
    </cacheField>
    <cacheField name="Speed [1/hour]" numFmtId="0">
      <sharedItems containsString="0" containsBlank="1" containsNumber="1" containsInteger="1" minValue="18" maxValue="735"/>
    </cacheField>
    <cacheField name="weight grams" numFmtId="3">
      <sharedItems containsString="0" containsBlank="1" containsNumber="1" minValue="402" maxValue="1702"/>
    </cacheField>
    <cacheField name="pen" numFmtId="0">
      <sharedItems containsBlank="1"/>
    </cacheField>
    <cacheField name="breed" numFmtId="0">
      <sharedItems containsBlank="1"/>
    </cacheField>
    <cacheField name="farm" numFmtId="0">
      <sharedItems containsBlank="1"/>
    </cacheField>
    <cacheField name="house" numFmtId="0">
      <sharedItems containsBlank="1" count="18">
        <s v="01"/>
        <s v="02"/>
        <s v="03"/>
        <s v="04"/>
        <s v="06"/>
        <s v="07"/>
        <s v="09"/>
        <s v="08"/>
        <s v="10"/>
        <s v="11"/>
        <s v="05"/>
        <s v="12"/>
        <s v="13"/>
        <s v="14"/>
        <s v="15"/>
        <s v="16"/>
        <m/>
        <s v="" u="1"/>
      </sharedItems>
    </cacheField>
    <cacheField name="gender" numFmtId="0">
      <sharedItems containsBlank="1" count="4">
        <s v="F"/>
        <s v="M"/>
        <m/>
        <s v="" u="1"/>
      </sharedItems>
    </cacheField>
    <cacheField name="chickin" numFmtId="14">
      <sharedItems containsNonDate="0" containsDate="1" containsString="0" containsBlank="1" minDate="2022-08-05T00:00:00" maxDate="2022-08-27T00:00:00"/>
    </cacheField>
    <cacheField name="age_w" numFmtId="0">
      <sharedItems containsString="0" containsBlank="1" containsNumber="1" containsInteger="1" minValue="-6400" maxValue="16" count="22">
        <n v="4"/>
        <n v="5"/>
        <n v="6"/>
        <n v="7"/>
        <n v="8"/>
        <n v="9"/>
        <m/>
        <n v="-6389" u="1"/>
        <n v="-6399" u="1"/>
        <n v="13" u="1"/>
        <n v="14" u="1"/>
        <n v="15" u="1"/>
        <n v="2" u="1"/>
        <n v="16" u="1"/>
        <n v="-6388" u="1"/>
        <n v="-6398" u="1"/>
        <n v="1" u="1"/>
        <n v="3" u="1"/>
        <n v="-6400" u="1"/>
        <n v="-6387" u="1"/>
        <n v="-6397" u="1"/>
        <n v="12" u="1"/>
      </sharedItems>
    </cacheField>
    <cacheField name="pen value" numFmtId="0">
      <sharedItems containsString="0" containsBlank="1" containsNumber="1" containsInteger="1" minValue="1" maxValue="20" count="18">
        <n v="1"/>
        <n v="2"/>
        <n v="3"/>
        <n v="4"/>
        <n v="5"/>
        <n v="6"/>
        <n v="7"/>
        <n v="8"/>
        <n v="16"/>
        <n v="15"/>
        <n v="14"/>
        <n v="13"/>
        <n v="12"/>
        <n v="11"/>
        <n v="10"/>
        <n v="9"/>
        <m/>
        <n v="20" u="1"/>
      </sharedItems>
    </cacheField>
    <cacheField name="Saturday date" numFmtId="0">
      <sharedItems containsNonDate="0" containsDate="1" containsString="0" containsBlank="1" minDate="2022-09-03T10:39:24" maxDate="2022-10-08T17:10:54"/>
    </cacheField>
    <cacheField name="week" numFmtId="0">
      <sharedItems containsString="0" containsBlank="1" containsNumber="1" containsInteger="1" minValue="0" maxValue="41" count="14">
        <n v="36"/>
        <n v="37"/>
        <n v="38"/>
        <n v="39"/>
        <n v="40"/>
        <n v="41"/>
        <m/>
        <n v="0" u="1"/>
        <n v="23" u="1"/>
        <n v="24" u="1"/>
        <n v="25" u="1"/>
        <n v="26" u="1"/>
        <n v="27" u="1"/>
        <n v="2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nravin Norkeaw" refreshedDate="44842.749814814815" createdVersion="6" refreshedVersion="6" minRefreshableVersion="3" recordCount="1459" xr:uid="{00000000-000A-0000-FFFF-FFFF5C000000}">
  <cacheSource type="worksheet">
    <worksheetSource ref="A1:Q1048576" sheet="raw"/>
  </cacheSource>
  <cacheFields count="17">
    <cacheField name="Date and time" numFmtId="0">
      <sharedItems containsNonDate="0" containsDate="1" containsString="0" containsBlank="1" minDate="2022-09-02T10:39:24" maxDate="2022-10-08T11:10:41"/>
    </cacheField>
    <cacheField name="File" numFmtId="0">
      <sharedItems containsBlank="1"/>
    </cacheField>
    <cacheField name="Count" numFmtId="0">
      <sharedItems containsString="0" containsBlank="1" containsNumber="1" containsInteger="1" minValue="4" maxValue="89"/>
    </cacheField>
    <cacheField name="Average [kg]" numFmtId="0">
      <sharedItems containsString="0" containsBlank="1" containsNumber="1" minValue="0.40200000000000002" maxValue="1.702"/>
    </cacheField>
    <cacheField name="St. deviation [kg]" numFmtId="0">
      <sharedItems containsString="0" containsBlank="1" containsNumber="1" minValue="2.4E-2" maxValue="0.27900000000000003"/>
    </cacheField>
    <cacheField name="CV [%]" numFmtId="0">
      <sharedItems containsString="0" containsBlank="1" containsNumber="1" minValue="3.8" maxValue="34.200000000000003"/>
    </cacheField>
    <cacheField name="Uniformity [%]" numFmtId="0">
      <sharedItems containsString="0" containsBlank="1" containsNumber="1" minValue="15.8" maxValue="100"/>
    </cacheField>
    <cacheField name="Speed [1/hour]" numFmtId="0">
      <sharedItems containsString="0" containsBlank="1" containsNumber="1" containsInteger="1" minValue="18" maxValue="735"/>
    </cacheField>
    <cacheField name="weight grams" numFmtId="3">
      <sharedItems containsString="0" containsBlank="1" containsNumber="1" minValue="402" maxValue="1702"/>
    </cacheField>
    <cacheField name="pen" numFmtId="0">
      <sharedItems containsBlank="1"/>
    </cacheField>
    <cacheField name="breed" numFmtId="0">
      <sharedItems containsBlank="1"/>
    </cacheField>
    <cacheField name="farm" numFmtId="0">
      <sharedItems containsBlank="1"/>
    </cacheField>
    <cacheField name="house" numFmtId="0">
      <sharedItems containsBlank="1" count="18">
        <s v="01"/>
        <s v="02"/>
        <s v="03"/>
        <s v="04"/>
        <s v="06"/>
        <s v="07"/>
        <s v="09"/>
        <s v="08"/>
        <s v="10"/>
        <s v="11"/>
        <s v="05"/>
        <s v="12"/>
        <s v="13"/>
        <s v="14"/>
        <s v="15"/>
        <s v="16"/>
        <m/>
        <s v="" u="1"/>
      </sharedItems>
    </cacheField>
    <cacheField name="gender" numFmtId="0">
      <sharedItems containsBlank="1" count="4">
        <s v="F"/>
        <s v="M"/>
        <m/>
        <s v="" u="1"/>
      </sharedItems>
    </cacheField>
    <cacheField name="chickin" numFmtId="14">
      <sharedItems containsNonDate="0" containsDate="1" containsString="0" containsBlank="1" minDate="2022-08-05T00:00:00" maxDate="2022-08-27T00:00:00"/>
    </cacheField>
    <cacheField name="age_w" numFmtId="0">
      <sharedItems containsString="0" containsBlank="1" containsNumber="1" containsInteger="1" minValue="-6400" maxValue="28337" count="24">
        <n v="4"/>
        <n v="5"/>
        <n v="6"/>
        <n v="7"/>
        <n v="8"/>
        <n v="9"/>
        <m/>
        <n v="-6389" u="1"/>
        <n v="-6399" u="1"/>
        <n v="13" u="1"/>
        <n v="14" u="1"/>
        <n v="15" u="1"/>
        <n v="2" u="1"/>
        <n v="16" u="1"/>
        <n v="-6388" u="1"/>
        <n v="-6398" u="1"/>
        <n v="1" u="1"/>
        <n v="28337" u="1"/>
        <n v="3" u="1"/>
        <n v="-6400" u="1"/>
        <n v="28336" u="1"/>
        <n v="-6387" u="1"/>
        <n v="-6397" u="1"/>
        <n v="12" u="1"/>
      </sharedItems>
    </cacheField>
    <cacheField name="pen value" numFmtId="0">
      <sharedItems containsString="0" containsBlank="1" containsNumber="1" containsInteger="1" minValue="1" maxValue="20" count="18">
        <n v="1"/>
        <n v="2"/>
        <n v="3"/>
        <n v="4"/>
        <n v="5"/>
        <n v="6"/>
        <n v="7"/>
        <n v="8"/>
        <n v="16"/>
        <n v="15"/>
        <n v="14"/>
        <n v="13"/>
        <n v="12"/>
        <n v="11"/>
        <n v="10"/>
        <n v="9"/>
        <m/>
        <n v="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9">
  <r>
    <d v="2022-09-02T10:39:24"/>
    <s v="JC01F01"/>
    <n v="65"/>
    <n v="0.442"/>
    <n v="5.6000000000000001E-2"/>
    <n v="12.8"/>
    <n v="52.3"/>
    <n v="505"/>
    <n v="442"/>
    <s v="01"/>
    <s v="J"/>
    <s v="C"/>
    <x v="0"/>
    <x v="0"/>
    <d v="2022-08-05T00:00:00"/>
    <x v="0"/>
    <x v="0"/>
    <d v="2022-09-03T10:39:24"/>
    <x v="0"/>
  </r>
  <r>
    <d v="2022-09-02T10:51:06"/>
    <s v="JC01F02"/>
    <n v="65"/>
    <n v="0.46400000000000002"/>
    <n v="0.05"/>
    <n v="10.7"/>
    <n v="64.599999999999994"/>
    <n v="611"/>
    <n v="464"/>
    <s v="02"/>
    <s v="J"/>
    <s v="C"/>
    <x v="0"/>
    <x v="0"/>
    <d v="2022-08-05T00:00:00"/>
    <x v="0"/>
    <x v="1"/>
    <d v="2022-09-03T10:51:06"/>
    <x v="0"/>
  </r>
  <r>
    <d v="2022-09-02T10:59:58"/>
    <s v="JC01F03"/>
    <n v="65"/>
    <n v="0.51700000000000002"/>
    <n v="7.4999999999999997E-2"/>
    <n v="14.5"/>
    <n v="49.2"/>
    <n v="565"/>
    <n v="517"/>
    <s v="03"/>
    <s v="J"/>
    <s v="C"/>
    <x v="0"/>
    <x v="0"/>
    <d v="2022-08-05T00:00:00"/>
    <x v="0"/>
    <x v="2"/>
    <d v="2022-09-03T10:59:58"/>
    <x v="0"/>
  </r>
  <r>
    <d v="2022-09-02T11:08:40"/>
    <s v="JC01F04"/>
    <n v="65"/>
    <n v="0.52"/>
    <n v="6.6000000000000003E-2"/>
    <n v="12.7"/>
    <n v="58.5"/>
    <n v="613"/>
    <n v="520"/>
    <s v="04"/>
    <s v="J"/>
    <s v="C"/>
    <x v="0"/>
    <x v="0"/>
    <d v="2022-08-05T00:00:00"/>
    <x v="0"/>
    <x v="3"/>
    <d v="2022-09-03T11:08:40"/>
    <x v="0"/>
  </r>
  <r>
    <d v="2022-09-02T11:18:03"/>
    <s v="JC01M02"/>
    <n v="20"/>
    <n v="0.748"/>
    <n v="9.0999999999999998E-2"/>
    <n v="12.2"/>
    <n v="65"/>
    <n v="655"/>
    <n v="748"/>
    <s v="02"/>
    <s v="J"/>
    <s v="C"/>
    <x v="0"/>
    <x v="1"/>
    <d v="2022-08-05T00:00:00"/>
    <x v="0"/>
    <x v="1"/>
    <d v="2022-09-03T11:18:03"/>
    <x v="0"/>
  </r>
  <r>
    <d v="2022-09-02T11:20:44"/>
    <s v="JC01M03"/>
    <n v="20"/>
    <n v="0.71099999999999997"/>
    <n v="9.0999999999999998E-2"/>
    <n v="12.8"/>
    <n v="75"/>
    <n v="621"/>
    <n v="711"/>
    <s v="03"/>
    <s v="J"/>
    <s v="C"/>
    <x v="0"/>
    <x v="1"/>
    <d v="2022-08-05T00:00:00"/>
    <x v="0"/>
    <x v="2"/>
    <d v="2022-09-03T11:20:44"/>
    <x v="0"/>
  </r>
  <r>
    <d v="2022-09-02T11:24:16"/>
    <s v="JC01F05"/>
    <n v="67"/>
    <n v="0.503"/>
    <n v="5.5E-2"/>
    <n v="11"/>
    <n v="68.7"/>
    <n v="709"/>
    <n v="503"/>
    <s v="05"/>
    <s v="J"/>
    <s v="C"/>
    <x v="0"/>
    <x v="0"/>
    <d v="2022-08-05T00:00:00"/>
    <x v="0"/>
    <x v="4"/>
    <d v="2022-09-03T11:24:16"/>
    <x v="0"/>
  </r>
  <r>
    <d v="2022-09-02T11:31:37"/>
    <s v="JC01F06"/>
    <n v="65"/>
    <n v="0.50800000000000001"/>
    <n v="6.9000000000000006E-2"/>
    <n v="13.5"/>
    <n v="55.4"/>
    <n v="690"/>
    <n v="508"/>
    <s v="06"/>
    <s v="J"/>
    <s v="C"/>
    <x v="0"/>
    <x v="0"/>
    <d v="2022-08-05T00:00:00"/>
    <x v="0"/>
    <x v="5"/>
    <d v="2022-09-03T11:31:37"/>
    <x v="0"/>
  </r>
  <r>
    <d v="2022-09-02T11:39:31"/>
    <s v="JC01M04"/>
    <n v="30"/>
    <n v="0.74399999999999999"/>
    <n v="8.5000000000000006E-2"/>
    <n v="11.4"/>
    <n v="66.7"/>
    <n v="675"/>
    <n v="744"/>
    <s v="04"/>
    <s v="J"/>
    <s v="C"/>
    <x v="0"/>
    <x v="1"/>
    <d v="2022-08-05T00:00:00"/>
    <x v="0"/>
    <x v="3"/>
    <d v="2022-09-03T11:39:31"/>
    <x v="0"/>
  </r>
  <r>
    <d v="2022-09-02T11:43:37"/>
    <s v="JC01F07"/>
    <n v="65"/>
    <n v="0.52500000000000002"/>
    <n v="6.4000000000000001E-2"/>
    <n v="12.1"/>
    <n v="64.599999999999994"/>
    <n v="657"/>
    <n v="525"/>
    <s v="07"/>
    <s v="J"/>
    <s v="C"/>
    <x v="0"/>
    <x v="0"/>
    <d v="2022-08-05T00:00:00"/>
    <x v="0"/>
    <x v="6"/>
    <d v="2022-09-03T11:43:37"/>
    <x v="0"/>
  </r>
  <r>
    <d v="2022-09-02T11:51:09"/>
    <s v="JC01F08"/>
    <n v="65"/>
    <n v="0.51900000000000002"/>
    <n v="6.4000000000000001E-2"/>
    <n v="12.2"/>
    <n v="64.599999999999994"/>
    <n v="665"/>
    <n v="519"/>
    <s v="08"/>
    <s v="J"/>
    <s v="C"/>
    <x v="0"/>
    <x v="0"/>
    <d v="2022-08-05T00:00:00"/>
    <x v="0"/>
    <x v="7"/>
    <d v="2022-09-03T11:51:09"/>
    <x v="0"/>
  </r>
  <r>
    <d v="2022-09-02T11:58:53"/>
    <s v="JC01M05"/>
    <n v="30"/>
    <n v="0.65700000000000003"/>
    <n v="6.5000000000000002E-2"/>
    <n v="9.9"/>
    <n v="66.7"/>
    <n v="635"/>
    <n v="657"/>
    <s v="05"/>
    <s v="J"/>
    <s v="C"/>
    <x v="0"/>
    <x v="1"/>
    <d v="2022-08-05T00:00:00"/>
    <x v="0"/>
    <x v="4"/>
    <d v="2022-09-03T11:58:53"/>
    <x v="0"/>
  </r>
  <r>
    <d v="2022-09-02T12:02:58"/>
    <s v="JC01M06"/>
    <n v="20"/>
    <n v="0.70799999999999996"/>
    <n v="6.5000000000000002E-2"/>
    <n v="9.1"/>
    <n v="80"/>
    <n v="679"/>
    <n v="708"/>
    <s v="06"/>
    <s v="J"/>
    <s v="C"/>
    <x v="0"/>
    <x v="1"/>
    <d v="2022-08-05T00:00:00"/>
    <x v="0"/>
    <x v="5"/>
    <d v="2022-09-03T12:02:58"/>
    <x v="0"/>
  </r>
  <r>
    <d v="2022-09-02T12:05:32"/>
    <s v="JC01M07"/>
    <n v="20"/>
    <n v="0.68899999999999995"/>
    <n v="9.4E-2"/>
    <n v="13.6"/>
    <n v="50"/>
    <n v="735"/>
    <n v="689"/>
    <s v="07"/>
    <s v="J"/>
    <s v="C"/>
    <x v="0"/>
    <x v="1"/>
    <d v="2022-08-05T00:00:00"/>
    <x v="0"/>
    <x v="6"/>
    <d v="2022-09-03T12:05:32"/>
    <x v="0"/>
  </r>
  <r>
    <d v="2022-09-02T12:08:38"/>
    <s v="JC01F16"/>
    <n v="65"/>
    <n v="0.52100000000000002"/>
    <n v="7.1999999999999995E-2"/>
    <n v="13.8"/>
    <n v="49.2"/>
    <n v="731"/>
    <n v="521"/>
    <s v="16"/>
    <s v="J"/>
    <s v="C"/>
    <x v="0"/>
    <x v="0"/>
    <d v="2022-08-05T00:00:00"/>
    <x v="0"/>
    <x v="8"/>
    <d v="2022-09-03T12:08:38"/>
    <x v="0"/>
  </r>
  <r>
    <d v="2022-09-02T12:15:43"/>
    <s v="JC01F15"/>
    <n v="65"/>
    <n v="0.52800000000000002"/>
    <n v="6.8000000000000005E-2"/>
    <n v="12.9"/>
    <n v="61.5"/>
    <n v="631"/>
    <n v="528"/>
    <s v="15"/>
    <s v="J"/>
    <s v="C"/>
    <x v="0"/>
    <x v="0"/>
    <d v="2022-08-05T00:00:00"/>
    <x v="0"/>
    <x v="9"/>
    <d v="2022-09-03T12:15:43"/>
    <x v="0"/>
  </r>
  <r>
    <d v="2022-09-02T12:23:32"/>
    <s v="JC01F14"/>
    <n v="65"/>
    <n v="0.50800000000000001"/>
    <n v="7.0999999999999994E-2"/>
    <n v="14"/>
    <n v="47.7"/>
    <n v="674"/>
    <n v="508"/>
    <s v="14"/>
    <s v="J"/>
    <s v="C"/>
    <x v="0"/>
    <x v="0"/>
    <d v="2022-08-05T00:00:00"/>
    <x v="0"/>
    <x v="10"/>
    <d v="2022-09-03T12:23:32"/>
    <x v="0"/>
  </r>
  <r>
    <d v="2022-09-02T12:31:02"/>
    <s v="JC01F13"/>
    <n v="65"/>
    <n v="0.52500000000000002"/>
    <n v="6.2E-2"/>
    <n v="11.8"/>
    <n v="64.599999999999994"/>
    <n v="643"/>
    <n v="525"/>
    <s v="13"/>
    <s v="J"/>
    <s v="C"/>
    <x v="0"/>
    <x v="0"/>
    <d v="2022-08-05T00:00:00"/>
    <x v="0"/>
    <x v="11"/>
    <d v="2022-09-03T12:31:02"/>
    <x v="0"/>
  </r>
  <r>
    <d v="2022-09-02T12:39:14"/>
    <s v="JC01F12"/>
    <n v="65"/>
    <n v="0.51500000000000001"/>
    <n v="7.0000000000000007E-2"/>
    <n v="13.7"/>
    <n v="47.7"/>
    <n v="680"/>
    <n v="515"/>
    <s v="12"/>
    <s v="J"/>
    <s v="C"/>
    <x v="0"/>
    <x v="0"/>
    <d v="2022-08-05T00:00:00"/>
    <x v="0"/>
    <x v="12"/>
    <d v="2022-09-03T12:39:14"/>
    <x v="0"/>
  </r>
  <r>
    <d v="2022-09-02T12:46:56"/>
    <s v="JC01F11"/>
    <n v="65"/>
    <n v="0.42899999999999999"/>
    <n v="7.8E-2"/>
    <n v="18.2"/>
    <n v="35.4"/>
    <n v="648"/>
    <n v="429"/>
    <s v="11"/>
    <s v="J"/>
    <s v="C"/>
    <x v="0"/>
    <x v="0"/>
    <d v="2022-08-05T00:00:00"/>
    <x v="0"/>
    <x v="13"/>
    <d v="2022-09-03T12:46:56"/>
    <x v="0"/>
  </r>
  <r>
    <d v="2022-09-02T12:55:17"/>
    <s v="JC01F10"/>
    <n v="75"/>
    <n v="0.495"/>
    <n v="7.1999999999999995E-2"/>
    <n v="14.5"/>
    <n v="56"/>
    <n v="625"/>
    <n v="495"/>
    <s v="10"/>
    <s v="J"/>
    <s v="C"/>
    <x v="0"/>
    <x v="0"/>
    <d v="2022-08-05T00:00:00"/>
    <x v="0"/>
    <x v="14"/>
    <d v="2022-09-03T12:55:17"/>
    <x v="0"/>
  </r>
  <r>
    <d v="2022-09-02T13:05:40"/>
    <s v="JC01F09"/>
    <n v="75"/>
    <n v="0.51200000000000001"/>
    <n v="7.8E-2"/>
    <n v="15.3"/>
    <n v="52"/>
    <n v="571"/>
    <n v="512"/>
    <s v="09"/>
    <s v="J"/>
    <s v="C"/>
    <x v="0"/>
    <x v="0"/>
    <d v="2022-08-05T00:00:00"/>
    <x v="0"/>
    <x v="15"/>
    <d v="2022-09-03T13:05:40"/>
    <x v="0"/>
  </r>
  <r>
    <d v="2022-09-02T14:33:56"/>
    <s v="JC02M02"/>
    <n v="20"/>
    <n v="0.72"/>
    <n v="7.0000000000000007E-2"/>
    <n v="9.6999999999999993"/>
    <n v="65"/>
    <n v="545"/>
    <n v="720"/>
    <s v="02"/>
    <s v="J"/>
    <s v="C"/>
    <x v="1"/>
    <x v="1"/>
    <d v="2022-08-05T00:00:00"/>
    <x v="0"/>
    <x v="1"/>
    <d v="2022-09-03T14:33:56"/>
    <x v="0"/>
  </r>
  <r>
    <d v="2022-09-02T14:37:22"/>
    <s v="JC02M03"/>
    <n v="20"/>
    <n v="0.71599999999999997"/>
    <n v="0.1"/>
    <n v="14"/>
    <n v="50"/>
    <n v="686"/>
    <n v="716"/>
    <s v="03"/>
    <s v="J"/>
    <s v="C"/>
    <x v="1"/>
    <x v="1"/>
    <d v="2022-08-05T00:00:00"/>
    <x v="0"/>
    <x v="2"/>
    <d v="2022-09-03T14:37:22"/>
    <x v="0"/>
  </r>
  <r>
    <d v="2022-09-02T14:40:08"/>
    <s v="JC02M04"/>
    <n v="30"/>
    <n v="0.69199999999999995"/>
    <n v="7.8E-2"/>
    <n v="11.2"/>
    <n v="60"/>
    <n v="730"/>
    <n v="692"/>
    <s v="04"/>
    <s v="J"/>
    <s v="C"/>
    <x v="1"/>
    <x v="1"/>
    <d v="2022-08-05T00:00:00"/>
    <x v="0"/>
    <x v="3"/>
    <d v="2022-09-03T14:40:08"/>
    <x v="0"/>
  </r>
  <r>
    <d v="2022-09-02T14:43:24"/>
    <s v="JC02M05"/>
    <n v="30"/>
    <n v="0.67600000000000005"/>
    <n v="9.1999999999999998E-2"/>
    <n v="13.6"/>
    <n v="66.7"/>
    <n v="635"/>
    <n v="676"/>
    <s v="05"/>
    <s v="J"/>
    <s v="C"/>
    <x v="1"/>
    <x v="1"/>
    <d v="2022-08-05T00:00:00"/>
    <x v="0"/>
    <x v="4"/>
    <d v="2022-09-03T14:43:24"/>
    <x v="0"/>
  </r>
  <r>
    <d v="2022-09-02T14:47:06"/>
    <s v="JC02M06"/>
    <n v="20"/>
    <n v="0.73799999999999999"/>
    <n v="7.3999999999999996E-2"/>
    <n v="10"/>
    <n v="80"/>
    <n v="649"/>
    <n v="738"/>
    <s v="06"/>
    <s v="J"/>
    <s v="C"/>
    <x v="1"/>
    <x v="1"/>
    <d v="2022-08-05T00:00:00"/>
    <x v="0"/>
    <x v="5"/>
    <d v="2022-09-03T14:47:06"/>
    <x v="0"/>
  </r>
  <r>
    <d v="2022-09-02T14:49:42"/>
    <s v="JC02M07"/>
    <n v="20"/>
    <n v="0.71599999999999997"/>
    <n v="8.4000000000000005E-2"/>
    <n v="11.8"/>
    <n v="55"/>
    <n v="679"/>
    <n v="716"/>
    <s v="07"/>
    <s v="J"/>
    <s v="C"/>
    <x v="1"/>
    <x v="1"/>
    <d v="2022-08-05T00:00:00"/>
    <x v="0"/>
    <x v="6"/>
    <d v="2022-09-03T14:49:42"/>
    <x v="0"/>
  </r>
  <r>
    <d v="2022-09-02T14:53:32"/>
    <s v="JC02F16"/>
    <n v="65"/>
    <n v="0.47499999999999998"/>
    <n v="6.6000000000000003E-2"/>
    <n v="13.9"/>
    <n v="56.9"/>
    <n v="672"/>
    <n v="475"/>
    <s v="16"/>
    <s v="J"/>
    <s v="C"/>
    <x v="1"/>
    <x v="0"/>
    <d v="2022-08-05T00:00:00"/>
    <x v="0"/>
    <x v="8"/>
    <d v="2022-09-03T14:53:32"/>
    <x v="0"/>
  </r>
  <r>
    <d v="2022-09-02T15:00:57"/>
    <s v="JC02F15"/>
    <n v="65"/>
    <n v="0.48699999999999999"/>
    <n v="0.06"/>
    <n v="12.4"/>
    <n v="49.2"/>
    <n v="581"/>
    <n v="487"/>
    <s v="15"/>
    <s v="J"/>
    <s v="C"/>
    <x v="1"/>
    <x v="0"/>
    <d v="2022-08-05T00:00:00"/>
    <x v="0"/>
    <x v="9"/>
    <d v="2022-09-03T15:00:57"/>
    <x v="0"/>
  </r>
  <r>
    <d v="2022-09-02T15:10:16"/>
    <s v="JC02F14"/>
    <n v="65"/>
    <n v="0.46300000000000002"/>
    <n v="6.5000000000000002E-2"/>
    <n v="14"/>
    <n v="46.2"/>
    <n v="650"/>
    <n v="463"/>
    <s v="14"/>
    <s v="J"/>
    <s v="C"/>
    <x v="1"/>
    <x v="0"/>
    <d v="2022-08-05T00:00:00"/>
    <x v="0"/>
    <x v="10"/>
    <d v="2022-09-03T15:10:16"/>
    <x v="0"/>
  </r>
  <r>
    <d v="2022-09-02T15:19:38"/>
    <s v="JC02F13"/>
    <n v="65"/>
    <n v="0.503"/>
    <n v="6.0999999999999999E-2"/>
    <n v="12.1"/>
    <n v="67.7"/>
    <n v="641"/>
    <n v="503"/>
    <s v="13"/>
    <s v="J"/>
    <s v="C"/>
    <x v="1"/>
    <x v="0"/>
    <d v="2022-08-05T00:00:00"/>
    <x v="0"/>
    <x v="11"/>
    <d v="2022-09-03T15:19:38"/>
    <x v="0"/>
  </r>
  <r>
    <d v="2022-09-02T15:27:43"/>
    <s v="JC02F12"/>
    <n v="65"/>
    <n v="0.48299999999999998"/>
    <n v="6.9000000000000006E-2"/>
    <n v="14.3"/>
    <n v="47.7"/>
    <n v="627"/>
    <n v="483"/>
    <s v="12"/>
    <s v="J"/>
    <s v="C"/>
    <x v="1"/>
    <x v="0"/>
    <d v="2022-08-05T00:00:00"/>
    <x v="0"/>
    <x v="12"/>
    <d v="2022-09-03T15:27:43"/>
    <x v="0"/>
  </r>
  <r>
    <d v="2022-09-02T15:36:22"/>
    <s v="JC02F11"/>
    <n v="65"/>
    <n v="0.49"/>
    <n v="5.7000000000000002E-2"/>
    <n v="11.7"/>
    <n v="63.1"/>
    <n v="646"/>
    <n v="490"/>
    <s v="11"/>
    <s v="J"/>
    <s v="C"/>
    <x v="1"/>
    <x v="0"/>
    <d v="2022-08-05T00:00:00"/>
    <x v="0"/>
    <x v="13"/>
    <d v="2022-09-03T15:36:22"/>
    <x v="0"/>
  </r>
  <r>
    <d v="2022-09-02T15:47:12"/>
    <s v="JC02F10"/>
    <n v="75"/>
    <n v="0.46"/>
    <n v="5.5E-2"/>
    <n v="11.9"/>
    <n v="48"/>
    <n v="638"/>
    <n v="460"/>
    <s v="10"/>
    <s v="J"/>
    <s v="C"/>
    <x v="1"/>
    <x v="0"/>
    <d v="2022-08-05T00:00:00"/>
    <x v="0"/>
    <x v="14"/>
    <d v="2022-09-03T15:47:12"/>
    <x v="0"/>
  </r>
  <r>
    <d v="2022-09-02T15:55:57"/>
    <s v="JC02F09"/>
    <n v="75"/>
    <n v="0.46400000000000002"/>
    <n v="6.3E-2"/>
    <n v="13.7"/>
    <n v="49.3"/>
    <n v="654"/>
    <n v="464"/>
    <s v="09"/>
    <s v="J"/>
    <s v="C"/>
    <x v="1"/>
    <x v="0"/>
    <d v="2022-08-05T00:00:00"/>
    <x v="0"/>
    <x v="15"/>
    <d v="2022-09-03T15:55:57"/>
    <x v="0"/>
  </r>
  <r>
    <d v="2022-09-02T16:04:45"/>
    <s v="JC02F08"/>
    <n v="65"/>
    <n v="0.48399999999999999"/>
    <n v="0.06"/>
    <n v="12.3"/>
    <n v="64.599999999999994"/>
    <n v="648"/>
    <n v="484"/>
    <s v="08"/>
    <s v="J"/>
    <s v="C"/>
    <x v="1"/>
    <x v="0"/>
    <d v="2022-08-05T00:00:00"/>
    <x v="0"/>
    <x v="7"/>
    <d v="2022-09-03T16:04:45"/>
    <x v="0"/>
  </r>
  <r>
    <d v="2022-09-02T16:13:39"/>
    <s v="JC02F07"/>
    <n v="65"/>
    <n v="0.46300000000000002"/>
    <n v="5.3999999999999999E-2"/>
    <n v="11.7"/>
    <n v="66.2"/>
    <n v="676"/>
    <n v="463"/>
    <s v="07"/>
    <s v="J"/>
    <s v="C"/>
    <x v="1"/>
    <x v="0"/>
    <d v="2022-08-05T00:00:00"/>
    <x v="0"/>
    <x v="6"/>
    <d v="2022-09-03T16:13:39"/>
    <x v="0"/>
  </r>
  <r>
    <d v="2022-09-02T16:21:06"/>
    <s v="JC02F06"/>
    <n v="65"/>
    <n v="0.495"/>
    <n v="7.0999999999999994E-2"/>
    <n v="14.4"/>
    <n v="53.8"/>
    <n v="646"/>
    <n v="495"/>
    <s v="06"/>
    <s v="J"/>
    <s v="C"/>
    <x v="1"/>
    <x v="0"/>
    <d v="2022-08-05T00:00:00"/>
    <x v="0"/>
    <x v="5"/>
    <d v="2022-09-03T16:21:06"/>
    <x v="0"/>
  </r>
  <r>
    <d v="2022-09-02T16:28:47"/>
    <s v="JC02F05"/>
    <n v="65"/>
    <n v="0.49"/>
    <n v="5.3999999999999999E-2"/>
    <n v="11.1"/>
    <n v="58.5"/>
    <n v="609"/>
    <n v="490"/>
    <s v="05"/>
    <s v="J"/>
    <s v="C"/>
    <x v="1"/>
    <x v="0"/>
    <d v="2022-08-05T00:00:00"/>
    <x v="0"/>
    <x v="4"/>
    <d v="2022-09-03T16:28:47"/>
    <x v="0"/>
  </r>
  <r>
    <d v="2022-09-02T16:36:56"/>
    <s v="JC02F04"/>
    <n v="65"/>
    <n v="0.47799999999999998"/>
    <n v="6.4000000000000001E-2"/>
    <n v="13.4"/>
    <n v="53.8"/>
    <n v="631"/>
    <n v="478"/>
    <s v="04"/>
    <s v="J"/>
    <s v="C"/>
    <x v="1"/>
    <x v="0"/>
    <d v="2022-08-05T00:00:00"/>
    <x v="0"/>
    <x v="3"/>
    <d v="2022-09-03T16:36:56"/>
    <x v="0"/>
  </r>
  <r>
    <d v="2022-09-02T16:45:06"/>
    <s v="JC02F03"/>
    <n v="65"/>
    <n v="0.47899999999999998"/>
    <n v="6.2E-2"/>
    <n v="12.9"/>
    <n v="47.7"/>
    <n v="663"/>
    <n v="479"/>
    <s v="03"/>
    <s v="J"/>
    <s v="C"/>
    <x v="1"/>
    <x v="0"/>
    <d v="2022-08-05T00:00:00"/>
    <x v="0"/>
    <x v="2"/>
    <d v="2022-09-03T16:45:06"/>
    <x v="0"/>
  </r>
  <r>
    <d v="2022-09-02T16:53:12"/>
    <s v="JC02F02"/>
    <n v="65"/>
    <n v="0.45400000000000001"/>
    <n v="5.6000000000000001E-2"/>
    <n v="12.4"/>
    <n v="55.4"/>
    <n v="575"/>
    <n v="454"/>
    <s v="02"/>
    <s v="J"/>
    <s v="C"/>
    <x v="1"/>
    <x v="0"/>
    <d v="2022-08-05T00:00:00"/>
    <x v="0"/>
    <x v="1"/>
    <d v="2022-09-03T16:53:12"/>
    <x v="0"/>
  </r>
  <r>
    <d v="2022-09-02T17:01:53"/>
    <s v="JC02F01"/>
    <n v="65"/>
    <n v="0.44800000000000001"/>
    <n v="5.0999999999999997E-2"/>
    <n v="11.3"/>
    <n v="64.599999999999994"/>
    <n v="600"/>
    <n v="448"/>
    <s v="01"/>
    <s v="J"/>
    <s v="C"/>
    <x v="1"/>
    <x v="0"/>
    <d v="2022-08-05T00:00:00"/>
    <x v="0"/>
    <x v="0"/>
    <d v="2022-09-03T17:01:53"/>
    <x v="0"/>
  </r>
  <r>
    <d v="2022-09-05T08:34:27"/>
    <s v="JC03M02"/>
    <n v="20"/>
    <n v="0.63600000000000001"/>
    <n v="0.10299999999999999"/>
    <n v="16.100000000000001"/>
    <n v="40"/>
    <n v="389"/>
    <n v="636"/>
    <s v="02"/>
    <s v="J"/>
    <s v="C"/>
    <x v="2"/>
    <x v="1"/>
    <d v="2022-08-08T00:00:00"/>
    <x v="0"/>
    <x v="1"/>
    <d v="2022-09-10T08:34:27"/>
    <x v="1"/>
  </r>
  <r>
    <d v="2022-09-05T08:39:13"/>
    <s v="JC03M03"/>
    <n v="20"/>
    <n v="0.70599999999999996"/>
    <n v="9.1999999999999998E-2"/>
    <n v="13.1"/>
    <n v="40"/>
    <n v="490"/>
    <n v="706"/>
    <s v="03"/>
    <s v="J"/>
    <s v="C"/>
    <x v="2"/>
    <x v="1"/>
    <d v="2022-08-08T00:00:00"/>
    <x v="0"/>
    <x v="2"/>
    <d v="2022-09-10T08:39:13"/>
    <x v="1"/>
  </r>
  <r>
    <d v="2022-09-05T08:43:15"/>
    <s v="JC03M04"/>
    <n v="20"/>
    <n v="0.70099999999999996"/>
    <n v="0.10199999999999999"/>
    <n v="14.6"/>
    <n v="45"/>
    <n v="471"/>
    <n v="701"/>
    <s v="04"/>
    <s v="J"/>
    <s v="C"/>
    <x v="2"/>
    <x v="1"/>
    <d v="2022-08-08T00:00:00"/>
    <x v="0"/>
    <x v="3"/>
    <d v="2022-09-10T08:43:15"/>
    <x v="1"/>
  </r>
  <r>
    <d v="2022-09-05T08:47:45"/>
    <s v="JC03M05"/>
    <n v="20"/>
    <n v="0.69699999999999995"/>
    <n v="0.08"/>
    <n v="11.5"/>
    <n v="60"/>
    <n v="493"/>
    <n v="697"/>
    <s v="05"/>
    <s v="J"/>
    <s v="C"/>
    <x v="2"/>
    <x v="1"/>
    <d v="2022-08-08T00:00:00"/>
    <x v="0"/>
    <x v="4"/>
    <d v="2022-09-10T08:47:45"/>
    <x v="1"/>
  </r>
  <r>
    <d v="2022-09-05T08:51:44"/>
    <s v="JC03M06"/>
    <n v="20"/>
    <n v="0.71499999999999997"/>
    <n v="8.2000000000000003E-2"/>
    <n v="11.4"/>
    <n v="70"/>
    <n v="581"/>
    <n v="715"/>
    <s v="06"/>
    <s v="J"/>
    <s v="C"/>
    <x v="2"/>
    <x v="1"/>
    <d v="2022-08-08T00:00:00"/>
    <x v="0"/>
    <x v="5"/>
    <d v="2022-09-10T08:51:44"/>
    <x v="1"/>
  </r>
  <r>
    <d v="2022-09-05T08:55:19"/>
    <s v="JC03M07"/>
    <n v="20"/>
    <n v="0.69699999999999995"/>
    <n v="0.10199999999999999"/>
    <n v="14.6"/>
    <n v="55"/>
    <n v="426"/>
    <n v="697"/>
    <s v="07"/>
    <s v="J"/>
    <s v="C"/>
    <x v="2"/>
    <x v="1"/>
    <d v="2022-08-08T00:00:00"/>
    <x v="0"/>
    <x v="6"/>
    <d v="2022-09-10T08:55:19"/>
    <x v="1"/>
  </r>
  <r>
    <d v="2022-09-05T09:00:46"/>
    <s v="JC03F16"/>
    <n v="60"/>
    <n v="0.55300000000000005"/>
    <n v="5.6000000000000001E-2"/>
    <n v="10.1"/>
    <n v="65"/>
    <n v="461"/>
    <n v="553"/>
    <s v="16"/>
    <s v="J"/>
    <s v="C"/>
    <x v="2"/>
    <x v="0"/>
    <d v="2022-08-08T00:00:00"/>
    <x v="0"/>
    <x v="8"/>
    <d v="2022-09-10T09:00:46"/>
    <x v="1"/>
  </r>
  <r>
    <d v="2022-09-05T09:10:27"/>
    <s v="JC03F15"/>
    <n v="60"/>
    <n v="0.54500000000000004"/>
    <n v="7.0999999999999994E-2"/>
    <n v="13"/>
    <n v="61.7"/>
    <n v="475"/>
    <n v="545"/>
    <s v="15"/>
    <s v="J"/>
    <s v="C"/>
    <x v="2"/>
    <x v="0"/>
    <d v="2022-08-08T00:00:00"/>
    <x v="0"/>
    <x v="9"/>
    <d v="2022-09-10T09:10:27"/>
    <x v="1"/>
  </r>
  <r>
    <d v="2022-09-05T09:19:59"/>
    <s v="JC03F14"/>
    <n v="60"/>
    <n v="0.57299999999999995"/>
    <n v="7.0999999999999994E-2"/>
    <n v="12.4"/>
    <n v="66.7"/>
    <n v="477"/>
    <n v="573"/>
    <s v="14"/>
    <s v="J"/>
    <s v="C"/>
    <x v="2"/>
    <x v="0"/>
    <d v="2022-08-08T00:00:00"/>
    <x v="0"/>
    <x v="10"/>
    <d v="2022-09-10T09:19:59"/>
    <x v="1"/>
  </r>
  <r>
    <d v="2022-09-05T09:28:43"/>
    <s v="JC03F13"/>
    <n v="60"/>
    <n v="0.56000000000000005"/>
    <n v="6.2E-2"/>
    <n v="11.1"/>
    <n v="53.3"/>
    <n v="485"/>
    <n v="560"/>
    <s v="13"/>
    <s v="J"/>
    <s v="C"/>
    <x v="2"/>
    <x v="0"/>
    <d v="2022-08-08T00:00:00"/>
    <x v="0"/>
    <x v="11"/>
    <d v="2022-09-10T09:28:43"/>
    <x v="1"/>
  </r>
  <r>
    <d v="2022-09-05T09:38:46"/>
    <s v="JC03F12"/>
    <n v="60"/>
    <n v="0.56499999999999995"/>
    <n v="5.8000000000000003E-2"/>
    <n v="10.3"/>
    <n v="68.3"/>
    <n v="537"/>
    <n v="565"/>
    <s v="12"/>
    <s v="J"/>
    <s v="C"/>
    <x v="2"/>
    <x v="0"/>
    <d v="2022-08-08T00:00:00"/>
    <x v="0"/>
    <x v="12"/>
    <d v="2022-09-10T09:38:46"/>
    <x v="1"/>
  </r>
  <r>
    <d v="2022-09-05T09:48:08"/>
    <s v="JC03F11"/>
    <n v="60"/>
    <n v="0.55700000000000005"/>
    <n v="6.8000000000000005E-2"/>
    <n v="12.3"/>
    <n v="61.7"/>
    <n v="516"/>
    <n v="557"/>
    <s v="11"/>
    <s v="J"/>
    <s v="C"/>
    <x v="2"/>
    <x v="0"/>
    <d v="2022-08-08T00:00:00"/>
    <x v="0"/>
    <x v="13"/>
    <d v="2022-09-10T09:48:08"/>
    <x v="1"/>
  </r>
  <r>
    <d v="2022-09-05T09:57:40"/>
    <s v="JC03F10"/>
    <n v="60"/>
    <n v="0.55000000000000004"/>
    <n v="6.6000000000000003E-2"/>
    <n v="12"/>
    <n v="58.3"/>
    <n v="401"/>
    <n v="550"/>
    <s v="10"/>
    <s v="J"/>
    <s v="C"/>
    <x v="2"/>
    <x v="0"/>
    <d v="2022-08-08T00:00:00"/>
    <x v="0"/>
    <x v="14"/>
    <d v="2022-09-10T09:57:40"/>
    <x v="1"/>
  </r>
  <r>
    <d v="2022-09-05T10:09:09"/>
    <s v="JC03F09"/>
    <n v="60"/>
    <n v="0.55100000000000005"/>
    <n v="5.7000000000000002E-2"/>
    <n v="10.4"/>
    <n v="63.3"/>
    <n v="508"/>
    <n v="551"/>
    <s v="09"/>
    <s v="J"/>
    <s v="C"/>
    <x v="2"/>
    <x v="0"/>
    <d v="2022-08-08T00:00:00"/>
    <x v="0"/>
    <x v="15"/>
    <d v="2022-09-10T10:09:09"/>
    <x v="1"/>
  </r>
  <r>
    <d v="2022-09-05T10:19:14"/>
    <s v="JC03F08"/>
    <n v="60"/>
    <n v="0.54300000000000004"/>
    <n v="6.6000000000000003E-2"/>
    <n v="12.1"/>
    <n v="48.3"/>
    <n v="514"/>
    <n v="543"/>
    <s v="08"/>
    <s v="J"/>
    <s v="C"/>
    <x v="2"/>
    <x v="0"/>
    <d v="2022-08-08T00:00:00"/>
    <x v="0"/>
    <x v="7"/>
    <d v="2022-09-10T10:19:14"/>
    <x v="1"/>
  </r>
  <r>
    <d v="2022-09-05T10:28:35"/>
    <s v="JC03F07"/>
    <n v="60"/>
    <n v="0.54100000000000004"/>
    <n v="7.0000000000000007E-2"/>
    <n v="12.9"/>
    <n v="50"/>
    <n v="470"/>
    <n v="541"/>
    <s v="07"/>
    <s v="J"/>
    <s v="C"/>
    <x v="2"/>
    <x v="0"/>
    <d v="2022-08-08T00:00:00"/>
    <x v="0"/>
    <x v="6"/>
    <d v="2022-09-10T10:28:35"/>
    <x v="1"/>
  </r>
  <r>
    <d v="2022-09-05T10:39:10"/>
    <s v="JC03F06"/>
    <n v="60"/>
    <n v="0.58099999999999996"/>
    <n v="7.0000000000000007E-2"/>
    <n v="12.1"/>
    <n v="50"/>
    <n v="526"/>
    <n v="581"/>
    <s v="06"/>
    <s v="J"/>
    <s v="C"/>
    <x v="2"/>
    <x v="0"/>
    <d v="2022-08-08T00:00:00"/>
    <x v="0"/>
    <x v="5"/>
    <d v="2022-09-10T10:39:10"/>
    <x v="1"/>
  </r>
  <r>
    <d v="2022-09-05T10:48:27"/>
    <s v="JC03F05"/>
    <n v="60"/>
    <n v="0.57199999999999995"/>
    <n v="5.6000000000000001E-2"/>
    <n v="9.8000000000000007"/>
    <n v="61.7"/>
    <n v="482"/>
    <n v="572"/>
    <s v="05"/>
    <s v="J"/>
    <s v="C"/>
    <x v="2"/>
    <x v="0"/>
    <d v="2022-08-08T00:00:00"/>
    <x v="0"/>
    <x v="4"/>
    <d v="2022-09-10T10:48:27"/>
    <x v="1"/>
  </r>
  <r>
    <d v="2022-09-05T10:58:47"/>
    <s v="JC03F04"/>
    <n v="60"/>
    <n v="0.54"/>
    <n v="7.9000000000000001E-2"/>
    <n v="14.6"/>
    <n v="51.7"/>
    <n v="509"/>
    <n v="540"/>
    <s v="04"/>
    <s v="J"/>
    <s v="C"/>
    <x v="2"/>
    <x v="0"/>
    <d v="2022-08-08T00:00:00"/>
    <x v="0"/>
    <x v="3"/>
    <d v="2022-09-10T10:58:47"/>
    <x v="1"/>
  </r>
  <r>
    <d v="2022-09-05T11:08:08"/>
    <s v="JC03F03"/>
    <n v="60"/>
    <n v="0.56000000000000005"/>
    <n v="5.2999999999999999E-2"/>
    <n v="9.5"/>
    <n v="70"/>
    <n v="497"/>
    <n v="560"/>
    <s v="03"/>
    <s v="J"/>
    <s v="C"/>
    <x v="2"/>
    <x v="0"/>
    <d v="2022-08-08T00:00:00"/>
    <x v="0"/>
    <x v="2"/>
    <d v="2022-09-10T11:08:08"/>
    <x v="1"/>
  </r>
  <r>
    <d v="2022-09-05T11:17:57"/>
    <s v="JC03F02"/>
    <n v="60"/>
    <n v="0.53800000000000003"/>
    <n v="7.0999999999999994E-2"/>
    <n v="13.1"/>
    <n v="60"/>
    <n v="473"/>
    <n v="538"/>
    <s v="02"/>
    <s v="J"/>
    <s v="C"/>
    <x v="2"/>
    <x v="0"/>
    <d v="2022-08-08T00:00:00"/>
    <x v="0"/>
    <x v="1"/>
    <d v="2022-09-10T11:17:57"/>
    <x v="1"/>
  </r>
  <r>
    <d v="2022-09-05T11:28:24"/>
    <s v="JC03F01"/>
    <n v="60"/>
    <n v="0.52"/>
    <n v="6.8000000000000005E-2"/>
    <n v="13.1"/>
    <n v="53.3"/>
    <n v="541"/>
    <n v="520"/>
    <s v="01"/>
    <s v="J"/>
    <s v="C"/>
    <x v="2"/>
    <x v="0"/>
    <d v="2022-08-08T00:00:00"/>
    <x v="0"/>
    <x v="0"/>
    <d v="2022-09-10T11:28:24"/>
    <x v="1"/>
  </r>
  <r>
    <d v="2022-09-05T13:13:44"/>
    <s v="JC04M02"/>
    <n v="20"/>
    <n v="0.63100000000000001"/>
    <n v="7.4999999999999997E-2"/>
    <n v="11.9"/>
    <n v="65"/>
    <n v="486"/>
    <n v="631"/>
    <s v="02"/>
    <s v="J"/>
    <s v="C"/>
    <x v="3"/>
    <x v="1"/>
    <d v="2022-08-08T00:00:00"/>
    <x v="0"/>
    <x v="1"/>
    <d v="2022-09-10T13:13:44"/>
    <x v="1"/>
  </r>
  <r>
    <d v="2022-09-05T13:17:42"/>
    <s v="JC04M03"/>
    <n v="20"/>
    <n v="0.69299999999999995"/>
    <n v="6.6000000000000003E-2"/>
    <n v="9.5"/>
    <n v="70"/>
    <n v="431"/>
    <n v="693"/>
    <s v="03"/>
    <s v="J"/>
    <s v="C"/>
    <x v="3"/>
    <x v="1"/>
    <d v="2022-08-08T00:00:00"/>
    <x v="0"/>
    <x v="2"/>
    <d v="2022-09-10T13:17:42"/>
    <x v="1"/>
  </r>
  <r>
    <d v="2022-09-05T13:22:04"/>
    <s v="JC04M04"/>
    <n v="20"/>
    <n v="0.64900000000000002"/>
    <n v="8.2000000000000003E-2"/>
    <n v="12.6"/>
    <n v="60"/>
    <n v="411"/>
    <n v="649"/>
    <s v="04"/>
    <s v="J"/>
    <s v="C"/>
    <x v="3"/>
    <x v="1"/>
    <d v="2022-08-08T00:00:00"/>
    <x v="0"/>
    <x v="3"/>
    <d v="2022-09-10T13:22:04"/>
    <x v="1"/>
  </r>
  <r>
    <d v="2022-09-05T13:26:41"/>
    <s v="JC04M05"/>
    <n v="20"/>
    <n v="0.58899999999999997"/>
    <n v="9.2999999999999999E-2"/>
    <n v="15.8"/>
    <n v="60"/>
    <n v="375"/>
    <n v="589"/>
    <s v="05"/>
    <s v="J"/>
    <s v="C"/>
    <x v="3"/>
    <x v="1"/>
    <d v="2022-08-08T00:00:00"/>
    <x v="0"/>
    <x v="4"/>
    <d v="2022-09-10T13:26:41"/>
    <x v="1"/>
  </r>
  <r>
    <d v="2022-09-05T13:31:49"/>
    <s v="JC04M06"/>
    <n v="20"/>
    <n v="0.63600000000000001"/>
    <n v="7.3999999999999996E-2"/>
    <n v="11.7"/>
    <n v="55"/>
    <n v="429"/>
    <n v="636"/>
    <s v="06"/>
    <s v="J"/>
    <s v="C"/>
    <x v="3"/>
    <x v="1"/>
    <d v="2022-08-08T00:00:00"/>
    <x v="0"/>
    <x v="5"/>
    <d v="2022-09-10T13:31:49"/>
    <x v="1"/>
  </r>
  <r>
    <d v="2022-09-05T13:35:33"/>
    <s v="JC04M07"/>
    <n v="20"/>
    <n v="0.64200000000000002"/>
    <n v="7.2999999999999995E-2"/>
    <n v="11.4"/>
    <n v="65"/>
    <n v="280"/>
    <n v="642"/>
    <s v="07"/>
    <s v="J"/>
    <s v="C"/>
    <x v="3"/>
    <x v="1"/>
    <d v="2022-08-08T00:00:00"/>
    <x v="0"/>
    <x v="6"/>
    <d v="2022-09-10T13:35:33"/>
    <x v="1"/>
  </r>
  <r>
    <d v="2022-09-05T13:42:15"/>
    <s v="JC04F16"/>
    <n v="60"/>
    <n v="0.53800000000000003"/>
    <n v="0.06"/>
    <n v="11.1"/>
    <n v="56.7"/>
    <n v="495"/>
    <n v="538"/>
    <s v="16"/>
    <s v="J"/>
    <s v="C"/>
    <x v="3"/>
    <x v="0"/>
    <d v="2022-08-08T00:00:00"/>
    <x v="0"/>
    <x v="8"/>
    <d v="2022-09-10T13:42:15"/>
    <x v="1"/>
  </r>
  <r>
    <d v="2022-09-05T13:52:19"/>
    <s v="JC04F15"/>
    <n v="60"/>
    <n v="0.54100000000000004"/>
    <n v="0.06"/>
    <n v="11"/>
    <n v="61.7"/>
    <n v="533"/>
    <n v="541"/>
    <s v="15"/>
    <s v="J"/>
    <s v="C"/>
    <x v="3"/>
    <x v="0"/>
    <d v="2022-08-08T00:00:00"/>
    <x v="0"/>
    <x v="9"/>
    <d v="2022-09-10T13:52:19"/>
    <x v="1"/>
  </r>
  <r>
    <d v="2022-09-05T14:01:24"/>
    <s v="JC04F14"/>
    <n v="60"/>
    <n v="0.51200000000000001"/>
    <n v="0.06"/>
    <n v="11.7"/>
    <n v="58.3"/>
    <n v="463"/>
    <n v="512"/>
    <s v="14"/>
    <s v="J"/>
    <s v="C"/>
    <x v="3"/>
    <x v="0"/>
    <d v="2022-08-08T00:00:00"/>
    <x v="0"/>
    <x v="10"/>
    <d v="2022-09-10T14:01:24"/>
    <x v="1"/>
  </r>
  <r>
    <d v="2022-09-05T14:12:52"/>
    <s v="JC04F13"/>
    <n v="60"/>
    <n v="0.50600000000000001"/>
    <n v="5.3999999999999999E-2"/>
    <n v="10.6"/>
    <n v="65"/>
    <n v="428"/>
    <n v="506"/>
    <s v="13"/>
    <s v="J"/>
    <s v="C"/>
    <x v="3"/>
    <x v="0"/>
    <d v="2022-08-08T00:00:00"/>
    <x v="0"/>
    <x v="11"/>
    <d v="2022-09-10T14:12:52"/>
    <x v="1"/>
  </r>
  <r>
    <d v="2022-09-05T14:23:53"/>
    <s v="JC04F12"/>
    <n v="60"/>
    <n v="0.55300000000000005"/>
    <n v="6.3E-2"/>
    <n v="11.5"/>
    <n v="61.7"/>
    <n v="498"/>
    <n v="553"/>
    <s v="12"/>
    <s v="J"/>
    <s v="C"/>
    <x v="3"/>
    <x v="0"/>
    <d v="2022-08-08T00:00:00"/>
    <x v="0"/>
    <x v="12"/>
    <d v="2022-09-10T14:23:53"/>
    <x v="1"/>
  </r>
  <r>
    <d v="2022-09-05T14:34:16"/>
    <s v="JC04F11"/>
    <n v="60"/>
    <n v="0.53"/>
    <n v="6.4000000000000001E-2"/>
    <n v="12.1"/>
    <n v="46.7"/>
    <n v="511"/>
    <n v="530"/>
    <s v="11"/>
    <s v="J"/>
    <s v="C"/>
    <x v="3"/>
    <x v="0"/>
    <d v="2022-08-08T00:00:00"/>
    <x v="0"/>
    <x v="13"/>
    <d v="2022-09-10T14:34:16"/>
    <x v="1"/>
  </r>
  <r>
    <d v="2022-09-05T14:43:58"/>
    <s v="JC04F10"/>
    <n v="60"/>
    <n v="0.502"/>
    <n v="5.8000000000000003E-2"/>
    <n v="11.6"/>
    <n v="56.7"/>
    <n v="460"/>
    <n v="502"/>
    <s v="10"/>
    <s v="J"/>
    <s v="C"/>
    <x v="3"/>
    <x v="0"/>
    <d v="2022-08-08T00:00:00"/>
    <x v="0"/>
    <x v="14"/>
    <d v="2022-09-10T14:43:58"/>
    <x v="1"/>
  </r>
  <r>
    <d v="2022-09-05T14:54:19"/>
    <s v="JC04F09"/>
    <n v="60"/>
    <n v="0.52"/>
    <n v="6.5000000000000002E-2"/>
    <n v="12.6"/>
    <n v="65"/>
    <n v="470"/>
    <n v="520"/>
    <s v="09"/>
    <s v="J"/>
    <s v="C"/>
    <x v="3"/>
    <x v="0"/>
    <d v="2022-08-08T00:00:00"/>
    <x v="0"/>
    <x v="15"/>
    <d v="2022-09-10T14:54:19"/>
    <x v="1"/>
  </r>
  <r>
    <d v="2022-09-05T15:04:16"/>
    <s v="JC04F08"/>
    <n v="60"/>
    <n v="0.502"/>
    <n v="4.9000000000000002E-2"/>
    <n v="9.6999999999999993"/>
    <n v="68.3"/>
    <n v="505"/>
    <n v="502"/>
    <s v="08"/>
    <s v="J"/>
    <s v="C"/>
    <x v="3"/>
    <x v="0"/>
    <d v="2022-08-08T00:00:00"/>
    <x v="0"/>
    <x v="7"/>
    <d v="2022-09-10T15:04:16"/>
    <x v="1"/>
  </r>
  <r>
    <d v="2022-09-05T15:14:15"/>
    <s v="JC04F07"/>
    <n v="60"/>
    <n v="0.49399999999999999"/>
    <n v="5.6000000000000001E-2"/>
    <n v="11.4"/>
    <n v="55"/>
    <n v="508"/>
    <n v="494"/>
    <s v="07"/>
    <s v="J"/>
    <s v="C"/>
    <x v="3"/>
    <x v="0"/>
    <d v="2022-08-08T00:00:00"/>
    <x v="0"/>
    <x v="6"/>
    <d v="2022-09-10T15:14:15"/>
    <x v="1"/>
  </r>
  <r>
    <d v="2022-09-05T15:24:18"/>
    <s v="JC04F06"/>
    <n v="60"/>
    <n v="0.52100000000000002"/>
    <n v="6.2E-2"/>
    <n v="11.9"/>
    <n v="63.3"/>
    <n v="619"/>
    <n v="521"/>
    <s v="06"/>
    <s v="J"/>
    <s v="C"/>
    <x v="3"/>
    <x v="0"/>
    <d v="2022-08-08T00:00:00"/>
    <x v="0"/>
    <x v="5"/>
    <d v="2022-09-10T15:24:18"/>
    <x v="1"/>
  </r>
  <r>
    <d v="2022-09-05T15:32:59"/>
    <s v="JC04F05"/>
    <n v="60"/>
    <n v="0.501"/>
    <n v="6.4000000000000001E-2"/>
    <n v="12.9"/>
    <n v="56.7"/>
    <n v="545"/>
    <n v="501"/>
    <s v="05"/>
    <s v="J"/>
    <s v="C"/>
    <x v="3"/>
    <x v="0"/>
    <d v="2022-08-08T00:00:00"/>
    <x v="0"/>
    <x v="4"/>
    <d v="2022-09-10T15:32:59"/>
    <x v="1"/>
  </r>
  <r>
    <d v="2022-09-05T15:42:34"/>
    <s v="JC04F04"/>
    <n v="60"/>
    <n v="0.51700000000000002"/>
    <n v="6.6000000000000003E-2"/>
    <n v="12.8"/>
    <n v="53.3"/>
    <n v="526"/>
    <n v="517"/>
    <s v="04"/>
    <s v="J"/>
    <s v="C"/>
    <x v="3"/>
    <x v="0"/>
    <d v="2022-08-08T00:00:00"/>
    <x v="0"/>
    <x v="3"/>
    <d v="2022-09-10T15:42:34"/>
    <x v="1"/>
  </r>
  <r>
    <d v="2022-09-05T15:51:56"/>
    <s v="JC04F03"/>
    <n v="60"/>
    <n v="0.51400000000000001"/>
    <n v="7.4999999999999997E-2"/>
    <n v="14.5"/>
    <n v="48.3"/>
    <n v="528"/>
    <n v="514"/>
    <s v="03"/>
    <s v="J"/>
    <s v="C"/>
    <x v="3"/>
    <x v="0"/>
    <d v="2022-08-08T00:00:00"/>
    <x v="0"/>
    <x v="2"/>
    <d v="2022-09-10T15:51:56"/>
    <x v="1"/>
  </r>
  <r>
    <d v="2022-09-05T16:01:50"/>
    <s v="JC04F02"/>
    <n v="60"/>
    <n v="0.50700000000000001"/>
    <n v="8.5000000000000006E-2"/>
    <n v="16.7"/>
    <n v="41.7"/>
    <n v="512"/>
    <n v="507"/>
    <s v="02"/>
    <s v="J"/>
    <s v="C"/>
    <x v="3"/>
    <x v="0"/>
    <d v="2022-08-08T00:00:00"/>
    <x v="0"/>
    <x v="1"/>
    <d v="2022-09-10T16:01:50"/>
    <x v="1"/>
  </r>
  <r>
    <d v="2022-09-05T16:11:17"/>
    <s v="JC04F01"/>
    <n v="60"/>
    <n v="0.51100000000000001"/>
    <n v="7.0999999999999994E-2"/>
    <n v="13.8"/>
    <n v="48.3"/>
    <n v="558"/>
    <n v="511"/>
    <s v="01"/>
    <s v="J"/>
    <s v="C"/>
    <x v="3"/>
    <x v="0"/>
    <d v="2022-08-08T00:00:00"/>
    <x v="0"/>
    <x v="0"/>
    <d v="2022-09-10T16:11:17"/>
    <x v="1"/>
  </r>
  <r>
    <d v="2022-09-09T08:24:12"/>
    <s v="JC01M02"/>
    <n v="20"/>
    <n v="0.98299999999999998"/>
    <n v="0.11899999999999999"/>
    <n v="12.1"/>
    <n v="50"/>
    <n v="296"/>
    <n v="983"/>
    <s v="02"/>
    <s v="J"/>
    <s v="C"/>
    <x v="0"/>
    <x v="1"/>
    <d v="2022-08-05T00:00:00"/>
    <x v="1"/>
    <x v="1"/>
    <d v="2022-09-10T08:24:12"/>
    <x v="1"/>
  </r>
  <r>
    <d v="2022-09-09T08:29:48"/>
    <s v="JC01M03"/>
    <n v="20"/>
    <n v="0.86199999999999999"/>
    <n v="9.8000000000000004E-2"/>
    <n v="11.4"/>
    <n v="70"/>
    <n v="373"/>
    <n v="862"/>
    <s v="03"/>
    <s v="J"/>
    <s v="C"/>
    <x v="0"/>
    <x v="1"/>
    <d v="2022-08-05T00:00:00"/>
    <x v="1"/>
    <x v="2"/>
    <d v="2022-09-10T08:29:48"/>
    <x v="1"/>
  </r>
  <r>
    <d v="2022-09-09T08:34:59"/>
    <s v="JC01M04"/>
    <n v="20"/>
    <n v="0.873"/>
    <n v="0.14000000000000001"/>
    <n v="16"/>
    <n v="50"/>
    <n v="308"/>
    <n v="873"/>
    <s v="04"/>
    <s v="J"/>
    <s v="C"/>
    <x v="0"/>
    <x v="1"/>
    <d v="2022-08-05T00:00:00"/>
    <x v="1"/>
    <x v="3"/>
    <d v="2022-09-10T08:34:59"/>
    <x v="1"/>
  </r>
  <r>
    <d v="2022-09-09T08:40:21"/>
    <s v="JC01M05"/>
    <n v="20"/>
    <n v="0.89600000000000002"/>
    <n v="0.10199999999999999"/>
    <n v="11.4"/>
    <n v="45"/>
    <n v="362"/>
    <n v="896"/>
    <s v="05"/>
    <s v="J"/>
    <s v="C"/>
    <x v="0"/>
    <x v="1"/>
    <d v="2022-08-05T00:00:00"/>
    <x v="1"/>
    <x v="4"/>
    <d v="2022-09-10T08:40:21"/>
    <x v="1"/>
  </r>
  <r>
    <d v="2022-09-09T08:45:01"/>
    <s v="JC01M06"/>
    <n v="20"/>
    <n v="0.92"/>
    <n v="0.104"/>
    <n v="11.3"/>
    <n v="60"/>
    <n v="385"/>
    <n v="920"/>
    <s v="06"/>
    <s v="J"/>
    <s v="C"/>
    <x v="0"/>
    <x v="1"/>
    <d v="2022-08-05T00:00:00"/>
    <x v="1"/>
    <x v="5"/>
    <d v="2022-09-10T08:45:01"/>
    <x v="1"/>
  </r>
  <r>
    <d v="2022-09-09T08:49:38"/>
    <s v="JC01M07"/>
    <n v="20"/>
    <n v="0.92700000000000005"/>
    <n v="0.13"/>
    <n v="14"/>
    <n v="60"/>
    <n v="391"/>
    <n v="927"/>
    <s v="07"/>
    <s v="J"/>
    <s v="C"/>
    <x v="0"/>
    <x v="1"/>
    <d v="2022-08-05T00:00:00"/>
    <x v="1"/>
    <x v="6"/>
    <d v="2022-09-10T08:49:38"/>
    <x v="1"/>
  </r>
  <r>
    <d v="2022-09-09T08:54:57"/>
    <s v="JC06F01"/>
    <n v="61"/>
    <n v="0.501"/>
    <n v="6.3E-2"/>
    <n v="12.7"/>
    <n v="54.1"/>
    <n v="241"/>
    <n v="501"/>
    <s v="01"/>
    <s v="J"/>
    <s v="C"/>
    <x v="4"/>
    <x v="0"/>
    <d v="2022-08-12T00:00:00"/>
    <x v="0"/>
    <x v="0"/>
    <d v="2022-09-10T08:54:57"/>
    <x v="1"/>
  </r>
  <r>
    <d v="2022-09-09T08:55:21"/>
    <s v="JC01F15"/>
    <n v="60"/>
    <n v="0.65500000000000003"/>
    <n v="8.8999999999999996E-2"/>
    <n v="13.6"/>
    <n v="63.3"/>
    <n v="323"/>
    <n v="655"/>
    <s v="15"/>
    <s v="J"/>
    <s v="C"/>
    <x v="0"/>
    <x v="0"/>
    <d v="2022-08-05T00:00:00"/>
    <x v="1"/>
    <x v="9"/>
    <d v="2022-09-10T08:55:21"/>
    <x v="1"/>
  </r>
  <r>
    <d v="2022-09-09T09:08:51"/>
    <s v="JC01F16"/>
    <n v="60"/>
    <n v="0.66300000000000003"/>
    <n v="7.5999999999999998E-2"/>
    <n v="11.5"/>
    <n v="65"/>
    <n v="354"/>
    <n v="663"/>
    <s v="16"/>
    <s v="J"/>
    <s v="C"/>
    <x v="0"/>
    <x v="0"/>
    <d v="2022-08-05T00:00:00"/>
    <x v="1"/>
    <x v="8"/>
    <d v="2022-09-10T09:08:51"/>
    <x v="1"/>
  </r>
  <r>
    <d v="2022-09-09T09:13:29"/>
    <s v="JC06F02"/>
    <n v="61"/>
    <n v="0.51800000000000002"/>
    <n v="6.5000000000000002E-2"/>
    <n v="12.6"/>
    <n v="54.1"/>
    <n v="267"/>
    <n v="518"/>
    <s v="02"/>
    <s v="J"/>
    <s v="C"/>
    <x v="4"/>
    <x v="0"/>
    <d v="2022-08-12T00:00:00"/>
    <x v="0"/>
    <x v="1"/>
    <d v="2022-09-10T09:13:29"/>
    <x v="1"/>
  </r>
  <r>
    <d v="2022-09-09T09:21:13"/>
    <s v="JC01F14"/>
    <n v="60"/>
    <n v="0.66300000000000003"/>
    <n v="7.2999999999999995E-2"/>
    <n v="11"/>
    <n v="61.7"/>
    <n v="340"/>
    <n v="663"/>
    <s v="14"/>
    <s v="J"/>
    <s v="C"/>
    <x v="0"/>
    <x v="0"/>
    <d v="2022-08-05T00:00:00"/>
    <x v="1"/>
    <x v="10"/>
    <d v="2022-09-10T09:21:13"/>
    <x v="1"/>
  </r>
  <r>
    <d v="2022-09-09T09:32:59"/>
    <s v="JC06F03"/>
    <n v="61"/>
    <n v="0.51500000000000001"/>
    <n v="6.3E-2"/>
    <n v="12.2"/>
    <n v="50.8"/>
    <n v="291"/>
    <n v="515"/>
    <s v="03"/>
    <s v="J"/>
    <s v="C"/>
    <x v="4"/>
    <x v="0"/>
    <d v="2022-08-12T00:00:00"/>
    <x v="0"/>
    <x v="2"/>
    <d v="2022-09-10T09:32:59"/>
    <x v="1"/>
  </r>
  <r>
    <d v="2022-09-09T09:33:57"/>
    <s v="JC01F13"/>
    <n v="60"/>
    <n v="0.64800000000000002"/>
    <n v="9.0999999999999998E-2"/>
    <n v="14"/>
    <n v="43.3"/>
    <n v="372"/>
    <n v="648"/>
    <s v="13"/>
    <s v="J"/>
    <s v="C"/>
    <x v="0"/>
    <x v="0"/>
    <d v="2022-08-05T00:00:00"/>
    <x v="1"/>
    <x v="11"/>
    <d v="2022-09-10T09:33:57"/>
    <x v="1"/>
  </r>
  <r>
    <d v="2022-09-09T09:46:01"/>
    <s v="JC01F12"/>
    <n v="60"/>
    <n v="0.64400000000000002"/>
    <n v="7.2999999999999995E-2"/>
    <n v="11.3"/>
    <n v="56.7"/>
    <n v="365"/>
    <n v="644"/>
    <s v="12"/>
    <s v="J"/>
    <s v="C"/>
    <x v="0"/>
    <x v="0"/>
    <d v="2022-08-05T00:00:00"/>
    <x v="1"/>
    <x v="12"/>
    <d v="2022-09-10T09:46:01"/>
    <x v="1"/>
  </r>
  <r>
    <d v="2022-09-09T09:50:48"/>
    <s v="JC06F04"/>
    <n v="60"/>
    <n v="0.48399999999999999"/>
    <n v="5.6000000000000001E-2"/>
    <n v="11.6"/>
    <n v="58.3"/>
    <n v="273"/>
    <n v="484"/>
    <s v="04"/>
    <s v="J"/>
    <s v="C"/>
    <x v="4"/>
    <x v="0"/>
    <d v="2022-08-12T00:00:00"/>
    <x v="0"/>
    <x v="3"/>
    <d v="2022-09-10T09:50:48"/>
    <x v="1"/>
  </r>
  <r>
    <d v="2022-09-09T09:58:01"/>
    <s v="JC01F11"/>
    <n v="60"/>
    <n v="0.621"/>
    <n v="7.0999999999999994E-2"/>
    <n v="11.4"/>
    <n v="61.7"/>
    <n v="354"/>
    <n v="621"/>
    <s v="11"/>
    <s v="J"/>
    <s v="C"/>
    <x v="0"/>
    <x v="0"/>
    <d v="2022-08-05T00:00:00"/>
    <x v="1"/>
    <x v="13"/>
    <d v="2022-09-10T09:58:01"/>
    <x v="1"/>
  </r>
  <r>
    <d v="2022-09-09T10:10:42"/>
    <s v="JC01F10"/>
    <n v="60"/>
    <n v="0.63300000000000001"/>
    <n v="6.3E-2"/>
    <n v="9.9"/>
    <n v="68.3"/>
    <n v="393"/>
    <n v="633"/>
    <s v="10"/>
    <s v="J"/>
    <s v="C"/>
    <x v="0"/>
    <x v="0"/>
    <d v="2022-08-05T00:00:00"/>
    <x v="1"/>
    <x v="14"/>
    <d v="2022-09-10T10:10:42"/>
    <x v="1"/>
  </r>
  <r>
    <d v="2022-09-09T10:22:24"/>
    <s v="JC01F09"/>
    <n v="60"/>
    <n v="0.61499999999999999"/>
    <n v="7.5999999999999998E-2"/>
    <n v="12.3"/>
    <n v="53.3"/>
    <n v="370"/>
    <n v="615"/>
    <s v="09"/>
    <s v="J"/>
    <s v="C"/>
    <x v="0"/>
    <x v="0"/>
    <d v="2022-08-05T00:00:00"/>
    <x v="1"/>
    <x v="15"/>
    <d v="2022-09-10T10:22:24"/>
    <x v="1"/>
  </r>
  <r>
    <d v="2022-09-09T10:26:04"/>
    <s v="JC06F06"/>
    <n v="61"/>
    <n v="0.497"/>
    <n v="5.1999999999999998E-2"/>
    <n v="10.5"/>
    <n v="67.2"/>
    <n v="275"/>
    <n v="497"/>
    <s v="06"/>
    <s v="J"/>
    <s v="C"/>
    <x v="4"/>
    <x v="0"/>
    <d v="2022-08-12T00:00:00"/>
    <x v="0"/>
    <x v="5"/>
    <d v="2022-09-10T10:26:04"/>
    <x v="1"/>
  </r>
  <r>
    <d v="2022-09-09T10:34:18"/>
    <s v="JC01F08"/>
    <n v="60"/>
    <n v="0.63200000000000001"/>
    <n v="0.08"/>
    <n v="12.6"/>
    <n v="56.7"/>
    <n v="398"/>
    <n v="632"/>
    <s v="08"/>
    <s v="J"/>
    <s v="C"/>
    <x v="0"/>
    <x v="0"/>
    <d v="2022-08-05T00:00:00"/>
    <x v="1"/>
    <x v="7"/>
    <d v="2022-09-10T10:34:18"/>
    <x v="1"/>
  </r>
  <r>
    <d v="2022-09-09T10:43:31"/>
    <s v="JC06F07"/>
    <n v="61"/>
    <n v="0.51600000000000001"/>
    <n v="5.5E-2"/>
    <n v="10.6"/>
    <n v="62.3"/>
    <n v="294"/>
    <n v="516"/>
    <s v="07"/>
    <s v="J"/>
    <s v="C"/>
    <x v="4"/>
    <x v="0"/>
    <d v="2022-08-12T00:00:00"/>
    <x v="0"/>
    <x v="6"/>
    <d v="2022-09-10T10:43:31"/>
    <x v="1"/>
  </r>
  <r>
    <d v="2022-09-09T10:45:40"/>
    <s v="JC01F07"/>
    <n v="60"/>
    <n v="0.61699999999999999"/>
    <n v="8.1000000000000003E-2"/>
    <n v="13.1"/>
    <n v="60"/>
    <n v="401"/>
    <n v="617"/>
    <s v="07"/>
    <s v="J"/>
    <s v="C"/>
    <x v="0"/>
    <x v="0"/>
    <d v="2022-08-05T00:00:00"/>
    <x v="1"/>
    <x v="6"/>
    <d v="2022-09-10T10:45:40"/>
    <x v="1"/>
  </r>
  <r>
    <d v="2022-09-09T10:57:26"/>
    <s v="JC01F06"/>
    <n v="60"/>
    <n v="0.60899999999999999"/>
    <n v="7.6999999999999999E-2"/>
    <n v="12.6"/>
    <n v="56.7"/>
    <n v="355"/>
    <n v="609"/>
    <s v="06"/>
    <s v="J"/>
    <s v="C"/>
    <x v="0"/>
    <x v="0"/>
    <d v="2022-08-05T00:00:00"/>
    <x v="1"/>
    <x v="5"/>
    <d v="2022-09-10T10:57:26"/>
    <x v="1"/>
  </r>
  <r>
    <d v="2022-09-09T10:59:19"/>
    <s v="JC06F08"/>
    <n v="61"/>
    <n v="0.52500000000000002"/>
    <n v="5.0999999999999997E-2"/>
    <n v="9.8000000000000007"/>
    <n v="70.5"/>
    <n v="292"/>
    <n v="525"/>
    <s v="08"/>
    <s v="J"/>
    <s v="C"/>
    <x v="4"/>
    <x v="0"/>
    <d v="2022-08-12T00:00:00"/>
    <x v="0"/>
    <x v="7"/>
    <d v="2022-09-10T10:59:19"/>
    <x v="1"/>
  </r>
  <r>
    <d v="2022-09-09T11:11:34"/>
    <s v="JC01F05"/>
    <n v="60"/>
    <n v="0.59799999999999998"/>
    <n v="7.0000000000000007E-2"/>
    <n v="11.7"/>
    <n v="63.3"/>
    <n v="406"/>
    <n v="598"/>
    <s v="05"/>
    <s v="J"/>
    <s v="C"/>
    <x v="0"/>
    <x v="0"/>
    <d v="2022-08-05T00:00:00"/>
    <x v="1"/>
    <x v="4"/>
    <d v="2022-09-10T11:11:34"/>
    <x v="1"/>
  </r>
  <r>
    <d v="2022-09-09T11:14:40"/>
    <s v="JC06F09"/>
    <n v="61"/>
    <n v="0.51100000000000001"/>
    <n v="5.5E-2"/>
    <n v="10.7"/>
    <n v="62.3"/>
    <n v="349"/>
    <n v="511"/>
    <s v="09"/>
    <s v="J"/>
    <s v="C"/>
    <x v="4"/>
    <x v="0"/>
    <d v="2022-08-12T00:00:00"/>
    <x v="0"/>
    <x v="15"/>
    <d v="2022-09-10T11:14:40"/>
    <x v="1"/>
  </r>
  <r>
    <d v="2022-09-09T11:22:45"/>
    <s v="JC01F04"/>
    <n v="60"/>
    <n v="0.60799999999999998"/>
    <n v="8.6999999999999994E-2"/>
    <n v="14.3"/>
    <n v="46.7"/>
    <n v="368"/>
    <n v="608"/>
    <s v="04"/>
    <s v="J"/>
    <s v="C"/>
    <x v="0"/>
    <x v="0"/>
    <d v="2022-08-05T00:00:00"/>
    <x v="1"/>
    <x v="3"/>
    <d v="2022-09-10T11:22:45"/>
    <x v="1"/>
  </r>
  <r>
    <d v="2022-09-09T11:28:24"/>
    <s v="JC06F10"/>
    <n v="61"/>
    <n v="0.50900000000000001"/>
    <n v="6.5000000000000002E-2"/>
    <n v="12.8"/>
    <n v="55.7"/>
    <n v="335"/>
    <n v="509"/>
    <s v="10"/>
    <s v="J"/>
    <s v="C"/>
    <x v="4"/>
    <x v="0"/>
    <d v="2022-08-12T00:00:00"/>
    <x v="0"/>
    <x v="14"/>
    <d v="2022-09-10T11:28:24"/>
    <x v="1"/>
  </r>
  <r>
    <d v="2022-09-09T11:35:25"/>
    <s v="JC01F03"/>
    <n v="60"/>
    <n v="0.6"/>
    <n v="6.5000000000000002E-2"/>
    <n v="10.8"/>
    <n v="68.3"/>
    <n v="319"/>
    <n v="600"/>
    <s v="03"/>
    <s v="J"/>
    <s v="C"/>
    <x v="0"/>
    <x v="0"/>
    <d v="2022-08-05T00:00:00"/>
    <x v="1"/>
    <x v="2"/>
    <d v="2022-09-10T11:35:25"/>
    <x v="1"/>
  </r>
  <r>
    <d v="2022-09-09T11:42:09"/>
    <s v="JC06F11"/>
    <n v="61"/>
    <n v="0.52500000000000002"/>
    <n v="5.1999999999999998E-2"/>
    <n v="9.9"/>
    <n v="68.900000000000006"/>
    <n v="352"/>
    <n v="525"/>
    <s v="11"/>
    <s v="J"/>
    <s v="C"/>
    <x v="4"/>
    <x v="0"/>
    <d v="2022-08-12T00:00:00"/>
    <x v="0"/>
    <x v="13"/>
    <d v="2022-09-10T11:42:09"/>
    <x v="1"/>
  </r>
  <r>
    <d v="2022-09-09T11:49:50"/>
    <s v="JC01F02"/>
    <n v="60"/>
    <n v="0.58099999999999996"/>
    <n v="5.3999999999999999E-2"/>
    <n v="9.3000000000000007"/>
    <n v="71.7"/>
    <n v="365"/>
    <n v="581"/>
    <s v="02"/>
    <s v="J"/>
    <s v="C"/>
    <x v="0"/>
    <x v="0"/>
    <d v="2022-08-05T00:00:00"/>
    <x v="1"/>
    <x v="1"/>
    <d v="2022-09-10T11:49:50"/>
    <x v="1"/>
  </r>
  <r>
    <d v="2022-09-09T11:54:59"/>
    <s v="JC06F12"/>
    <n v="61"/>
    <n v="0.51100000000000001"/>
    <n v="0.06"/>
    <n v="11.7"/>
    <n v="67.2"/>
    <n v="350"/>
    <n v="511"/>
    <s v="12"/>
    <s v="J"/>
    <s v="C"/>
    <x v="4"/>
    <x v="0"/>
    <d v="2022-08-12T00:00:00"/>
    <x v="0"/>
    <x v="12"/>
    <d v="2022-09-10T11:54:59"/>
    <x v="1"/>
  </r>
  <r>
    <d v="2022-09-09T12:03:02"/>
    <s v="JC01F01"/>
    <n v="60"/>
    <n v="0.55700000000000005"/>
    <n v="7.0000000000000007E-2"/>
    <n v="12.6"/>
    <n v="58.3"/>
    <n v="369"/>
    <n v="557"/>
    <s v="01"/>
    <s v="J"/>
    <s v="C"/>
    <x v="0"/>
    <x v="0"/>
    <d v="2022-08-05T00:00:00"/>
    <x v="1"/>
    <x v="0"/>
    <d v="2022-09-10T12:03:02"/>
    <x v="1"/>
  </r>
  <r>
    <d v="2022-09-09T12:07:40"/>
    <s v="JC06F13"/>
    <n v="61"/>
    <n v="0.52"/>
    <n v="5.8999999999999997E-2"/>
    <n v="11.3"/>
    <n v="59"/>
    <n v="295"/>
    <n v="520"/>
    <s v="13"/>
    <s v="J"/>
    <s v="C"/>
    <x v="4"/>
    <x v="0"/>
    <d v="2022-08-12T00:00:00"/>
    <x v="0"/>
    <x v="11"/>
    <d v="2022-09-10T12:07:40"/>
    <x v="1"/>
  </r>
  <r>
    <d v="2022-09-09T12:21:54"/>
    <s v="JC06F14"/>
    <n v="61"/>
    <n v="0.52200000000000002"/>
    <n v="5.1999999999999998E-2"/>
    <n v="10"/>
    <n v="73.8"/>
    <n v="343"/>
    <n v="522"/>
    <s v="14"/>
    <s v="J"/>
    <s v="C"/>
    <x v="4"/>
    <x v="0"/>
    <d v="2022-08-12T00:00:00"/>
    <x v="0"/>
    <x v="10"/>
    <d v="2022-09-10T12:21:54"/>
    <x v="1"/>
  </r>
  <r>
    <d v="2022-09-09T12:34:45"/>
    <s v="JC06F15"/>
    <n v="61"/>
    <n v="0.53600000000000003"/>
    <n v="5.6000000000000001E-2"/>
    <n v="10.5"/>
    <n v="65.599999999999994"/>
    <n v="287"/>
    <n v="536"/>
    <s v="15"/>
    <s v="J"/>
    <s v="C"/>
    <x v="4"/>
    <x v="0"/>
    <d v="2022-08-12T00:00:00"/>
    <x v="0"/>
    <x v="9"/>
    <d v="2022-09-10T12:34:45"/>
    <x v="1"/>
  </r>
  <r>
    <d v="2022-09-09T12:49:25"/>
    <s v="JC06F16"/>
    <n v="61"/>
    <n v="0.54100000000000004"/>
    <n v="5.0999999999999997E-2"/>
    <n v="9.4"/>
    <n v="75.400000000000006"/>
    <n v="339"/>
    <n v="541"/>
    <s v="16"/>
    <s v="J"/>
    <s v="C"/>
    <x v="4"/>
    <x v="0"/>
    <d v="2022-08-12T00:00:00"/>
    <x v="0"/>
    <x v="8"/>
    <d v="2022-09-10T12:49:25"/>
    <x v="1"/>
  </r>
  <r>
    <d v="2022-09-09T12:53:25"/>
    <s v="JC06F05"/>
    <n v="61"/>
    <n v="0.56000000000000005"/>
    <n v="5.0999999999999997E-2"/>
    <n v="9.4"/>
    <n v="75.400000000000006"/>
    <n v="339"/>
    <n v="560"/>
    <s v="05"/>
    <s v="J"/>
    <s v="C"/>
    <x v="4"/>
    <x v="0"/>
    <d v="2022-08-12T00:00:00"/>
    <x v="0"/>
    <x v="4"/>
    <d v="2022-09-10T12:53:25"/>
    <x v="1"/>
  </r>
  <r>
    <d v="2022-09-09T13:02:37"/>
    <s v="JC06M07"/>
    <n v="21"/>
    <n v="0.7"/>
    <n v="4.3999999999999997E-2"/>
    <n v="6.2"/>
    <n v="90.5"/>
    <n v="332"/>
    <n v="700"/>
    <s v="07"/>
    <s v="J"/>
    <s v="C"/>
    <x v="4"/>
    <x v="1"/>
    <d v="2022-08-12T00:00:00"/>
    <x v="0"/>
    <x v="6"/>
    <d v="2022-09-10T13:02:37"/>
    <x v="1"/>
  </r>
  <r>
    <d v="2022-09-09T13:08:11"/>
    <s v="JC06M06"/>
    <n v="21"/>
    <n v="0.67200000000000004"/>
    <n v="8.6999999999999994E-2"/>
    <n v="12.9"/>
    <n v="61.9"/>
    <n v="318"/>
    <n v="672"/>
    <s v="06"/>
    <s v="J"/>
    <s v="C"/>
    <x v="4"/>
    <x v="1"/>
    <d v="2022-08-12T00:00:00"/>
    <x v="0"/>
    <x v="5"/>
    <d v="2022-09-10T13:08:11"/>
    <x v="1"/>
  </r>
  <r>
    <d v="2022-09-09T13:13:39"/>
    <s v="JC06M05"/>
    <n v="21"/>
    <n v="0.67200000000000004"/>
    <n v="5.1999999999999998E-2"/>
    <n v="7.8"/>
    <n v="81"/>
    <n v="305"/>
    <n v="672"/>
    <s v="05"/>
    <s v="J"/>
    <s v="C"/>
    <x v="4"/>
    <x v="1"/>
    <d v="2022-08-12T00:00:00"/>
    <x v="0"/>
    <x v="4"/>
    <d v="2022-09-10T13:13:39"/>
    <x v="1"/>
  </r>
  <r>
    <d v="2022-09-09T13:19:14"/>
    <s v="JC06M04"/>
    <n v="21"/>
    <n v="0.66200000000000003"/>
    <n v="6.2E-2"/>
    <n v="9.4"/>
    <n v="66.7"/>
    <n v="369"/>
    <n v="662"/>
    <s v="04"/>
    <s v="J"/>
    <s v="C"/>
    <x v="4"/>
    <x v="1"/>
    <d v="2022-08-12T00:00:00"/>
    <x v="0"/>
    <x v="3"/>
    <d v="2022-09-10T13:19:14"/>
    <x v="1"/>
  </r>
  <r>
    <d v="2022-09-09T13:23:58"/>
    <s v="JC06M03"/>
    <n v="21"/>
    <n v="0.67"/>
    <n v="5.8999999999999997E-2"/>
    <n v="8.9"/>
    <n v="66.7"/>
    <n v="355"/>
    <n v="670"/>
    <s v="03"/>
    <s v="J"/>
    <s v="C"/>
    <x v="4"/>
    <x v="1"/>
    <d v="2022-08-12T00:00:00"/>
    <x v="0"/>
    <x v="2"/>
    <d v="2022-09-10T13:23:58"/>
    <x v="1"/>
  </r>
  <r>
    <d v="2022-09-09T13:24:34"/>
    <s v="JC02F01"/>
    <n v="63"/>
    <n v="0.58199999999999996"/>
    <n v="8.2000000000000003E-2"/>
    <n v="14.2"/>
    <n v="57.1"/>
    <n v="18"/>
    <n v="582"/>
    <s v="01"/>
    <s v="J"/>
    <s v="C"/>
    <x v="1"/>
    <x v="0"/>
    <d v="2022-08-05T00:00:00"/>
    <x v="1"/>
    <x v="0"/>
    <d v="2022-09-10T13:24:34"/>
    <x v="1"/>
  </r>
  <r>
    <d v="2022-09-09T13:25:51"/>
    <s v="JC02M02"/>
    <n v="20"/>
    <n v="0.878"/>
    <n v="0.108"/>
    <n v="12.3"/>
    <n v="65"/>
    <n v="338"/>
    <n v="878"/>
    <s v="02"/>
    <s v="J"/>
    <s v="C"/>
    <x v="1"/>
    <x v="1"/>
    <d v="2022-08-05T00:00:00"/>
    <x v="1"/>
    <x v="1"/>
    <d v="2022-09-10T13:25:51"/>
    <x v="1"/>
  </r>
  <r>
    <d v="2022-09-09T13:28:34"/>
    <s v="JC06M02"/>
    <n v="21"/>
    <n v="0.67200000000000004"/>
    <n v="7.6999999999999999E-2"/>
    <n v="11.4"/>
    <n v="76.2"/>
    <n v="352"/>
    <n v="672"/>
    <s v="02"/>
    <s v="J"/>
    <s v="C"/>
    <x v="4"/>
    <x v="1"/>
    <d v="2022-08-12T00:00:00"/>
    <x v="0"/>
    <x v="1"/>
    <d v="2022-09-10T13:28:34"/>
    <x v="1"/>
  </r>
  <r>
    <d v="2022-09-09T13:31:00"/>
    <s v="JC02M03"/>
    <n v="20"/>
    <n v="0.90500000000000003"/>
    <n v="8.4000000000000005E-2"/>
    <n v="9.3000000000000007"/>
    <n v="55"/>
    <n v="338"/>
    <n v="905"/>
    <s v="03"/>
    <s v="J"/>
    <s v="C"/>
    <x v="1"/>
    <x v="1"/>
    <d v="2022-08-05T00:00:00"/>
    <x v="1"/>
    <x v="2"/>
    <d v="2022-09-10T13:31:00"/>
    <x v="1"/>
  </r>
  <r>
    <d v="2022-09-09T13:36:08"/>
    <s v="JC02M04"/>
    <n v="20"/>
    <n v="0.85"/>
    <n v="9.5000000000000001E-2"/>
    <n v="11.2"/>
    <n v="60"/>
    <n v="371"/>
    <n v="850"/>
    <s v="04"/>
    <s v="J"/>
    <s v="C"/>
    <x v="1"/>
    <x v="1"/>
    <d v="2022-08-05T00:00:00"/>
    <x v="1"/>
    <x v="3"/>
    <d v="2022-09-10T13:36:08"/>
    <x v="1"/>
  </r>
  <r>
    <d v="2022-09-09T13:41:25"/>
    <s v="JC02M05"/>
    <n v="20"/>
    <n v="0.91"/>
    <n v="9.1999999999999998E-2"/>
    <n v="10.1"/>
    <n v="70"/>
    <n v="383"/>
    <n v="910"/>
    <s v="05"/>
    <s v="J"/>
    <s v="C"/>
    <x v="1"/>
    <x v="1"/>
    <d v="2022-08-05T00:00:00"/>
    <x v="1"/>
    <x v="4"/>
    <d v="2022-09-10T13:41:25"/>
    <x v="1"/>
  </r>
  <r>
    <d v="2022-09-09T13:46:01"/>
    <s v="JC02M06"/>
    <n v="20"/>
    <n v="0.90300000000000002"/>
    <n v="0.11"/>
    <n v="12.2"/>
    <n v="70"/>
    <n v="393"/>
    <n v="903"/>
    <s v="06"/>
    <s v="J"/>
    <s v="C"/>
    <x v="1"/>
    <x v="1"/>
    <d v="2022-08-05T00:00:00"/>
    <x v="1"/>
    <x v="5"/>
    <d v="2022-09-10T13:46:01"/>
    <x v="1"/>
  </r>
  <r>
    <d v="2022-09-09T13:50:39"/>
    <s v="JC02M07"/>
    <n v="20"/>
    <n v="0.88200000000000001"/>
    <n v="9.7000000000000003E-2"/>
    <n v="11"/>
    <n v="70"/>
    <n v="377"/>
    <n v="882"/>
    <s v="07"/>
    <s v="J"/>
    <s v="C"/>
    <x v="1"/>
    <x v="1"/>
    <d v="2022-08-05T00:00:00"/>
    <x v="1"/>
    <x v="6"/>
    <d v="2022-09-10T13:50:39"/>
    <x v="1"/>
  </r>
  <r>
    <d v="2022-09-09T13:55:57"/>
    <s v="JC02F16"/>
    <n v="60"/>
    <n v="0.61599999999999999"/>
    <n v="8.4000000000000005E-2"/>
    <n v="13.6"/>
    <n v="58.3"/>
    <n v="382"/>
    <n v="616"/>
    <s v="16"/>
    <s v="J"/>
    <s v="C"/>
    <x v="1"/>
    <x v="0"/>
    <d v="2022-08-05T00:00:00"/>
    <x v="1"/>
    <x v="8"/>
    <d v="2022-09-10T13:55:57"/>
    <x v="1"/>
  </r>
  <r>
    <d v="2022-09-09T14:02:37"/>
    <s v="JC07F01"/>
    <n v="61"/>
    <n v="0.53800000000000003"/>
    <n v="6.8000000000000005E-2"/>
    <n v="12.7"/>
    <n v="54.1"/>
    <n v="303"/>
    <n v="538"/>
    <s v="01"/>
    <s v="J"/>
    <s v="C"/>
    <x v="5"/>
    <x v="0"/>
    <d v="2022-08-12T00:00:00"/>
    <x v="0"/>
    <x v="0"/>
    <d v="2022-09-10T14:02:37"/>
    <x v="1"/>
  </r>
  <r>
    <d v="2022-09-09T14:08:18"/>
    <s v="JC02F15"/>
    <n v="60"/>
    <n v="0.622"/>
    <n v="8.2000000000000003E-2"/>
    <n v="13.2"/>
    <n v="51.7"/>
    <n v="371"/>
    <n v="622"/>
    <s v="15"/>
    <s v="J"/>
    <s v="C"/>
    <x v="1"/>
    <x v="0"/>
    <d v="2022-08-05T00:00:00"/>
    <x v="1"/>
    <x v="9"/>
    <d v="2022-09-10T14:08:18"/>
    <x v="1"/>
  </r>
  <r>
    <d v="2022-09-09T14:16:47"/>
    <s v="JC07F02"/>
    <n v="62"/>
    <n v="0.52200000000000002"/>
    <n v="7.4999999999999997E-2"/>
    <n v="14.3"/>
    <n v="45.2"/>
    <n v="471"/>
    <n v="522"/>
    <s v="02"/>
    <s v="J"/>
    <s v="C"/>
    <x v="5"/>
    <x v="0"/>
    <d v="2022-08-12T00:00:00"/>
    <x v="0"/>
    <x v="1"/>
    <d v="2022-09-10T14:16:47"/>
    <x v="1"/>
  </r>
  <r>
    <d v="2022-09-09T14:20:25"/>
    <s v="JC02F14"/>
    <n v="60"/>
    <n v="0.59699999999999998"/>
    <n v="6.4000000000000001E-2"/>
    <n v="10.7"/>
    <n v="65"/>
    <n v="443"/>
    <n v="597"/>
    <s v="14"/>
    <s v="J"/>
    <s v="C"/>
    <x v="1"/>
    <x v="0"/>
    <d v="2022-08-05T00:00:00"/>
    <x v="1"/>
    <x v="10"/>
    <d v="2022-09-10T14:20:25"/>
    <x v="1"/>
  </r>
  <r>
    <d v="2022-09-09T14:27:03"/>
    <s v="JC07F03"/>
    <n v="62"/>
    <n v="0.496"/>
    <n v="5.5E-2"/>
    <n v="11.2"/>
    <n v="69.400000000000006"/>
    <n v="427"/>
    <n v="496"/>
    <s v="03"/>
    <s v="J"/>
    <s v="C"/>
    <x v="5"/>
    <x v="0"/>
    <d v="2022-08-12T00:00:00"/>
    <x v="0"/>
    <x v="2"/>
    <d v="2022-09-10T14:27:03"/>
    <x v="1"/>
  </r>
  <r>
    <d v="2022-09-09T14:30:57"/>
    <s v="JC02F13"/>
    <n v="60"/>
    <n v="0.63300000000000001"/>
    <n v="6.9000000000000006E-2"/>
    <n v="11"/>
    <n v="66.7"/>
    <n v="413"/>
    <n v="633"/>
    <s v="13"/>
    <s v="J"/>
    <s v="C"/>
    <x v="1"/>
    <x v="0"/>
    <d v="2022-08-05T00:00:00"/>
    <x v="1"/>
    <x v="11"/>
    <d v="2022-09-10T14:30:57"/>
    <x v="1"/>
  </r>
  <r>
    <d v="2022-09-09T14:38:06"/>
    <s v="JC07F04"/>
    <n v="62"/>
    <n v="0.52100000000000002"/>
    <n v="6.3E-2"/>
    <n v="12.2"/>
    <n v="48.4"/>
    <n v="521"/>
    <n v="521"/>
    <s v="04"/>
    <s v="J"/>
    <s v="C"/>
    <x v="5"/>
    <x v="0"/>
    <d v="2022-08-12T00:00:00"/>
    <x v="0"/>
    <x v="3"/>
    <d v="2022-09-10T14:38:06"/>
    <x v="1"/>
  </r>
  <r>
    <d v="2022-09-09T14:42:00"/>
    <s v="JC02F12"/>
    <n v="60"/>
    <n v="0.61199999999999999"/>
    <n v="8.1000000000000003E-2"/>
    <n v="13.2"/>
    <n v="46.7"/>
    <n v="415"/>
    <n v="612"/>
    <s v="12"/>
    <s v="J"/>
    <s v="C"/>
    <x v="1"/>
    <x v="0"/>
    <d v="2022-08-05T00:00:00"/>
    <x v="1"/>
    <x v="12"/>
    <d v="2022-09-10T14:42:00"/>
    <x v="1"/>
  </r>
  <r>
    <d v="2022-09-09T14:47:24"/>
    <s v="JC07F05"/>
    <n v="62"/>
    <n v="0.53800000000000003"/>
    <n v="7.4999999999999997E-2"/>
    <n v="14"/>
    <n v="46.8"/>
    <n v="403"/>
    <n v="538"/>
    <s v="05"/>
    <s v="J"/>
    <s v="C"/>
    <x v="5"/>
    <x v="0"/>
    <d v="2022-08-12T00:00:00"/>
    <x v="0"/>
    <x v="4"/>
    <d v="2022-09-10T14:47:24"/>
    <x v="1"/>
  </r>
  <r>
    <d v="2022-09-09T14:54:24"/>
    <s v="JC02F11"/>
    <n v="60"/>
    <n v="0.58799999999999997"/>
    <n v="6.8000000000000005E-2"/>
    <n v="11.6"/>
    <n v="65"/>
    <n v="460"/>
    <n v="588"/>
    <s v="11"/>
    <s v="J"/>
    <s v="C"/>
    <x v="1"/>
    <x v="0"/>
    <d v="2022-08-05T00:00:00"/>
    <x v="1"/>
    <x v="13"/>
    <d v="2022-09-10T14:54:24"/>
    <x v="1"/>
  </r>
  <r>
    <d v="2022-09-09T14:58:41"/>
    <s v="JC07F06"/>
    <n v="62"/>
    <n v="0.49299999999999999"/>
    <n v="5.6000000000000001E-2"/>
    <n v="11.4"/>
    <n v="62.9"/>
    <n v="318"/>
    <n v="493"/>
    <s v="06"/>
    <s v="J"/>
    <s v="C"/>
    <x v="5"/>
    <x v="0"/>
    <d v="2022-08-12T00:00:00"/>
    <x v="0"/>
    <x v="5"/>
    <d v="2022-09-10T14:58:41"/>
    <x v="1"/>
  </r>
  <r>
    <d v="2022-09-09T15:05:11"/>
    <s v="JC02F10"/>
    <n v="60"/>
    <n v="0.57399999999999995"/>
    <n v="7.0999999999999994E-2"/>
    <n v="12.4"/>
    <n v="56.7"/>
    <n v="437"/>
    <n v="574"/>
    <s v="10"/>
    <s v="J"/>
    <s v="C"/>
    <x v="1"/>
    <x v="0"/>
    <d v="2022-08-05T00:00:00"/>
    <x v="1"/>
    <x v="14"/>
    <d v="2022-09-10T15:05:11"/>
    <x v="1"/>
  </r>
  <r>
    <d v="2022-09-09T15:12:56"/>
    <s v="JC07F07"/>
    <n v="62"/>
    <n v="0.51900000000000002"/>
    <n v="5.8999999999999997E-2"/>
    <n v="11.4"/>
    <n v="61.3"/>
    <n v="554"/>
    <n v="519"/>
    <s v="07"/>
    <s v="J"/>
    <s v="C"/>
    <x v="5"/>
    <x v="0"/>
    <d v="2022-08-12T00:00:00"/>
    <x v="0"/>
    <x v="6"/>
    <d v="2022-09-10T15:12:56"/>
    <x v="1"/>
  </r>
  <r>
    <d v="2022-09-09T15:16:10"/>
    <s v="JC02F09"/>
    <n v="60"/>
    <n v="0.56799999999999995"/>
    <n v="7.2999999999999995E-2"/>
    <n v="12.9"/>
    <n v="55"/>
    <n v="488"/>
    <n v="568"/>
    <s v="09"/>
    <s v="J"/>
    <s v="C"/>
    <x v="1"/>
    <x v="0"/>
    <d v="2022-08-05T00:00:00"/>
    <x v="1"/>
    <x v="15"/>
    <d v="2022-09-10T15:16:10"/>
    <x v="1"/>
  </r>
  <r>
    <d v="2022-09-09T15:22:13"/>
    <s v="JC07F08"/>
    <n v="62"/>
    <n v="0.52"/>
    <n v="4.7E-2"/>
    <n v="9.1"/>
    <n v="74.2"/>
    <n v="399"/>
    <n v="520"/>
    <s v="08"/>
    <s v="J"/>
    <s v="C"/>
    <x v="5"/>
    <x v="0"/>
    <d v="2022-08-12T00:00:00"/>
    <x v="0"/>
    <x v="7"/>
    <d v="2022-09-10T15:22:13"/>
    <x v="1"/>
  </r>
  <r>
    <d v="2022-09-09T15:25:58"/>
    <s v="JC02F08"/>
    <n v="60"/>
    <n v="0.60699999999999998"/>
    <n v="6.4000000000000001E-2"/>
    <n v="10.6"/>
    <n v="65"/>
    <n v="447"/>
    <n v="607"/>
    <s v="08"/>
    <s v="J"/>
    <s v="C"/>
    <x v="1"/>
    <x v="0"/>
    <d v="2022-08-05T00:00:00"/>
    <x v="1"/>
    <x v="7"/>
    <d v="2022-09-10T15:25:58"/>
    <x v="1"/>
  </r>
  <r>
    <d v="2022-09-09T15:34:06"/>
    <s v="JC07F09"/>
    <n v="62"/>
    <n v="0.51300000000000001"/>
    <n v="5.0999999999999997E-2"/>
    <n v="10"/>
    <n v="75.8"/>
    <n v="453"/>
    <n v="513"/>
    <s v="09"/>
    <s v="J"/>
    <s v="C"/>
    <x v="5"/>
    <x v="0"/>
    <d v="2022-08-12T00:00:00"/>
    <x v="0"/>
    <x v="15"/>
    <d v="2022-09-10T15:34:06"/>
    <x v="1"/>
  </r>
  <r>
    <d v="2022-09-09T15:36:08"/>
    <s v="JC02F07"/>
    <n v="60"/>
    <n v="0.59899999999999998"/>
    <n v="6.4000000000000001E-2"/>
    <n v="10.6"/>
    <n v="71.7"/>
    <n v="418"/>
    <n v="599"/>
    <s v="07"/>
    <s v="J"/>
    <s v="C"/>
    <x v="1"/>
    <x v="0"/>
    <d v="2022-08-05T00:00:00"/>
    <x v="1"/>
    <x v="6"/>
    <d v="2022-09-10T15:36:08"/>
    <x v="1"/>
  </r>
  <r>
    <d v="2022-09-09T15:44:50"/>
    <s v="JC07F10"/>
    <n v="63"/>
    <n v="0.501"/>
    <n v="4.8000000000000001E-2"/>
    <n v="9.6"/>
    <n v="63.5"/>
    <n v="423"/>
    <n v="501"/>
    <s v="10"/>
    <s v="J"/>
    <s v="C"/>
    <x v="5"/>
    <x v="0"/>
    <d v="2022-08-12T00:00:00"/>
    <x v="0"/>
    <x v="14"/>
    <d v="2022-09-10T15:44:50"/>
    <x v="1"/>
  </r>
  <r>
    <d v="2022-09-09T15:47:20"/>
    <s v="JC02F06"/>
    <n v="60"/>
    <n v="0.57999999999999996"/>
    <n v="7.4999999999999997E-2"/>
    <n v="13"/>
    <n v="50"/>
    <n v="383"/>
    <n v="580"/>
    <s v="06"/>
    <s v="J"/>
    <s v="C"/>
    <x v="1"/>
    <x v="0"/>
    <d v="2022-08-05T00:00:00"/>
    <x v="1"/>
    <x v="5"/>
    <d v="2022-09-10T15:47:20"/>
    <x v="1"/>
  </r>
  <r>
    <d v="2022-09-09T15:56:30"/>
    <s v="JC07F11"/>
    <n v="62"/>
    <n v="0.5"/>
    <n v="5.2999999999999999E-2"/>
    <n v="10.5"/>
    <n v="62.9"/>
    <n v="462"/>
    <n v="500"/>
    <s v="11"/>
    <s v="J"/>
    <s v="C"/>
    <x v="5"/>
    <x v="0"/>
    <d v="2022-08-12T00:00:00"/>
    <x v="0"/>
    <x v="13"/>
    <d v="2022-09-10T15:56:30"/>
    <x v="1"/>
  </r>
  <r>
    <d v="2022-09-09T15:59:14"/>
    <s v="JC02F05"/>
    <n v="60"/>
    <n v="0.59699999999999998"/>
    <n v="6.3E-2"/>
    <n v="10.6"/>
    <n v="65"/>
    <n v="423"/>
    <n v="597"/>
    <s v="05"/>
    <s v="J"/>
    <s v="C"/>
    <x v="1"/>
    <x v="0"/>
    <d v="2022-08-05T00:00:00"/>
    <x v="1"/>
    <x v="4"/>
    <d v="2022-09-10T15:59:14"/>
    <x v="1"/>
  </r>
  <r>
    <d v="2022-09-09T16:07:33"/>
    <s v="JC07F12"/>
    <n v="62"/>
    <n v="0.53200000000000003"/>
    <n v="5.2999999999999999E-2"/>
    <n v="10"/>
    <n v="72.599999999999994"/>
    <n v="435"/>
    <n v="532"/>
    <s v="12"/>
    <s v="J"/>
    <s v="C"/>
    <x v="5"/>
    <x v="0"/>
    <d v="2022-08-12T00:00:00"/>
    <x v="0"/>
    <x v="12"/>
    <d v="2022-09-10T16:07:33"/>
    <x v="1"/>
  </r>
  <r>
    <d v="2022-09-09T16:10:23"/>
    <s v="JC02F04"/>
    <n v="60"/>
    <n v="0.57999999999999996"/>
    <n v="7.3999999999999996E-2"/>
    <n v="12.8"/>
    <n v="55"/>
    <n v="429"/>
    <n v="580"/>
    <s v="04"/>
    <s v="J"/>
    <s v="C"/>
    <x v="1"/>
    <x v="0"/>
    <d v="2022-08-05T00:00:00"/>
    <x v="1"/>
    <x v="3"/>
    <d v="2022-09-10T16:10:23"/>
    <x v="1"/>
  </r>
  <r>
    <d v="2022-09-09T16:18:08"/>
    <s v="JC07F13"/>
    <n v="62"/>
    <n v="0.498"/>
    <n v="4.9000000000000002E-2"/>
    <n v="9.8000000000000007"/>
    <n v="64.5"/>
    <n v="500"/>
    <n v="498"/>
    <s v="13"/>
    <s v="J"/>
    <s v="C"/>
    <x v="5"/>
    <x v="0"/>
    <d v="2022-08-12T00:00:00"/>
    <x v="0"/>
    <x v="11"/>
    <d v="2022-09-10T16:18:08"/>
    <x v="1"/>
  </r>
  <r>
    <d v="2022-09-09T16:20:41"/>
    <s v="JC02F03"/>
    <n v="60"/>
    <n v="0.57699999999999996"/>
    <n v="6.5000000000000002E-2"/>
    <n v="11.3"/>
    <n v="65"/>
    <n v="404"/>
    <n v="577"/>
    <s v="03"/>
    <s v="J"/>
    <s v="C"/>
    <x v="1"/>
    <x v="0"/>
    <d v="2022-08-05T00:00:00"/>
    <x v="1"/>
    <x v="2"/>
    <d v="2022-09-10T16:20:41"/>
    <x v="1"/>
  </r>
  <r>
    <d v="2022-09-09T16:27:35"/>
    <s v="JC07F14"/>
    <n v="62"/>
    <n v="0.49199999999999999"/>
    <n v="0.05"/>
    <n v="10.199999999999999"/>
    <n v="64.5"/>
    <n v="484"/>
    <n v="492"/>
    <s v="14"/>
    <s v="J"/>
    <s v="C"/>
    <x v="5"/>
    <x v="0"/>
    <d v="2022-08-12T00:00:00"/>
    <x v="0"/>
    <x v="10"/>
    <d v="2022-09-10T16:27:35"/>
    <x v="1"/>
  </r>
  <r>
    <d v="2022-09-09T16:32:03"/>
    <s v="JC02F02"/>
    <n v="60"/>
    <n v="0.54300000000000004"/>
    <n v="7.6999999999999999E-2"/>
    <n v="14.1"/>
    <n v="61.7"/>
    <n v="418"/>
    <n v="543"/>
    <s v="02"/>
    <s v="J"/>
    <s v="C"/>
    <x v="1"/>
    <x v="0"/>
    <d v="2022-08-05T00:00:00"/>
    <x v="1"/>
    <x v="1"/>
    <d v="2022-09-10T16:32:03"/>
    <x v="1"/>
  </r>
  <r>
    <d v="2022-09-09T16:37:43"/>
    <s v="JC07F15"/>
    <n v="61"/>
    <n v="0.50700000000000001"/>
    <n v="5.1999999999999998E-2"/>
    <n v="10.3"/>
    <n v="72.099999999999994"/>
    <n v="476"/>
    <n v="507"/>
    <s v="15"/>
    <s v="J"/>
    <s v="C"/>
    <x v="5"/>
    <x v="0"/>
    <d v="2022-08-12T00:00:00"/>
    <x v="0"/>
    <x v="9"/>
    <d v="2022-09-10T16:37:43"/>
    <x v="1"/>
  </r>
  <r>
    <d v="2022-09-09T16:47:16"/>
    <s v="JC07F16"/>
    <n v="61"/>
    <n v="0.51"/>
    <n v="5.8999999999999997E-2"/>
    <n v="11.5"/>
    <n v="63.9"/>
    <n v="448"/>
    <n v="510"/>
    <s v="16"/>
    <s v="J"/>
    <s v="C"/>
    <x v="5"/>
    <x v="0"/>
    <d v="2022-08-12T00:00:00"/>
    <x v="0"/>
    <x v="8"/>
    <d v="2022-09-10T16:47:16"/>
    <x v="1"/>
  </r>
  <r>
    <d v="2022-09-09T16:58:41"/>
    <s v="JC07M07"/>
    <n v="21"/>
    <n v="0.67200000000000004"/>
    <n v="7.0999999999999994E-2"/>
    <n v="10.5"/>
    <n v="66.7"/>
    <n v="336"/>
    <n v="672"/>
    <s v="07"/>
    <s v="J"/>
    <s v="C"/>
    <x v="5"/>
    <x v="1"/>
    <d v="2022-08-12T00:00:00"/>
    <x v="0"/>
    <x v="6"/>
    <d v="2022-09-10T16:58:41"/>
    <x v="1"/>
  </r>
  <r>
    <d v="2022-09-09T17:03:54"/>
    <s v="JC07M06"/>
    <n v="21"/>
    <n v="0.66"/>
    <n v="7.0000000000000007E-2"/>
    <n v="10.6"/>
    <n v="66.7"/>
    <n v="283"/>
    <n v="660"/>
    <s v="06"/>
    <s v="J"/>
    <s v="C"/>
    <x v="5"/>
    <x v="1"/>
    <d v="2022-08-12T00:00:00"/>
    <x v="0"/>
    <x v="5"/>
    <d v="2022-09-10T17:03:54"/>
    <x v="1"/>
  </r>
  <r>
    <d v="2022-09-09T17:09:51"/>
    <s v="JC07M05"/>
    <n v="21"/>
    <n v="0.66500000000000004"/>
    <n v="5.5E-2"/>
    <n v="8.3000000000000007"/>
    <n v="66.7"/>
    <n v="330"/>
    <n v="665"/>
    <s v="05"/>
    <s v="J"/>
    <s v="C"/>
    <x v="5"/>
    <x v="1"/>
    <d v="2022-08-12T00:00:00"/>
    <x v="0"/>
    <x v="4"/>
    <d v="2022-09-10T17:09:51"/>
    <x v="1"/>
  </r>
  <r>
    <d v="2022-09-09T17:14:57"/>
    <s v="JC07M04"/>
    <n v="22"/>
    <n v="0.75900000000000001"/>
    <n v="0.107"/>
    <n v="14.1"/>
    <n v="63.6"/>
    <n v="323"/>
    <n v="759"/>
    <s v="04"/>
    <s v="J"/>
    <s v="C"/>
    <x v="5"/>
    <x v="1"/>
    <d v="2022-08-12T00:00:00"/>
    <x v="0"/>
    <x v="3"/>
    <d v="2022-09-10T17:14:57"/>
    <x v="1"/>
  </r>
  <r>
    <d v="2022-09-09T17:20:01"/>
    <s v="JC07M03"/>
    <n v="20"/>
    <n v="0.73899999999999999"/>
    <n v="5.3999999999999999E-2"/>
    <n v="7.3"/>
    <n v="90"/>
    <n v="398"/>
    <n v="739"/>
    <s v="03"/>
    <s v="J"/>
    <s v="C"/>
    <x v="5"/>
    <x v="1"/>
    <d v="2022-08-12T00:00:00"/>
    <x v="0"/>
    <x v="2"/>
    <d v="2022-09-10T17:20:01"/>
    <x v="1"/>
  </r>
  <r>
    <d v="2022-09-09T17:24:07"/>
    <s v="JC07M02"/>
    <n v="21"/>
    <n v="0.69499999999999995"/>
    <n v="8.3000000000000004E-2"/>
    <n v="11.9"/>
    <n v="66.7"/>
    <n v="352"/>
    <n v="695"/>
    <s v="02"/>
    <s v="J"/>
    <s v="C"/>
    <x v="5"/>
    <x v="1"/>
    <d v="2022-08-12T00:00:00"/>
    <x v="0"/>
    <x v="1"/>
    <d v="2022-09-10T17:24:07"/>
    <x v="1"/>
  </r>
  <r>
    <d v="2022-09-12T08:10:36"/>
    <s v="JC03M02"/>
    <n v="20"/>
    <n v="0.74199999999999999"/>
    <n v="5.6000000000000001E-2"/>
    <n v="7.6"/>
    <n v="80"/>
    <n v="431"/>
    <n v="742"/>
    <s v="02"/>
    <s v="J"/>
    <s v="C"/>
    <x v="2"/>
    <x v="1"/>
    <d v="2022-08-08T00:00:00"/>
    <x v="1"/>
    <x v="1"/>
    <d v="2022-09-17T08:10:36"/>
    <x v="2"/>
  </r>
  <r>
    <d v="2022-09-12T08:14:49"/>
    <s v="JC03M03"/>
    <n v="20"/>
    <n v="0.745"/>
    <n v="6.4000000000000001E-2"/>
    <n v="8.6"/>
    <n v="75"/>
    <n v="424"/>
    <n v="745"/>
    <s v="03"/>
    <s v="J"/>
    <s v="C"/>
    <x v="2"/>
    <x v="1"/>
    <d v="2022-08-08T00:00:00"/>
    <x v="1"/>
    <x v="2"/>
    <d v="2022-09-17T08:14:49"/>
    <x v="2"/>
  </r>
  <r>
    <d v="2022-09-12T08:19:18"/>
    <s v="JC03M04"/>
    <n v="20"/>
    <n v="0.84"/>
    <n v="4.7E-2"/>
    <n v="5.5"/>
    <n v="95"/>
    <n v="383"/>
    <n v="840"/>
    <s v="04"/>
    <s v="J"/>
    <s v="C"/>
    <x v="2"/>
    <x v="1"/>
    <d v="2022-08-08T00:00:00"/>
    <x v="1"/>
    <x v="3"/>
    <d v="2022-09-17T08:19:18"/>
    <x v="2"/>
  </r>
  <r>
    <d v="2022-09-12T08:23:58"/>
    <s v="JC03M05"/>
    <n v="20"/>
    <n v="0.88300000000000001"/>
    <n v="5.3999999999999999E-2"/>
    <n v="6.1"/>
    <n v="90"/>
    <n v="387"/>
    <n v="883"/>
    <s v="05"/>
    <s v="J"/>
    <s v="C"/>
    <x v="2"/>
    <x v="1"/>
    <d v="2022-08-08T00:00:00"/>
    <x v="1"/>
    <x v="4"/>
    <d v="2022-09-17T08:23:58"/>
    <x v="2"/>
  </r>
  <r>
    <d v="2022-09-12T08:26:56"/>
    <s v="JC09F01"/>
    <n v="60"/>
    <n v="0.49399999999999999"/>
    <n v="6.2E-2"/>
    <n v="12.5"/>
    <n v="55"/>
    <n v="213"/>
    <n v="494"/>
    <s v="01"/>
    <s v="J"/>
    <s v="C"/>
    <x v="6"/>
    <x v="0"/>
    <d v="2022-08-15T00:00:00"/>
    <x v="0"/>
    <x v="0"/>
    <d v="2022-09-17T08:26:56"/>
    <x v="2"/>
  </r>
  <r>
    <d v="2022-09-12T08:28:15"/>
    <s v="JC03M06"/>
    <n v="20"/>
    <n v="0.98899999999999999"/>
    <n v="7.5999999999999998E-2"/>
    <n v="7.7"/>
    <n v="90"/>
    <n v="431"/>
    <n v="989"/>
    <s v="06"/>
    <s v="J"/>
    <s v="C"/>
    <x v="2"/>
    <x v="1"/>
    <d v="2022-08-08T00:00:00"/>
    <x v="1"/>
    <x v="5"/>
    <d v="2022-09-17T08:28:15"/>
    <x v="2"/>
  </r>
  <r>
    <d v="2022-09-12T08:32:19"/>
    <s v="JC03M07"/>
    <n v="20"/>
    <n v="1.08"/>
    <n v="5.2999999999999999E-2"/>
    <n v="4.9000000000000004"/>
    <n v="95"/>
    <n v="465"/>
    <n v="1080"/>
    <s v="07"/>
    <s v="J"/>
    <s v="C"/>
    <x v="2"/>
    <x v="1"/>
    <d v="2022-08-08T00:00:00"/>
    <x v="1"/>
    <x v="6"/>
    <d v="2022-09-17T08:32:19"/>
    <x v="2"/>
  </r>
  <r>
    <d v="2022-09-12T08:37:05"/>
    <s v="JC03F016"/>
    <n v="60"/>
    <n v="0.66500000000000004"/>
    <n v="4.3999999999999997E-2"/>
    <n v="6.6"/>
    <n v="86.7"/>
    <n v="511"/>
    <n v="665"/>
    <s v="16"/>
    <s v="J"/>
    <s v="C"/>
    <x v="2"/>
    <x v="0"/>
    <d v="2022-08-08T00:00:00"/>
    <x v="1"/>
    <x v="8"/>
    <d v="2022-09-17T08:37:05"/>
    <x v="2"/>
  </r>
  <r>
    <d v="2022-09-12T08:46:17"/>
    <s v="JC03F015"/>
    <n v="60"/>
    <n v="0.66800000000000004"/>
    <n v="4.5999999999999999E-2"/>
    <n v="6.9"/>
    <n v="93.3"/>
    <n v="501"/>
    <n v="668"/>
    <s v="15"/>
    <s v="J"/>
    <s v="C"/>
    <x v="2"/>
    <x v="0"/>
    <d v="2022-08-08T00:00:00"/>
    <x v="1"/>
    <x v="9"/>
    <d v="2022-09-17T08:46:17"/>
    <x v="2"/>
  </r>
  <r>
    <d v="2022-09-12T08:48:10"/>
    <s v="JC09F02"/>
    <n v="60"/>
    <n v="0.52"/>
    <n v="6.6000000000000003E-2"/>
    <n v="12.6"/>
    <n v="55"/>
    <n v="265"/>
    <n v="520"/>
    <s v="02"/>
    <s v="J"/>
    <s v="C"/>
    <x v="6"/>
    <x v="0"/>
    <d v="2022-08-15T00:00:00"/>
    <x v="0"/>
    <x v="1"/>
    <d v="2022-09-17T08:48:10"/>
    <x v="2"/>
  </r>
  <r>
    <d v="2022-09-12T08:55:45"/>
    <s v="JC03F014"/>
    <n v="60"/>
    <n v="0.66800000000000004"/>
    <n v="4.7E-2"/>
    <n v="7.1"/>
    <n v="83.3"/>
    <n v="535"/>
    <n v="668"/>
    <s v="14"/>
    <s v="J"/>
    <s v="C"/>
    <x v="2"/>
    <x v="0"/>
    <d v="2022-08-08T00:00:00"/>
    <x v="1"/>
    <x v="10"/>
    <d v="2022-09-17T08:55:45"/>
    <x v="2"/>
  </r>
  <r>
    <d v="2022-09-12T09:04:24"/>
    <s v="JC03F013"/>
    <n v="60"/>
    <n v="0.66900000000000004"/>
    <n v="3.6999999999999998E-2"/>
    <n v="5.5"/>
    <n v="93.3"/>
    <n v="519"/>
    <n v="669"/>
    <s v="13"/>
    <s v="J"/>
    <s v="C"/>
    <x v="2"/>
    <x v="0"/>
    <d v="2022-08-08T00:00:00"/>
    <x v="1"/>
    <x v="11"/>
    <d v="2022-09-17T09:04:24"/>
    <x v="2"/>
  </r>
  <r>
    <d v="2022-09-12T09:06:27"/>
    <s v="JC09F03"/>
    <n v="60"/>
    <n v="0.53100000000000003"/>
    <n v="6.5000000000000002E-2"/>
    <n v="12.2"/>
    <n v="53.3"/>
    <n v="229"/>
    <n v="531"/>
    <s v="03"/>
    <s v="J"/>
    <s v="C"/>
    <x v="6"/>
    <x v="0"/>
    <d v="2022-08-15T00:00:00"/>
    <x v="0"/>
    <x v="2"/>
    <d v="2022-09-17T09:06:27"/>
    <x v="2"/>
  </r>
  <r>
    <d v="2022-09-12T09:13:29"/>
    <s v="JC03F012"/>
    <n v="60"/>
    <n v="0.66500000000000004"/>
    <n v="4.2000000000000003E-2"/>
    <n v="6.2"/>
    <n v="86.7"/>
    <n v="532"/>
    <n v="665"/>
    <s v="12"/>
    <s v="J"/>
    <s v="C"/>
    <x v="2"/>
    <x v="0"/>
    <d v="2022-08-08T00:00:00"/>
    <x v="1"/>
    <x v="12"/>
    <d v="2022-09-17T09:13:29"/>
    <x v="2"/>
  </r>
  <r>
    <d v="2022-09-12T09:22:17"/>
    <s v="JC03F011"/>
    <n v="60"/>
    <n v="0.66200000000000003"/>
    <n v="3.6999999999999998E-2"/>
    <n v="5.6"/>
    <n v="93.3"/>
    <n v="582"/>
    <n v="662"/>
    <s v="11"/>
    <s v="J"/>
    <s v="C"/>
    <x v="2"/>
    <x v="0"/>
    <d v="2022-08-08T00:00:00"/>
    <x v="1"/>
    <x v="13"/>
    <d v="2022-09-17T09:22:17"/>
    <x v="2"/>
  </r>
  <r>
    <d v="2022-09-12T09:25:13"/>
    <s v="JC09F04"/>
    <n v="60"/>
    <n v="0.51500000000000001"/>
    <n v="6.0999999999999999E-2"/>
    <n v="11.9"/>
    <n v="63.3"/>
    <n v="305"/>
    <n v="515"/>
    <s v="04"/>
    <s v="J"/>
    <s v="C"/>
    <x v="6"/>
    <x v="0"/>
    <d v="2022-08-15T00:00:00"/>
    <x v="0"/>
    <x v="3"/>
    <d v="2022-09-17T09:25:13"/>
    <x v="2"/>
  </r>
  <r>
    <d v="2022-09-12T09:31:02"/>
    <s v="JC03F010"/>
    <n v="60"/>
    <n v="0.67400000000000004"/>
    <n v="4.2999999999999997E-2"/>
    <n v="6.4"/>
    <n v="91.7"/>
    <n v="490"/>
    <n v="674"/>
    <s v="10"/>
    <s v="J"/>
    <s v="C"/>
    <x v="2"/>
    <x v="0"/>
    <d v="2022-08-08T00:00:00"/>
    <x v="1"/>
    <x v="14"/>
    <d v="2022-09-17T09:31:02"/>
    <x v="2"/>
  </r>
  <r>
    <d v="2022-09-12T09:40:28"/>
    <s v="JC09F05"/>
    <n v="60"/>
    <n v="0.52900000000000003"/>
    <n v="7.0999999999999994E-2"/>
    <n v="13.5"/>
    <n v="56.7"/>
    <n v="311"/>
    <n v="529"/>
    <s v="05"/>
    <s v="J"/>
    <s v="C"/>
    <x v="6"/>
    <x v="0"/>
    <d v="2022-08-15T00:00:00"/>
    <x v="0"/>
    <x v="4"/>
    <d v="2022-09-17T09:40:28"/>
    <x v="2"/>
  </r>
  <r>
    <d v="2022-09-12T09:40:40"/>
    <s v="JC03F09"/>
    <n v="60"/>
    <n v="0.72899999999999998"/>
    <n v="4.1000000000000002E-2"/>
    <n v="5.7"/>
    <n v="90"/>
    <n v="501"/>
    <n v="729"/>
    <s v="09"/>
    <s v="J"/>
    <s v="C"/>
    <x v="2"/>
    <x v="0"/>
    <d v="2022-08-08T00:00:00"/>
    <x v="1"/>
    <x v="15"/>
    <d v="2022-09-17T09:40:40"/>
    <x v="2"/>
  </r>
  <r>
    <d v="2022-09-12T09:50:01"/>
    <s v="JC03F08"/>
    <n v="60"/>
    <n v="0.73899999999999999"/>
    <n v="4.7E-2"/>
    <n v="6.3"/>
    <n v="90"/>
    <n v="514"/>
    <n v="739"/>
    <s v="08"/>
    <s v="J"/>
    <s v="C"/>
    <x v="2"/>
    <x v="0"/>
    <d v="2022-08-08T00:00:00"/>
    <x v="1"/>
    <x v="7"/>
    <d v="2022-09-17T09:50:01"/>
    <x v="2"/>
  </r>
  <r>
    <d v="2022-09-12T09:55:14"/>
    <s v="JC09F06"/>
    <n v="60"/>
    <n v="0.50600000000000001"/>
    <n v="6.2E-2"/>
    <n v="12.2"/>
    <n v="68.3"/>
    <n v="325"/>
    <n v="506"/>
    <s v="06"/>
    <s v="J"/>
    <s v="C"/>
    <x v="6"/>
    <x v="0"/>
    <d v="2022-08-15T00:00:00"/>
    <x v="0"/>
    <x v="5"/>
    <d v="2022-09-17T09:55:14"/>
    <x v="2"/>
  </r>
  <r>
    <d v="2022-09-12T09:59:08"/>
    <s v="JC03F07"/>
    <n v="60"/>
    <n v="0.747"/>
    <n v="0.05"/>
    <n v="6.7"/>
    <n v="90"/>
    <n v="524"/>
    <n v="747"/>
    <s v="07"/>
    <s v="J"/>
    <s v="C"/>
    <x v="2"/>
    <x v="0"/>
    <d v="2022-08-08T00:00:00"/>
    <x v="1"/>
    <x v="6"/>
    <d v="2022-09-17T09:59:08"/>
    <x v="2"/>
  </r>
  <r>
    <d v="2022-09-12T10:08:47"/>
    <s v="JC03F06"/>
    <n v="60"/>
    <n v="0.65500000000000003"/>
    <n v="3.6999999999999998E-2"/>
    <n v="5.7"/>
    <n v="93.3"/>
    <n v="533"/>
    <n v="655"/>
    <s v="06"/>
    <s v="J"/>
    <s v="C"/>
    <x v="2"/>
    <x v="0"/>
    <d v="2022-08-08T00:00:00"/>
    <x v="1"/>
    <x v="5"/>
    <d v="2022-09-17T10:08:47"/>
    <x v="2"/>
  </r>
  <r>
    <d v="2022-09-12T10:09:04"/>
    <s v="JC09F07"/>
    <n v="60"/>
    <n v="0.52700000000000002"/>
    <n v="6.0999999999999999E-2"/>
    <n v="11.5"/>
    <n v="53.3"/>
    <n v="319"/>
    <n v="527"/>
    <s v="07"/>
    <s v="J"/>
    <s v="C"/>
    <x v="6"/>
    <x v="0"/>
    <d v="2022-08-15T00:00:00"/>
    <x v="0"/>
    <x v="6"/>
    <d v="2022-09-17T10:09:04"/>
    <x v="2"/>
  </r>
  <r>
    <d v="2022-09-12T10:17:43"/>
    <s v="JC03F05"/>
    <n v="60"/>
    <n v="0.58599999999999997"/>
    <n v="7.0000000000000007E-2"/>
    <n v="11.9"/>
    <n v="58.3"/>
    <n v="519"/>
    <n v="586"/>
    <s v="05"/>
    <s v="J"/>
    <s v="C"/>
    <x v="2"/>
    <x v="0"/>
    <d v="2022-08-08T00:00:00"/>
    <x v="1"/>
    <x v="4"/>
    <d v="2022-09-17T10:17:43"/>
    <x v="2"/>
  </r>
  <r>
    <d v="2022-09-12T10:23:05"/>
    <s v="JC09F08"/>
    <n v="60"/>
    <n v="0.501"/>
    <n v="5.8999999999999997E-2"/>
    <n v="11.7"/>
    <n v="61.7"/>
    <n v="301"/>
    <n v="501"/>
    <s v="08"/>
    <s v="J"/>
    <s v="C"/>
    <x v="6"/>
    <x v="0"/>
    <d v="2022-08-15T00:00:00"/>
    <x v="0"/>
    <x v="7"/>
    <d v="2022-09-17T10:23:05"/>
    <x v="2"/>
  </r>
  <r>
    <d v="2022-09-12T10:27:52"/>
    <s v="JC03F04"/>
    <n v="60"/>
    <n v="0.54700000000000004"/>
    <n v="4.4999999999999998E-2"/>
    <n v="8.1999999999999993"/>
    <n v="78.3"/>
    <n v="474"/>
    <n v="547"/>
    <s v="04"/>
    <s v="J"/>
    <s v="C"/>
    <x v="2"/>
    <x v="0"/>
    <d v="2022-08-08T00:00:00"/>
    <x v="1"/>
    <x v="3"/>
    <d v="2022-09-17T10:27:52"/>
    <x v="2"/>
  </r>
  <r>
    <d v="2022-09-12T10:37:41"/>
    <s v="JC03F03"/>
    <n v="60"/>
    <n v="0.57199999999999995"/>
    <n v="4.2999999999999997E-2"/>
    <n v="7.5"/>
    <n v="86.7"/>
    <n v="507"/>
    <n v="572"/>
    <s v="03"/>
    <s v="J"/>
    <s v="C"/>
    <x v="2"/>
    <x v="0"/>
    <d v="2022-08-08T00:00:00"/>
    <x v="1"/>
    <x v="2"/>
    <d v="2022-09-17T10:37:41"/>
    <x v="2"/>
  </r>
  <r>
    <d v="2022-09-12T10:38:16"/>
    <s v="JC09F09"/>
    <n v="60"/>
    <n v="0.52500000000000002"/>
    <n v="7.0000000000000007E-2"/>
    <n v="13.4"/>
    <n v="53.3"/>
    <n v="313"/>
    <n v="525"/>
    <s v="09"/>
    <s v="J"/>
    <s v="C"/>
    <x v="6"/>
    <x v="0"/>
    <d v="2022-08-15T00:00:00"/>
    <x v="0"/>
    <x v="15"/>
    <d v="2022-09-17T10:38:16"/>
    <x v="2"/>
  </r>
  <r>
    <d v="2022-09-12T10:47:03"/>
    <s v="JC03F02"/>
    <n v="60"/>
    <n v="0.57899999999999996"/>
    <n v="4.8000000000000001E-2"/>
    <n v="8.3000000000000007"/>
    <n v="81.7"/>
    <n v="555"/>
    <n v="579"/>
    <s v="02"/>
    <s v="J"/>
    <s v="C"/>
    <x v="2"/>
    <x v="0"/>
    <d v="2022-08-08T00:00:00"/>
    <x v="1"/>
    <x v="1"/>
    <d v="2022-09-17T10:47:03"/>
    <x v="2"/>
  </r>
  <r>
    <d v="2022-09-12T10:52:51"/>
    <s v="JC09F010"/>
    <n v="60"/>
    <n v="0.5"/>
    <n v="5.7000000000000002E-2"/>
    <n v="11.4"/>
    <n v="63.3"/>
    <n v="245"/>
    <n v="500"/>
    <s v="10"/>
    <s v="J"/>
    <s v="C"/>
    <x v="6"/>
    <x v="0"/>
    <d v="2022-08-15T00:00:00"/>
    <x v="0"/>
    <x v="14"/>
    <d v="2022-09-17T10:52:51"/>
    <x v="2"/>
  </r>
  <r>
    <d v="2022-09-12T10:55:35"/>
    <s v="JC03F01"/>
    <n v="60"/>
    <n v="0.57399999999999995"/>
    <n v="3.5999999999999997E-2"/>
    <n v="6.3"/>
    <n v="95"/>
    <n v="505"/>
    <n v="574"/>
    <s v="01"/>
    <s v="J"/>
    <s v="C"/>
    <x v="2"/>
    <x v="0"/>
    <d v="2022-08-08T00:00:00"/>
    <x v="1"/>
    <x v="0"/>
    <d v="2022-09-17T10:55:35"/>
    <x v="2"/>
  </r>
  <r>
    <d v="2022-09-12T11:10:00"/>
    <s v="JC09F011"/>
    <n v="60"/>
    <n v="0.50600000000000001"/>
    <n v="7.0999999999999994E-2"/>
    <n v="14"/>
    <n v="55"/>
    <n v="271"/>
    <n v="506"/>
    <s v="11"/>
    <s v="J"/>
    <s v="C"/>
    <x v="6"/>
    <x v="0"/>
    <d v="2022-08-15T00:00:00"/>
    <x v="0"/>
    <x v="13"/>
    <d v="2022-09-17T11:10:00"/>
    <x v="2"/>
  </r>
  <r>
    <d v="2022-09-12T11:25:26"/>
    <s v="JC09F012"/>
    <n v="60"/>
    <n v="0.497"/>
    <n v="5.6000000000000001E-2"/>
    <n v="11.3"/>
    <n v="70"/>
    <n v="302"/>
    <n v="497"/>
    <s v="12"/>
    <s v="J"/>
    <s v="C"/>
    <x v="6"/>
    <x v="0"/>
    <d v="2022-08-15T00:00:00"/>
    <x v="0"/>
    <x v="12"/>
    <d v="2022-09-17T11:25:26"/>
    <x v="2"/>
  </r>
  <r>
    <d v="2022-09-12T11:39:06"/>
    <s v="JC09F013"/>
    <n v="60"/>
    <n v="0.51"/>
    <n v="6.2E-2"/>
    <n v="12.1"/>
    <n v="58.3"/>
    <n v="311"/>
    <n v="510"/>
    <s v="13"/>
    <s v="J"/>
    <s v="C"/>
    <x v="6"/>
    <x v="0"/>
    <d v="2022-08-15T00:00:00"/>
    <x v="0"/>
    <x v="11"/>
    <d v="2022-09-17T11:39:06"/>
    <x v="2"/>
  </r>
  <r>
    <d v="2022-09-12T11:53:27"/>
    <s v="JC09F014"/>
    <n v="60"/>
    <n v="0.51400000000000001"/>
    <n v="6.2E-2"/>
    <n v="12.1"/>
    <n v="51.7"/>
    <n v="294"/>
    <n v="514"/>
    <s v="14"/>
    <s v="J"/>
    <s v="C"/>
    <x v="6"/>
    <x v="0"/>
    <d v="2022-08-15T00:00:00"/>
    <x v="0"/>
    <x v="10"/>
    <d v="2022-09-17T11:53:27"/>
    <x v="2"/>
  </r>
  <r>
    <d v="2022-09-12T12:07:54"/>
    <s v="JC09F015"/>
    <n v="60"/>
    <n v="0.51100000000000001"/>
    <n v="5.8999999999999997E-2"/>
    <n v="11.6"/>
    <n v="66.7"/>
    <n v="322"/>
    <n v="511"/>
    <s v="15"/>
    <s v="J"/>
    <s v="C"/>
    <x v="6"/>
    <x v="0"/>
    <d v="2022-08-15T00:00:00"/>
    <x v="0"/>
    <x v="9"/>
    <d v="2022-09-17T12:07:54"/>
    <x v="2"/>
  </r>
  <r>
    <d v="2022-09-12T12:21:26"/>
    <s v="JC09F016"/>
    <n v="60"/>
    <n v="0.49199999999999999"/>
    <n v="5.8999999999999997E-2"/>
    <n v="12.1"/>
    <n v="60"/>
    <n v="308"/>
    <n v="492"/>
    <s v="16"/>
    <s v="J"/>
    <s v="C"/>
    <x v="6"/>
    <x v="0"/>
    <d v="2022-08-15T00:00:00"/>
    <x v="0"/>
    <x v="8"/>
    <d v="2022-09-17T12:21:26"/>
    <x v="2"/>
  </r>
  <r>
    <d v="2022-09-12T12:35:13"/>
    <s v="JC09M07"/>
    <n v="19"/>
    <n v="0.63400000000000001"/>
    <n v="6.5000000000000002E-2"/>
    <n v="10.3"/>
    <n v="57.9"/>
    <n v="374"/>
    <n v="634"/>
    <s v="07"/>
    <s v="J"/>
    <s v="C"/>
    <x v="6"/>
    <x v="1"/>
    <d v="2022-08-15T00:00:00"/>
    <x v="0"/>
    <x v="6"/>
    <d v="2022-09-17T12:35:13"/>
    <x v="2"/>
  </r>
  <r>
    <d v="2022-09-12T12:39:27"/>
    <s v="JC09M06"/>
    <n v="20"/>
    <n v="0.65600000000000003"/>
    <n v="6.6000000000000003E-2"/>
    <n v="10"/>
    <n v="75"/>
    <n v="336"/>
    <n v="656"/>
    <s v="06"/>
    <s v="J"/>
    <s v="C"/>
    <x v="6"/>
    <x v="1"/>
    <d v="2022-08-15T00:00:00"/>
    <x v="0"/>
    <x v="5"/>
    <d v="2022-09-17T12:39:27"/>
    <x v="2"/>
  </r>
  <r>
    <d v="2022-09-12T12:44:06"/>
    <s v="JC09M05"/>
    <n v="20"/>
    <n v="0.60199999999999998"/>
    <n v="5.5E-2"/>
    <n v="9.1999999999999993"/>
    <n v="75"/>
    <n v="316"/>
    <n v="602"/>
    <s v="05"/>
    <s v="J"/>
    <s v="C"/>
    <x v="6"/>
    <x v="1"/>
    <d v="2022-08-15T00:00:00"/>
    <x v="0"/>
    <x v="4"/>
    <d v="2022-09-17T12:44:06"/>
    <x v="2"/>
  </r>
  <r>
    <d v="2022-09-12T12:49:21"/>
    <s v="JC09M04"/>
    <n v="20"/>
    <n v="0.61099999999999999"/>
    <n v="7.5999999999999998E-2"/>
    <n v="12.4"/>
    <n v="55"/>
    <n v="326"/>
    <n v="611"/>
    <s v="04"/>
    <s v="J"/>
    <s v="C"/>
    <x v="6"/>
    <x v="1"/>
    <d v="2022-08-15T00:00:00"/>
    <x v="0"/>
    <x v="3"/>
    <d v="2022-09-17T12:49:21"/>
    <x v="2"/>
  </r>
  <r>
    <d v="2022-09-12T12:54:33"/>
    <s v="JC09M03"/>
    <n v="20"/>
    <n v="0.65100000000000002"/>
    <n v="9.8000000000000004E-2"/>
    <n v="15"/>
    <n v="45"/>
    <n v="351"/>
    <n v="651"/>
    <s v="03"/>
    <s v="J"/>
    <s v="C"/>
    <x v="6"/>
    <x v="1"/>
    <d v="2022-08-15T00:00:00"/>
    <x v="0"/>
    <x v="2"/>
    <d v="2022-09-17T12:54:33"/>
    <x v="2"/>
  </r>
  <r>
    <d v="2022-09-12T12:59:13"/>
    <s v="JC09M02"/>
    <n v="20"/>
    <n v="0.68400000000000005"/>
    <n v="6.6000000000000003E-2"/>
    <n v="9.6"/>
    <n v="80"/>
    <n v="301"/>
    <n v="684"/>
    <s v="02"/>
    <s v="J"/>
    <s v="C"/>
    <x v="6"/>
    <x v="1"/>
    <d v="2022-08-15T00:00:00"/>
    <x v="0"/>
    <x v="1"/>
    <d v="2022-09-17T12:59:13"/>
    <x v="2"/>
  </r>
  <r>
    <d v="2022-09-12T13:08:14"/>
    <s v="JC04M02"/>
    <n v="20"/>
    <n v="0.69299999999999995"/>
    <n v="3.1E-2"/>
    <n v="4.4000000000000004"/>
    <n v="100"/>
    <n v="444"/>
    <n v="693"/>
    <s v="02"/>
    <s v="J"/>
    <s v="C"/>
    <x v="3"/>
    <x v="1"/>
    <d v="2022-08-08T00:00:00"/>
    <x v="1"/>
    <x v="1"/>
    <d v="2022-09-17T13:08:14"/>
    <x v="2"/>
  </r>
  <r>
    <d v="2022-09-12T13:11:53"/>
    <s v="JC04M03"/>
    <n v="20"/>
    <n v="0.82099999999999995"/>
    <n v="0.05"/>
    <n v="6.1"/>
    <n v="90"/>
    <n v="567"/>
    <n v="821"/>
    <s v="03"/>
    <s v="J"/>
    <s v="C"/>
    <x v="3"/>
    <x v="1"/>
    <d v="2022-08-08T00:00:00"/>
    <x v="1"/>
    <x v="2"/>
    <d v="2022-09-17T13:11:53"/>
    <x v="2"/>
  </r>
  <r>
    <d v="2022-09-12T13:15:18"/>
    <s v="JC04M04"/>
    <n v="20"/>
    <n v="0.79200000000000004"/>
    <n v="4.8000000000000001E-2"/>
    <n v="6.1"/>
    <n v="90"/>
    <n v="450"/>
    <n v="792"/>
    <s v="04"/>
    <s v="J"/>
    <s v="C"/>
    <x v="3"/>
    <x v="1"/>
    <d v="2022-08-08T00:00:00"/>
    <x v="1"/>
    <x v="3"/>
    <d v="2022-09-17T13:15:18"/>
    <x v="2"/>
  </r>
  <r>
    <d v="2022-09-12T13:19:39"/>
    <s v="JC04M05"/>
    <n v="20"/>
    <n v="0.81699999999999995"/>
    <n v="5.1999999999999998E-2"/>
    <n v="6.4"/>
    <n v="85"/>
    <n v="450"/>
    <n v="817"/>
    <s v="05"/>
    <s v="J"/>
    <s v="C"/>
    <x v="3"/>
    <x v="1"/>
    <d v="2022-08-08T00:00:00"/>
    <x v="1"/>
    <x v="4"/>
    <d v="2022-09-17T13:19:39"/>
    <x v="2"/>
  </r>
  <r>
    <d v="2022-09-12T13:23:36"/>
    <s v="JC04M06"/>
    <n v="20"/>
    <n v="0.85699999999999998"/>
    <n v="6.6000000000000003E-2"/>
    <n v="7.7"/>
    <n v="80"/>
    <n v="500"/>
    <n v="857"/>
    <s v="06"/>
    <s v="J"/>
    <s v="C"/>
    <x v="3"/>
    <x v="1"/>
    <d v="2022-08-08T00:00:00"/>
    <x v="1"/>
    <x v="5"/>
    <d v="2022-09-17T13:23:36"/>
    <x v="2"/>
  </r>
  <r>
    <d v="2022-09-12T13:27:29"/>
    <s v="JC04M07"/>
    <n v="20"/>
    <n v="0.91100000000000003"/>
    <n v="3.5000000000000003E-2"/>
    <n v="3.9"/>
    <n v="100"/>
    <n v="447"/>
    <n v="911"/>
    <s v="07"/>
    <s v="J"/>
    <s v="C"/>
    <x v="3"/>
    <x v="1"/>
    <d v="2022-08-08T00:00:00"/>
    <x v="1"/>
    <x v="6"/>
    <d v="2022-09-17T13:27:29"/>
    <x v="2"/>
  </r>
  <r>
    <d v="2022-09-12T13:32:13"/>
    <s v="JC04F16"/>
    <n v="60"/>
    <n v="0.624"/>
    <n v="3.9E-2"/>
    <n v="6.2"/>
    <n v="91.7"/>
    <n v="518"/>
    <n v="624"/>
    <s v="16"/>
    <s v="J"/>
    <s v="C"/>
    <x v="3"/>
    <x v="0"/>
    <d v="2022-08-08T00:00:00"/>
    <x v="1"/>
    <x v="8"/>
    <d v="2022-09-17T13:32:13"/>
    <x v="2"/>
  </r>
  <r>
    <d v="2022-09-12T13:41:09"/>
    <s v="JC04F15"/>
    <n v="60"/>
    <n v="0.63400000000000001"/>
    <n v="4.4999999999999998E-2"/>
    <n v="7.1"/>
    <n v="88.3"/>
    <n v="518"/>
    <n v="634"/>
    <s v="15"/>
    <s v="J"/>
    <s v="C"/>
    <x v="3"/>
    <x v="0"/>
    <d v="2022-08-08T00:00:00"/>
    <x v="1"/>
    <x v="9"/>
    <d v="2022-09-17T13:41:09"/>
    <x v="2"/>
  </r>
  <r>
    <d v="2022-09-12T13:42:53"/>
    <s v="JC08F01"/>
    <n v="60"/>
    <n v="0.499"/>
    <n v="6.9000000000000006E-2"/>
    <n v="13.7"/>
    <n v="56.7"/>
    <n v="282"/>
    <n v="499"/>
    <s v="01"/>
    <s v="J"/>
    <s v="C"/>
    <x v="7"/>
    <x v="0"/>
    <d v="2022-08-15T00:00:00"/>
    <x v="0"/>
    <x v="0"/>
    <d v="2022-09-17T13:42:53"/>
    <x v="2"/>
  </r>
  <r>
    <d v="2022-09-12T13:50:23"/>
    <s v="JC04F14"/>
    <n v="60"/>
    <n v="0.63300000000000001"/>
    <n v="3.6999999999999998E-2"/>
    <n v="5.9"/>
    <n v="93.3"/>
    <n v="535"/>
    <n v="633"/>
    <s v="14"/>
    <s v="J"/>
    <s v="C"/>
    <x v="3"/>
    <x v="0"/>
    <d v="2022-08-08T00:00:00"/>
    <x v="1"/>
    <x v="10"/>
    <d v="2022-09-17T13:50:23"/>
    <x v="2"/>
  </r>
  <r>
    <d v="2022-09-12T13:58:40"/>
    <s v="JC08F02"/>
    <n v="60"/>
    <n v="0.52600000000000002"/>
    <n v="0.06"/>
    <n v="11.5"/>
    <n v="61.7"/>
    <n v="272"/>
    <n v="526"/>
    <s v="02"/>
    <s v="J"/>
    <s v="C"/>
    <x v="7"/>
    <x v="0"/>
    <d v="2022-08-15T00:00:00"/>
    <x v="0"/>
    <x v="1"/>
    <d v="2022-09-17T13:58:40"/>
    <x v="2"/>
  </r>
  <r>
    <d v="2022-09-12T13:59:17"/>
    <s v="JC04F13"/>
    <n v="60"/>
    <n v="0.63400000000000001"/>
    <n v="3.5000000000000003E-2"/>
    <n v="5.6"/>
    <n v="95"/>
    <n v="582"/>
    <n v="634"/>
    <s v="13"/>
    <s v="J"/>
    <s v="C"/>
    <x v="3"/>
    <x v="0"/>
    <d v="2022-08-08T00:00:00"/>
    <x v="1"/>
    <x v="11"/>
    <d v="2022-09-17T13:59:17"/>
    <x v="2"/>
  </r>
  <r>
    <d v="2022-09-12T14:07:37"/>
    <s v="JC04F12"/>
    <n v="60"/>
    <n v="0.629"/>
    <n v="3.7999999999999999E-2"/>
    <n v="6"/>
    <n v="91.7"/>
    <n v="514"/>
    <n v="629"/>
    <s v="12"/>
    <s v="J"/>
    <s v="C"/>
    <x v="3"/>
    <x v="0"/>
    <d v="2022-08-08T00:00:00"/>
    <x v="1"/>
    <x v="12"/>
    <d v="2022-09-17T14:07:37"/>
    <x v="2"/>
  </r>
  <r>
    <d v="2022-09-12T14:14:14"/>
    <s v="JC08F03"/>
    <n v="60"/>
    <n v="0.51400000000000001"/>
    <n v="6.2E-2"/>
    <n v="12.1"/>
    <n v="68.3"/>
    <n v="277"/>
    <n v="514"/>
    <s v="03"/>
    <s v="J"/>
    <s v="C"/>
    <x v="7"/>
    <x v="0"/>
    <d v="2022-08-15T00:00:00"/>
    <x v="0"/>
    <x v="2"/>
    <d v="2022-09-17T14:14:14"/>
    <x v="2"/>
  </r>
  <r>
    <d v="2022-09-12T14:16:49"/>
    <s v="JC04F11"/>
    <n v="60"/>
    <n v="0.64400000000000002"/>
    <n v="4.8000000000000001E-2"/>
    <n v="7.4"/>
    <n v="91.7"/>
    <n v="484"/>
    <n v="644"/>
    <s v="11"/>
    <s v="J"/>
    <s v="C"/>
    <x v="3"/>
    <x v="0"/>
    <d v="2022-08-08T00:00:00"/>
    <x v="1"/>
    <x v="13"/>
    <d v="2022-09-17T14:16:49"/>
    <x v="2"/>
  </r>
  <r>
    <d v="2022-09-12T14:26:27"/>
    <s v="JC04F10"/>
    <n v="60"/>
    <n v="0.61899999999999999"/>
    <n v="4.2000000000000003E-2"/>
    <n v="6.8"/>
    <n v="80"/>
    <n v="508"/>
    <n v="619"/>
    <s v="10"/>
    <s v="J"/>
    <s v="C"/>
    <x v="3"/>
    <x v="0"/>
    <d v="2022-08-08T00:00:00"/>
    <x v="1"/>
    <x v="14"/>
    <d v="2022-09-17T14:26:27"/>
    <x v="2"/>
  </r>
  <r>
    <d v="2022-09-12T14:29:59"/>
    <s v="JC08F04"/>
    <n v="60"/>
    <n v="0.52100000000000002"/>
    <n v="6.0999999999999999E-2"/>
    <n v="11.7"/>
    <n v="73.3"/>
    <n v="349"/>
    <n v="521"/>
    <s v="04"/>
    <s v="J"/>
    <s v="C"/>
    <x v="7"/>
    <x v="0"/>
    <d v="2022-08-15T00:00:00"/>
    <x v="0"/>
    <x v="3"/>
    <d v="2022-09-17T14:29:59"/>
    <x v="2"/>
  </r>
  <r>
    <d v="2022-09-12T14:35:51"/>
    <s v="JC04F09"/>
    <n v="60"/>
    <n v="0.68600000000000005"/>
    <n v="6.8000000000000005E-2"/>
    <n v="9.9"/>
    <n v="73.3"/>
    <n v="442"/>
    <n v="686"/>
    <s v="09"/>
    <s v="J"/>
    <s v="C"/>
    <x v="3"/>
    <x v="0"/>
    <d v="2022-08-08T00:00:00"/>
    <x v="1"/>
    <x v="15"/>
    <d v="2022-09-17T14:35:51"/>
    <x v="2"/>
  </r>
  <r>
    <d v="2022-09-12T14:43:22"/>
    <s v="JC08F05"/>
    <n v="60"/>
    <n v="0.503"/>
    <n v="5.2999999999999999E-2"/>
    <n v="10.5"/>
    <n v="66.7"/>
    <n v="316"/>
    <n v="503"/>
    <s v="05"/>
    <s v="J"/>
    <s v="C"/>
    <x v="7"/>
    <x v="0"/>
    <d v="2022-08-15T00:00:00"/>
    <x v="0"/>
    <x v="4"/>
    <d v="2022-09-17T14:43:22"/>
    <x v="2"/>
  </r>
  <r>
    <d v="2022-09-12T14:46:16"/>
    <s v="JC04F08"/>
    <n v="60"/>
    <n v="0.72299999999999998"/>
    <n v="4.2999999999999997E-2"/>
    <n v="6"/>
    <n v="93.3"/>
    <n v="499"/>
    <n v="723"/>
    <s v="08"/>
    <s v="J"/>
    <s v="C"/>
    <x v="3"/>
    <x v="0"/>
    <d v="2022-08-08T00:00:00"/>
    <x v="1"/>
    <x v="7"/>
    <d v="2022-09-17T14:46:16"/>
    <x v="2"/>
  </r>
  <r>
    <d v="2022-09-12T14:55:33"/>
    <s v="JC04F07"/>
    <n v="60"/>
    <n v="0.70799999999999996"/>
    <n v="4.2000000000000003E-2"/>
    <n v="5.9"/>
    <n v="93.3"/>
    <n v="480"/>
    <n v="708"/>
    <s v="07"/>
    <s v="J"/>
    <s v="C"/>
    <x v="3"/>
    <x v="0"/>
    <d v="2022-08-08T00:00:00"/>
    <x v="1"/>
    <x v="6"/>
    <d v="2022-09-17T14:55:33"/>
    <x v="2"/>
  </r>
  <r>
    <d v="2022-09-12T14:57:48"/>
    <s v="JC08F06"/>
    <n v="60"/>
    <n v="0.504"/>
    <n v="6.5000000000000002E-2"/>
    <n v="12.8"/>
    <n v="58.3"/>
    <n v="317"/>
    <n v="504"/>
    <s v="06"/>
    <s v="J"/>
    <s v="C"/>
    <x v="7"/>
    <x v="0"/>
    <d v="2022-08-15T00:00:00"/>
    <x v="0"/>
    <x v="5"/>
    <d v="2022-09-17T14:57:48"/>
    <x v="2"/>
  </r>
  <r>
    <d v="2022-09-12T15:05:19"/>
    <s v="JC04F06"/>
    <n v="60"/>
    <n v="0.55900000000000005"/>
    <n v="0.05"/>
    <n v="8.9"/>
    <n v="76.7"/>
    <n v="505"/>
    <n v="559"/>
    <s v="06"/>
    <s v="J"/>
    <s v="C"/>
    <x v="3"/>
    <x v="0"/>
    <d v="2022-08-08T00:00:00"/>
    <x v="1"/>
    <x v="5"/>
    <d v="2022-09-17T15:05:19"/>
    <x v="2"/>
  </r>
  <r>
    <d v="2022-09-12T15:11:46"/>
    <s v="JC08F07"/>
    <n v="60"/>
    <n v="0.5"/>
    <n v="5.6000000000000001E-2"/>
    <n v="11.2"/>
    <n v="60"/>
    <n v="256"/>
    <n v="500"/>
    <s v="07"/>
    <s v="J"/>
    <s v="C"/>
    <x v="7"/>
    <x v="0"/>
    <d v="2022-08-15T00:00:00"/>
    <x v="0"/>
    <x v="6"/>
    <d v="2022-09-17T15:11:46"/>
    <x v="2"/>
  </r>
  <r>
    <d v="2022-09-12T15:14:52"/>
    <s v="JC04F05"/>
    <n v="60"/>
    <n v="0.53800000000000003"/>
    <n v="3.4000000000000002E-2"/>
    <n v="6.3"/>
    <n v="86.7"/>
    <n v="509"/>
    <n v="538"/>
    <s v="05"/>
    <s v="J"/>
    <s v="C"/>
    <x v="3"/>
    <x v="0"/>
    <d v="2022-08-08T00:00:00"/>
    <x v="1"/>
    <x v="4"/>
    <d v="2022-09-17T15:14:52"/>
    <x v="2"/>
  </r>
  <r>
    <d v="2022-09-12T15:24:22"/>
    <s v="JC04F04"/>
    <n v="60"/>
    <n v="0.56100000000000005"/>
    <n v="2.5000000000000001E-2"/>
    <n v="4.4000000000000004"/>
    <n v="96.7"/>
    <n v="539"/>
    <n v="561"/>
    <s v="04"/>
    <s v="J"/>
    <s v="C"/>
    <x v="3"/>
    <x v="0"/>
    <d v="2022-08-08T00:00:00"/>
    <x v="1"/>
    <x v="3"/>
    <d v="2022-09-17T15:24:22"/>
    <x v="2"/>
  </r>
  <r>
    <d v="2022-09-12T15:28:14"/>
    <s v="JC08F08"/>
    <n v="60"/>
    <n v="0.47399999999999998"/>
    <n v="5.3999999999999999E-2"/>
    <n v="11.5"/>
    <n v="58.3"/>
    <n v="283"/>
    <n v="474"/>
    <s v="08"/>
    <s v="J"/>
    <s v="C"/>
    <x v="7"/>
    <x v="0"/>
    <d v="2022-08-15T00:00:00"/>
    <x v="0"/>
    <x v="7"/>
    <d v="2022-09-17T15:28:14"/>
    <x v="2"/>
  </r>
  <r>
    <d v="2022-09-12T15:33:09"/>
    <s v="JC04F03"/>
    <n v="60"/>
    <n v="0.55400000000000005"/>
    <n v="3.9E-2"/>
    <n v="7"/>
    <n v="91.7"/>
    <n v="451"/>
    <n v="554"/>
    <s v="03"/>
    <s v="J"/>
    <s v="C"/>
    <x v="3"/>
    <x v="0"/>
    <d v="2022-08-08T00:00:00"/>
    <x v="1"/>
    <x v="2"/>
    <d v="2022-09-17T15:33:09"/>
    <x v="2"/>
  </r>
  <r>
    <d v="2022-09-12T15:43:44"/>
    <s v="JC04F02"/>
    <n v="60"/>
    <n v="0.49099999999999999"/>
    <n v="3.4000000000000002E-2"/>
    <n v="6.9"/>
    <n v="83.3"/>
    <n v="578"/>
    <n v="491"/>
    <s v="02"/>
    <s v="J"/>
    <s v="C"/>
    <x v="3"/>
    <x v="0"/>
    <d v="2022-08-08T00:00:00"/>
    <x v="1"/>
    <x v="1"/>
    <d v="2022-09-17T15:43:44"/>
    <x v="2"/>
  </r>
  <r>
    <d v="2022-09-12T15:44:00"/>
    <s v="JC08F09"/>
    <n v="60"/>
    <n v="0.46700000000000003"/>
    <n v="5.5E-2"/>
    <n v="11.7"/>
    <n v="61.7"/>
    <n v="250"/>
    <n v="467"/>
    <s v="09"/>
    <s v="J"/>
    <s v="C"/>
    <x v="7"/>
    <x v="0"/>
    <d v="2022-08-15T00:00:00"/>
    <x v="0"/>
    <x v="15"/>
    <d v="2022-09-17T15:44:00"/>
    <x v="2"/>
  </r>
  <r>
    <d v="2022-09-12T15:51:55"/>
    <s v="JC04F01"/>
    <n v="60"/>
    <n v="0.55900000000000005"/>
    <n v="5.7000000000000002E-2"/>
    <n v="10.199999999999999"/>
    <n v="90"/>
    <n v="533"/>
    <n v="559"/>
    <s v="01"/>
    <s v="J"/>
    <s v="C"/>
    <x v="3"/>
    <x v="0"/>
    <d v="2022-08-08T00:00:00"/>
    <x v="1"/>
    <x v="0"/>
    <d v="2022-09-17T15:51:55"/>
    <x v="2"/>
  </r>
  <r>
    <d v="2022-09-12T16:01:05"/>
    <s v="JC08F10"/>
    <n v="60"/>
    <n v="0.49399999999999999"/>
    <n v="5.7000000000000002E-2"/>
    <n v="11.6"/>
    <n v="63.3"/>
    <n v="341"/>
    <n v="494"/>
    <s v="10"/>
    <s v="J"/>
    <s v="C"/>
    <x v="7"/>
    <x v="0"/>
    <d v="2022-08-15T00:00:00"/>
    <x v="0"/>
    <x v="14"/>
    <d v="2022-09-17T16:01:05"/>
    <x v="2"/>
  </r>
  <r>
    <d v="2022-09-12T16:14:36"/>
    <s v="JC08F11"/>
    <n v="60"/>
    <n v="0.49"/>
    <n v="6.9000000000000006E-2"/>
    <n v="14.1"/>
    <n v="55"/>
    <n v="329"/>
    <n v="490"/>
    <s v="11"/>
    <s v="J"/>
    <s v="C"/>
    <x v="7"/>
    <x v="0"/>
    <d v="2022-08-15T00:00:00"/>
    <x v="0"/>
    <x v="13"/>
    <d v="2022-09-17T16:14:36"/>
    <x v="2"/>
  </r>
  <r>
    <d v="2022-09-12T16:27:25"/>
    <s v="JC08F12"/>
    <n v="60"/>
    <n v="0.52500000000000002"/>
    <n v="6.7000000000000004E-2"/>
    <n v="12.9"/>
    <n v="58.3"/>
    <n v="435"/>
    <n v="525"/>
    <s v="12"/>
    <s v="J"/>
    <s v="C"/>
    <x v="7"/>
    <x v="0"/>
    <d v="2022-08-15T00:00:00"/>
    <x v="0"/>
    <x v="12"/>
    <d v="2022-09-17T16:27:25"/>
    <x v="2"/>
  </r>
  <r>
    <d v="2022-09-12T16:37:26"/>
    <s v="JC08F13"/>
    <n v="60"/>
    <n v="0.53400000000000003"/>
    <n v="4.2999999999999997E-2"/>
    <n v="8"/>
    <n v="75"/>
    <n v="446"/>
    <n v="534"/>
    <s v="13"/>
    <s v="J"/>
    <s v="C"/>
    <x v="7"/>
    <x v="0"/>
    <d v="2022-08-15T00:00:00"/>
    <x v="0"/>
    <x v="11"/>
    <d v="2022-09-17T16:37:26"/>
    <x v="2"/>
  </r>
  <r>
    <d v="2022-09-12T16:47:01"/>
    <s v="JC08F14"/>
    <n v="60"/>
    <n v="0.51100000000000001"/>
    <n v="5.8999999999999997E-2"/>
    <n v="11.5"/>
    <n v="55"/>
    <n v="380"/>
    <n v="511"/>
    <s v="14"/>
    <s v="J"/>
    <s v="C"/>
    <x v="7"/>
    <x v="0"/>
    <d v="2022-08-15T00:00:00"/>
    <x v="0"/>
    <x v="10"/>
    <d v="2022-09-17T16:47:01"/>
    <x v="2"/>
  </r>
  <r>
    <d v="2022-09-12T16:58:17"/>
    <s v="JC08F15"/>
    <n v="60"/>
    <n v="0.52100000000000002"/>
    <n v="6.7000000000000004E-2"/>
    <n v="12.8"/>
    <n v="60"/>
    <n v="456"/>
    <n v="521"/>
    <s v="15"/>
    <s v="J"/>
    <s v="C"/>
    <x v="7"/>
    <x v="0"/>
    <d v="2022-08-15T00:00:00"/>
    <x v="0"/>
    <x v="9"/>
    <d v="2022-09-17T16:58:17"/>
    <x v="2"/>
  </r>
  <r>
    <d v="2022-09-12T17:07:38"/>
    <s v="JC08F16"/>
    <n v="60"/>
    <n v="0.50800000000000001"/>
    <n v="5.3999999999999999E-2"/>
    <n v="10.7"/>
    <n v="66.7"/>
    <n v="423"/>
    <n v="508"/>
    <s v="16"/>
    <s v="J"/>
    <s v="C"/>
    <x v="7"/>
    <x v="0"/>
    <d v="2022-08-15T00:00:00"/>
    <x v="0"/>
    <x v="8"/>
    <d v="2022-09-17T17:07:38"/>
    <x v="2"/>
  </r>
  <r>
    <d v="2022-09-12T17:17:51"/>
    <s v="JC08M07"/>
    <n v="20"/>
    <n v="0.69199999999999995"/>
    <n v="8.1000000000000003E-2"/>
    <n v="11.7"/>
    <n v="65"/>
    <n v="407"/>
    <n v="692"/>
    <s v="07"/>
    <s v="J"/>
    <s v="C"/>
    <x v="7"/>
    <x v="1"/>
    <d v="2022-08-15T00:00:00"/>
    <x v="0"/>
    <x v="6"/>
    <d v="2022-09-17T17:17:51"/>
    <x v="2"/>
  </r>
  <r>
    <d v="2022-09-12T17:21:51"/>
    <s v="JC08M06"/>
    <n v="20"/>
    <n v="0.65100000000000002"/>
    <n v="8.2000000000000003E-2"/>
    <n v="12.6"/>
    <n v="50"/>
    <n v="456"/>
    <n v="651"/>
    <s v="06"/>
    <s v="J"/>
    <s v="C"/>
    <x v="7"/>
    <x v="1"/>
    <d v="2022-08-15T00:00:00"/>
    <x v="0"/>
    <x v="5"/>
    <d v="2022-09-17T17:21:51"/>
    <x v="2"/>
  </r>
  <r>
    <d v="2022-09-12T17:26:24"/>
    <s v="JC08M05"/>
    <n v="20"/>
    <n v="0.64600000000000002"/>
    <n v="6.3E-2"/>
    <n v="9.8000000000000007"/>
    <n v="65"/>
    <n v="471"/>
    <n v="646"/>
    <s v="05"/>
    <s v="J"/>
    <s v="C"/>
    <x v="7"/>
    <x v="1"/>
    <d v="2022-08-15T00:00:00"/>
    <x v="0"/>
    <x v="4"/>
    <d v="2022-09-17T17:26:24"/>
    <x v="2"/>
  </r>
  <r>
    <d v="2022-09-12T17:29:58"/>
    <s v="JC08M04"/>
    <n v="4"/>
    <n v="0.63800000000000001"/>
    <n v="7.2999999999999995E-2"/>
    <n v="11.4"/>
    <n v="50"/>
    <n v="655"/>
    <n v="638"/>
    <s v="04"/>
    <s v="J"/>
    <s v="C"/>
    <x v="7"/>
    <x v="1"/>
    <d v="2022-08-15T00:00:00"/>
    <x v="0"/>
    <x v="3"/>
    <d v="2022-09-17T17:29:58"/>
    <x v="2"/>
  </r>
  <r>
    <d v="2022-09-15T08:16:24"/>
    <s v="JC10F01"/>
    <n v="60"/>
    <n v="0.48499999999999999"/>
    <n v="6.8000000000000005E-2"/>
    <n v="13.9"/>
    <n v="53.3"/>
    <n v="324"/>
    <n v="485"/>
    <s v="01"/>
    <s v="J"/>
    <s v="C"/>
    <x v="8"/>
    <x v="0"/>
    <d v="2022-08-18T00:00:00"/>
    <x v="0"/>
    <x v="0"/>
    <d v="2022-09-17T08:16:24"/>
    <x v="2"/>
  </r>
  <r>
    <d v="2022-09-15T08:30:30"/>
    <s v="JC10F02"/>
    <n v="60"/>
    <n v="0.503"/>
    <n v="8.3000000000000004E-2"/>
    <n v="16.600000000000001"/>
    <n v="46.7"/>
    <n v="286"/>
    <n v="503"/>
    <s v="02"/>
    <s v="J"/>
    <s v="C"/>
    <x v="8"/>
    <x v="0"/>
    <d v="2022-08-18T00:00:00"/>
    <x v="0"/>
    <x v="1"/>
    <d v="2022-09-17T08:30:30"/>
    <x v="2"/>
  </r>
  <r>
    <d v="2022-09-15T08:46:04"/>
    <s v="JC10F03"/>
    <n v="60"/>
    <n v="0.51500000000000001"/>
    <n v="6.6000000000000003E-2"/>
    <n v="12.8"/>
    <n v="58.3"/>
    <n v="341"/>
    <n v="515"/>
    <s v="03"/>
    <s v="J"/>
    <s v="C"/>
    <x v="8"/>
    <x v="0"/>
    <d v="2022-08-18T00:00:00"/>
    <x v="0"/>
    <x v="2"/>
    <d v="2022-09-17T08:46:04"/>
    <x v="2"/>
  </r>
  <r>
    <d v="2022-09-15T08:59:17"/>
    <s v="JC10F04"/>
    <n v="60"/>
    <n v="0.499"/>
    <n v="7.0000000000000007E-2"/>
    <n v="14"/>
    <n v="56.7"/>
    <n v="350"/>
    <n v="499"/>
    <s v="04"/>
    <s v="J"/>
    <s v="C"/>
    <x v="8"/>
    <x v="0"/>
    <d v="2022-08-18T00:00:00"/>
    <x v="0"/>
    <x v="3"/>
    <d v="2022-09-17T08:59:17"/>
    <x v="2"/>
  </r>
  <r>
    <d v="2022-09-15T09:12:53"/>
    <s v="JC10F05"/>
    <n v="60"/>
    <n v="0.50800000000000001"/>
    <n v="0.06"/>
    <n v="11.9"/>
    <n v="58.3"/>
    <n v="350"/>
    <n v="508"/>
    <s v="05"/>
    <s v="J"/>
    <s v="C"/>
    <x v="8"/>
    <x v="0"/>
    <d v="2022-08-18T00:00:00"/>
    <x v="0"/>
    <x v="4"/>
    <d v="2022-09-17T09:12:53"/>
    <x v="2"/>
  </r>
  <r>
    <d v="2022-09-15T09:25:40"/>
    <s v="JC10F06"/>
    <n v="60"/>
    <n v="0.497"/>
    <n v="5.6000000000000001E-2"/>
    <n v="11.4"/>
    <n v="60"/>
    <n v="392"/>
    <n v="497"/>
    <s v="06"/>
    <s v="J"/>
    <s v="C"/>
    <x v="8"/>
    <x v="0"/>
    <d v="2022-08-18T00:00:00"/>
    <x v="0"/>
    <x v="5"/>
    <d v="2022-09-17T09:25:40"/>
    <x v="2"/>
  </r>
  <r>
    <d v="2022-09-15T09:37:46"/>
    <s v="JC10F07"/>
    <n v="60"/>
    <n v="0.505"/>
    <n v="4.8000000000000001E-2"/>
    <n v="9.6"/>
    <n v="68.3"/>
    <n v="350"/>
    <n v="505"/>
    <s v="07"/>
    <s v="J"/>
    <s v="C"/>
    <x v="8"/>
    <x v="0"/>
    <d v="2022-08-18T00:00:00"/>
    <x v="0"/>
    <x v="6"/>
    <d v="2022-09-17T09:37:46"/>
    <x v="2"/>
  </r>
  <r>
    <d v="2022-09-15T09:50:46"/>
    <s v="JC10F08"/>
    <n v="60"/>
    <n v="0.50900000000000001"/>
    <n v="6.3E-2"/>
    <n v="12.5"/>
    <n v="40"/>
    <n v="328"/>
    <n v="509"/>
    <s v="08"/>
    <s v="J"/>
    <s v="C"/>
    <x v="8"/>
    <x v="0"/>
    <d v="2022-08-18T00:00:00"/>
    <x v="0"/>
    <x v="7"/>
    <d v="2022-09-17T09:50:46"/>
    <x v="2"/>
  </r>
  <r>
    <d v="2022-09-15T10:04:50"/>
    <s v="JC10M05"/>
    <n v="20"/>
    <n v="0.67700000000000005"/>
    <n v="5.8999999999999997E-2"/>
    <n v="8.8000000000000007"/>
    <n v="75"/>
    <n v="344"/>
    <n v="677"/>
    <s v="05"/>
    <s v="J"/>
    <s v="C"/>
    <x v="8"/>
    <x v="1"/>
    <d v="2022-08-18T00:00:00"/>
    <x v="0"/>
    <x v="4"/>
    <d v="2022-09-17T10:04:50"/>
    <x v="2"/>
  </r>
  <r>
    <d v="2022-09-15T10:10:37"/>
    <s v="JC10M07"/>
    <n v="20"/>
    <n v="0.68600000000000005"/>
    <n v="7.2999999999999995E-2"/>
    <n v="10.6"/>
    <n v="65"/>
    <n v="308"/>
    <n v="686"/>
    <s v="07"/>
    <s v="J"/>
    <s v="C"/>
    <x v="8"/>
    <x v="1"/>
    <d v="2022-08-18T00:00:00"/>
    <x v="0"/>
    <x v="6"/>
    <d v="2022-09-17T10:10:37"/>
    <x v="2"/>
  </r>
  <r>
    <d v="2022-09-15T10:16:21"/>
    <s v="JC10F13"/>
    <n v="60"/>
    <n v="0.496"/>
    <n v="6.3E-2"/>
    <n v="12.8"/>
    <n v="50"/>
    <n v="384"/>
    <n v="496"/>
    <s v="13"/>
    <s v="J"/>
    <s v="C"/>
    <x v="8"/>
    <x v="0"/>
    <d v="2022-08-18T00:00:00"/>
    <x v="0"/>
    <x v="11"/>
    <d v="2022-09-17T10:16:21"/>
    <x v="2"/>
  </r>
  <r>
    <d v="2022-09-15T10:27:56"/>
    <s v="JC10F14"/>
    <n v="60"/>
    <n v="0.51600000000000001"/>
    <n v="5.8000000000000003E-2"/>
    <n v="11.2"/>
    <n v="63.3"/>
    <n v="372"/>
    <n v="516"/>
    <s v="14"/>
    <s v="J"/>
    <s v="C"/>
    <x v="8"/>
    <x v="0"/>
    <d v="2022-08-18T00:00:00"/>
    <x v="0"/>
    <x v="10"/>
    <d v="2022-09-17T10:27:56"/>
    <x v="2"/>
  </r>
  <r>
    <d v="2022-09-15T10:40:28"/>
    <s v="JC10F15"/>
    <n v="60"/>
    <n v="0.499"/>
    <n v="5.7000000000000002E-2"/>
    <n v="11.4"/>
    <n v="58.3"/>
    <n v="403"/>
    <n v="499"/>
    <s v="15"/>
    <s v="J"/>
    <s v="C"/>
    <x v="8"/>
    <x v="0"/>
    <d v="2022-08-18T00:00:00"/>
    <x v="0"/>
    <x v="9"/>
    <d v="2022-09-17T10:40:28"/>
    <x v="2"/>
  </r>
  <r>
    <d v="2022-09-15T10:52:15"/>
    <s v="JC10F16"/>
    <n v="60"/>
    <n v="0.505"/>
    <n v="6.3E-2"/>
    <n v="12.6"/>
    <n v="50"/>
    <n v="464"/>
    <n v="505"/>
    <s v="16"/>
    <s v="J"/>
    <s v="C"/>
    <x v="8"/>
    <x v="0"/>
    <d v="2022-08-18T00:00:00"/>
    <x v="0"/>
    <x v="8"/>
    <d v="2022-09-17T10:52:15"/>
    <x v="2"/>
  </r>
  <r>
    <d v="2022-09-15T11:01:53"/>
    <s v="JC10M06"/>
    <n v="20"/>
    <n v="0.64500000000000002"/>
    <n v="5.3999999999999999E-2"/>
    <n v="8.4"/>
    <n v="70"/>
    <n v="411"/>
    <n v="645"/>
    <s v="06"/>
    <s v="J"/>
    <s v="C"/>
    <x v="8"/>
    <x v="1"/>
    <d v="2022-08-18T00:00:00"/>
    <x v="0"/>
    <x v="5"/>
    <d v="2022-09-17T11:01:53"/>
    <x v="2"/>
  </r>
  <r>
    <d v="2022-09-15T11:06:45"/>
    <s v="JC10F11"/>
    <n v="60"/>
    <n v="0.48799999999999999"/>
    <n v="6.4000000000000001E-2"/>
    <n v="13.2"/>
    <n v="48.3"/>
    <n v="343"/>
    <n v="488"/>
    <s v="11"/>
    <s v="J"/>
    <s v="C"/>
    <x v="8"/>
    <x v="0"/>
    <d v="2022-08-18T00:00:00"/>
    <x v="0"/>
    <x v="13"/>
    <d v="2022-09-17T11:06:45"/>
    <x v="2"/>
  </r>
  <r>
    <d v="2022-09-15T11:19:46"/>
    <s v="JC10F12"/>
    <n v="61"/>
    <n v="0.495"/>
    <n v="4.8000000000000001E-2"/>
    <n v="9.6999999999999993"/>
    <n v="68.900000000000006"/>
    <n v="334"/>
    <n v="495"/>
    <s v="12"/>
    <s v="J"/>
    <s v="C"/>
    <x v="8"/>
    <x v="0"/>
    <d v="2022-08-18T00:00:00"/>
    <x v="0"/>
    <x v="12"/>
    <d v="2022-09-17T11:19:46"/>
    <x v="2"/>
  </r>
  <r>
    <d v="2022-09-15T11:33:11"/>
    <s v="JC10F09"/>
    <n v="60"/>
    <n v="0.48499999999999999"/>
    <n v="0.05"/>
    <n v="10.3"/>
    <n v="68.3"/>
    <n v="424"/>
    <n v="485"/>
    <s v="09"/>
    <s v="J"/>
    <s v="C"/>
    <x v="8"/>
    <x v="0"/>
    <d v="2022-08-18T00:00:00"/>
    <x v="0"/>
    <x v="15"/>
    <d v="2022-09-17T11:33:11"/>
    <x v="2"/>
  </r>
  <r>
    <d v="2022-09-15T11:44:14"/>
    <s v="JC10F10"/>
    <n v="60"/>
    <n v="0.5"/>
    <n v="5.5E-2"/>
    <n v="11"/>
    <n v="61.7"/>
    <n v="398"/>
    <n v="500"/>
    <s v="10"/>
    <s v="J"/>
    <s v="C"/>
    <x v="8"/>
    <x v="0"/>
    <d v="2022-08-18T00:00:00"/>
    <x v="0"/>
    <x v="14"/>
    <d v="2022-09-17T11:44:14"/>
    <x v="2"/>
  </r>
  <r>
    <d v="2022-09-15T11:55:00"/>
    <s v="JC10M04"/>
    <n v="20"/>
    <n v="0.57499999999999996"/>
    <n v="5.8999999999999997E-2"/>
    <n v="10.3"/>
    <n v="60"/>
    <n v="429"/>
    <n v="575"/>
    <s v="04"/>
    <s v="J"/>
    <s v="C"/>
    <x v="8"/>
    <x v="1"/>
    <d v="2022-08-18T00:00:00"/>
    <x v="0"/>
    <x v="3"/>
    <d v="2022-09-17T11:55:00"/>
    <x v="2"/>
  </r>
  <r>
    <d v="2022-09-15T11:58:52"/>
    <s v="JC10M03"/>
    <n v="20"/>
    <n v="0.64200000000000002"/>
    <n v="6.9000000000000006E-2"/>
    <n v="10.8"/>
    <n v="65"/>
    <n v="404"/>
    <n v="642"/>
    <s v="03"/>
    <s v="J"/>
    <s v="C"/>
    <x v="8"/>
    <x v="1"/>
    <d v="2022-08-18T00:00:00"/>
    <x v="0"/>
    <x v="2"/>
    <d v="2022-09-17T11:58:52"/>
    <x v="2"/>
  </r>
  <r>
    <d v="2022-09-15T12:03:43"/>
    <s v="JC10M02"/>
    <n v="20"/>
    <n v="0.70199999999999996"/>
    <n v="7.8E-2"/>
    <n v="11"/>
    <n v="60"/>
    <n v="381"/>
    <n v="702"/>
    <s v="02"/>
    <s v="J"/>
    <s v="C"/>
    <x v="8"/>
    <x v="1"/>
    <d v="2022-08-18T00:00:00"/>
    <x v="0"/>
    <x v="1"/>
    <d v="2022-09-17T12:03:43"/>
    <x v="2"/>
  </r>
  <r>
    <d v="2022-09-15T13:04:55"/>
    <s v="JC11F01"/>
    <n v="60"/>
    <n v="0.435"/>
    <n v="5.8999999999999997E-2"/>
    <n v="13.6"/>
    <n v="60"/>
    <n v="366"/>
    <n v="435"/>
    <s v="01"/>
    <s v="J"/>
    <s v="C"/>
    <x v="9"/>
    <x v="0"/>
    <d v="2022-08-18T00:00:00"/>
    <x v="0"/>
    <x v="0"/>
    <d v="2022-09-17T13:04:55"/>
    <x v="2"/>
  </r>
  <r>
    <d v="2022-09-15T13:17:46"/>
    <s v="JC11F02"/>
    <n v="60"/>
    <n v="0.45700000000000002"/>
    <n v="5.2999999999999999E-2"/>
    <n v="11.5"/>
    <n v="65"/>
    <n v="398"/>
    <n v="457"/>
    <s v="02"/>
    <s v="J"/>
    <s v="C"/>
    <x v="9"/>
    <x v="0"/>
    <d v="2022-08-18T00:00:00"/>
    <x v="0"/>
    <x v="1"/>
    <d v="2022-09-17T13:17:46"/>
    <x v="2"/>
  </r>
  <r>
    <d v="2022-09-15T13:30:35"/>
    <s v="JC11F03"/>
    <n v="60"/>
    <n v="0.46500000000000002"/>
    <n v="6.7000000000000004E-2"/>
    <n v="14.3"/>
    <n v="56.7"/>
    <n v="408"/>
    <n v="465"/>
    <s v="03"/>
    <s v="J"/>
    <s v="C"/>
    <x v="9"/>
    <x v="0"/>
    <d v="2022-08-18T00:00:00"/>
    <x v="0"/>
    <x v="2"/>
    <d v="2022-09-17T13:30:35"/>
    <x v="2"/>
  </r>
  <r>
    <d v="2022-09-15T13:42:10"/>
    <s v="JC11F04"/>
    <n v="60"/>
    <n v="0.47499999999999998"/>
    <n v="5.8999999999999997E-2"/>
    <n v="12.3"/>
    <n v="51.7"/>
    <n v="384"/>
    <n v="475"/>
    <s v="04"/>
    <s v="J"/>
    <s v="C"/>
    <x v="9"/>
    <x v="0"/>
    <d v="2022-08-18T00:00:00"/>
    <x v="0"/>
    <x v="3"/>
    <d v="2022-09-17T13:42:10"/>
    <x v="2"/>
  </r>
  <r>
    <d v="2022-09-15T13:53:21"/>
    <s v="JC11M02"/>
    <n v="20"/>
    <n v="0.65200000000000002"/>
    <n v="5.5E-2"/>
    <n v="8.5"/>
    <n v="75"/>
    <n v="364"/>
    <n v="652"/>
    <s v="02"/>
    <s v="J"/>
    <s v="C"/>
    <x v="9"/>
    <x v="1"/>
    <d v="2022-08-18T00:00:00"/>
    <x v="0"/>
    <x v="1"/>
    <d v="2022-09-17T13:53:21"/>
    <x v="2"/>
  </r>
  <r>
    <d v="2022-09-15T13:57:46"/>
    <s v="JC11M03"/>
    <n v="20"/>
    <n v="0.67500000000000004"/>
    <n v="6.6000000000000003E-2"/>
    <n v="9.8000000000000007"/>
    <n v="70"/>
    <n v="305"/>
    <n v="675"/>
    <s v="03"/>
    <s v="J"/>
    <s v="C"/>
    <x v="9"/>
    <x v="1"/>
    <d v="2022-08-18T00:00:00"/>
    <x v="0"/>
    <x v="2"/>
    <d v="2022-09-17T13:57:46"/>
    <x v="2"/>
  </r>
  <r>
    <d v="2022-09-15T14:04:44"/>
    <s v="JC11F05"/>
    <n v="60"/>
    <n v="0.48799999999999999"/>
    <n v="6.9000000000000006E-2"/>
    <n v="14.1"/>
    <n v="41.7"/>
    <n v="404"/>
    <n v="488"/>
    <s v="05"/>
    <s v="J"/>
    <s v="C"/>
    <x v="9"/>
    <x v="0"/>
    <d v="2022-08-18T00:00:00"/>
    <x v="0"/>
    <x v="4"/>
    <d v="2022-09-17T14:04:44"/>
    <x v="2"/>
  </r>
  <r>
    <d v="2022-09-15T14:16:50"/>
    <s v="JC11F06"/>
    <n v="60"/>
    <n v="0.47199999999999998"/>
    <n v="6.9000000000000006E-2"/>
    <n v="14.6"/>
    <n v="50"/>
    <n v="361"/>
    <n v="472"/>
    <s v="06"/>
    <s v="J"/>
    <s v="C"/>
    <x v="9"/>
    <x v="0"/>
    <d v="2022-08-18T00:00:00"/>
    <x v="0"/>
    <x v="5"/>
    <d v="2022-09-17T14:16:50"/>
    <x v="2"/>
  </r>
  <r>
    <d v="2022-09-15T14:30:24"/>
    <s v="JC11F07"/>
    <n v="60"/>
    <n v="0.498"/>
    <n v="5.6000000000000001E-2"/>
    <n v="11.3"/>
    <n v="68.3"/>
    <n v="417"/>
    <n v="498"/>
    <s v="07"/>
    <s v="J"/>
    <s v="C"/>
    <x v="9"/>
    <x v="0"/>
    <d v="2022-08-18T00:00:00"/>
    <x v="0"/>
    <x v="6"/>
    <d v="2022-09-17T14:30:24"/>
    <x v="2"/>
  </r>
  <r>
    <d v="2022-09-15T14:41:40"/>
    <s v="JC11F08"/>
    <n v="60"/>
    <n v="0.5"/>
    <n v="6.6000000000000003E-2"/>
    <n v="13.2"/>
    <n v="55"/>
    <n v="415"/>
    <n v="500"/>
    <s v="08"/>
    <s v="J"/>
    <s v="C"/>
    <x v="9"/>
    <x v="0"/>
    <d v="2022-08-18T00:00:00"/>
    <x v="0"/>
    <x v="7"/>
    <d v="2022-09-17T14:41:40"/>
    <x v="2"/>
  </r>
  <r>
    <d v="2022-09-15T14:51:46"/>
    <s v="JC11M04"/>
    <n v="20"/>
    <n v="0.64800000000000002"/>
    <n v="8.7999999999999995E-2"/>
    <n v="13.6"/>
    <n v="55"/>
    <n v="346"/>
    <n v="648"/>
    <s v="04"/>
    <s v="J"/>
    <s v="C"/>
    <x v="9"/>
    <x v="1"/>
    <d v="2022-08-18T00:00:00"/>
    <x v="0"/>
    <x v="3"/>
    <d v="2022-09-17T14:51:46"/>
    <x v="2"/>
  </r>
  <r>
    <d v="2022-09-15T14:55:58"/>
    <s v="JC11M05"/>
    <n v="20"/>
    <n v="0.68100000000000005"/>
    <n v="6.9000000000000006E-2"/>
    <n v="10.1"/>
    <n v="55"/>
    <n v="358"/>
    <n v="681"/>
    <s v="05"/>
    <s v="J"/>
    <s v="C"/>
    <x v="9"/>
    <x v="1"/>
    <d v="2022-08-18T00:00:00"/>
    <x v="0"/>
    <x v="4"/>
    <d v="2022-09-17T14:55:58"/>
    <x v="2"/>
  </r>
  <r>
    <d v="2022-09-15T15:01:21"/>
    <s v="JC11F10"/>
    <n v="60"/>
    <n v="0.49399999999999999"/>
    <n v="4.5999999999999999E-2"/>
    <n v="9.3000000000000007"/>
    <n v="71.7"/>
    <n v="392"/>
    <n v="494"/>
    <s v="10"/>
    <s v="J"/>
    <s v="C"/>
    <x v="9"/>
    <x v="0"/>
    <d v="2022-08-18T00:00:00"/>
    <x v="0"/>
    <x v="14"/>
    <d v="2022-09-17T15:01:21"/>
    <x v="2"/>
  </r>
  <r>
    <d v="2022-09-15T15:13:38"/>
    <s v="JC11F09"/>
    <n v="60"/>
    <n v="0.48899999999999999"/>
    <n v="5.8000000000000003E-2"/>
    <n v="11.8"/>
    <n v="58.3"/>
    <n v="393"/>
    <n v="489"/>
    <s v="09"/>
    <s v="J"/>
    <s v="C"/>
    <x v="9"/>
    <x v="0"/>
    <d v="2022-08-18T00:00:00"/>
    <x v="0"/>
    <x v="15"/>
    <d v="2022-09-17T15:13:38"/>
    <x v="2"/>
  </r>
  <r>
    <d v="2022-09-15T15:25:39"/>
    <s v="JC11F11"/>
    <n v="60"/>
    <n v="0.51100000000000001"/>
    <n v="0.06"/>
    <n v="11.8"/>
    <n v="56.7"/>
    <n v="393"/>
    <n v="511"/>
    <s v="11"/>
    <s v="J"/>
    <s v="C"/>
    <x v="9"/>
    <x v="0"/>
    <d v="2022-08-18T00:00:00"/>
    <x v="0"/>
    <x v="13"/>
    <d v="2022-09-17T15:25:39"/>
    <x v="2"/>
  </r>
  <r>
    <d v="2022-09-15T15:37:22"/>
    <s v="JC11F12"/>
    <n v="60"/>
    <n v="0.51"/>
    <n v="5.6000000000000001E-2"/>
    <n v="10.9"/>
    <n v="66.7"/>
    <n v="442"/>
    <n v="510"/>
    <s v="12"/>
    <s v="J"/>
    <s v="C"/>
    <x v="9"/>
    <x v="0"/>
    <d v="2022-08-18T00:00:00"/>
    <x v="0"/>
    <x v="12"/>
    <d v="2022-09-17T15:37:22"/>
    <x v="2"/>
  </r>
  <r>
    <d v="2022-09-15T15:46:40"/>
    <s v="JC11M06"/>
    <n v="20"/>
    <n v="0.67900000000000005"/>
    <n v="8.5000000000000006E-2"/>
    <n v="12.5"/>
    <n v="70"/>
    <n v="362"/>
    <n v="679"/>
    <s v="06"/>
    <s v="J"/>
    <s v="C"/>
    <x v="9"/>
    <x v="1"/>
    <d v="2022-08-18T00:00:00"/>
    <x v="0"/>
    <x v="5"/>
    <d v="2022-09-17T15:46:40"/>
    <x v="2"/>
  </r>
  <r>
    <d v="2022-09-15T15:52:04"/>
    <s v="JC11M07"/>
    <n v="20"/>
    <n v="0.64300000000000002"/>
    <n v="6.3E-2"/>
    <n v="9.6999999999999993"/>
    <n v="65"/>
    <n v="356"/>
    <n v="643"/>
    <s v="07"/>
    <s v="J"/>
    <s v="C"/>
    <x v="9"/>
    <x v="1"/>
    <d v="2022-08-18T00:00:00"/>
    <x v="0"/>
    <x v="6"/>
    <d v="2022-09-17T15:52:04"/>
    <x v="2"/>
  </r>
  <r>
    <d v="2022-09-15T15:57:45"/>
    <s v="JC11F13"/>
    <n v="60"/>
    <n v="0.49"/>
    <n v="5.7000000000000002E-2"/>
    <n v="11.7"/>
    <n v="71.7"/>
    <n v="444"/>
    <n v="490"/>
    <s v="13"/>
    <s v="J"/>
    <s v="C"/>
    <x v="9"/>
    <x v="0"/>
    <d v="2022-08-18T00:00:00"/>
    <x v="0"/>
    <x v="11"/>
    <d v="2022-09-17T15:57:45"/>
    <x v="2"/>
  </r>
  <r>
    <d v="2022-09-15T16:08:24"/>
    <s v="JC11F14"/>
    <n v="60"/>
    <n v="0.503"/>
    <n v="6.5000000000000002E-2"/>
    <n v="12.9"/>
    <n v="55"/>
    <n v="373"/>
    <n v="503"/>
    <s v="14"/>
    <s v="J"/>
    <s v="C"/>
    <x v="9"/>
    <x v="0"/>
    <d v="2022-08-18T00:00:00"/>
    <x v="0"/>
    <x v="10"/>
    <d v="2022-09-17T16:08:24"/>
    <x v="2"/>
  </r>
  <r>
    <d v="2022-09-15T16:21:52"/>
    <s v="JC11F15"/>
    <n v="60"/>
    <n v="0.49"/>
    <n v="6.5000000000000002E-2"/>
    <n v="13.2"/>
    <n v="51.7"/>
    <n v="372"/>
    <n v="490"/>
    <s v="15"/>
    <s v="J"/>
    <s v="C"/>
    <x v="9"/>
    <x v="0"/>
    <d v="2022-08-18T00:00:00"/>
    <x v="0"/>
    <x v="9"/>
    <d v="2022-09-17T16:21:52"/>
    <x v="2"/>
  </r>
  <r>
    <d v="2022-09-15T16:34:44"/>
    <s v="JC11F16"/>
    <n v="60"/>
    <n v="0.51800000000000002"/>
    <n v="6.0999999999999999E-2"/>
    <n v="11.7"/>
    <n v="66.7"/>
    <n v="317"/>
    <n v="518"/>
    <s v="16"/>
    <s v="J"/>
    <s v="C"/>
    <x v="9"/>
    <x v="0"/>
    <d v="2022-08-18T00:00:00"/>
    <x v="0"/>
    <x v="8"/>
    <d v="2022-09-17T16:34:44"/>
    <x v="2"/>
  </r>
  <r>
    <d v="2022-09-16T08:20:39"/>
    <s v="JC01M02"/>
    <n v="20"/>
    <n v="1.022"/>
    <n v="0.12"/>
    <n v="11.7"/>
    <n v="55"/>
    <n v="385"/>
    <n v="1022"/>
    <s v="02"/>
    <s v="J"/>
    <s v="C"/>
    <x v="0"/>
    <x v="1"/>
    <d v="2022-08-05T00:00:00"/>
    <x v="2"/>
    <x v="1"/>
    <d v="2022-09-17T08:20:39"/>
    <x v="2"/>
  </r>
  <r>
    <d v="2022-09-16T08:25:09"/>
    <s v="JC01M03"/>
    <n v="20"/>
    <n v="1.087"/>
    <n v="6.8000000000000005E-2"/>
    <n v="6.3"/>
    <n v="95"/>
    <n v="483"/>
    <n v="1087"/>
    <s v="03"/>
    <s v="J"/>
    <s v="C"/>
    <x v="0"/>
    <x v="1"/>
    <d v="2022-08-05T00:00:00"/>
    <x v="2"/>
    <x v="2"/>
    <d v="2022-09-17T08:25:09"/>
    <x v="2"/>
  </r>
  <r>
    <d v="2022-09-16T08:29:09"/>
    <s v="JC01M04"/>
    <n v="20"/>
    <n v="1.0389999999999999"/>
    <n v="5.7000000000000002E-2"/>
    <n v="5.5"/>
    <n v="100"/>
    <n v="459"/>
    <n v="1039"/>
    <s v="04"/>
    <s v="J"/>
    <s v="C"/>
    <x v="0"/>
    <x v="1"/>
    <d v="2022-08-05T00:00:00"/>
    <x v="2"/>
    <x v="3"/>
    <d v="2022-09-17T08:29:09"/>
    <x v="2"/>
  </r>
  <r>
    <d v="2022-09-16T08:33:51"/>
    <s v="JC01M05"/>
    <n v="20"/>
    <n v="1.093"/>
    <n v="0.11"/>
    <n v="10.1"/>
    <n v="65"/>
    <n v="503"/>
    <n v="1093"/>
    <s v="05"/>
    <s v="J"/>
    <s v="C"/>
    <x v="0"/>
    <x v="1"/>
    <d v="2022-08-05T00:00:00"/>
    <x v="2"/>
    <x v="4"/>
    <d v="2022-09-17T08:33:51"/>
    <x v="2"/>
  </r>
  <r>
    <d v="2022-09-16T08:37:30"/>
    <s v="JC01M06"/>
    <n v="20"/>
    <n v="1.2110000000000001"/>
    <n v="0.111"/>
    <n v="9.1999999999999993"/>
    <n v="75"/>
    <n v="439"/>
    <n v="1211"/>
    <s v="06"/>
    <s v="J"/>
    <s v="C"/>
    <x v="0"/>
    <x v="1"/>
    <d v="2022-08-05T00:00:00"/>
    <x v="2"/>
    <x v="5"/>
    <d v="2022-09-17T08:37:30"/>
    <x v="2"/>
  </r>
  <r>
    <d v="2022-09-16T08:37:33"/>
    <s v="JC07F01"/>
    <n v="60"/>
    <n v="0.66"/>
    <n v="0.05"/>
    <n v="7.6"/>
    <n v="75"/>
    <n v="280"/>
    <n v="660"/>
    <s v="01"/>
    <s v="J"/>
    <s v="C"/>
    <x v="5"/>
    <x v="0"/>
    <d v="2022-08-12T00:00:00"/>
    <x v="1"/>
    <x v="0"/>
    <d v="2022-09-17T08:37:33"/>
    <x v="2"/>
  </r>
  <r>
    <d v="2022-09-16T08:41:36"/>
    <s v="JC01M07"/>
    <n v="20"/>
    <n v="1.228"/>
    <n v="9.7000000000000003E-2"/>
    <n v="7.9"/>
    <n v="85"/>
    <n v="398"/>
    <n v="1228"/>
    <s v="07"/>
    <s v="J"/>
    <s v="C"/>
    <x v="0"/>
    <x v="1"/>
    <d v="2022-08-05T00:00:00"/>
    <x v="2"/>
    <x v="6"/>
    <d v="2022-09-17T08:41:36"/>
    <x v="2"/>
  </r>
  <r>
    <d v="2022-09-16T08:46:02"/>
    <s v="JC01F16"/>
    <n v="60"/>
    <n v="0.73299999999999998"/>
    <n v="5.7000000000000002E-2"/>
    <n v="7.7"/>
    <n v="83.3"/>
    <n v="597"/>
    <n v="733"/>
    <s v="16"/>
    <s v="J"/>
    <s v="C"/>
    <x v="0"/>
    <x v="0"/>
    <d v="2022-08-05T00:00:00"/>
    <x v="2"/>
    <x v="8"/>
    <d v="2022-09-17T08:46:02"/>
    <x v="2"/>
  </r>
  <r>
    <d v="2022-09-16T08:53:17"/>
    <s v="JC01F15"/>
    <n v="60"/>
    <n v="0.76100000000000001"/>
    <n v="5.1999999999999998E-2"/>
    <n v="6.8"/>
    <n v="90"/>
    <n v="607"/>
    <n v="761"/>
    <s v="15"/>
    <s v="J"/>
    <s v="C"/>
    <x v="0"/>
    <x v="0"/>
    <d v="2022-08-05T00:00:00"/>
    <x v="2"/>
    <x v="9"/>
    <d v="2022-09-17T08:53:17"/>
    <x v="2"/>
  </r>
  <r>
    <d v="2022-09-16T08:53:36"/>
    <s v="JC07F02"/>
    <n v="60"/>
    <n v="0.627"/>
    <n v="5.7000000000000002E-2"/>
    <n v="9"/>
    <n v="76.7"/>
    <n v="232"/>
    <n v="627"/>
    <s v="02"/>
    <s v="J"/>
    <s v="C"/>
    <x v="5"/>
    <x v="0"/>
    <d v="2022-08-12T00:00:00"/>
    <x v="1"/>
    <x v="1"/>
    <d v="2022-09-17T08:53:36"/>
    <x v="2"/>
  </r>
  <r>
    <d v="2022-09-16T09:00:38"/>
    <s v="JC01F14"/>
    <n v="60"/>
    <n v="0.753"/>
    <n v="5.2999999999999999E-2"/>
    <n v="7.1"/>
    <n v="88.3"/>
    <n v="560"/>
    <n v="753"/>
    <s v="14"/>
    <s v="J"/>
    <s v="C"/>
    <x v="0"/>
    <x v="0"/>
    <d v="2022-08-05T00:00:00"/>
    <x v="2"/>
    <x v="10"/>
    <d v="2022-09-17T09:00:38"/>
    <x v="2"/>
  </r>
  <r>
    <d v="2022-09-16T09:08:24"/>
    <s v="JC01F13"/>
    <n v="60"/>
    <n v="0.746"/>
    <n v="0.05"/>
    <n v="6.7"/>
    <n v="86.7"/>
    <n v="552"/>
    <n v="746"/>
    <s v="13"/>
    <s v="J"/>
    <s v="C"/>
    <x v="0"/>
    <x v="0"/>
    <d v="2022-08-05T00:00:00"/>
    <x v="2"/>
    <x v="11"/>
    <d v="2022-09-17T09:08:24"/>
    <x v="2"/>
  </r>
  <r>
    <d v="2022-09-16T09:12:41"/>
    <s v="JC07F03"/>
    <n v="60"/>
    <n v="0.629"/>
    <n v="0.107"/>
    <n v="17.100000000000001"/>
    <n v="40"/>
    <n v="239"/>
    <n v="629"/>
    <s v="03"/>
    <s v="J"/>
    <s v="C"/>
    <x v="5"/>
    <x v="0"/>
    <d v="2022-08-12T00:00:00"/>
    <x v="1"/>
    <x v="2"/>
    <d v="2022-09-17T09:12:41"/>
    <x v="2"/>
  </r>
  <r>
    <d v="2022-09-16T09:17:28"/>
    <s v="JC01F12"/>
    <n v="60"/>
    <n v="0.749"/>
    <n v="0.05"/>
    <n v="6.7"/>
    <n v="81.7"/>
    <n v="573"/>
    <n v="749"/>
    <s v="12"/>
    <s v="J"/>
    <s v="C"/>
    <x v="0"/>
    <x v="0"/>
    <d v="2022-08-05T00:00:00"/>
    <x v="2"/>
    <x v="12"/>
    <d v="2022-09-17T09:17:28"/>
    <x v="2"/>
  </r>
  <r>
    <d v="2022-09-16T09:25:40"/>
    <s v="JC01F11"/>
    <n v="60"/>
    <n v="0.747"/>
    <n v="4.8000000000000001E-2"/>
    <n v="6.5"/>
    <n v="88.3"/>
    <n v="516"/>
    <n v="747"/>
    <s v="11"/>
    <s v="J"/>
    <s v="C"/>
    <x v="0"/>
    <x v="0"/>
    <d v="2022-08-05T00:00:00"/>
    <x v="2"/>
    <x v="13"/>
    <d v="2022-09-17T09:25:40"/>
    <x v="2"/>
  </r>
  <r>
    <d v="2022-09-16T09:30:43"/>
    <s v="JC07F04"/>
    <n v="60"/>
    <n v="0.56299999999999994"/>
    <n v="0.05"/>
    <n v="8.9"/>
    <n v="85"/>
    <n v="310"/>
    <n v="563"/>
    <s v="04"/>
    <s v="J"/>
    <s v="C"/>
    <x v="5"/>
    <x v="0"/>
    <d v="2022-08-12T00:00:00"/>
    <x v="1"/>
    <x v="3"/>
    <d v="2022-09-17T09:30:43"/>
    <x v="2"/>
  </r>
  <r>
    <d v="2022-09-16T09:35:12"/>
    <s v="JC01F10"/>
    <n v="60"/>
    <n v="0.72899999999999998"/>
    <n v="5.1999999999999998E-2"/>
    <n v="7.1"/>
    <n v="85"/>
    <n v="517"/>
    <n v="729"/>
    <s v="10"/>
    <s v="J"/>
    <s v="C"/>
    <x v="0"/>
    <x v="0"/>
    <d v="2022-08-05T00:00:00"/>
    <x v="2"/>
    <x v="14"/>
    <d v="2022-09-17T09:35:12"/>
    <x v="2"/>
  </r>
  <r>
    <d v="2022-09-16T09:44:25"/>
    <s v="JC01F09"/>
    <n v="60"/>
    <n v="0.79900000000000004"/>
    <n v="7.5999999999999998E-2"/>
    <n v="9.5"/>
    <n v="68.3"/>
    <n v="528"/>
    <n v="799"/>
    <s v="09"/>
    <s v="J"/>
    <s v="C"/>
    <x v="0"/>
    <x v="0"/>
    <d v="2022-08-05T00:00:00"/>
    <x v="2"/>
    <x v="15"/>
    <d v="2022-09-17T09:44:25"/>
    <x v="2"/>
  </r>
  <r>
    <d v="2022-09-16T09:46:04"/>
    <s v="JC07F05"/>
    <n v="60"/>
    <n v="0.53900000000000003"/>
    <n v="4.2999999999999997E-2"/>
    <n v="7.9"/>
    <n v="85"/>
    <n v="288"/>
    <n v="539"/>
    <s v="05"/>
    <s v="J"/>
    <s v="C"/>
    <x v="5"/>
    <x v="0"/>
    <d v="2022-08-12T00:00:00"/>
    <x v="1"/>
    <x v="4"/>
    <d v="2022-09-17T09:46:04"/>
    <x v="2"/>
  </r>
  <r>
    <d v="2022-09-16T09:53:46"/>
    <s v="JC01F08"/>
    <n v="60"/>
    <n v="0.81299999999999994"/>
    <n v="0.04"/>
    <n v="4.9000000000000004"/>
    <n v="91.7"/>
    <n v="571"/>
    <n v="813"/>
    <s v="08"/>
    <s v="J"/>
    <s v="C"/>
    <x v="0"/>
    <x v="0"/>
    <d v="2022-08-05T00:00:00"/>
    <x v="2"/>
    <x v="7"/>
    <d v="2022-09-17T09:53:46"/>
    <x v="2"/>
  </r>
  <r>
    <d v="2022-09-16T10:02:06"/>
    <s v="JC07F06"/>
    <n v="60"/>
    <n v="0.53900000000000003"/>
    <n v="3.5000000000000003E-2"/>
    <n v="6.4"/>
    <n v="95"/>
    <n v="310"/>
    <n v="539"/>
    <s v="06"/>
    <s v="J"/>
    <s v="C"/>
    <x v="5"/>
    <x v="0"/>
    <d v="2022-08-12T00:00:00"/>
    <x v="1"/>
    <x v="5"/>
    <d v="2022-09-17T10:02:06"/>
    <x v="2"/>
  </r>
  <r>
    <d v="2022-09-16T10:02:49"/>
    <s v="JC01F07"/>
    <n v="60"/>
    <n v="0.81"/>
    <n v="5.0999999999999997E-2"/>
    <n v="6.3"/>
    <n v="90"/>
    <n v="532"/>
    <n v="810"/>
    <s v="07"/>
    <s v="J"/>
    <s v="C"/>
    <x v="0"/>
    <x v="0"/>
    <d v="2022-08-05T00:00:00"/>
    <x v="2"/>
    <x v="6"/>
    <d v="2022-09-17T10:02:49"/>
    <x v="2"/>
  </r>
  <r>
    <d v="2022-09-16T10:11:42"/>
    <s v="JC01F06"/>
    <n v="60"/>
    <n v="0.745"/>
    <n v="5.5E-2"/>
    <n v="7.4"/>
    <n v="81.7"/>
    <n v="501"/>
    <n v="745"/>
    <s v="06"/>
    <s v="J"/>
    <s v="C"/>
    <x v="0"/>
    <x v="0"/>
    <d v="2022-08-05T00:00:00"/>
    <x v="2"/>
    <x v="5"/>
    <d v="2022-09-17T10:11:42"/>
    <x v="2"/>
  </r>
  <r>
    <d v="2022-09-16T10:17:21"/>
    <s v="JC07F07"/>
    <n v="60"/>
    <n v="0.67500000000000004"/>
    <n v="4.8000000000000001E-2"/>
    <n v="7.1"/>
    <n v="88.3"/>
    <n v="329"/>
    <n v="675"/>
    <s v="07"/>
    <s v="J"/>
    <s v="C"/>
    <x v="5"/>
    <x v="0"/>
    <d v="2022-08-12T00:00:00"/>
    <x v="1"/>
    <x v="6"/>
    <d v="2022-09-17T10:17:21"/>
    <x v="2"/>
  </r>
  <r>
    <d v="2022-09-16T10:21:09"/>
    <s v="JC01F05"/>
    <n v="60"/>
    <n v="0.69099999999999995"/>
    <n v="6.7000000000000004E-2"/>
    <n v="9.6999999999999993"/>
    <n v="73.3"/>
    <n v="520"/>
    <n v="691"/>
    <s v="05"/>
    <s v="J"/>
    <s v="C"/>
    <x v="0"/>
    <x v="0"/>
    <d v="2022-08-05T00:00:00"/>
    <x v="2"/>
    <x v="4"/>
    <d v="2022-09-17T10:21:09"/>
    <x v="2"/>
  </r>
  <r>
    <d v="2022-09-16T10:30:21"/>
    <s v="JC01F04"/>
    <n v="60"/>
    <n v="0.64900000000000002"/>
    <n v="0.05"/>
    <n v="7.6"/>
    <n v="81.7"/>
    <n v="465"/>
    <n v="649"/>
    <s v="04"/>
    <s v="J"/>
    <s v="C"/>
    <x v="0"/>
    <x v="0"/>
    <d v="2022-08-05T00:00:00"/>
    <x v="2"/>
    <x v="3"/>
    <d v="2022-09-17T10:30:21"/>
    <x v="2"/>
  </r>
  <r>
    <d v="2022-09-16T10:31:25"/>
    <s v="JC07F08"/>
    <n v="60"/>
    <n v="0.66300000000000003"/>
    <n v="5.8999999999999997E-2"/>
    <n v="8.9"/>
    <n v="76.7"/>
    <n v="341"/>
    <n v="663"/>
    <s v="08"/>
    <s v="J"/>
    <s v="C"/>
    <x v="5"/>
    <x v="0"/>
    <d v="2022-08-12T00:00:00"/>
    <x v="1"/>
    <x v="7"/>
    <d v="2022-09-17T10:31:25"/>
    <x v="2"/>
  </r>
  <r>
    <d v="2022-09-16T10:40:00"/>
    <s v="JC01F03"/>
    <n v="60"/>
    <n v="0.82899999999999996"/>
    <n v="7.1999999999999995E-2"/>
    <n v="8.6999999999999993"/>
    <n v="80"/>
    <n v="544"/>
    <n v="829"/>
    <s v="03"/>
    <s v="J"/>
    <s v="C"/>
    <x v="0"/>
    <x v="0"/>
    <d v="2022-08-05T00:00:00"/>
    <x v="2"/>
    <x v="2"/>
    <d v="2022-09-17T10:40:00"/>
    <x v="2"/>
  </r>
  <r>
    <d v="2022-09-16T10:45:03"/>
    <s v="JC07F09"/>
    <n v="60"/>
    <n v="0.59899999999999998"/>
    <n v="4.5999999999999999E-2"/>
    <n v="7.7"/>
    <n v="75"/>
    <n v="306"/>
    <n v="599"/>
    <s v="09"/>
    <s v="J"/>
    <s v="C"/>
    <x v="5"/>
    <x v="0"/>
    <d v="2022-08-12T00:00:00"/>
    <x v="1"/>
    <x v="15"/>
    <d v="2022-09-17T10:45:03"/>
    <x v="2"/>
  </r>
  <r>
    <d v="2022-09-16T10:49:46"/>
    <s v="JC01F02"/>
    <n v="60"/>
    <n v="0.73"/>
    <n v="4.2000000000000003E-2"/>
    <n v="5.8"/>
    <n v="93.3"/>
    <n v="551"/>
    <n v="730"/>
    <s v="02"/>
    <s v="J"/>
    <s v="C"/>
    <x v="0"/>
    <x v="0"/>
    <d v="2022-08-05T00:00:00"/>
    <x v="2"/>
    <x v="1"/>
    <d v="2022-09-17T10:49:46"/>
    <x v="2"/>
  </r>
  <r>
    <d v="2022-09-16T10:58:12"/>
    <s v="JC01F01"/>
    <n v="60"/>
    <n v="0.754"/>
    <n v="4.7E-2"/>
    <n v="6.3"/>
    <n v="91.7"/>
    <n v="520"/>
    <n v="754"/>
    <s v="01"/>
    <s v="J"/>
    <s v="C"/>
    <x v="0"/>
    <x v="0"/>
    <d v="2022-08-05T00:00:00"/>
    <x v="2"/>
    <x v="0"/>
    <d v="2022-09-17T10:58:12"/>
    <x v="2"/>
  </r>
  <r>
    <d v="2022-09-16T10:59:13"/>
    <s v="JC07F10"/>
    <n v="60"/>
    <n v="0.56499999999999995"/>
    <n v="5.0999999999999997E-2"/>
    <n v="9"/>
    <n v="73.3"/>
    <n v="323"/>
    <n v="565"/>
    <s v="10"/>
    <s v="J"/>
    <s v="C"/>
    <x v="5"/>
    <x v="0"/>
    <d v="2022-08-12T00:00:00"/>
    <x v="1"/>
    <x v="14"/>
    <d v="2022-09-17T10:59:13"/>
    <x v="2"/>
  </r>
  <r>
    <d v="2022-09-16T11:13:47"/>
    <s v="JC07F11"/>
    <n v="60"/>
    <n v="0.60399999999999998"/>
    <n v="0.06"/>
    <n v="9.9"/>
    <n v="78.3"/>
    <n v="307"/>
    <n v="604"/>
    <s v="11"/>
    <s v="J"/>
    <s v="C"/>
    <x v="5"/>
    <x v="0"/>
    <d v="2022-08-12T00:00:00"/>
    <x v="1"/>
    <x v="13"/>
    <d v="2022-09-17T11:13:47"/>
    <x v="2"/>
  </r>
  <r>
    <d v="2022-09-16T11:28:26"/>
    <s v="JC07F12"/>
    <n v="60"/>
    <n v="0.60199999999999998"/>
    <n v="6.2E-2"/>
    <n v="10.4"/>
    <n v="61.7"/>
    <n v="258"/>
    <n v="602"/>
    <s v="12"/>
    <s v="J"/>
    <s v="C"/>
    <x v="5"/>
    <x v="0"/>
    <d v="2022-08-12T00:00:00"/>
    <x v="1"/>
    <x v="12"/>
    <d v="2022-09-17T11:28:26"/>
    <x v="2"/>
  </r>
  <r>
    <d v="2022-09-16T11:45:21"/>
    <s v="JC07F13"/>
    <n v="60"/>
    <n v="0.59299999999999997"/>
    <n v="4.7E-2"/>
    <n v="7.9"/>
    <n v="78.3"/>
    <n v="352"/>
    <n v="593"/>
    <s v="13"/>
    <s v="J"/>
    <s v="C"/>
    <x v="5"/>
    <x v="0"/>
    <d v="2022-08-12T00:00:00"/>
    <x v="1"/>
    <x v="11"/>
    <d v="2022-09-17T11:45:21"/>
    <x v="2"/>
  </r>
  <r>
    <d v="2022-09-16T11:58:31"/>
    <s v="JC07F14"/>
    <n v="60"/>
    <n v="0.64800000000000002"/>
    <n v="5.0999999999999997E-2"/>
    <n v="7.8"/>
    <n v="86.7"/>
    <n v="359"/>
    <n v="648"/>
    <s v="14"/>
    <s v="J"/>
    <s v="C"/>
    <x v="5"/>
    <x v="0"/>
    <d v="2022-08-12T00:00:00"/>
    <x v="1"/>
    <x v="10"/>
    <d v="2022-09-17T11:58:31"/>
    <x v="2"/>
  </r>
  <r>
    <d v="2022-09-16T12:11:21"/>
    <s v="JC07F15"/>
    <n v="60"/>
    <n v="0.67200000000000004"/>
    <n v="5.0999999999999997E-2"/>
    <n v="7.6"/>
    <n v="85"/>
    <n v="388"/>
    <n v="672"/>
    <s v="15"/>
    <s v="J"/>
    <s v="C"/>
    <x v="5"/>
    <x v="0"/>
    <d v="2022-08-12T00:00:00"/>
    <x v="1"/>
    <x v="9"/>
    <d v="2022-09-17T12:11:21"/>
    <x v="2"/>
  </r>
  <r>
    <d v="2022-09-16T12:23:20"/>
    <s v="JC07F16"/>
    <n v="60"/>
    <n v="0.63700000000000001"/>
    <n v="4.4999999999999998E-2"/>
    <n v="7.1"/>
    <n v="88.3"/>
    <n v="382"/>
    <n v="637"/>
    <s v="16"/>
    <s v="J"/>
    <s v="C"/>
    <x v="5"/>
    <x v="0"/>
    <d v="2022-08-12T00:00:00"/>
    <x v="1"/>
    <x v="8"/>
    <d v="2022-09-17T12:23:20"/>
    <x v="2"/>
  </r>
  <r>
    <d v="2022-09-16T12:35:35"/>
    <s v="JC07M07"/>
    <n v="20"/>
    <n v="0.85599999999999998"/>
    <n v="0.08"/>
    <n v="9.4"/>
    <n v="75"/>
    <n v="319"/>
    <n v="856"/>
    <s v="07"/>
    <s v="J"/>
    <s v="C"/>
    <x v="5"/>
    <x v="1"/>
    <d v="2022-08-12T00:00:00"/>
    <x v="1"/>
    <x v="6"/>
    <d v="2022-09-17T12:35:35"/>
    <x v="2"/>
  </r>
  <r>
    <d v="2022-09-16T12:40:54"/>
    <s v="JC07M06"/>
    <n v="20"/>
    <n v="0.93300000000000005"/>
    <n v="9.6000000000000002E-2"/>
    <n v="10.3"/>
    <n v="65"/>
    <n v="330"/>
    <n v="933"/>
    <s v="06"/>
    <s v="J"/>
    <s v="C"/>
    <x v="5"/>
    <x v="1"/>
    <d v="2022-08-12T00:00:00"/>
    <x v="1"/>
    <x v="5"/>
    <d v="2022-09-17T12:40:54"/>
    <x v="2"/>
  </r>
  <r>
    <d v="2022-09-16T12:45:53"/>
    <s v="JC07M05"/>
    <n v="20"/>
    <n v="0.88200000000000001"/>
    <n v="5.6000000000000001E-2"/>
    <n v="6.3"/>
    <n v="85"/>
    <n v="453"/>
    <n v="882"/>
    <s v="05"/>
    <s v="J"/>
    <s v="C"/>
    <x v="5"/>
    <x v="1"/>
    <d v="2022-08-12T00:00:00"/>
    <x v="1"/>
    <x v="4"/>
    <d v="2022-09-17T12:45:53"/>
    <x v="2"/>
  </r>
  <r>
    <d v="2022-09-16T12:49:49"/>
    <s v="JC07M04"/>
    <n v="20"/>
    <n v="0.871"/>
    <n v="4.5999999999999999E-2"/>
    <n v="5.2"/>
    <n v="100"/>
    <n v="400"/>
    <n v="871"/>
    <s v="04"/>
    <s v="J"/>
    <s v="C"/>
    <x v="5"/>
    <x v="1"/>
    <d v="2022-08-12T00:00:00"/>
    <x v="1"/>
    <x v="3"/>
    <d v="2022-09-17T12:49:49"/>
    <x v="2"/>
  </r>
  <r>
    <d v="2022-09-16T12:53:43"/>
    <s v="JC07M03"/>
    <n v="20"/>
    <n v="0.82499999999999996"/>
    <n v="9.0999999999999998E-2"/>
    <n v="11"/>
    <n v="65"/>
    <n v="414"/>
    <n v="825"/>
    <s v="03"/>
    <s v="J"/>
    <s v="C"/>
    <x v="5"/>
    <x v="1"/>
    <d v="2022-08-12T00:00:00"/>
    <x v="1"/>
    <x v="2"/>
    <d v="2022-09-17T12:53:43"/>
    <x v="2"/>
  </r>
  <r>
    <d v="2022-09-16T12:58:02"/>
    <s v="JC07M02"/>
    <n v="20"/>
    <n v="0.84"/>
    <n v="6.7000000000000004E-2"/>
    <n v="7.9"/>
    <n v="80"/>
    <n v="429"/>
    <n v="840"/>
    <s v="02"/>
    <s v="J"/>
    <s v="C"/>
    <x v="5"/>
    <x v="1"/>
    <d v="2022-08-12T00:00:00"/>
    <x v="1"/>
    <x v="1"/>
    <d v="2022-09-17T12:58:02"/>
    <x v="2"/>
  </r>
  <r>
    <d v="2022-09-16T13:07:45"/>
    <s v="JC02M02"/>
    <n v="20"/>
    <n v="0.98499999999999999"/>
    <n v="9.1999999999999998E-2"/>
    <n v="9.3000000000000007"/>
    <n v="65"/>
    <n v="424"/>
    <n v="985"/>
    <s v="02"/>
    <s v="J"/>
    <s v="C"/>
    <x v="1"/>
    <x v="1"/>
    <d v="2022-08-05T00:00:00"/>
    <x v="2"/>
    <x v="1"/>
    <d v="2022-09-17T13:07:45"/>
    <x v="2"/>
  </r>
  <r>
    <d v="2022-09-16T13:12:07"/>
    <s v="JC02M03"/>
    <n v="20"/>
    <n v="1.0069999999999999"/>
    <n v="7.5999999999999998E-2"/>
    <n v="7.5"/>
    <n v="80"/>
    <n v="429"/>
    <n v="1006.9999999999999"/>
    <s v="03"/>
    <s v="J"/>
    <s v="C"/>
    <x v="1"/>
    <x v="1"/>
    <d v="2022-08-05T00:00:00"/>
    <x v="2"/>
    <x v="2"/>
    <d v="2022-09-17T13:12:07"/>
    <x v="2"/>
  </r>
  <r>
    <d v="2022-09-16T13:16:13"/>
    <s v="JC02M04"/>
    <n v="20"/>
    <n v="1.048"/>
    <n v="7.3999999999999996E-2"/>
    <n v="7"/>
    <n v="95"/>
    <n v="507"/>
    <n v="1048"/>
    <s v="04"/>
    <s v="J"/>
    <s v="C"/>
    <x v="1"/>
    <x v="1"/>
    <d v="2022-08-05T00:00:00"/>
    <x v="2"/>
    <x v="3"/>
    <d v="2022-09-17T13:16:13"/>
    <x v="2"/>
  </r>
  <r>
    <d v="2022-09-16T13:19:46"/>
    <s v="JC02M05"/>
    <n v="20"/>
    <n v="1.0209999999999999"/>
    <n v="6.2E-2"/>
    <n v="6.1"/>
    <n v="95"/>
    <n v="511"/>
    <n v="1020.9999999999999"/>
    <s v="05"/>
    <s v="J"/>
    <s v="C"/>
    <x v="1"/>
    <x v="1"/>
    <d v="2022-08-05T00:00:00"/>
    <x v="2"/>
    <x v="4"/>
    <d v="2022-09-17T13:19:46"/>
    <x v="2"/>
  </r>
  <r>
    <d v="2022-09-16T13:23:33"/>
    <s v="JC02M06"/>
    <n v="20"/>
    <n v="1.177"/>
    <n v="0.14499999999999999"/>
    <n v="12.3"/>
    <n v="50"/>
    <n v="434"/>
    <n v="1177"/>
    <s v="06"/>
    <s v="J"/>
    <s v="C"/>
    <x v="1"/>
    <x v="1"/>
    <d v="2022-08-05T00:00:00"/>
    <x v="2"/>
    <x v="5"/>
    <d v="2022-09-17T13:23:33"/>
    <x v="2"/>
  </r>
  <r>
    <d v="2022-09-16T13:27:55"/>
    <s v="JC02M07"/>
    <n v="20"/>
    <n v="1.1879999999999999"/>
    <n v="9.6000000000000002E-2"/>
    <n v="8.1"/>
    <n v="80"/>
    <n v="371"/>
    <n v="1188"/>
    <s v="07"/>
    <s v="J"/>
    <s v="C"/>
    <x v="1"/>
    <x v="1"/>
    <d v="2022-08-05T00:00:00"/>
    <x v="2"/>
    <x v="6"/>
    <d v="2022-09-17T13:27:55"/>
    <x v="2"/>
  </r>
  <r>
    <d v="2022-09-16T13:33:26"/>
    <s v="JC02F16"/>
    <n v="60"/>
    <n v="0.71099999999999997"/>
    <n v="4.5999999999999999E-2"/>
    <n v="6.5"/>
    <n v="91.7"/>
    <n v="570"/>
    <n v="711"/>
    <s v="16"/>
    <s v="J"/>
    <s v="C"/>
    <x v="1"/>
    <x v="0"/>
    <d v="2022-08-05T00:00:00"/>
    <x v="2"/>
    <x v="8"/>
    <d v="2022-09-17T13:33:26"/>
    <x v="2"/>
  </r>
  <r>
    <d v="2022-09-16T13:42:51"/>
    <s v="JC02F15"/>
    <n v="60"/>
    <n v="0.70399999999999996"/>
    <n v="0.06"/>
    <n v="8.6"/>
    <n v="81.7"/>
    <n v="544"/>
    <n v="704"/>
    <s v="15"/>
    <s v="J"/>
    <s v="C"/>
    <x v="1"/>
    <x v="0"/>
    <d v="2022-08-05T00:00:00"/>
    <x v="2"/>
    <x v="9"/>
    <d v="2022-09-17T13:42:51"/>
    <x v="2"/>
  </r>
  <r>
    <d v="2022-09-16T13:45:59"/>
    <s v="JC06F01"/>
    <n v="60"/>
    <n v="0.61699999999999999"/>
    <n v="4.5999999999999999E-2"/>
    <n v="7.5"/>
    <n v="81.7"/>
    <n v="242"/>
    <n v="617"/>
    <s v="01"/>
    <s v="J"/>
    <s v="C"/>
    <x v="4"/>
    <x v="0"/>
    <d v="2022-08-12T00:00:00"/>
    <x v="1"/>
    <x v="0"/>
    <d v="2022-09-17T13:45:59"/>
    <x v="2"/>
  </r>
  <r>
    <d v="2022-09-16T13:51:40"/>
    <s v="JC02F14"/>
    <n v="60"/>
    <n v="0.69799999999999995"/>
    <n v="0.05"/>
    <n v="7.1"/>
    <n v="83.3"/>
    <n v="560"/>
    <n v="698"/>
    <s v="14"/>
    <s v="J"/>
    <s v="C"/>
    <x v="1"/>
    <x v="0"/>
    <d v="2022-08-05T00:00:00"/>
    <x v="2"/>
    <x v="10"/>
    <d v="2022-09-17T13:51:40"/>
    <x v="2"/>
  </r>
  <r>
    <d v="2022-09-16T14:00:26"/>
    <s v="JC02F13"/>
    <n v="60"/>
    <n v="0.72199999999999998"/>
    <n v="5.2999999999999999E-2"/>
    <n v="7.3"/>
    <n v="86.7"/>
    <n v="600"/>
    <n v="722"/>
    <s v="13"/>
    <s v="J"/>
    <s v="C"/>
    <x v="1"/>
    <x v="0"/>
    <d v="2022-08-05T00:00:00"/>
    <x v="2"/>
    <x v="11"/>
    <d v="2022-09-17T14:00:26"/>
    <x v="2"/>
  </r>
  <r>
    <d v="2022-09-16T14:03:33"/>
    <s v="JC06F02"/>
    <n v="60"/>
    <n v="0.626"/>
    <n v="4.4999999999999998E-2"/>
    <n v="7.2"/>
    <n v="83.3"/>
    <n v="321"/>
    <n v="626"/>
    <s v="02"/>
    <s v="J"/>
    <s v="C"/>
    <x v="4"/>
    <x v="0"/>
    <d v="2022-08-12T00:00:00"/>
    <x v="1"/>
    <x v="1"/>
    <d v="2022-09-17T14:03:33"/>
    <x v="2"/>
  </r>
  <r>
    <d v="2022-09-16T14:09:01"/>
    <s v="JC02F12"/>
    <n v="60"/>
    <n v="0.70799999999999996"/>
    <n v="5.0999999999999997E-2"/>
    <n v="7.2"/>
    <n v="81.7"/>
    <n v="492"/>
    <n v="708"/>
    <s v="12"/>
    <s v="J"/>
    <s v="C"/>
    <x v="1"/>
    <x v="0"/>
    <d v="2022-08-05T00:00:00"/>
    <x v="2"/>
    <x v="12"/>
    <d v="2022-09-17T14:09:01"/>
    <x v="2"/>
  </r>
  <r>
    <d v="2022-09-16T14:18:04"/>
    <s v="JC06F03"/>
    <n v="60"/>
    <n v="0.67300000000000004"/>
    <n v="5.8999999999999997E-2"/>
    <n v="8.8000000000000007"/>
    <n v="75"/>
    <n v="318"/>
    <n v="673"/>
    <s v="03"/>
    <s v="J"/>
    <s v="C"/>
    <x v="4"/>
    <x v="0"/>
    <d v="2022-08-12T00:00:00"/>
    <x v="1"/>
    <x v="2"/>
    <d v="2022-09-17T14:18:04"/>
    <x v="2"/>
  </r>
  <r>
    <d v="2022-09-16T14:18:15"/>
    <s v="JC02F11"/>
    <n v="60"/>
    <n v="0.70399999999999996"/>
    <n v="4.4999999999999998E-2"/>
    <n v="6.3"/>
    <n v="93.3"/>
    <n v="587"/>
    <n v="704"/>
    <s v="11"/>
    <s v="J"/>
    <s v="C"/>
    <x v="1"/>
    <x v="0"/>
    <d v="2022-08-05T00:00:00"/>
    <x v="2"/>
    <x v="13"/>
    <d v="2022-09-17T14:18:15"/>
    <x v="2"/>
  </r>
  <r>
    <d v="2022-09-16T14:26:30"/>
    <s v="JC02F10"/>
    <n v="60"/>
    <n v="0.67400000000000004"/>
    <n v="4.5999999999999999E-2"/>
    <n v="6.9"/>
    <n v="85"/>
    <n v="533"/>
    <n v="674"/>
    <s v="10"/>
    <s v="J"/>
    <s v="C"/>
    <x v="1"/>
    <x v="0"/>
    <d v="2022-08-05T00:00:00"/>
    <x v="2"/>
    <x v="14"/>
    <d v="2022-09-17T14:26:30"/>
    <x v="2"/>
  </r>
  <r>
    <d v="2022-09-16T14:31:39"/>
    <s v="JC06F04"/>
    <n v="60"/>
    <n v="0.57799999999999996"/>
    <n v="6.8000000000000005E-2"/>
    <n v="11.8"/>
    <n v="60"/>
    <n v="341"/>
    <n v="578"/>
    <s v="04"/>
    <s v="J"/>
    <s v="C"/>
    <x v="4"/>
    <x v="0"/>
    <d v="2022-08-12T00:00:00"/>
    <x v="1"/>
    <x v="3"/>
    <d v="2022-09-17T14:31:39"/>
    <x v="2"/>
  </r>
  <r>
    <d v="2022-09-16T14:35:16"/>
    <s v="JC02F09"/>
    <n v="60"/>
    <n v="0.68100000000000005"/>
    <n v="4.9000000000000002E-2"/>
    <n v="7.2"/>
    <n v="80"/>
    <n v="535"/>
    <n v="681"/>
    <s v="09"/>
    <s v="J"/>
    <s v="C"/>
    <x v="1"/>
    <x v="0"/>
    <d v="2022-08-05T00:00:00"/>
    <x v="2"/>
    <x v="15"/>
    <d v="2022-09-17T14:35:16"/>
    <x v="2"/>
  </r>
  <r>
    <d v="2022-09-16T14:44:10"/>
    <s v="JC02F08"/>
    <n v="60"/>
    <n v="0.80800000000000005"/>
    <n v="5.7000000000000002E-2"/>
    <n v="7"/>
    <n v="86.7"/>
    <n v="516"/>
    <n v="808"/>
    <s v="08"/>
    <s v="J"/>
    <s v="C"/>
    <x v="1"/>
    <x v="0"/>
    <d v="2022-08-05T00:00:00"/>
    <x v="2"/>
    <x v="7"/>
    <d v="2022-09-17T14:44:10"/>
    <x v="2"/>
  </r>
  <r>
    <d v="2022-09-16T14:44:47"/>
    <s v="JC06F05"/>
    <n v="60"/>
    <n v="0.59299999999999997"/>
    <n v="4.2999999999999997E-2"/>
    <n v="7.3"/>
    <n v="81.7"/>
    <n v="308"/>
    <n v="593"/>
    <s v="05"/>
    <s v="J"/>
    <s v="C"/>
    <x v="4"/>
    <x v="0"/>
    <d v="2022-08-12T00:00:00"/>
    <x v="1"/>
    <x v="4"/>
    <d v="2022-09-17T14:44:47"/>
    <x v="2"/>
  </r>
  <r>
    <d v="2022-09-16T14:52:58"/>
    <s v="JC02F07"/>
    <n v="60"/>
    <n v="0.79100000000000004"/>
    <n v="0.06"/>
    <n v="7.6"/>
    <n v="86.7"/>
    <n v="527"/>
    <n v="791"/>
    <s v="07"/>
    <s v="J"/>
    <s v="C"/>
    <x v="1"/>
    <x v="0"/>
    <d v="2022-08-05T00:00:00"/>
    <x v="2"/>
    <x v="6"/>
    <d v="2022-09-17T14:52:58"/>
    <x v="2"/>
  </r>
  <r>
    <d v="2022-09-16T14:59:19"/>
    <s v="JC06F06"/>
    <n v="60"/>
    <n v="0.57499999999999996"/>
    <n v="3.9E-2"/>
    <n v="6.7"/>
    <n v="85"/>
    <n v="309"/>
    <n v="575"/>
    <s v="06"/>
    <s v="J"/>
    <s v="C"/>
    <x v="4"/>
    <x v="0"/>
    <d v="2022-08-12T00:00:00"/>
    <x v="1"/>
    <x v="5"/>
    <d v="2022-09-17T14:59:19"/>
    <x v="2"/>
  </r>
  <r>
    <d v="2022-09-16T15:02:12"/>
    <s v="JC02F06"/>
    <n v="60"/>
    <n v="0.73299999999999998"/>
    <n v="6.3E-2"/>
    <n v="8.6"/>
    <n v="70"/>
    <n v="492"/>
    <n v="733"/>
    <s v="06"/>
    <s v="J"/>
    <s v="C"/>
    <x v="1"/>
    <x v="0"/>
    <d v="2022-08-05T00:00:00"/>
    <x v="2"/>
    <x v="5"/>
    <d v="2022-09-17T15:02:12"/>
    <x v="2"/>
  </r>
  <r>
    <d v="2022-09-16T15:11:42"/>
    <s v="JC02F05"/>
    <n v="60"/>
    <n v="0.628"/>
    <n v="6.7000000000000004E-2"/>
    <n v="10.6"/>
    <n v="68.3"/>
    <n v="532"/>
    <n v="628"/>
    <s v="05"/>
    <s v="J"/>
    <s v="C"/>
    <x v="1"/>
    <x v="0"/>
    <d v="2022-08-05T00:00:00"/>
    <x v="2"/>
    <x v="4"/>
    <d v="2022-09-17T15:11:42"/>
    <x v="2"/>
  </r>
  <r>
    <d v="2022-09-16T15:14:06"/>
    <s v="JC06F07"/>
    <n v="60"/>
    <n v="0.67500000000000004"/>
    <n v="5.0999999999999997E-2"/>
    <n v="7.5"/>
    <n v="86.7"/>
    <n v="397"/>
    <n v="675"/>
    <s v="07"/>
    <s v="J"/>
    <s v="C"/>
    <x v="4"/>
    <x v="0"/>
    <d v="2022-08-12T00:00:00"/>
    <x v="1"/>
    <x v="6"/>
    <d v="2022-09-17T15:14:06"/>
    <x v="2"/>
  </r>
  <r>
    <d v="2022-09-16T15:20:48"/>
    <s v="JC02F04"/>
    <n v="60"/>
    <n v="0.64600000000000002"/>
    <n v="7.3999999999999996E-2"/>
    <n v="11.5"/>
    <n v="73.3"/>
    <n v="499"/>
    <n v="646"/>
    <s v="04"/>
    <s v="J"/>
    <s v="C"/>
    <x v="1"/>
    <x v="0"/>
    <d v="2022-08-05T00:00:00"/>
    <x v="2"/>
    <x v="3"/>
    <d v="2022-09-17T15:20:48"/>
    <x v="2"/>
  </r>
  <r>
    <d v="2022-09-16T15:25:52"/>
    <s v="JC06F08"/>
    <n v="60"/>
    <n v="0.66100000000000003"/>
    <n v="4.5999999999999999E-2"/>
    <n v="6.9"/>
    <n v="90"/>
    <n v="375"/>
    <n v="661"/>
    <s v="08"/>
    <s v="J"/>
    <s v="C"/>
    <x v="4"/>
    <x v="0"/>
    <d v="2022-08-12T00:00:00"/>
    <x v="1"/>
    <x v="7"/>
    <d v="2022-09-17T15:25:52"/>
    <x v="2"/>
  </r>
  <r>
    <d v="2022-09-16T15:30:42"/>
    <s v="JC02F03"/>
    <n v="60"/>
    <n v="0.76"/>
    <n v="9.2999999999999999E-2"/>
    <n v="12.3"/>
    <n v="48.3"/>
    <n v="543"/>
    <n v="760"/>
    <s v="03"/>
    <s v="J"/>
    <s v="C"/>
    <x v="1"/>
    <x v="0"/>
    <d v="2022-08-05T00:00:00"/>
    <x v="2"/>
    <x v="2"/>
    <d v="2022-09-17T15:30:42"/>
    <x v="2"/>
  </r>
  <r>
    <d v="2022-09-16T15:38:18"/>
    <s v="JC06F09"/>
    <n v="60"/>
    <n v="0.65400000000000003"/>
    <n v="3.6999999999999998E-2"/>
    <n v="5.7"/>
    <n v="91.7"/>
    <n v="341"/>
    <n v="654"/>
    <s v="09"/>
    <s v="J"/>
    <s v="C"/>
    <x v="4"/>
    <x v="0"/>
    <d v="2022-08-12T00:00:00"/>
    <x v="1"/>
    <x v="15"/>
    <d v="2022-09-17T15:38:18"/>
    <x v="2"/>
  </r>
  <r>
    <d v="2022-09-16T15:39:38"/>
    <s v="JC02F02"/>
    <n v="60"/>
    <n v="0.70499999999999996"/>
    <n v="6.3E-2"/>
    <n v="9"/>
    <n v="75"/>
    <n v="555"/>
    <n v="705"/>
    <s v="02"/>
    <s v="J"/>
    <s v="C"/>
    <x v="1"/>
    <x v="0"/>
    <d v="2022-08-05T00:00:00"/>
    <x v="2"/>
    <x v="1"/>
    <d v="2022-09-17T15:39:38"/>
    <x v="2"/>
  </r>
  <r>
    <d v="2022-09-16T15:48:08"/>
    <s v="JC02F01"/>
    <n v="60"/>
    <n v="0.68"/>
    <n v="0.05"/>
    <n v="7.4"/>
    <n v="81.7"/>
    <n v="474"/>
    <n v="680"/>
    <s v="01"/>
    <s v="J"/>
    <s v="C"/>
    <x v="1"/>
    <x v="0"/>
    <d v="2022-08-05T00:00:00"/>
    <x v="2"/>
    <x v="0"/>
    <d v="2022-09-17T15:48:08"/>
    <x v="2"/>
  </r>
  <r>
    <d v="2022-09-16T15:51:33"/>
    <s v="JC06F010"/>
    <n v="60"/>
    <n v="0.59499999999999997"/>
    <n v="0.05"/>
    <n v="8.3000000000000007"/>
    <n v="91.7"/>
    <n v="303"/>
    <n v="595"/>
    <s v="10"/>
    <s v="J"/>
    <s v="C"/>
    <x v="4"/>
    <x v="0"/>
    <d v="2022-08-12T00:00:00"/>
    <x v="1"/>
    <x v="14"/>
    <d v="2022-09-17T15:51:33"/>
    <x v="2"/>
  </r>
  <r>
    <d v="2022-09-16T15:59:13"/>
    <s v="JC05M02"/>
    <n v="20"/>
    <n v="0.754"/>
    <n v="3.2000000000000001E-2"/>
    <n v="4.3"/>
    <n v="100"/>
    <n v="338"/>
    <n v="754"/>
    <s v="02"/>
    <s v="J"/>
    <s v="C"/>
    <x v="10"/>
    <x v="1"/>
    <d v="2022-08-12T00:00:00"/>
    <x v="1"/>
    <x v="1"/>
    <d v="2022-09-17T15:59:13"/>
    <x v="2"/>
  </r>
  <r>
    <d v="2022-09-16T16:04:37"/>
    <s v="JC05M03"/>
    <n v="20"/>
    <n v="0.76700000000000002"/>
    <n v="7.6999999999999999E-2"/>
    <n v="10"/>
    <n v="85"/>
    <n v="416"/>
    <n v="767"/>
    <s v="03"/>
    <s v="J"/>
    <s v="C"/>
    <x v="10"/>
    <x v="1"/>
    <d v="2022-08-12T00:00:00"/>
    <x v="1"/>
    <x v="2"/>
    <d v="2022-09-17T16:04:37"/>
    <x v="2"/>
  </r>
  <r>
    <d v="2022-09-16T16:07:16"/>
    <s v="JC06F011"/>
    <n v="60"/>
    <n v="0.59099999999999997"/>
    <n v="3.9E-2"/>
    <n v="6.6"/>
    <n v="90"/>
    <n v="325"/>
    <n v="591"/>
    <s v="11"/>
    <s v="J"/>
    <s v="C"/>
    <x v="4"/>
    <x v="0"/>
    <d v="2022-08-12T00:00:00"/>
    <x v="1"/>
    <x v="13"/>
    <d v="2022-09-17T16:07:16"/>
    <x v="2"/>
  </r>
  <r>
    <d v="2022-09-16T16:08:51"/>
    <s v="JC05M04"/>
    <n v="34"/>
    <n v="0.84199999999999997"/>
    <n v="0.125"/>
    <n v="14.9"/>
    <n v="32.4"/>
    <n v="351"/>
    <n v="842"/>
    <s v="04"/>
    <s v="J"/>
    <s v="C"/>
    <x v="10"/>
    <x v="1"/>
    <d v="2022-08-12T00:00:00"/>
    <x v="1"/>
    <x v="3"/>
    <d v="2022-09-17T16:08:51"/>
    <x v="2"/>
  </r>
  <r>
    <d v="2022-09-16T16:15:17"/>
    <s v="JC05M05"/>
    <n v="20"/>
    <n v="0.89700000000000002"/>
    <n v="7.4999999999999997E-2"/>
    <n v="8.4"/>
    <n v="85"/>
    <n v="493"/>
    <n v="897"/>
    <s v="05"/>
    <s v="J"/>
    <s v="C"/>
    <x v="10"/>
    <x v="1"/>
    <d v="2022-08-12T00:00:00"/>
    <x v="1"/>
    <x v="4"/>
    <d v="2022-09-17T16:15:17"/>
    <x v="2"/>
  </r>
  <r>
    <d v="2022-09-16T16:18:56"/>
    <s v="JC05M06"/>
    <n v="20"/>
    <n v="0.94699999999999995"/>
    <n v="8.4000000000000005E-2"/>
    <n v="8.8000000000000007"/>
    <n v="90"/>
    <n v="442"/>
    <n v="947"/>
    <s v="06"/>
    <s v="J"/>
    <s v="C"/>
    <x v="10"/>
    <x v="1"/>
    <d v="2022-08-12T00:00:00"/>
    <x v="1"/>
    <x v="5"/>
    <d v="2022-09-17T16:18:56"/>
    <x v="2"/>
  </r>
  <r>
    <d v="2022-09-16T16:20:51"/>
    <s v="JC06F12"/>
    <n v="60"/>
    <n v="0.59499999999999997"/>
    <n v="5.1999999999999998E-2"/>
    <n v="8.8000000000000007"/>
    <n v="93.3"/>
    <n v="344"/>
    <n v="595"/>
    <s v="12"/>
    <s v="J"/>
    <s v="C"/>
    <x v="4"/>
    <x v="0"/>
    <d v="2022-08-12T00:00:00"/>
    <x v="1"/>
    <x v="12"/>
    <d v="2022-09-17T16:20:51"/>
    <x v="2"/>
  </r>
  <r>
    <d v="2022-09-16T16:22:43"/>
    <s v="JC05M07"/>
    <n v="20"/>
    <n v="0.93700000000000006"/>
    <n v="8.5000000000000006E-2"/>
    <n v="9.1"/>
    <n v="85"/>
    <n v="507"/>
    <n v="937"/>
    <s v="07"/>
    <s v="J"/>
    <s v="C"/>
    <x v="10"/>
    <x v="1"/>
    <d v="2022-08-12T00:00:00"/>
    <x v="1"/>
    <x v="6"/>
    <d v="2022-09-17T16:22:43"/>
    <x v="2"/>
  </r>
  <r>
    <d v="2022-09-16T16:27:16"/>
    <s v="JC05F16"/>
    <n v="60"/>
    <n v="0.60599999999999998"/>
    <n v="4.2000000000000003E-2"/>
    <n v="7"/>
    <n v="93.3"/>
    <n v="484"/>
    <n v="606"/>
    <s v="16"/>
    <s v="J"/>
    <s v="C"/>
    <x v="10"/>
    <x v="0"/>
    <d v="2022-08-12T00:00:00"/>
    <x v="1"/>
    <x v="8"/>
    <d v="2022-09-17T16:27:16"/>
    <x v="2"/>
  </r>
  <r>
    <d v="2022-09-16T16:33:25"/>
    <s v="JC06F13"/>
    <n v="60"/>
    <n v="0.57999999999999996"/>
    <n v="4.8000000000000001E-2"/>
    <n v="8.3000000000000007"/>
    <n v="81.7"/>
    <n v="321"/>
    <n v="580"/>
    <s v="13"/>
    <s v="J"/>
    <s v="C"/>
    <x v="4"/>
    <x v="0"/>
    <d v="2022-08-12T00:00:00"/>
    <x v="1"/>
    <x v="11"/>
    <d v="2022-09-17T16:33:25"/>
    <x v="2"/>
  </r>
  <r>
    <d v="2022-09-16T16:36:43"/>
    <s v="JC05F15"/>
    <n v="60"/>
    <n v="0.58399999999999996"/>
    <n v="5.3999999999999999E-2"/>
    <n v="9.1999999999999993"/>
    <n v="71.7"/>
    <n v="469"/>
    <n v="584"/>
    <s v="15"/>
    <s v="J"/>
    <s v="C"/>
    <x v="10"/>
    <x v="0"/>
    <d v="2022-08-12T00:00:00"/>
    <x v="1"/>
    <x v="9"/>
    <d v="2022-09-17T16:36:43"/>
    <x v="2"/>
  </r>
  <r>
    <d v="2022-09-16T16:45:43"/>
    <s v="JC06F14"/>
    <n v="61"/>
    <n v="0.58499999999999996"/>
    <n v="5.1999999999999998E-2"/>
    <n v="8.9"/>
    <n v="82"/>
    <n v="399"/>
    <n v="585"/>
    <s v="14"/>
    <s v="J"/>
    <s v="C"/>
    <x v="4"/>
    <x v="0"/>
    <d v="2022-08-12T00:00:00"/>
    <x v="1"/>
    <x v="10"/>
    <d v="2022-09-17T16:45:43"/>
    <x v="2"/>
  </r>
  <r>
    <d v="2022-09-16T16:46:20"/>
    <s v="JC05F14"/>
    <n v="60"/>
    <n v="0.51900000000000002"/>
    <n v="3.4000000000000002E-2"/>
    <n v="6.6"/>
    <n v="85"/>
    <n v="492"/>
    <n v="519"/>
    <s v="14"/>
    <s v="J"/>
    <s v="C"/>
    <x v="10"/>
    <x v="0"/>
    <d v="2022-08-12T00:00:00"/>
    <x v="1"/>
    <x v="10"/>
    <d v="2022-09-17T16:46:20"/>
    <x v="2"/>
  </r>
  <r>
    <d v="2022-09-16T16:55:30"/>
    <s v="JC05F13"/>
    <n v="60"/>
    <n v="0.52200000000000002"/>
    <n v="2.4E-2"/>
    <n v="4.5"/>
    <n v="96.7"/>
    <n v="488"/>
    <n v="522"/>
    <s v="13"/>
    <s v="J"/>
    <s v="C"/>
    <x v="10"/>
    <x v="0"/>
    <d v="2022-08-12T00:00:00"/>
    <x v="1"/>
    <x v="11"/>
    <d v="2022-09-17T16:55:30"/>
    <x v="2"/>
  </r>
  <r>
    <d v="2022-09-16T16:56:41"/>
    <s v="JC06F15"/>
    <n v="60"/>
    <n v="0.59199999999999997"/>
    <n v="4.4999999999999998E-2"/>
    <n v="7.5"/>
    <n v="86.7"/>
    <n v="387"/>
    <n v="592"/>
    <s v="15"/>
    <s v="J"/>
    <s v="C"/>
    <x v="4"/>
    <x v="0"/>
    <d v="2022-08-12T00:00:00"/>
    <x v="1"/>
    <x v="9"/>
    <d v="2022-09-17T16:56:41"/>
    <x v="2"/>
  </r>
  <r>
    <d v="2022-09-16T17:05:06"/>
    <s v="JC05F12"/>
    <n v="60"/>
    <n v="0.53"/>
    <n v="4.9000000000000002E-2"/>
    <n v="9.1999999999999993"/>
    <n v="88.3"/>
    <n v="522"/>
    <n v="530"/>
    <s v="12"/>
    <s v="J"/>
    <s v="C"/>
    <x v="10"/>
    <x v="0"/>
    <d v="2022-08-12T00:00:00"/>
    <x v="1"/>
    <x v="12"/>
    <d v="2022-09-17T17:05:06"/>
    <x v="2"/>
  </r>
  <r>
    <d v="2022-09-16T17:07:25"/>
    <s v="JC06F16"/>
    <n v="60"/>
    <n v="0.59099999999999997"/>
    <n v="4.2999999999999997E-2"/>
    <n v="7.4"/>
    <n v="81.7"/>
    <n v="384"/>
    <n v="591"/>
    <s v="16"/>
    <s v="J"/>
    <s v="C"/>
    <x v="4"/>
    <x v="0"/>
    <d v="2022-08-12T00:00:00"/>
    <x v="1"/>
    <x v="8"/>
    <d v="2022-09-17T17:07:25"/>
    <x v="2"/>
  </r>
  <r>
    <d v="2022-09-16T17:14:09"/>
    <s v="JC05F11"/>
    <n v="60"/>
    <n v="0.52200000000000002"/>
    <n v="3.2000000000000001E-2"/>
    <n v="6.1"/>
    <n v="90"/>
    <n v="466"/>
    <n v="522"/>
    <s v="11"/>
    <s v="J"/>
    <s v="C"/>
    <x v="10"/>
    <x v="0"/>
    <d v="2022-08-12T00:00:00"/>
    <x v="1"/>
    <x v="13"/>
    <d v="2022-09-17T17:14:09"/>
    <x v="2"/>
  </r>
  <r>
    <d v="2022-09-16T17:18:56"/>
    <s v="JC06M07"/>
    <n v="21"/>
    <n v="0.88400000000000001"/>
    <n v="6.5000000000000002E-2"/>
    <n v="7.3"/>
    <n v="76.2"/>
    <n v="345"/>
    <n v="884"/>
    <s v="07"/>
    <s v="J"/>
    <s v="C"/>
    <x v="4"/>
    <x v="1"/>
    <d v="2022-08-12T00:00:00"/>
    <x v="1"/>
    <x v="6"/>
    <d v="2022-09-17T17:18:56"/>
    <x v="2"/>
  </r>
  <r>
    <d v="2022-09-16T17:23:37"/>
    <s v="JC06M06"/>
    <n v="20"/>
    <n v="0.98"/>
    <n v="8.1000000000000003E-2"/>
    <n v="8.3000000000000007"/>
    <n v="90"/>
    <n v="381"/>
    <n v="980"/>
    <s v="06"/>
    <s v="J"/>
    <s v="C"/>
    <x v="4"/>
    <x v="1"/>
    <d v="2022-08-12T00:00:00"/>
    <x v="1"/>
    <x v="5"/>
    <d v="2022-09-17T17:23:37"/>
    <x v="2"/>
  </r>
  <r>
    <d v="2022-09-16T17:24:11"/>
    <s v="JC05F10"/>
    <n v="60"/>
    <n v="0.61699999999999999"/>
    <n v="4.2000000000000003E-2"/>
    <n v="6.8"/>
    <n v="83.3"/>
    <n v="490"/>
    <n v="617"/>
    <s v="10"/>
    <s v="J"/>
    <s v="C"/>
    <x v="10"/>
    <x v="0"/>
    <d v="2022-08-12T00:00:00"/>
    <x v="1"/>
    <x v="14"/>
    <d v="2022-09-17T17:24:11"/>
    <x v="2"/>
  </r>
  <r>
    <d v="2022-09-16T17:27:47"/>
    <s v="JC06M05"/>
    <n v="20"/>
    <n v="0.874"/>
    <n v="9.1999999999999998E-2"/>
    <n v="10.5"/>
    <n v="85"/>
    <n v="389"/>
    <n v="874"/>
    <s v="05"/>
    <s v="J"/>
    <s v="C"/>
    <x v="4"/>
    <x v="1"/>
    <d v="2022-08-12T00:00:00"/>
    <x v="1"/>
    <x v="4"/>
    <d v="2022-09-17T17:27:47"/>
    <x v="2"/>
  </r>
  <r>
    <d v="2022-09-16T17:31:51"/>
    <s v="JC06M04"/>
    <n v="20"/>
    <n v="0.85899999999999999"/>
    <n v="8.4000000000000005E-2"/>
    <n v="9.8000000000000007"/>
    <n v="90"/>
    <n v="414"/>
    <n v="859"/>
    <s v="04"/>
    <s v="J"/>
    <s v="C"/>
    <x v="4"/>
    <x v="1"/>
    <d v="2022-08-12T00:00:00"/>
    <x v="1"/>
    <x v="3"/>
    <d v="2022-09-17T17:31:51"/>
    <x v="2"/>
  </r>
  <r>
    <d v="2022-09-16T17:33:39"/>
    <s v="JC05F09"/>
    <n v="60"/>
    <n v="0.621"/>
    <n v="4.4999999999999998E-2"/>
    <n v="7.3"/>
    <n v="85"/>
    <n v="479"/>
    <n v="621"/>
    <s v="09"/>
    <s v="J"/>
    <s v="C"/>
    <x v="10"/>
    <x v="0"/>
    <d v="2022-08-12T00:00:00"/>
    <x v="1"/>
    <x v="15"/>
    <d v="2022-09-17T17:33:39"/>
    <x v="2"/>
  </r>
  <r>
    <d v="2022-09-16T17:43:27"/>
    <s v="JC06M03"/>
    <n v="20"/>
    <n v="0.80100000000000005"/>
    <n v="7.2999999999999995E-2"/>
    <n v="9.1"/>
    <n v="75"/>
    <n v="360"/>
    <n v="801"/>
    <s v="03"/>
    <s v="J"/>
    <s v="C"/>
    <x v="4"/>
    <x v="1"/>
    <d v="2022-08-12T00:00:00"/>
    <x v="1"/>
    <x v="2"/>
    <d v="2022-09-17T17:43:27"/>
    <x v="2"/>
  </r>
  <r>
    <d v="2022-09-16T17:43:31"/>
    <s v="JC05F08"/>
    <n v="60"/>
    <n v="0.60799999999999998"/>
    <n v="3.3000000000000002E-2"/>
    <n v="5.5"/>
    <n v="91.7"/>
    <n v="498"/>
    <n v="608"/>
    <s v="08"/>
    <s v="J"/>
    <s v="C"/>
    <x v="10"/>
    <x v="0"/>
    <d v="2022-08-12T00:00:00"/>
    <x v="1"/>
    <x v="7"/>
    <d v="2022-09-17T17:43:31"/>
    <x v="2"/>
  </r>
  <r>
    <d v="2022-09-16T17:47:37"/>
    <s v="JC06M02"/>
    <n v="21"/>
    <n v="0.85299999999999998"/>
    <n v="6.6000000000000003E-2"/>
    <n v="7.7"/>
    <n v="81"/>
    <n v="400"/>
    <n v="853"/>
    <s v="02"/>
    <s v="J"/>
    <s v="C"/>
    <x v="4"/>
    <x v="1"/>
    <d v="2022-08-12T00:00:00"/>
    <x v="1"/>
    <x v="1"/>
    <d v="2022-09-17T17:47:37"/>
    <x v="2"/>
  </r>
  <r>
    <d v="2022-09-16T17:53:06"/>
    <s v="JC05F07"/>
    <n v="60"/>
    <n v="0.60499999999999998"/>
    <n v="3.7999999999999999E-2"/>
    <n v="6.4"/>
    <n v="90"/>
    <n v="483"/>
    <n v="605"/>
    <s v="07"/>
    <s v="J"/>
    <s v="C"/>
    <x v="10"/>
    <x v="0"/>
    <d v="2022-08-12T00:00:00"/>
    <x v="1"/>
    <x v="6"/>
    <d v="2022-09-17T17:53:06"/>
    <x v="2"/>
  </r>
  <r>
    <d v="2022-09-16T18:02:20"/>
    <s v="JC05F06"/>
    <n v="60"/>
    <n v="0.51300000000000001"/>
    <n v="3.6999999999999998E-2"/>
    <n v="7.2"/>
    <n v="86.7"/>
    <n v="507"/>
    <n v="513"/>
    <s v="06"/>
    <s v="J"/>
    <s v="C"/>
    <x v="10"/>
    <x v="0"/>
    <d v="2022-08-12T00:00:00"/>
    <x v="1"/>
    <x v="5"/>
    <d v="2022-09-17T18:02:20"/>
    <x v="2"/>
  </r>
  <r>
    <d v="2022-09-16T18:10:37"/>
    <s v="JC05F05"/>
    <n v="60"/>
    <n v="0.52900000000000003"/>
    <n v="3.3000000000000002E-2"/>
    <n v="6.3"/>
    <n v="90"/>
    <n v="511"/>
    <n v="529"/>
    <s v="05"/>
    <s v="J"/>
    <s v="C"/>
    <x v="10"/>
    <x v="0"/>
    <d v="2022-08-12T00:00:00"/>
    <x v="1"/>
    <x v="4"/>
    <d v="2022-09-17T18:10:37"/>
    <x v="2"/>
  </r>
  <r>
    <d v="2022-09-16T18:18:59"/>
    <s v="JC05F04"/>
    <n v="60"/>
    <n v="0.50900000000000001"/>
    <n v="3.2000000000000001E-2"/>
    <n v="6.3"/>
    <n v="90"/>
    <n v="499"/>
    <n v="509"/>
    <s v="04"/>
    <s v="J"/>
    <s v="C"/>
    <x v="10"/>
    <x v="0"/>
    <d v="2022-08-12T00:00:00"/>
    <x v="1"/>
    <x v="3"/>
    <d v="2022-09-17T18:18:59"/>
    <x v="2"/>
  </r>
  <r>
    <d v="2022-09-16T18:27:28"/>
    <s v="JC05F03"/>
    <n v="60"/>
    <n v="0.54300000000000004"/>
    <n v="4.8000000000000001E-2"/>
    <n v="8.9"/>
    <n v="70"/>
    <n v="500"/>
    <n v="543"/>
    <s v="03"/>
    <s v="J"/>
    <s v="C"/>
    <x v="10"/>
    <x v="0"/>
    <d v="2022-08-12T00:00:00"/>
    <x v="1"/>
    <x v="2"/>
    <d v="2022-09-17T18:27:28"/>
    <x v="2"/>
  </r>
  <r>
    <d v="2022-09-16T18:35:47"/>
    <s v="JC05F02"/>
    <n v="60"/>
    <n v="0.502"/>
    <n v="5.1999999999999998E-2"/>
    <n v="10.4"/>
    <n v="73.3"/>
    <n v="478"/>
    <n v="502"/>
    <s v="02"/>
    <s v="J"/>
    <s v="C"/>
    <x v="10"/>
    <x v="0"/>
    <d v="2022-08-12T00:00:00"/>
    <x v="1"/>
    <x v="1"/>
    <d v="2022-09-17T18:35:47"/>
    <x v="2"/>
  </r>
  <r>
    <d v="2022-09-16T18:44:26"/>
    <s v="JC05F01"/>
    <n v="60"/>
    <n v="0.48"/>
    <n v="4.8000000000000001E-2"/>
    <n v="10.1"/>
    <n v="85"/>
    <n v="475"/>
    <n v="480"/>
    <s v="01"/>
    <s v="J"/>
    <s v="C"/>
    <x v="10"/>
    <x v="0"/>
    <d v="2022-08-12T00:00:00"/>
    <x v="1"/>
    <x v="0"/>
    <d v="2022-09-17T18:44:26"/>
    <x v="2"/>
  </r>
  <r>
    <d v="2022-09-19T08:15:59"/>
    <s v="JC08F01"/>
    <n v="62"/>
    <n v="0.6"/>
    <n v="6.8000000000000005E-2"/>
    <n v="11.4"/>
    <n v="59.7"/>
    <n v="323"/>
    <n v="600"/>
    <s v="01"/>
    <s v="J"/>
    <s v="C"/>
    <x v="7"/>
    <x v="0"/>
    <d v="2022-08-15T00:00:00"/>
    <x v="1"/>
    <x v="0"/>
    <d v="2022-09-24T08:15:59"/>
    <x v="3"/>
  </r>
  <r>
    <d v="2022-09-19T08:25:57"/>
    <s v="JC12M03"/>
    <n v="60"/>
    <n v="0.64100000000000001"/>
    <n v="8.5000000000000006E-2"/>
    <n v="13.3"/>
    <n v="46.7"/>
    <n v="331"/>
    <n v="641"/>
    <s v="03"/>
    <s v="J"/>
    <s v="C"/>
    <x v="11"/>
    <x v="1"/>
    <d v="2022-08-22T00:00:00"/>
    <x v="0"/>
    <x v="2"/>
    <d v="2022-09-24T08:25:57"/>
    <x v="3"/>
  </r>
  <r>
    <d v="2022-09-19T08:30:07"/>
    <s v="JC08F02"/>
    <n v="62"/>
    <n v="0.63800000000000001"/>
    <n v="7.5999999999999998E-2"/>
    <n v="11.8"/>
    <n v="56.5"/>
    <n v="294"/>
    <n v="638"/>
    <s v="02"/>
    <s v="J"/>
    <s v="C"/>
    <x v="7"/>
    <x v="0"/>
    <d v="2022-08-15T00:00:00"/>
    <x v="1"/>
    <x v="1"/>
    <d v="2022-09-24T08:30:07"/>
    <x v="3"/>
  </r>
  <r>
    <d v="2022-09-19T08:38:47"/>
    <s v="JC12M04"/>
    <n v="60"/>
    <n v="0.63900000000000001"/>
    <n v="8.7999999999999995E-2"/>
    <n v="13.8"/>
    <n v="50"/>
    <n v="331"/>
    <n v="639"/>
    <s v="04"/>
    <s v="J"/>
    <s v="C"/>
    <x v="11"/>
    <x v="1"/>
    <d v="2022-08-22T00:00:00"/>
    <x v="0"/>
    <x v="3"/>
    <d v="2022-09-24T08:38:47"/>
    <x v="3"/>
  </r>
  <r>
    <d v="2022-09-19T08:47:18"/>
    <s v="JC08F03"/>
    <n v="62"/>
    <n v="0.61"/>
    <n v="8.5999999999999993E-2"/>
    <n v="14.1"/>
    <n v="56.5"/>
    <n v="305"/>
    <n v="610"/>
    <s v="03"/>
    <s v="J"/>
    <s v="C"/>
    <x v="7"/>
    <x v="0"/>
    <d v="2022-08-15T00:00:00"/>
    <x v="1"/>
    <x v="2"/>
    <d v="2022-09-24T08:47:18"/>
    <x v="3"/>
  </r>
  <r>
    <d v="2022-09-19T08:52:33"/>
    <s v="JC12F16"/>
    <n v="60"/>
    <n v="0.497"/>
    <n v="7.0999999999999994E-2"/>
    <n v="14.3"/>
    <n v="53.3"/>
    <n v="419"/>
    <n v="497"/>
    <s v="16"/>
    <s v="J"/>
    <s v="C"/>
    <x v="11"/>
    <x v="0"/>
    <d v="2022-08-22T00:00:00"/>
    <x v="0"/>
    <x v="8"/>
    <d v="2022-09-24T08:52:33"/>
    <x v="3"/>
  </r>
  <r>
    <d v="2022-09-19T09:02:08"/>
    <s v="JC08F04"/>
    <n v="62"/>
    <n v="0.626"/>
    <n v="7.3999999999999996E-2"/>
    <n v="11.8"/>
    <n v="59.7"/>
    <n v="317"/>
    <n v="626"/>
    <s v="04"/>
    <s v="J"/>
    <s v="C"/>
    <x v="7"/>
    <x v="0"/>
    <d v="2022-08-15T00:00:00"/>
    <x v="1"/>
    <x v="3"/>
    <d v="2022-09-24T09:02:08"/>
    <x v="3"/>
  </r>
  <r>
    <d v="2022-09-19T09:02:54"/>
    <s v="JC12F15"/>
    <n v="60"/>
    <n v="0.496"/>
    <n v="5.7000000000000002E-2"/>
    <n v="11.5"/>
    <n v="68.3"/>
    <n v="457"/>
    <n v="496"/>
    <s v="15"/>
    <s v="J"/>
    <s v="C"/>
    <x v="11"/>
    <x v="0"/>
    <d v="2022-08-22T00:00:00"/>
    <x v="0"/>
    <x v="9"/>
    <d v="2022-09-24T09:02:54"/>
    <x v="3"/>
  </r>
  <r>
    <d v="2022-09-19T09:12:50"/>
    <s v="JC12F14"/>
    <n v="61"/>
    <n v="0.49199999999999999"/>
    <n v="5.6000000000000001E-2"/>
    <n v="11.4"/>
    <n v="60.7"/>
    <n v="457"/>
    <n v="492"/>
    <s v="14"/>
    <s v="J"/>
    <s v="C"/>
    <x v="11"/>
    <x v="0"/>
    <d v="2022-08-22T00:00:00"/>
    <x v="0"/>
    <x v="10"/>
    <d v="2022-09-24T09:12:50"/>
    <x v="3"/>
  </r>
  <r>
    <d v="2022-09-19T09:16:52"/>
    <s v="JC08F05"/>
    <n v="62"/>
    <n v="0.63100000000000001"/>
    <n v="7.3999999999999996E-2"/>
    <n v="11.7"/>
    <n v="71"/>
    <n v="420"/>
    <n v="631"/>
    <s v="05"/>
    <s v="J"/>
    <s v="C"/>
    <x v="7"/>
    <x v="0"/>
    <d v="2022-08-15T00:00:00"/>
    <x v="1"/>
    <x v="4"/>
    <d v="2022-09-24T09:16:52"/>
    <x v="3"/>
  </r>
  <r>
    <d v="2022-09-19T09:22:45"/>
    <s v="JC12F13"/>
    <n v="60"/>
    <n v="0.497"/>
    <n v="5.7000000000000002E-2"/>
    <n v="11.5"/>
    <n v="60"/>
    <n v="395"/>
    <n v="497"/>
    <s v="13"/>
    <s v="J"/>
    <s v="C"/>
    <x v="11"/>
    <x v="0"/>
    <d v="2022-08-22T00:00:00"/>
    <x v="0"/>
    <x v="11"/>
    <d v="2022-09-24T09:22:45"/>
    <x v="3"/>
  </r>
  <r>
    <d v="2022-09-19T09:28:37"/>
    <s v="JC08F06"/>
    <n v="61"/>
    <n v="0.66"/>
    <n v="7.4999999999999997E-2"/>
    <n v="11.4"/>
    <n v="65.599999999999994"/>
    <n v="377"/>
    <n v="660"/>
    <s v="06"/>
    <s v="J"/>
    <s v="C"/>
    <x v="7"/>
    <x v="0"/>
    <d v="2022-08-15T00:00:00"/>
    <x v="1"/>
    <x v="5"/>
    <d v="2022-09-24T09:28:37"/>
    <x v="3"/>
  </r>
  <r>
    <d v="2022-09-19T09:35:02"/>
    <s v="JC12F12"/>
    <n v="60"/>
    <n v="0.43"/>
    <n v="5.8999999999999997E-2"/>
    <n v="13.7"/>
    <n v="55"/>
    <n v="357"/>
    <n v="430"/>
    <s v="12"/>
    <s v="J"/>
    <s v="C"/>
    <x v="11"/>
    <x v="0"/>
    <d v="2022-08-22T00:00:00"/>
    <x v="0"/>
    <x v="12"/>
    <d v="2022-09-24T09:35:02"/>
    <x v="3"/>
  </r>
  <r>
    <d v="2022-09-19T09:41:59"/>
    <s v="JC08F07"/>
    <n v="60"/>
    <n v="0.622"/>
    <n v="7.6999999999999999E-2"/>
    <n v="12.3"/>
    <n v="61.7"/>
    <n v="317"/>
    <n v="622"/>
    <s v="07"/>
    <s v="J"/>
    <s v="C"/>
    <x v="7"/>
    <x v="0"/>
    <d v="2022-08-15T00:00:00"/>
    <x v="1"/>
    <x v="6"/>
    <d v="2022-09-24T09:41:59"/>
    <x v="3"/>
  </r>
  <r>
    <d v="2022-09-19T09:47:48"/>
    <s v="JC12F11"/>
    <n v="60"/>
    <n v="0.53300000000000003"/>
    <n v="5.8999999999999997E-2"/>
    <n v="11.1"/>
    <n v="65"/>
    <n v="387"/>
    <n v="533"/>
    <s v="11"/>
    <s v="J"/>
    <s v="C"/>
    <x v="11"/>
    <x v="0"/>
    <d v="2022-08-22T00:00:00"/>
    <x v="0"/>
    <x v="13"/>
    <d v="2022-09-24T09:47:48"/>
    <x v="3"/>
  </r>
  <r>
    <d v="2022-09-19T09:56:15"/>
    <s v="JC08F08"/>
    <n v="61"/>
    <n v="0.58799999999999997"/>
    <n v="7.5999999999999998E-2"/>
    <n v="13"/>
    <n v="59"/>
    <n v="334"/>
    <n v="588"/>
    <s v="08"/>
    <s v="J"/>
    <s v="C"/>
    <x v="7"/>
    <x v="0"/>
    <d v="2022-08-15T00:00:00"/>
    <x v="1"/>
    <x v="7"/>
    <d v="2022-09-24T09:56:15"/>
    <x v="3"/>
  </r>
  <r>
    <d v="2022-09-19T09:59:32"/>
    <s v="JC12F10"/>
    <n v="60"/>
    <n v="0.51900000000000002"/>
    <n v="5.0999999999999997E-2"/>
    <n v="9.6999999999999993"/>
    <n v="75"/>
    <n v="565"/>
    <n v="519"/>
    <s v="10"/>
    <s v="J"/>
    <s v="C"/>
    <x v="11"/>
    <x v="0"/>
    <d v="2022-08-22T00:00:00"/>
    <x v="0"/>
    <x v="14"/>
    <d v="2022-09-24T09:59:32"/>
    <x v="3"/>
  </r>
  <r>
    <d v="2022-09-19T10:07:32"/>
    <s v="JC12F09"/>
    <n v="60"/>
    <n v="0.51200000000000001"/>
    <n v="5.8000000000000003E-2"/>
    <n v="11.3"/>
    <n v="63.3"/>
    <n v="520"/>
    <n v="512"/>
    <s v="09"/>
    <s v="J"/>
    <s v="C"/>
    <x v="11"/>
    <x v="0"/>
    <d v="2022-08-22T00:00:00"/>
    <x v="0"/>
    <x v="15"/>
    <d v="2022-09-24T10:07:32"/>
    <x v="3"/>
  </r>
  <r>
    <d v="2022-09-19T10:12:06"/>
    <s v="JC08F09"/>
    <n v="61"/>
    <n v="0.59399999999999997"/>
    <n v="7.0000000000000007E-2"/>
    <n v="11.7"/>
    <n v="67.2"/>
    <n v="322"/>
    <n v="594"/>
    <s v="09"/>
    <s v="J"/>
    <s v="C"/>
    <x v="7"/>
    <x v="0"/>
    <d v="2022-08-15T00:00:00"/>
    <x v="1"/>
    <x v="15"/>
    <d v="2022-09-24T10:12:06"/>
    <x v="3"/>
  </r>
  <r>
    <d v="2022-09-19T10:17:31"/>
    <s v="JC12F08"/>
    <n v="60"/>
    <n v="0.51100000000000001"/>
    <n v="6.8000000000000005E-2"/>
    <n v="13.3"/>
    <n v="58.3"/>
    <n v="460"/>
    <n v="511"/>
    <s v="08"/>
    <s v="J"/>
    <s v="C"/>
    <x v="11"/>
    <x v="0"/>
    <d v="2022-08-22T00:00:00"/>
    <x v="0"/>
    <x v="7"/>
    <d v="2022-09-24T10:17:31"/>
    <x v="3"/>
  </r>
  <r>
    <d v="2022-09-19T10:26:12"/>
    <s v="JC08F10"/>
    <n v="60"/>
    <n v="0.624"/>
    <n v="7.0000000000000007E-2"/>
    <n v="11.3"/>
    <n v="65"/>
    <n v="329"/>
    <n v="624"/>
    <s v="10"/>
    <s v="J"/>
    <s v="C"/>
    <x v="7"/>
    <x v="0"/>
    <d v="2022-08-15T00:00:00"/>
    <x v="1"/>
    <x v="14"/>
    <d v="2022-09-24T10:26:12"/>
    <x v="3"/>
  </r>
  <r>
    <d v="2022-09-19T10:28:29"/>
    <s v="JC12F07"/>
    <n v="60"/>
    <n v="0.5"/>
    <n v="5.2999999999999999E-2"/>
    <n v="10.5"/>
    <n v="61.7"/>
    <n v="519"/>
    <n v="500"/>
    <s v="07"/>
    <s v="J"/>
    <s v="C"/>
    <x v="11"/>
    <x v="0"/>
    <d v="2022-08-22T00:00:00"/>
    <x v="0"/>
    <x v="6"/>
    <d v="2022-09-24T10:28:29"/>
    <x v="3"/>
  </r>
  <r>
    <d v="2022-09-19T10:37:45"/>
    <s v="JC12F06"/>
    <n v="60"/>
    <n v="0.47599999999999998"/>
    <n v="5.6000000000000001E-2"/>
    <n v="11.8"/>
    <n v="63.3"/>
    <n v="373"/>
    <n v="476"/>
    <s v="06"/>
    <s v="J"/>
    <s v="C"/>
    <x v="11"/>
    <x v="0"/>
    <d v="2022-08-22T00:00:00"/>
    <x v="0"/>
    <x v="5"/>
    <d v="2022-09-24T10:37:45"/>
    <x v="3"/>
  </r>
  <r>
    <d v="2022-09-19T10:40:01"/>
    <s v="JC08F11"/>
    <n v="60"/>
    <n v="0.622"/>
    <n v="8.6999999999999994E-2"/>
    <n v="14"/>
    <n v="55"/>
    <n v="360"/>
    <n v="622"/>
    <s v="11"/>
    <s v="J"/>
    <s v="C"/>
    <x v="7"/>
    <x v="0"/>
    <d v="2022-08-15T00:00:00"/>
    <x v="1"/>
    <x v="13"/>
    <d v="2022-09-24T10:40:01"/>
    <x v="3"/>
  </r>
  <r>
    <d v="2022-09-19T10:49:15"/>
    <s v="JC12F05"/>
    <n v="60"/>
    <n v="0.54600000000000004"/>
    <n v="5.7000000000000002E-2"/>
    <n v="10.5"/>
    <n v="70"/>
    <n v="347"/>
    <n v="546"/>
    <s v="05"/>
    <s v="J"/>
    <s v="C"/>
    <x v="11"/>
    <x v="0"/>
    <d v="2022-08-22T00:00:00"/>
    <x v="0"/>
    <x v="4"/>
    <d v="2022-09-24T10:49:15"/>
    <x v="3"/>
  </r>
  <r>
    <d v="2022-09-19T10:52:26"/>
    <s v="JC08F12"/>
    <n v="60"/>
    <n v="0.622"/>
    <n v="8.4000000000000005E-2"/>
    <n v="13.6"/>
    <n v="53.3"/>
    <n v="347"/>
    <n v="622"/>
    <s v="12"/>
    <s v="J"/>
    <s v="C"/>
    <x v="7"/>
    <x v="0"/>
    <d v="2022-08-15T00:00:00"/>
    <x v="1"/>
    <x v="12"/>
    <d v="2022-09-24T10:52:26"/>
    <x v="3"/>
  </r>
  <r>
    <d v="2022-09-19T11:02:51"/>
    <s v="JC12F04"/>
    <n v="60"/>
    <n v="0.51100000000000001"/>
    <n v="5.8000000000000003E-2"/>
    <n v="11.3"/>
    <n v="56.7"/>
    <n v="518"/>
    <n v="511"/>
    <s v="04"/>
    <s v="J"/>
    <s v="C"/>
    <x v="11"/>
    <x v="0"/>
    <d v="2022-08-22T00:00:00"/>
    <x v="0"/>
    <x v="3"/>
    <d v="2022-09-24T11:02:51"/>
    <x v="3"/>
  </r>
  <r>
    <d v="2022-09-19T11:05:10"/>
    <s v="JC08F13"/>
    <n v="61"/>
    <n v="0.64700000000000002"/>
    <n v="8.2000000000000003E-2"/>
    <n v="12.6"/>
    <n v="50.8"/>
    <n v="404"/>
    <n v="647"/>
    <s v="13"/>
    <s v="J"/>
    <s v="C"/>
    <x v="7"/>
    <x v="0"/>
    <d v="2022-08-15T00:00:00"/>
    <x v="1"/>
    <x v="11"/>
    <d v="2022-09-24T11:05:10"/>
    <x v="3"/>
  </r>
  <r>
    <d v="2022-09-19T11:13:04"/>
    <s v="JC12F02"/>
    <n v="60"/>
    <n v="0.51200000000000001"/>
    <n v="8.8999999999999996E-2"/>
    <n v="17.3"/>
    <n v="55"/>
    <n v="407"/>
    <n v="512"/>
    <s v="02"/>
    <s v="J"/>
    <s v="C"/>
    <x v="11"/>
    <x v="0"/>
    <d v="2022-08-22T00:00:00"/>
    <x v="0"/>
    <x v="1"/>
    <d v="2022-09-24T11:13:04"/>
    <x v="3"/>
  </r>
  <r>
    <d v="2022-09-19T11:16:35"/>
    <s v="JC08F14"/>
    <n v="60"/>
    <n v="0.628"/>
    <n v="7.3999999999999996E-2"/>
    <n v="11.8"/>
    <n v="55"/>
    <n v="362"/>
    <n v="628"/>
    <s v="14"/>
    <s v="J"/>
    <s v="C"/>
    <x v="7"/>
    <x v="0"/>
    <d v="2022-08-15T00:00:00"/>
    <x v="1"/>
    <x v="10"/>
    <d v="2022-09-24T11:16:35"/>
    <x v="3"/>
  </r>
  <r>
    <d v="2022-09-19T11:24:02"/>
    <s v="JC12F03"/>
    <n v="60"/>
    <n v="0.53900000000000003"/>
    <n v="7.0999999999999994E-2"/>
    <n v="13.2"/>
    <n v="48.3"/>
    <n v="517"/>
    <n v="539"/>
    <s v="03"/>
    <s v="J"/>
    <s v="C"/>
    <x v="11"/>
    <x v="0"/>
    <d v="2022-08-22T00:00:00"/>
    <x v="0"/>
    <x v="2"/>
    <d v="2022-09-24T11:24:02"/>
    <x v="3"/>
  </r>
  <r>
    <d v="2022-09-19T11:29:06"/>
    <s v="JC08F15"/>
    <n v="60"/>
    <n v="0.64200000000000002"/>
    <n v="7.0999999999999994E-2"/>
    <n v="11.1"/>
    <n v="65"/>
    <n v="420"/>
    <n v="642"/>
    <s v="15"/>
    <s v="J"/>
    <s v="C"/>
    <x v="7"/>
    <x v="0"/>
    <d v="2022-08-15T00:00:00"/>
    <x v="1"/>
    <x v="9"/>
    <d v="2022-09-24T11:29:06"/>
    <x v="3"/>
  </r>
  <r>
    <d v="2022-09-19T11:33:05"/>
    <s v="JC12F01"/>
    <n v="60"/>
    <n v="0.47799999999999998"/>
    <n v="6.0999999999999999E-2"/>
    <n v="12.7"/>
    <n v="66.7"/>
    <n v="444"/>
    <n v="478"/>
    <s v="01"/>
    <s v="J"/>
    <s v="C"/>
    <x v="11"/>
    <x v="0"/>
    <d v="2022-08-22T00:00:00"/>
    <x v="0"/>
    <x v="0"/>
    <d v="2022-09-24T11:33:05"/>
    <x v="3"/>
  </r>
  <r>
    <d v="2022-09-19T11:39:54"/>
    <s v="JC08F16"/>
    <n v="60"/>
    <n v="0.60699999999999998"/>
    <n v="6.7000000000000004E-2"/>
    <n v="11"/>
    <n v="66.7"/>
    <n v="467"/>
    <n v="607"/>
    <s v="16"/>
    <s v="J"/>
    <s v="C"/>
    <x v="7"/>
    <x v="0"/>
    <d v="2022-08-15T00:00:00"/>
    <x v="1"/>
    <x v="8"/>
    <d v="2022-09-24T11:39:54"/>
    <x v="3"/>
  </r>
  <r>
    <d v="2022-09-19T11:49:39"/>
    <s v="JC08M07"/>
    <n v="21"/>
    <n v="0.875"/>
    <n v="0.12"/>
    <n v="13.7"/>
    <n v="61.9"/>
    <n v="358"/>
    <n v="875"/>
    <s v="07"/>
    <s v="J"/>
    <s v="C"/>
    <x v="7"/>
    <x v="1"/>
    <d v="2022-08-15T00:00:00"/>
    <x v="1"/>
    <x v="6"/>
    <d v="2022-09-24T11:49:39"/>
    <x v="3"/>
  </r>
  <r>
    <d v="2022-09-19T11:54:04"/>
    <s v="JC08M06"/>
    <n v="20"/>
    <n v="0.86099999999999999"/>
    <n v="8.4000000000000005E-2"/>
    <n v="9.6999999999999993"/>
    <n v="70"/>
    <n v="426"/>
    <n v="861"/>
    <s v="06"/>
    <s v="J"/>
    <s v="C"/>
    <x v="7"/>
    <x v="1"/>
    <d v="2022-08-15T00:00:00"/>
    <x v="1"/>
    <x v="5"/>
    <d v="2022-09-24T11:54:04"/>
    <x v="3"/>
  </r>
  <r>
    <d v="2022-09-19T11:57:49"/>
    <s v="JC08M05"/>
    <n v="20"/>
    <n v="0.84099999999999997"/>
    <n v="8.2000000000000003E-2"/>
    <n v="9.6999999999999993"/>
    <n v="70"/>
    <n v="389"/>
    <n v="841"/>
    <s v="05"/>
    <s v="J"/>
    <s v="C"/>
    <x v="7"/>
    <x v="1"/>
    <d v="2022-08-15T00:00:00"/>
    <x v="1"/>
    <x v="4"/>
    <d v="2022-09-24T11:57:49"/>
    <x v="3"/>
  </r>
  <r>
    <d v="2022-09-19T12:02:39"/>
    <s v="JC08M04"/>
    <n v="20"/>
    <n v="0.82399999999999995"/>
    <n v="0.107"/>
    <n v="13"/>
    <n v="55"/>
    <n v="333"/>
    <n v="824"/>
    <s v="04"/>
    <s v="J"/>
    <s v="C"/>
    <x v="7"/>
    <x v="1"/>
    <d v="2022-08-15T00:00:00"/>
    <x v="1"/>
    <x v="3"/>
    <d v="2022-09-24T12:02:39"/>
    <x v="3"/>
  </r>
  <r>
    <d v="2022-09-19T12:07:21"/>
    <s v="JC08M03"/>
    <n v="20"/>
    <n v="0.84099999999999997"/>
    <n v="0.115"/>
    <n v="13.6"/>
    <n v="60"/>
    <n v="319"/>
    <n v="841"/>
    <s v="03"/>
    <s v="J"/>
    <s v="C"/>
    <x v="7"/>
    <x v="1"/>
    <d v="2022-08-15T00:00:00"/>
    <x v="1"/>
    <x v="2"/>
    <d v="2022-09-24T12:07:21"/>
    <x v="3"/>
  </r>
  <r>
    <d v="2022-09-19T12:12:02"/>
    <s v="JC08M02"/>
    <n v="20"/>
    <n v="0.81100000000000005"/>
    <n v="0.105"/>
    <n v="13"/>
    <n v="50"/>
    <n v="411"/>
    <n v="811"/>
    <s v="02"/>
    <s v="J"/>
    <s v="C"/>
    <x v="7"/>
    <x v="1"/>
    <d v="2022-08-15T00:00:00"/>
    <x v="1"/>
    <x v="1"/>
    <d v="2022-09-24T12:12:02"/>
    <x v="3"/>
  </r>
  <r>
    <d v="2022-09-19T13:00:03"/>
    <s v="JC13M03"/>
    <n v="60"/>
    <n v="0.67300000000000004"/>
    <n v="6.8000000000000005E-2"/>
    <n v="10.1"/>
    <n v="65"/>
    <n v="453"/>
    <n v="673"/>
    <s v="03"/>
    <s v="J"/>
    <s v="C"/>
    <x v="12"/>
    <x v="1"/>
    <d v="2022-08-22T00:00:00"/>
    <x v="0"/>
    <x v="2"/>
    <d v="2022-09-24T13:00:03"/>
    <x v="3"/>
  </r>
  <r>
    <d v="2022-09-19T13:09:45"/>
    <s v="JC04M02"/>
    <n v="20"/>
    <n v="0.92900000000000005"/>
    <n v="0.113"/>
    <n v="12.1"/>
    <n v="65"/>
    <n v="421"/>
    <n v="929"/>
    <s v="02"/>
    <s v="J"/>
    <s v="C"/>
    <x v="3"/>
    <x v="1"/>
    <d v="2022-08-08T00:00:00"/>
    <x v="2"/>
    <x v="1"/>
    <d v="2022-09-24T13:09:45"/>
    <x v="3"/>
  </r>
  <r>
    <d v="2022-09-19T13:10:13"/>
    <s v="JC13M04"/>
    <n v="60"/>
    <n v="0.67900000000000005"/>
    <n v="7.3999999999999996E-2"/>
    <n v="10.9"/>
    <n v="58.3"/>
    <n v="408"/>
    <n v="679"/>
    <s v="04"/>
    <s v="J"/>
    <s v="C"/>
    <x v="12"/>
    <x v="1"/>
    <d v="2022-08-22T00:00:00"/>
    <x v="0"/>
    <x v="3"/>
    <d v="2022-09-24T13:10:13"/>
    <x v="3"/>
  </r>
  <r>
    <d v="2022-09-19T13:14:08"/>
    <s v="JC04M03"/>
    <n v="21"/>
    <n v="0.999"/>
    <n v="0.106"/>
    <n v="10.6"/>
    <n v="66.7"/>
    <n v="332"/>
    <n v="999"/>
    <s v="03"/>
    <s v="J"/>
    <s v="C"/>
    <x v="3"/>
    <x v="1"/>
    <d v="2022-08-08T00:00:00"/>
    <x v="2"/>
    <x v="2"/>
    <d v="2022-09-24T13:14:08"/>
    <x v="3"/>
  </r>
  <r>
    <d v="2022-09-19T13:15:43"/>
    <s v="JC09F01"/>
    <n v="63"/>
    <n v="0.57599999999999996"/>
    <n v="8.4000000000000005E-2"/>
    <n v="14.5"/>
    <n v="50.8"/>
    <n v="389"/>
    <n v="576"/>
    <s v="01"/>
    <s v="J"/>
    <s v="C"/>
    <x v="6"/>
    <x v="0"/>
    <d v="2022-08-15T00:00:00"/>
    <x v="1"/>
    <x v="0"/>
    <d v="2022-09-24T13:15:43"/>
    <x v="3"/>
  </r>
  <r>
    <d v="2022-09-19T13:18:14"/>
    <s v="JC04M04"/>
    <n v="20"/>
    <n v="0.90200000000000002"/>
    <n v="7.0999999999999994E-2"/>
    <n v="7.9"/>
    <n v="75"/>
    <n v="537"/>
    <n v="902"/>
    <s v="04"/>
    <s v="J"/>
    <s v="C"/>
    <x v="3"/>
    <x v="1"/>
    <d v="2022-08-08T00:00:00"/>
    <x v="2"/>
    <x v="3"/>
    <d v="2022-09-24T13:18:14"/>
    <x v="3"/>
  </r>
  <r>
    <d v="2022-09-19T13:21:40"/>
    <s v="JC13F16"/>
    <n v="60"/>
    <n v="0.51"/>
    <n v="5.8999999999999997E-2"/>
    <n v="11.5"/>
    <n v="61.7"/>
    <n v="507"/>
    <n v="510"/>
    <s v="16"/>
    <s v="J"/>
    <s v="C"/>
    <x v="12"/>
    <x v="0"/>
    <d v="2022-08-22T00:00:00"/>
    <x v="0"/>
    <x v="8"/>
    <d v="2022-09-24T13:21:40"/>
    <x v="3"/>
  </r>
  <r>
    <d v="2022-09-19T13:22:36"/>
    <s v="JC04M05"/>
    <n v="20"/>
    <n v="1.04"/>
    <n v="9.9000000000000005E-2"/>
    <n v="9.5"/>
    <n v="80"/>
    <n v="471"/>
    <n v="1040"/>
    <s v="05"/>
    <s v="J"/>
    <s v="C"/>
    <x v="3"/>
    <x v="1"/>
    <d v="2022-08-08T00:00:00"/>
    <x v="2"/>
    <x v="4"/>
    <d v="2022-09-24T13:22:36"/>
    <x v="3"/>
  </r>
  <r>
    <d v="2022-09-19T13:27:18"/>
    <s v="JC04M06"/>
    <n v="20"/>
    <n v="1.034"/>
    <n v="7.3999999999999996E-2"/>
    <n v="7.2"/>
    <n v="85"/>
    <n v="436"/>
    <n v="1034"/>
    <s v="06"/>
    <s v="J"/>
    <s v="C"/>
    <x v="3"/>
    <x v="1"/>
    <d v="2022-08-08T00:00:00"/>
    <x v="2"/>
    <x v="5"/>
    <d v="2022-09-24T13:27:18"/>
    <x v="3"/>
  </r>
  <r>
    <d v="2022-09-19T13:27:54"/>
    <s v="JC09F02"/>
    <n v="60"/>
    <n v="0.57199999999999995"/>
    <n v="6.5000000000000002E-2"/>
    <n v="11.4"/>
    <n v="65"/>
    <n v="429"/>
    <n v="572"/>
    <s v="02"/>
    <s v="J"/>
    <s v="C"/>
    <x v="6"/>
    <x v="0"/>
    <d v="2022-08-15T00:00:00"/>
    <x v="1"/>
    <x v="1"/>
    <d v="2022-09-24T13:27:54"/>
    <x v="3"/>
  </r>
  <r>
    <d v="2022-09-19T13:30:53"/>
    <s v="JC13F15"/>
    <n v="60"/>
    <n v="0.52"/>
    <n v="7.2999999999999995E-2"/>
    <n v="14"/>
    <n v="45"/>
    <n v="507"/>
    <n v="520"/>
    <s v="15"/>
    <s v="J"/>
    <s v="C"/>
    <x v="12"/>
    <x v="0"/>
    <d v="2022-08-22T00:00:00"/>
    <x v="0"/>
    <x v="9"/>
    <d v="2022-09-24T13:30:53"/>
    <x v="3"/>
  </r>
  <r>
    <d v="2022-09-19T13:31:35"/>
    <s v="JC04M07"/>
    <n v="20"/>
    <n v="1.046"/>
    <n v="6.4000000000000001E-2"/>
    <n v="6.2"/>
    <n v="90"/>
    <n v="409"/>
    <n v="1046"/>
    <s v="07"/>
    <s v="J"/>
    <s v="C"/>
    <x v="3"/>
    <x v="1"/>
    <d v="2022-08-08T00:00:00"/>
    <x v="2"/>
    <x v="6"/>
    <d v="2022-09-24T13:31:35"/>
    <x v="3"/>
  </r>
  <r>
    <d v="2022-09-19T13:36:27"/>
    <s v="JC04F16"/>
    <n v="60"/>
    <n v="0.76600000000000001"/>
    <n v="5.0999999999999997E-2"/>
    <n v="6.7"/>
    <n v="90"/>
    <n v="573"/>
    <n v="766"/>
    <s v="16"/>
    <s v="J"/>
    <s v="C"/>
    <x v="3"/>
    <x v="0"/>
    <d v="2022-08-08T00:00:00"/>
    <x v="2"/>
    <x v="8"/>
    <d v="2022-09-24T13:36:27"/>
    <x v="3"/>
  </r>
  <r>
    <d v="2022-09-19T13:38:44"/>
    <s v="JC09F03"/>
    <n v="89"/>
    <n v="0.58699999999999997"/>
    <n v="8.3000000000000004E-2"/>
    <n v="14.1"/>
    <n v="57.3"/>
    <n v="334"/>
    <n v="587"/>
    <s v="03"/>
    <s v="J"/>
    <s v="C"/>
    <x v="6"/>
    <x v="0"/>
    <d v="2022-08-15T00:00:00"/>
    <x v="1"/>
    <x v="2"/>
    <d v="2022-09-24T13:38:44"/>
    <x v="3"/>
  </r>
  <r>
    <d v="2022-09-19T13:40:05"/>
    <s v="JC13F14"/>
    <n v="60"/>
    <n v="0.51300000000000001"/>
    <n v="6.2E-2"/>
    <n v="12.1"/>
    <n v="63.3"/>
    <n v="512"/>
    <n v="513"/>
    <s v="14"/>
    <s v="J"/>
    <s v="C"/>
    <x v="12"/>
    <x v="0"/>
    <d v="2022-08-22T00:00:00"/>
    <x v="0"/>
    <x v="10"/>
    <d v="2022-09-24T13:40:05"/>
    <x v="3"/>
  </r>
  <r>
    <d v="2022-09-19T13:45:09"/>
    <s v="JC04F15"/>
    <n v="60"/>
    <n v="0.73599999999999999"/>
    <n v="4.8000000000000001E-2"/>
    <n v="6.5"/>
    <n v="90"/>
    <n v="544"/>
    <n v="736"/>
    <s v="15"/>
    <s v="J"/>
    <s v="C"/>
    <x v="3"/>
    <x v="0"/>
    <d v="2022-08-08T00:00:00"/>
    <x v="2"/>
    <x v="9"/>
    <d v="2022-09-24T13:45:09"/>
    <x v="3"/>
  </r>
  <r>
    <d v="2022-09-19T13:48:21"/>
    <s v="JC13F13"/>
    <n v="60"/>
    <n v="0.50800000000000001"/>
    <n v="6.8000000000000005E-2"/>
    <n v="13.3"/>
    <n v="51.7"/>
    <n v="589"/>
    <n v="508"/>
    <s v="13"/>
    <s v="J"/>
    <s v="C"/>
    <x v="12"/>
    <x v="0"/>
    <d v="2022-08-22T00:00:00"/>
    <x v="0"/>
    <x v="11"/>
    <d v="2022-09-24T13:48:21"/>
    <x v="3"/>
  </r>
  <r>
    <d v="2022-09-19T13:53:52"/>
    <s v="JC04F14"/>
    <n v="60"/>
    <n v="0.74399999999999999"/>
    <n v="5.2999999999999999E-2"/>
    <n v="7.1"/>
    <n v="80"/>
    <n v="589"/>
    <n v="744"/>
    <s v="14"/>
    <s v="J"/>
    <s v="C"/>
    <x v="3"/>
    <x v="0"/>
    <d v="2022-08-08T00:00:00"/>
    <x v="2"/>
    <x v="10"/>
    <d v="2022-09-24T13:53:52"/>
    <x v="3"/>
  </r>
  <r>
    <d v="2022-09-19T13:55:38"/>
    <s v="JC09F04"/>
    <n v="60"/>
    <n v="0.57999999999999996"/>
    <n v="7.6999999999999999E-2"/>
    <n v="13.2"/>
    <n v="55"/>
    <n v="369"/>
    <n v="580"/>
    <s v="04"/>
    <s v="J"/>
    <s v="C"/>
    <x v="6"/>
    <x v="0"/>
    <d v="2022-08-15T00:00:00"/>
    <x v="1"/>
    <x v="3"/>
    <d v="2022-09-24T13:55:38"/>
    <x v="3"/>
  </r>
  <r>
    <d v="2022-09-19T13:57:31"/>
    <s v="JC13F12"/>
    <n v="60"/>
    <n v="0.48899999999999999"/>
    <n v="5.6000000000000001E-2"/>
    <n v="11.5"/>
    <n v="51.7"/>
    <n v="489"/>
    <n v="489"/>
    <s v="12"/>
    <s v="J"/>
    <s v="C"/>
    <x v="12"/>
    <x v="0"/>
    <d v="2022-08-22T00:00:00"/>
    <x v="0"/>
    <x v="12"/>
    <d v="2022-09-24T13:57:31"/>
    <x v="3"/>
  </r>
  <r>
    <d v="2022-09-19T14:01:57"/>
    <s v="JC04F13"/>
    <n v="60"/>
    <n v="0.74199999999999999"/>
    <n v="5.0999999999999997E-2"/>
    <n v="6.8"/>
    <n v="85"/>
    <n v="573"/>
    <n v="742"/>
    <s v="13"/>
    <s v="J"/>
    <s v="C"/>
    <x v="3"/>
    <x v="0"/>
    <d v="2022-08-08T00:00:00"/>
    <x v="2"/>
    <x v="11"/>
    <d v="2022-09-24T14:01:57"/>
    <x v="3"/>
  </r>
  <r>
    <d v="2022-09-19T14:07:46"/>
    <s v="JC09F05"/>
    <n v="61"/>
    <n v="0.58699999999999997"/>
    <n v="7.1999999999999995E-2"/>
    <n v="12.3"/>
    <n v="63.9"/>
    <n v="396"/>
    <n v="587"/>
    <s v="05"/>
    <s v="J"/>
    <s v="C"/>
    <x v="6"/>
    <x v="0"/>
    <d v="2022-08-15T00:00:00"/>
    <x v="1"/>
    <x v="4"/>
    <d v="2022-09-24T14:07:46"/>
    <x v="3"/>
  </r>
  <r>
    <d v="2022-09-19T14:08:29"/>
    <s v="JC13F10"/>
    <n v="60"/>
    <n v="0.496"/>
    <n v="5.6000000000000001E-2"/>
    <n v="11.3"/>
    <n v="68.3"/>
    <n v="439"/>
    <n v="496"/>
    <s v="10"/>
    <s v="J"/>
    <s v="C"/>
    <x v="12"/>
    <x v="0"/>
    <d v="2022-08-22T00:00:00"/>
    <x v="0"/>
    <x v="14"/>
    <d v="2022-09-24T14:08:29"/>
    <x v="3"/>
  </r>
  <r>
    <d v="2022-09-19T14:10:31"/>
    <s v="JC04F12"/>
    <n v="60"/>
    <n v="0.755"/>
    <n v="5.1999999999999998E-2"/>
    <n v="6.9"/>
    <n v="90"/>
    <n v="624"/>
    <n v="755"/>
    <s v="12"/>
    <s v="J"/>
    <s v="C"/>
    <x v="3"/>
    <x v="0"/>
    <d v="2022-08-08T00:00:00"/>
    <x v="2"/>
    <x v="12"/>
    <d v="2022-09-24T14:10:31"/>
    <x v="3"/>
  </r>
  <r>
    <d v="2022-09-19T14:18:14"/>
    <s v="JC04F11"/>
    <n v="60"/>
    <n v="0.74399999999999999"/>
    <n v="0.06"/>
    <n v="8"/>
    <n v="80"/>
    <n v="612"/>
    <n v="744"/>
    <s v="11"/>
    <s v="J"/>
    <s v="C"/>
    <x v="3"/>
    <x v="0"/>
    <d v="2022-08-08T00:00:00"/>
    <x v="2"/>
    <x v="13"/>
    <d v="2022-09-24T14:18:14"/>
    <x v="3"/>
  </r>
  <r>
    <d v="2022-09-19T14:18:50"/>
    <s v="JC13F11"/>
    <n v="60"/>
    <n v="0.49"/>
    <n v="5.5E-2"/>
    <n v="11.2"/>
    <n v="58.3"/>
    <n v="509"/>
    <n v="490"/>
    <s v="11"/>
    <s v="J"/>
    <s v="C"/>
    <x v="12"/>
    <x v="0"/>
    <d v="2022-08-22T00:00:00"/>
    <x v="0"/>
    <x v="13"/>
    <d v="2022-09-24T14:18:50"/>
    <x v="3"/>
  </r>
  <r>
    <d v="2022-09-19T14:19:17"/>
    <s v="JC09F06"/>
    <n v="61"/>
    <n v="0.56499999999999995"/>
    <n v="8.3000000000000004E-2"/>
    <n v="14.8"/>
    <n v="47.5"/>
    <n v="358"/>
    <n v="565"/>
    <s v="06"/>
    <s v="J"/>
    <s v="C"/>
    <x v="6"/>
    <x v="0"/>
    <d v="2022-08-15T00:00:00"/>
    <x v="1"/>
    <x v="5"/>
    <d v="2022-09-24T14:19:17"/>
    <x v="3"/>
  </r>
  <r>
    <d v="2022-09-19T14:26:11"/>
    <s v="JC04F10"/>
    <n v="60"/>
    <n v="0.747"/>
    <n v="5.7000000000000002E-2"/>
    <n v="7.6"/>
    <n v="86.7"/>
    <n v="555"/>
    <n v="747"/>
    <s v="10"/>
    <s v="J"/>
    <s v="C"/>
    <x v="3"/>
    <x v="0"/>
    <d v="2022-08-08T00:00:00"/>
    <x v="2"/>
    <x v="14"/>
    <d v="2022-09-24T14:26:11"/>
    <x v="3"/>
  </r>
  <r>
    <d v="2022-09-19T14:27:37"/>
    <s v="JC13F09"/>
    <n v="60"/>
    <n v="0.48899999999999999"/>
    <n v="5.3999999999999999E-2"/>
    <n v="11"/>
    <n v="60"/>
    <n v="523"/>
    <n v="489"/>
    <s v="09"/>
    <s v="J"/>
    <s v="C"/>
    <x v="12"/>
    <x v="0"/>
    <d v="2022-08-22T00:00:00"/>
    <x v="0"/>
    <x v="15"/>
    <d v="2022-09-24T14:27:37"/>
    <x v="3"/>
  </r>
  <r>
    <d v="2022-09-19T14:32:03"/>
    <s v="JC09F07"/>
    <n v="60"/>
    <n v="0.58399999999999996"/>
    <n v="6.5000000000000002E-2"/>
    <n v="11.1"/>
    <n v="65"/>
    <n v="367"/>
    <n v="584"/>
    <s v="07"/>
    <s v="J"/>
    <s v="C"/>
    <x v="6"/>
    <x v="0"/>
    <d v="2022-08-15T00:00:00"/>
    <x v="1"/>
    <x v="6"/>
    <d v="2022-09-24T14:32:03"/>
    <x v="3"/>
  </r>
  <r>
    <d v="2022-09-19T14:34:42"/>
    <s v="JC04F09"/>
    <n v="60"/>
    <n v="0.76300000000000001"/>
    <n v="7.4999999999999997E-2"/>
    <n v="9.8000000000000007"/>
    <n v="65"/>
    <n v="552"/>
    <n v="763"/>
    <s v="09"/>
    <s v="J"/>
    <s v="C"/>
    <x v="3"/>
    <x v="0"/>
    <d v="2022-08-08T00:00:00"/>
    <x v="2"/>
    <x v="15"/>
    <d v="2022-09-24T14:34:42"/>
    <x v="3"/>
  </r>
  <r>
    <d v="2022-09-19T14:37:48"/>
    <s v="JC13F08"/>
    <n v="60"/>
    <n v="0.48299999999999998"/>
    <n v="6.5000000000000002E-2"/>
    <n v="13.5"/>
    <n v="51.7"/>
    <n v="439"/>
    <n v="483"/>
    <s v="08"/>
    <s v="J"/>
    <s v="C"/>
    <x v="12"/>
    <x v="0"/>
    <d v="2022-08-22T00:00:00"/>
    <x v="0"/>
    <x v="7"/>
    <d v="2022-09-24T14:37:48"/>
    <x v="3"/>
  </r>
  <r>
    <d v="2022-09-19T14:43:27"/>
    <s v="JC04F08"/>
    <n v="60"/>
    <n v="0.83299999999999996"/>
    <n v="5.3999999999999999E-2"/>
    <n v="6.5"/>
    <n v="90"/>
    <n v="561"/>
    <n v="833"/>
    <s v="08"/>
    <s v="J"/>
    <s v="C"/>
    <x v="3"/>
    <x v="0"/>
    <d v="2022-08-08T00:00:00"/>
    <x v="2"/>
    <x v="7"/>
    <d v="2022-09-24T14:43:27"/>
    <x v="3"/>
  </r>
  <r>
    <d v="2022-09-19T14:43:56"/>
    <s v="JC09F08"/>
    <n v="60"/>
    <n v="0.57299999999999995"/>
    <n v="7.1999999999999995E-2"/>
    <n v="12.5"/>
    <n v="45"/>
    <n v="365"/>
    <n v="573"/>
    <s v="08"/>
    <s v="J"/>
    <s v="C"/>
    <x v="6"/>
    <x v="0"/>
    <d v="2022-08-15T00:00:00"/>
    <x v="1"/>
    <x v="7"/>
    <d v="2022-09-24T14:43:56"/>
    <x v="3"/>
  </r>
  <r>
    <d v="2022-09-19T14:48:49"/>
    <s v="JC13F07"/>
    <n v="60"/>
    <n v="0.46600000000000003"/>
    <n v="5.8000000000000003E-2"/>
    <n v="12.4"/>
    <n v="56.7"/>
    <n v="550"/>
    <n v="466"/>
    <s v="07"/>
    <s v="J"/>
    <s v="C"/>
    <x v="12"/>
    <x v="0"/>
    <d v="2022-08-22T00:00:00"/>
    <x v="0"/>
    <x v="6"/>
    <d v="2022-09-24T14:48:49"/>
    <x v="3"/>
  </r>
  <r>
    <d v="2022-09-19T14:51:51"/>
    <s v="JC04F07"/>
    <n v="60"/>
    <n v="0.80900000000000005"/>
    <n v="6.3E-2"/>
    <n v="7.8"/>
    <n v="83.3"/>
    <n v="560"/>
    <n v="809"/>
    <s v="07"/>
    <s v="J"/>
    <s v="C"/>
    <x v="3"/>
    <x v="0"/>
    <d v="2022-08-08T00:00:00"/>
    <x v="2"/>
    <x v="6"/>
    <d v="2022-09-24T14:51:51"/>
    <x v="3"/>
  </r>
  <r>
    <d v="2022-09-19T14:56:25"/>
    <s v="JC09F09"/>
    <n v="60"/>
    <n v="0.57499999999999996"/>
    <n v="7.3999999999999996E-2"/>
    <n v="12.9"/>
    <n v="56.7"/>
    <n v="368"/>
    <n v="575"/>
    <s v="09"/>
    <s v="J"/>
    <s v="C"/>
    <x v="6"/>
    <x v="0"/>
    <d v="2022-08-15T00:00:00"/>
    <x v="1"/>
    <x v="15"/>
    <d v="2022-09-24T14:56:25"/>
    <x v="3"/>
  </r>
  <r>
    <d v="2022-09-19T14:58:59"/>
    <s v="JC13F06"/>
    <n v="60"/>
    <n v="0.47"/>
    <n v="4.8000000000000001E-2"/>
    <n v="10.3"/>
    <n v="73.3"/>
    <n v="531"/>
    <n v="470"/>
    <s v="06"/>
    <s v="J"/>
    <s v="C"/>
    <x v="12"/>
    <x v="0"/>
    <d v="2022-08-22T00:00:00"/>
    <x v="0"/>
    <x v="5"/>
    <d v="2022-09-24T14:58:59"/>
    <x v="3"/>
  </r>
  <r>
    <d v="2022-09-19T15:00:37"/>
    <s v="JC04F06"/>
    <n v="60"/>
    <n v="0.65400000000000003"/>
    <n v="0.06"/>
    <n v="9.1999999999999993"/>
    <n v="66.7"/>
    <n v="564"/>
    <n v="654"/>
    <s v="06"/>
    <s v="J"/>
    <s v="C"/>
    <x v="3"/>
    <x v="0"/>
    <d v="2022-08-08T00:00:00"/>
    <x v="2"/>
    <x v="5"/>
    <d v="2022-09-24T15:00:37"/>
    <x v="3"/>
  </r>
  <r>
    <d v="2022-09-19T15:08:30"/>
    <s v="JC09F10"/>
    <n v="62"/>
    <n v="0.57099999999999995"/>
    <n v="0.08"/>
    <n v="13.9"/>
    <n v="46.8"/>
    <n v="349"/>
    <n v="571"/>
    <s v="10"/>
    <s v="J"/>
    <s v="C"/>
    <x v="6"/>
    <x v="0"/>
    <d v="2022-08-15T00:00:00"/>
    <x v="1"/>
    <x v="14"/>
    <d v="2022-09-24T15:08:30"/>
    <x v="3"/>
  </r>
  <r>
    <d v="2022-09-19T15:08:39"/>
    <s v="JC13F05"/>
    <n v="60"/>
    <n v="0.48099999999999998"/>
    <n v="5.3999999999999999E-2"/>
    <n v="11.2"/>
    <n v="61.7"/>
    <n v="488"/>
    <n v="481"/>
    <s v="05"/>
    <s v="J"/>
    <s v="C"/>
    <x v="12"/>
    <x v="0"/>
    <d v="2022-08-22T00:00:00"/>
    <x v="0"/>
    <x v="4"/>
    <d v="2022-09-24T15:08:39"/>
    <x v="3"/>
  </r>
  <r>
    <d v="2022-09-19T15:09:37"/>
    <s v="JC04F05"/>
    <n v="60"/>
    <n v="0.66400000000000003"/>
    <n v="5.2999999999999999E-2"/>
    <n v="8"/>
    <n v="81.7"/>
    <n v="479"/>
    <n v="664"/>
    <s v="05"/>
    <s v="J"/>
    <s v="C"/>
    <x v="3"/>
    <x v="0"/>
    <d v="2022-08-08T00:00:00"/>
    <x v="2"/>
    <x v="4"/>
    <d v="2022-09-24T15:09:37"/>
    <x v="3"/>
  </r>
  <r>
    <d v="2022-09-19T15:19:36"/>
    <s v="JC13F04"/>
    <n v="60"/>
    <n v="0.495"/>
    <n v="6.7000000000000004E-2"/>
    <n v="13.5"/>
    <n v="58.3"/>
    <n v="453"/>
    <n v="495"/>
    <s v="04"/>
    <s v="J"/>
    <s v="C"/>
    <x v="12"/>
    <x v="0"/>
    <d v="2022-08-22T00:00:00"/>
    <x v="0"/>
    <x v="3"/>
    <d v="2022-09-24T15:19:36"/>
    <x v="3"/>
  </r>
  <r>
    <d v="2022-09-19T15:19:43"/>
    <s v="JC04F04"/>
    <n v="60"/>
    <n v="0.68600000000000005"/>
    <n v="5.5E-2"/>
    <n v="8"/>
    <n v="86.7"/>
    <n v="587"/>
    <n v="686"/>
    <s v="04"/>
    <s v="J"/>
    <s v="C"/>
    <x v="3"/>
    <x v="0"/>
    <d v="2022-08-08T00:00:00"/>
    <x v="2"/>
    <x v="3"/>
    <d v="2022-09-24T15:19:43"/>
    <x v="3"/>
  </r>
  <r>
    <d v="2022-09-19T15:21:21"/>
    <s v="JC09F11"/>
    <n v="60"/>
    <n v="0.57499999999999996"/>
    <n v="7.1999999999999995E-2"/>
    <n v="12.5"/>
    <n v="55"/>
    <n v="364"/>
    <n v="575"/>
    <s v="11"/>
    <s v="J"/>
    <s v="C"/>
    <x v="6"/>
    <x v="0"/>
    <d v="2022-08-15T00:00:00"/>
    <x v="1"/>
    <x v="13"/>
    <d v="2022-09-24T15:21:21"/>
    <x v="3"/>
  </r>
  <r>
    <d v="2022-09-19T15:27:48"/>
    <s v="JC04F03"/>
    <n v="60"/>
    <n v="0.66500000000000004"/>
    <n v="0.05"/>
    <n v="7.5"/>
    <n v="90"/>
    <n v="564"/>
    <n v="665"/>
    <s v="03"/>
    <s v="J"/>
    <s v="C"/>
    <x v="3"/>
    <x v="0"/>
    <d v="2022-08-08T00:00:00"/>
    <x v="2"/>
    <x v="2"/>
    <d v="2022-09-24T15:27:48"/>
    <x v="3"/>
  </r>
  <r>
    <d v="2022-09-19T15:31:09"/>
    <s v="JC13F03"/>
    <n v="60"/>
    <n v="0.47399999999999998"/>
    <n v="5.3999999999999999E-2"/>
    <n v="11.4"/>
    <n v="65"/>
    <n v="479"/>
    <n v="474"/>
    <s v="03"/>
    <s v="J"/>
    <s v="C"/>
    <x v="12"/>
    <x v="0"/>
    <d v="2022-08-22T00:00:00"/>
    <x v="0"/>
    <x v="2"/>
    <d v="2022-09-24T15:31:09"/>
    <x v="3"/>
  </r>
  <r>
    <d v="2022-09-19T15:33:24"/>
    <s v="JC09F12"/>
    <n v="60"/>
    <n v="0.59599999999999997"/>
    <n v="0.10100000000000001"/>
    <n v="16.899999999999999"/>
    <n v="53.3"/>
    <n v="97"/>
    <n v="596"/>
    <s v="12"/>
    <s v="J"/>
    <s v="C"/>
    <x v="6"/>
    <x v="0"/>
    <d v="2022-08-15T00:00:00"/>
    <x v="1"/>
    <x v="12"/>
    <d v="2022-09-24T15:33:24"/>
    <x v="3"/>
  </r>
  <r>
    <d v="2022-09-19T15:36:19"/>
    <s v="JC04F02"/>
    <n v="60"/>
    <n v="0.65500000000000003"/>
    <n v="5.7000000000000002E-2"/>
    <n v="8.6999999999999993"/>
    <n v="83.3"/>
    <n v="585"/>
    <n v="655"/>
    <s v="02"/>
    <s v="J"/>
    <s v="C"/>
    <x v="3"/>
    <x v="0"/>
    <d v="2022-08-08T00:00:00"/>
    <x v="2"/>
    <x v="1"/>
    <d v="2022-09-24T15:36:19"/>
    <x v="3"/>
  </r>
  <r>
    <d v="2022-09-19T15:42:33"/>
    <s v="JC13F02"/>
    <n v="60"/>
    <n v="0.45500000000000002"/>
    <n v="6.9000000000000006E-2"/>
    <n v="15.2"/>
    <n v="50"/>
    <n v="437"/>
    <n v="455"/>
    <s v="02"/>
    <s v="J"/>
    <s v="C"/>
    <x v="12"/>
    <x v="0"/>
    <d v="2022-08-22T00:00:00"/>
    <x v="0"/>
    <x v="1"/>
    <d v="2022-09-24T15:42:33"/>
    <x v="3"/>
  </r>
  <r>
    <d v="2022-09-19T15:44:33"/>
    <s v="JC04F01"/>
    <n v="60"/>
    <n v="0.68300000000000005"/>
    <n v="5.1999999999999998E-2"/>
    <n v="7.7"/>
    <n v="86.7"/>
    <n v="595"/>
    <n v="683"/>
    <s v="01"/>
    <s v="J"/>
    <s v="C"/>
    <x v="3"/>
    <x v="0"/>
    <d v="2022-08-08T00:00:00"/>
    <x v="2"/>
    <x v="0"/>
    <d v="2022-09-24T15:44:33"/>
    <x v="3"/>
  </r>
  <r>
    <d v="2022-09-19T15:54:03"/>
    <s v="JC13F01"/>
    <n v="60"/>
    <n v="0.44500000000000001"/>
    <n v="6.4000000000000001E-2"/>
    <n v="14.3"/>
    <n v="53.3"/>
    <n v="414"/>
    <n v="445"/>
    <s v="01"/>
    <s v="J"/>
    <s v="C"/>
    <x v="12"/>
    <x v="0"/>
    <d v="2022-08-22T00:00:00"/>
    <x v="0"/>
    <x v="0"/>
    <d v="2022-09-24T15:54:03"/>
    <x v="3"/>
  </r>
  <r>
    <d v="2022-09-19T16:13:05"/>
    <s v="JC09F13"/>
    <n v="60"/>
    <n v="0.58099999999999996"/>
    <n v="8.7999999999999995E-2"/>
    <n v="15.2"/>
    <n v="56.7"/>
    <n v="362"/>
    <n v="581"/>
    <s v="13"/>
    <s v="J"/>
    <s v="C"/>
    <x v="6"/>
    <x v="0"/>
    <d v="2022-08-15T00:00:00"/>
    <x v="1"/>
    <x v="11"/>
    <d v="2022-09-24T16:13:05"/>
    <x v="3"/>
  </r>
  <r>
    <d v="2022-09-19T16:24:54"/>
    <s v="JC09F14"/>
    <n v="60"/>
    <n v="0.54800000000000004"/>
    <n v="7.2999999999999995E-2"/>
    <n v="13.3"/>
    <n v="46.7"/>
    <n v="417"/>
    <n v="548"/>
    <s v="14"/>
    <s v="J"/>
    <s v="C"/>
    <x v="6"/>
    <x v="0"/>
    <d v="2022-08-15T00:00:00"/>
    <x v="1"/>
    <x v="10"/>
    <d v="2022-09-24T16:24:54"/>
    <x v="3"/>
  </r>
  <r>
    <d v="2022-09-19T16:35:47"/>
    <s v="JC09F15"/>
    <n v="60"/>
    <n v="0.57099999999999995"/>
    <n v="6.2E-2"/>
    <n v="10.8"/>
    <n v="66.7"/>
    <n v="435"/>
    <n v="571"/>
    <s v="15"/>
    <s v="J"/>
    <s v="C"/>
    <x v="6"/>
    <x v="0"/>
    <d v="2022-08-15T00:00:00"/>
    <x v="1"/>
    <x v="9"/>
    <d v="2022-09-24T16:35:47"/>
    <x v="3"/>
  </r>
  <r>
    <d v="2022-09-19T16:46:52"/>
    <s v="JC09F16"/>
    <n v="60"/>
    <n v="0.57099999999999995"/>
    <n v="7.0000000000000007E-2"/>
    <n v="12.2"/>
    <n v="58.3"/>
    <n v="376"/>
    <n v="571"/>
    <s v="16"/>
    <s v="J"/>
    <s v="C"/>
    <x v="6"/>
    <x v="0"/>
    <d v="2022-08-15T00:00:00"/>
    <x v="1"/>
    <x v="8"/>
    <d v="2022-09-24T16:46:52"/>
    <x v="3"/>
  </r>
  <r>
    <d v="2022-09-19T16:58:52"/>
    <s v="JC09M07"/>
    <n v="21"/>
    <n v="0.72199999999999998"/>
    <n v="9.1999999999999998E-2"/>
    <n v="12.8"/>
    <n v="66.7"/>
    <n v="378"/>
    <n v="722"/>
    <s v="07"/>
    <s v="J"/>
    <s v="C"/>
    <x v="6"/>
    <x v="1"/>
    <d v="2022-08-15T00:00:00"/>
    <x v="1"/>
    <x v="6"/>
    <d v="2022-09-24T16:58:52"/>
    <x v="3"/>
  </r>
  <r>
    <d v="2022-09-19T17:03:15"/>
    <s v="JC09M06"/>
    <n v="20"/>
    <n v="0.81899999999999995"/>
    <n v="0.109"/>
    <n v="13.4"/>
    <n v="50"/>
    <n v="274"/>
    <n v="819"/>
    <s v="06"/>
    <s v="J"/>
    <s v="C"/>
    <x v="6"/>
    <x v="1"/>
    <d v="2022-08-15T00:00:00"/>
    <x v="1"/>
    <x v="5"/>
    <d v="2022-09-24T17:03:15"/>
    <x v="3"/>
  </r>
  <r>
    <d v="2022-09-19T17:08:26"/>
    <s v="JC09M05"/>
    <n v="20"/>
    <n v="0.80200000000000005"/>
    <n v="0.11799999999999999"/>
    <n v="14.8"/>
    <n v="45"/>
    <n v="341"/>
    <n v="802"/>
    <s v="05"/>
    <s v="J"/>
    <s v="C"/>
    <x v="6"/>
    <x v="1"/>
    <d v="2022-08-15T00:00:00"/>
    <x v="1"/>
    <x v="4"/>
    <d v="2022-09-24T17:08:26"/>
    <x v="3"/>
  </r>
  <r>
    <d v="2022-09-19T17:12:54"/>
    <s v="JC09M04"/>
    <n v="20"/>
    <n v="0.78500000000000003"/>
    <n v="9.9000000000000005E-2"/>
    <n v="12.7"/>
    <n v="50"/>
    <n v="379"/>
    <n v="785"/>
    <s v="04"/>
    <s v="J"/>
    <s v="C"/>
    <x v="6"/>
    <x v="1"/>
    <d v="2022-08-15T00:00:00"/>
    <x v="1"/>
    <x v="3"/>
    <d v="2022-09-24T17:12:54"/>
    <x v="3"/>
  </r>
  <r>
    <d v="2022-09-19T17:17:00"/>
    <s v="JC09M03"/>
    <n v="20"/>
    <n v="0.82199999999999995"/>
    <n v="0.156"/>
    <n v="19"/>
    <n v="65"/>
    <n v="149"/>
    <n v="822"/>
    <s v="03"/>
    <s v="J"/>
    <s v="C"/>
    <x v="6"/>
    <x v="1"/>
    <d v="2022-08-15T00:00:00"/>
    <x v="1"/>
    <x v="2"/>
    <d v="2022-09-24T17:17:00"/>
    <x v="3"/>
  </r>
  <r>
    <d v="2022-09-19T17:26:27"/>
    <s v="JC09M02"/>
    <n v="20"/>
    <n v="1.085"/>
    <n v="0.20399999999999999"/>
    <n v="18.8"/>
    <n v="65"/>
    <n v="261"/>
    <n v="1085"/>
    <s v="02"/>
    <s v="J"/>
    <s v="C"/>
    <x v="6"/>
    <x v="1"/>
    <d v="2022-08-15T00:00:00"/>
    <x v="1"/>
    <x v="1"/>
    <d v="2022-09-24T17:26:27"/>
    <x v="3"/>
  </r>
  <r>
    <d v="2022-09-20T05:34:26"/>
    <s v="JC03F01"/>
    <n v="50"/>
    <n v="0.64500000000000002"/>
    <n v="0.04"/>
    <n v="6.2"/>
    <n v="88"/>
    <n v="204"/>
    <n v="645"/>
    <s v="01"/>
    <s v="J"/>
    <s v="C"/>
    <x v="2"/>
    <x v="0"/>
    <d v="2022-08-08T00:00:00"/>
    <x v="2"/>
    <x v="0"/>
    <d v="2022-09-24T05:34:26"/>
    <x v="3"/>
  </r>
  <r>
    <d v="2022-09-20T05:52:36"/>
    <s v="JC03F02"/>
    <n v="51"/>
    <n v="0.64600000000000002"/>
    <n v="5.8000000000000003E-2"/>
    <n v="9.1"/>
    <n v="66.7"/>
    <n v="283"/>
    <n v="646"/>
    <s v="02"/>
    <s v="J"/>
    <s v="C"/>
    <x v="2"/>
    <x v="0"/>
    <d v="2022-08-08T00:00:00"/>
    <x v="2"/>
    <x v="1"/>
    <d v="2022-09-24T05:52:36"/>
    <x v="3"/>
  </r>
  <r>
    <d v="2022-09-20T06:07:12"/>
    <s v="JC03F03"/>
    <n v="52"/>
    <n v="0.623"/>
    <n v="5.5E-2"/>
    <n v="8.8000000000000007"/>
    <n v="76.900000000000006"/>
    <n v="286"/>
    <n v="623"/>
    <s v="03"/>
    <s v="J"/>
    <s v="C"/>
    <x v="2"/>
    <x v="0"/>
    <d v="2022-08-08T00:00:00"/>
    <x v="2"/>
    <x v="2"/>
    <d v="2022-09-24T06:07:12"/>
    <x v="3"/>
  </r>
  <r>
    <d v="2022-09-20T06:22:07"/>
    <s v="JC03F04"/>
    <n v="50"/>
    <n v="0.61199999999999999"/>
    <n v="5.6000000000000001E-2"/>
    <n v="9.1"/>
    <n v="78"/>
    <n v="291"/>
    <n v="612"/>
    <s v="04"/>
    <s v="J"/>
    <s v="C"/>
    <x v="2"/>
    <x v="0"/>
    <d v="2022-08-08T00:00:00"/>
    <x v="2"/>
    <x v="3"/>
    <d v="2022-09-24T06:22:07"/>
    <x v="3"/>
  </r>
  <r>
    <d v="2022-09-20T06:37:13"/>
    <s v="JC03F05"/>
    <n v="50"/>
    <n v="0.63500000000000001"/>
    <n v="5.6000000000000001E-2"/>
    <n v="9.1"/>
    <n v="76"/>
    <n v="288"/>
    <n v="635"/>
    <s v="05"/>
    <s v="J"/>
    <s v="C"/>
    <x v="2"/>
    <x v="0"/>
    <d v="2022-08-08T00:00:00"/>
    <x v="2"/>
    <x v="4"/>
    <d v="2022-09-24T06:37:13"/>
    <x v="3"/>
  </r>
  <r>
    <d v="2022-09-21T06:51:11"/>
    <s v="JC03F06"/>
    <n v="50"/>
    <n v="0.71399999999999997"/>
    <n v="4.9000000000000002E-2"/>
    <n v="6.8"/>
    <n v="78"/>
    <n v="328"/>
    <n v="714"/>
    <s v="06"/>
    <s v="J"/>
    <s v="C"/>
    <x v="2"/>
    <x v="0"/>
    <d v="2022-08-08T00:00:00"/>
    <x v="2"/>
    <x v="5"/>
    <d v="2022-09-24T06:51:11"/>
    <x v="3"/>
  </r>
  <r>
    <d v="2022-09-20T07:01:01"/>
    <s v="JC03F07"/>
    <n v="50"/>
    <n v="0.78200000000000003"/>
    <n v="4.5999999999999999E-2"/>
    <n v="5.9"/>
    <n v="94"/>
    <n v="345"/>
    <n v="782"/>
    <s v="07"/>
    <s v="J"/>
    <s v="C"/>
    <x v="2"/>
    <x v="0"/>
    <d v="2022-08-08T00:00:00"/>
    <x v="2"/>
    <x v="6"/>
    <d v="2022-09-24T07:01:01"/>
    <x v="3"/>
  </r>
  <r>
    <d v="2022-09-20T07:12:59"/>
    <s v="JC03F08"/>
    <n v="50"/>
    <n v="0.78100000000000003"/>
    <n v="0.05"/>
    <n v="6.4"/>
    <n v="94"/>
    <n v="367"/>
    <n v="781"/>
    <s v="08"/>
    <s v="J"/>
    <s v="C"/>
    <x v="2"/>
    <x v="0"/>
    <d v="2022-08-08T00:00:00"/>
    <x v="2"/>
    <x v="7"/>
    <d v="2022-09-24T07:12:59"/>
    <x v="3"/>
  </r>
  <r>
    <d v="2022-09-20T07:24:03"/>
    <s v="JC03F09"/>
    <n v="51"/>
    <n v="0.79400000000000004"/>
    <n v="6.3E-2"/>
    <n v="7.9"/>
    <n v="78.400000000000006"/>
    <n v="367"/>
    <n v="794"/>
    <s v="09"/>
    <s v="J"/>
    <s v="C"/>
    <x v="2"/>
    <x v="0"/>
    <d v="2022-08-08T00:00:00"/>
    <x v="2"/>
    <x v="15"/>
    <d v="2022-09-24T07:24:03"/>
    <x v="3"/>
  </r>
  <r>
    <d v="2022-09-20T07:32:12"/>
    <s v="JC03F16"/>
    <n v="50"/>
    <n v="0.71399999999999997"/>
    <n v="4.9000000000000002E-2"/>
    <n v="6.8"/>
    <n v="86"/>
    <n v="316"/>
    <n v="714"/>
    <s v="16"/>
    <s v="J"/>
    <s v="C"/>
    <x v="2"/>
    <x v="0"/>
    <d v="2022-08-08T00:00:00"/>
    <x v="2"/>
    <x v="8"/>
    <d v="2022-09-24T07:32:12"/>
    <x v="3"/>
  </r>
  <r>
    <d v="2022-09-20T07:36:03"/>
    <s v="JC03F10"/>
    <n v="50"/>
    <n v="0.84599999999999997"/>
    <n v="4.8000000000000001E-2"/>
    <n v="5.0999999999999996"/>
    <n v="94"/>
    <n v="263"/>
    <n v="846"/>
    <s v="10"/>
    <s v="J"/>
    <s v="C"/>
    <x v="2"/>
    <x v="0"/>
    <d v="2022-08-08T00:00:00"/>
    <x v="2"/>
    <x v="14"/>
    <d v="2022-09-24T07:36:03"/>
    <x v="3"/>
  </r>
  <r>
    <d v="2022-09-20T07:43:40"/>
    <s v="JC03F15"/>
    <n v="50"/>
    <n v="0.73099999999999998"/>
    <n v="4.8000000000000001E-2"/>
    <n v="6.6"/>
    <n v="94"/>
    <n v="398"/>
    <n v="731"/>
    <s v="15"/>
    <s v="J"/>
    <s v="C"/>
    <x v="2"/>
    <x v="0"/>
    <d v="2022-08-08T00:00:00"/>
    <x v="2"/>
    <x v="9"/>
    <d v="2022-09-24T07:43:40"/>
    <x v="3"/>
  </r>
  <r>
    <d v="2022-09-20T07:53:00"/>
    <s v="JC03F11"/>
    <n v="49"/>
    <n v="0.84"/>
    <n v="0.05"/>
    <n v="5.3"/>
    <n v="91.8"/>
    <n v="321"/>
    <n v="840"/>
    <s v="11"/>
    <s v="J"/>
    <s v="C"/>
    <x v="2"/>
    <x v="0"/>
    <d v="2022-08-08T00:00:00"/>
    <x v="2"/>
    <x v="13"/>
    <d v="2022-09-24T07:53:00"/>
    <x v="3"/>
  </r>
  <r>
    <d v="2022-09-20T07:53:11"/>
    <s v="JC03F14"/>
    <n v="50"/>
    <n v="0.71"/>
    <n v="0.04"/>
    <n v="5.7"/>
    <n v="94"/>
    <n v="424"/>
    <n v="710"/>
    <s v="14"/>
    <s v="J"/>
    <s v="C"/>
    <x v="2"/>
    <x v="0"/>
    <d v="2022-08-08T00:00:00"/>
    <x v="2"/>
    <x v="10"/>
    <d v="2022-09-24T07:53:11"/>
    <x v="3"/>
  </r>
  <r>
    <d v="2022-09-20T08:01:57"/>
    <s v="JC03F13"/>
    <n v="50"/>
    <n v="0.71599999999999997"/>
    <n v="4.9000000000000002E-2"/>
    <n v="6.9"/>
    <n v="88"/>
    <n v="447"/>
    <n v="716"/>
    <s v="13"/>
    <s v="J"/>
    <s v="C"/>
    <x v="2"/>
    <x v="0"/>
    <d v="2022-08-08T00:00:00"/>
    <x v="2"/>
    <x v="11"/>
    <d v="2022-09-24T08:01:57"/>
    <x v="3"/>
  </r>
  <r>
    <d v="2022-09-20T08:06:42"/>
    <s v="JC03F12"/>
    <n v="50"/>
    <n v="0.72699999999999998"/>
    <n v="4.7E-2"/>
    <n v="6.4"/>
    <n v="88"/>
    <n v="330"/>
    <n v="727"/>
    <s v="12"/>
    <s v="J"/>
    <s v="C"/>
    <x v="2"/>
    <x v="0"/>
    <d v="2022-08-08T00:00:00"/>
    <x v="2"/>
    <x v="12"/>
    <d v="2022-09-24T08:06:42"/>
    <x v="3"/>
  </r>
  <r>
    <d v="2022-09-20T06:56:32"/>
    <s v="JC03M02"/>
    <n v="23"/>
    <n v="0.8"/>
    <n v="0.09"/>
    <n v="11.2"/>
    <n v="65.2"/>
    <n v="222"/>
    <n v="800"/>
    <s v="02"/>
    <s v="J"/>
    <s v="C"/>
    <x v="2"/>
    <x v="1"/>
    <d v="2022-08-08T00:00:00"/>
    <x v="2"/>
    <x v="1"/>
    <d v="2022-09-24T06:56:32"/>
    <x v="3"/>
  </r>
  <r>
    <d v="2022-09-20T07:04:23"/>
    <s v="JC03M03"/>
    <n v="20"/>
    <n v="0.86299999999999999"/>
    <n v="7.0999999999999994E-2"/>
    <n v="8.1999999999999993"/>
    <n v="75"/>
    <n v="290"/>
    <n v="863"/>
    <s v="03"/>
    <s v="J"/>
    <s v="C"/>
    <x v="2"/>
    <x v="1"/>
    <d v="2022-08-08T00:00:00"/>
    <x v="2"/>
    <x v="2"/>
    <d v="2022-09-24T07:04:23"/>
    <x v="3"/>
  </r>
  <r>
    <d v="2022-09-20T07:10:05"/>
    <s v="JC03M04"/>
    <n v="20"/>
    <n v="0.86099999999999999"/>
    <n v="6.5000000000000002E-2"/>
    <n v="7.5"/>
    <n v="85"/>
    <n v="346"/>
    <n v="861"/>
    <s v="04"/>
    <s v="J"/>
    <s v="C"/>
    <x v="2"/>
    <x v="1"/>
    <d v="2022-08-08T00:00:00"/>
    <x v="2"/>
    <x v="3"/>
    <d v="2022-09-24T07:10:05"/>
    <x v="3"/>
  </r>
  <r>
    <d v="2022-09-20T07:15:56"/>
    <s v="JC03M05"/>
    <n v="20"/>
    <n v="0.94599999999999995"/>
    <n v="7.0999999999999994E-2"/>
    <n v="7.5"/>
    <n v="90"/>
    <n v="393"/>
    <n v="946"/>
    <s v="05"/>
    <s v="J"/>
    <s v="C"/>
    <x v="2"/>
    <x v="1"/>
    <d v="2022-08-08T00:00:00"/>
    <x v="2"/>
    <x v="4"/>
    <d v="2022-09-24T07:15:56"/>
    <x v="3"/>
  </r>
  <r>
    <d v="2022-09-20T07:20:21"/>
    <s v="JC03M06"/>
    <n v="20"/>
    <n v="1.03"/>
    <n v="0.105"/>
    <n v="10.199999999999999"/>
    <n v="70"/>
    <n v="287"/>
    <n v="1030"/>
    <s v="06"/>
    <s v="J"/>
    <s v="C"/>
    <x v="2"/>
    <x v="1"/>
    <d v="2022-08-08T00:00:00"/>
    <x v="2"/>
    <x v="5"/>
    <d v="2022-09-24T07:20:21"/>
    <x v="3"/>
  </r>
  <r>
    <d v="2022-09-20T07:25:50"/>
    <s v="JC03M07"/>
    <n v="20"/>
    <n v="1.1279999999999999"/>
    <n v="6.3E-2"/>
    <n v="5.6"/>
    <n v="90"/>
    <n v="404"/>
    <n v="1128"/>
    <s v="07"/>
    <s v="J"/>
    <s v="C"/>
    <x v="2"/>
    <x v="1"/>
    <d v="2022-08-08T00:00:00"/>
    <x v="2"/>
    <x v="6"/>
    <d v="2022-09-24T07:25:50"/>
    <x v="3"/>
  </r>
  <r>
    <d v="2022-09-22T09:07:28"/>
    <s v="JC10F16"/>
    <n v="59"/>
    <n v="0.61599999999999999"/>
    <n v="8.4000000000000005E-2"/>
    <n v="13.7"/>
    <n v="42.4"/>
    <n v="534"/>
    <n v="616"/>
    <s v="16"/>
    <s v="J"/>
    <s v="C"/>
    <x v="8"/>
    <x v="0"/>
    <d v="2022-08-18T00:00:00"/>
    <x v="1"/>
    <x v="8"/>
    <d v="2022-09-24T09:07:28"/>
    <x v="3"/>
  </r>
  <r>
    <d v="2022-09-22T09:16:29"/>
    <s v="JC10F15"/>
    <n v="60"/>
    <n v="0.621"/>
    <n v="7.6999999999999999E-2"/>
    <n v="12.4"/>
    <n v="55"/>
    <n v="495"/>
    <n v="621"/>
    <s v="15"/>
    <s v="J"/>
    <s v="C"/>
    <x v="8"/>
    <x v="0"/>
    <d v="2022-08-18T00:00:00"/>
    <x v="1"/>
    <x v="9"/>
    <d v="2022-09-24T09:16:29"/>
    <x v="3"/>
  </r>
  <r>
    <d v="2022-09-22T09:26:20"/>
    <s v="JC10F14"/>
    <n v="60"/>
    <n v="0.621"/>
    <n v="7.4999999999999997E-2"/>
    <n v="12"/>
    <n v="55"/>
    <n v="509"/>
    <n v="621"/>
    <s v="14"/>
    <s v="J"/>
    <s v="C"/>
    <x v="8"/>
    <x v="0"/>
    <d v="2022-08-18T00:00:00"/>
    <x v="1"/>
    <x v="10"/>
    <d v="2022-09-24T09:26:20"/>
    <x v="3"/>
  </r>
  <r>
    <d v="2022-09-22T09:35:17"/>
    <s v="JC10F13"/>
    <n v="60"/>
    <n v="0.627"/>
    <n v="7.9000000000000001E-2"/>
    <n v="12.6"/>
    <n v="61.7"/>
    <n v="520"/>
    <n v="627"/>
    <s v="13"/>
    <s v="J"/>
    <s v="C"/>
    <x v="8"/>
    <x v="0"/>
    <d v="2022-08-18T00:00:00"/>
    <x v="1"/>
    <x v="11"/>
    <d v="2022-09-24T09:35:17"/>
    <x v="3"/>
  </r>
  <r>
    <d v="2022-09-22T09:45:46"/>
    <s v="JC10F12"/>
    <n v="60"/>
    <n v="0.61099999999999999"/>
    <n v="9.8000000000000004E-2"/>
    <n v="16.100000000000001"/>
    <n v="43.3"/>
    <n v="432"/>
    <n v="611"/>
    <s v="12"/>
    <s v="J"/>
    <s v="C"/>
    <x v="8"/>
    <x v="0"/>
    <d v="2022-08-18T00:00:00"/>
    <x v="1"/>
    <x v="12"/>
    <d v="2022-09-24T09:45:46"/>
    <x v="3"/>
  </r>
  <r>
    <d v="2022-09-22T09:56:58"/>
    <s v="JC10F11"/>
    <n v="60"/>
    <n v="0.60399999999999998"/>
    <n v="7.9000000000000001E-2"/>
    <n v="13.1"/>
    <n v="55"/>
    <n v="490"/>
    <n v="604"/>
    <s v="11"/>
    <s v="J"/>
    <s v="C"/>
    <x v="8"/>
    <x v="0"/>
    <d v="2022-08-18T00:00:00"/>
    <x v="1"/>
    <x v="13"/>
    <d v="2022-09-24T09:56:58"/>
    <x v="3"/>
  </r>
  <r>
    <d v="2022-09-22T10:07:35"/>
    <s v="JC10F10"/>
    <n v="60"/>
    <n v="0.60299999999999998"/>
    <n v="7.0000000000000007E-2"/>
    <n v="11.6"/>
    <n v="63.3"/>
    <n v="522"/>
    <n v="603"/>
    <s v="10"/>
    <s v="J"/>
    <s v="C"/>
    <x v="8"/>
    <x v="0"/>
    <d v="2022-08-18T00:00:00"/>
    <x v="1"/>
    <x v="14"/>
    <d v="2022-09-24T10:07:35"/>
    <x v="3"/>
  </r>
  <r>
    <d v="2022-09-22T10:16:26"/>
    <s v="JC10F09"/>
    <n v="60"/>
    <n v="0.626"/>
    <n v="7.6999999999999999E-2"/>
    <n v="12.3"/>
    <n v="50"/>
    <n v="455"/>
    <n v="626"/>
    <s v="09"/>
    <s v="J"/>
    <s v="C"/>
    <x v="8"/>
    <x v="0"/>
    <d v="2022-08-18T00:00:00"/>
    <x v="1"/>
    <x v="15"/>
    <d v="2022-09-24T10:16:26"/>
    <x v="3"/>
  </r>
  <r>
    <d v="2022-09-22T10:27:24"/>
    <s v="JC10F08"/>
    <n v="60"/>
    <n v="0.61599999999999999"/>
    <n v="6.6000000000000003E-2"/>
    <n v="10.8"/>
    <n v="63.3"/>
    <n v="532"/>
    <n v="616"/>
    <s v="08"/>
    <s v="J"/>
    <s v="C"/>
    <x v="8"/>
    <x v="0"/>
    <d v="2022-08-18T00:00:00"/>
    <x v="1"/>
    <x v="7"/>
    <d v="2022-09-24T10:27:24"/>
    <x v="3"/>
  </r>
  <r>
    <d v="2022-09-22T10:36:40"/>
    <s v="JC10F07"/>
    <n v="60"/>
    <n v="0.62"/>
    <n v="7.9000000000000001E-2"/>
    <n v="12.8"/>
    <n v="53.3"/>
    <n v="540"/>
    <n v="620"/>
    <s v="07"/>
    <s v="J"/>
    <s v="C"/>
    <x v="8"/>
    <x v="0"/>
    <d v="2022-08-18T00:00:00"/>
    <x v="1"/>
    <x v="6"/>
    <d v="2022-09-24T10:36:40"/>
    <x v="3"/>
  </r>
  <r>
    <d v="2022-09-22T10:46:18"/>
    <s v="JC10F06"/>
    <n v="60"/>
    <n v="0.621"/>
    <n v="8.3000000000000004E-2"/>
    <n v="13.3"/>
    <n v="48.3"/>
    <n v="541"/>
    <n v="621"/>
    <s v="06"/>
    <s v="J"/>
    <s v="C"/>
    <x v="8"/>
    <x v="0"/>
    <d v="2022-08-18T00:00:00"/>
    <x v="1"/>
    <x v="5"/>
    <d v="2022-09-24T10:46:18"/>
    <x v="3"/>
  </r>
  <r>
    <d v="2022-09-22T10:55:02"/>
    <s v="JC10F05"/>
    <n v="60"/>
    <n v="0.61399999999999999"/>
    <n v="6.9000000000000006E-2"/>
    <n v="11.2"/>
    <n v="63.3"/>
    <n v="545"/>
    <n v="614"/>
    <s v="05"/>
    <s v="J"/>
    <s v="C"/>
    <x v="8"/>
    <x v="0"/>
    <d v="2022-08-18T00:00:00"/>
    <x v="1"/>
    <x v="4"/>
    <d v="2022-09-24T10:55:02"/>
    <x v="3"/>
  </r>
  <r>
    <d v="2022-09-22T11:04:19"/>
    <s v="JC10F04"/>
    <n v="60"/>
    <n v="0.61"/>
    <n v="8.8999999999999996E-2"/>
    <n v="14.6"/>
    <n v="53.3"/>
    <n v="561"/>
    <n v="610"/>
    <s v="04"/>
    <s v="J"/>
    <s v="C"/>
    <x v="8"/>
    <x v="0"/>
    <d v="2022-08-18T00:00:00"/>
    <x v="1"/>
    <x v="3"/>
    <d v="2022-09-24T11:04:19"/>
    <x v="3"/>
  </r>
  <r>
    <d v="2022-09-22T11:14:20"/>
    <s v="JC10F03"/>
    <n v="60"/>
    <n v="0.6"/>
    <n v="6.6000000000000003E-2"/>
    <n v="11"/>
    <n v="68.3"/>
    <n v="447"/>
    <n v="600"/>
    <s v="03"/>
    <s v="J"/>
    <s v="C"/>
    <x v="8"/>
    <x v="0"/>
    <d v="2022-08-18T00:00:00"/>
    <x v="1"/>
    <x v="2"/>
    <d v="2022-09-24T11:14:20"/>
    <x v="3"/>
  </r>
  <r>
    <d v="2022-09-22T11:26:01"/>
    <s v="JC10F02"/>
    <n v="60"/>
    <n v="0.59199999999999997"/>
    <n v="9.9000000000000005E-2"/>
    <n v="16.7"/>
    <n v="45"/>
    <n v="447"/>
    <n v="592"/>
    <s v="02"/>
    <s v="J"/>
    <s v="C"/>
    <x v="8"/>
    <x v="0"/>
    <d v="2022-08-18T00:00:00"/>
    <x v="1"/>
    <x v="1"/>
    <d v="2022-09-24T11:26:01"/>
    <x v="3"/>
  </r>
  <r>
    <d v="2022-09-22T11:36:57"/>
    <s v="JC10F01"/>
    <n v="60"/>
    <n v="0.61"/>
    <n v="8.3000000000000004E-2"/>
    <n v="13.7"/>
    <n v="51.7"/>
    <n v="516"/>
    <n v="610"/>
    <s v="01"/>
    <s v="J"/>
    <s v="C"/>
    <x v="8"/>
    <x v="0"/>
    <d v="2022-08-18T00:00:00"/>
    <x v="1"/>
    <x v="0"/>
    <d v="2022-09-24T11:36:57"/>
    <x v="3"/>
  </r>
  <r>
    <d v="2022-09-22T08:42:39"/>
    <s v="JC10M02"/>
    <n v="19"/>
    <n v="0.81"/>
    <n v="0.151"/>
    <n v="18.7"/>
    <n v="15.8"/>
    <n v="354"/>
    <n v="810"/>
    <s v="02"/>
    <s v="J"/>
    <s v="C"/>
    <x v="8"/>
    <x v="1"/>
    <d v="2022-08-18T00:00:00"/>
    <x v="1"/>
    <x v="1"/>
    <d v="2022-09-24T08:42:39"/>
    <x v="3"/>
  </r>
  <r>
    <d v="2022-09-22T08:47:06"/>
    <s v="JC10M03"/>
    <n v="20"/>
    <n v="0.78500000000000003"/>
    <n v="0.109"/>
    <n v="13.9"/>
    <n v="60"/>
    <n v="409"/>
    <n v="785"/>
    <s v="03"/>
    <s v="J"/>
    <s v="C"/>
    <x v="8"/>
    <x v="1"/>
    <d v="2022-08-18T00:00:00"/>
    <x v="1"/>
    <x v="2"/>
    <d v="2022-09-24T08:47:06"/>
    <x v="3"/>
  </r>
  <r>
    <d v="2022-09-22T08:50:53"/>
    <s v="JC10M04"/>
    <n v="20"/>
    <n v="0.79900000000000004"/>
    <n v="7.9000000000000001E-2"/>
    <n v="9.9"/>
    <n v="65"/>
    <n v="424"/>
    <n v="799"/>
    <s v="04"/>
    <s v="J"/>
    <s v="C"/>
    <x v="8"/>
    <x v="1"/>
    <d v="2022-08-18T00:00:00"/>
    <x v="1"/>
    <x v="3"/>
    <d v="2022-09-24T08:50:53"/>
    <x v="3"/>
  </r>
  <r>
    <d v="2022-09-22T08:54:49"/>
    <s v="JC10M05"/>
    <n v="20"/>
    <n v="0.84199999999999997"/>
    <n v="0.105"/>
    <n v="12.4"/>
    <n v="60"/>
    <n v="456"/>
    <n v="842"/>
    <s v="05"/>
    <s v="J"/>
    <s v="C"/>
    <x v="8"/>
    <x v="1"/>
    <d v="2022-08-18T00:00:00"/>
    <x v="1"/>
    <x v="4"/>
    <d v="2022-09-24T08:54:49"/>
    <x v="3"/>
  </r>
  <r>
    <d v="2022-09-22T08:58:41"/>
    <s v="JC10M06"/>
    <n v="20"/>
    <n v="0.83599999999999997"/>
    <n v="0.13600000000000001"/>
    <n v="16.3"/>
    <n v="45"/>
    <n v="439"/>
    <n v="836"/>
    <s v="06"/>
    <s v="J"/>
    <s v="C"/>
    <x v="8"/>
    <x v="1"/>
    <d v="2022-08-18T00:00:00"/>
    <x v="1"/>
    <x v="5"/>
    <d v="2022-09-24T08:58:41"/>
    <x v="3"/>
  </r>
  <r>
    <d v="2022-09-22T09:02:16"/>
    <s v="JC10M07"/>
    <n v="20"/>
    <n v="0.84299999999999997"/>
    <n v="7.6999999999999999E-2"/>
    <n v="9.1"/>
    <n v="70"/>
    <n v="477"/>
    <n v="843"/>
    <s v="07"/>
    <s v="J"/>
    <s v="C"/>
    <x v="8"/>
    <x v="1"/>
    <d v="2022-08-18T00:00:00"/>
    <x v="1"/>
    <x v="6"/>
    <d v="2022-09-24T09:02:16"/>
    <x v="3"/>
  </r>
  <r>
    <d v="2022-09-22T13:51:33"/>
    <s v="JC11F16"/>
    <n v="59"/>
    <n v="0.63300000000000001"/>
    <n v="7.8E-2"/>
    <n v="12.3"/>
    <n v="59.3"/>
    <n v="560"/>
    <n v="633"/>
    <s v="16"/>
    <s v="J"/>
    <s v="C"/>
    <x v="9"/>
    <x v="0"/>
    <d v="2022-08-18T00:00:00"/>
    <x v="1"/>
    <x v="8"/>
    <d v="2022-09-24T13:51:33"/>
    <x v="3"/>
  </r>
  <r>
    <d v="2022-09-22T13:59:35"/>
    <s v="JC11F15"/>
    <n v="60"/>
    <n v="0.624"/>
    <n v="6.5000000000000002E-2"/>
    <n v="10.4"/>
    <n v="68.3"/>
    <n v="493"/>
    <n v="624"/>
    <s v="15"/>
    <s v="J"/>
    <s v="C"/>
    <x v="9"/>
    <x v="0"/>
    <d v="2022-08-18T00:00:00"/>
    <x v="1"/>
    <x v="9"/>
    <d v="2022-09-24T13:59:35"/>
    <x v="3"/>
  </r>
  <r>
    <d v="2022-09-22T14:11:07"/>
    <s v="JC11F14"/>
    <n v="60"/>
    <n v="0.61199999999999999"/>
    <n v="0.08"/>
    <n v="13"/>
    <n v="56.7"/>
    <n v="491"/>
    <n v="612"/>
    <s v="14"/>
    <s v="J"/>
    <s v="C"/>
    <x v="9"/>
    <x v="0"/>
    <d v="2022-08-18T00:00:00"/>
    <x v="1"/>
    <x v="10"/>
    <d v="2022-09-24T14:11:07"/>
    <x v="3"/>
  </r>
  <r>
    <d v="2022-09-22T14:20:45"/>
    <s v="JC11F13"/>
    <n v="60"/>
    <n v="0.623"/>
    <n v="7.6999999999999999E-2"/>
    <n v="12.4"/>
    <n v="65"/>
    <n v="535"/>
    <n v="623"/>
    <s v="13"/>
    <s v="J"/>
    <s v="C"/>
    <x v="9"/>
    <x v="0"/>
    <d v="2022-08-18T00:00:00"/>
    <x v="1"/>
    <x v="11"/>
    <d v="2022-09-24T14:20:45"/>
    <x v="3"/>
  </r>
  <r>
    <d v="2022-09-22T14:29:48"/>
    <s v="JC11F12"/>
    <n v="60"/>
    <n v="0.625"/>
    <n v="6.9000000000000006E-2"/>
    <n v="11"/>
    <n v="60"/>
    <n v="532"/>
    <n v="625"/>
    <s v="12"/>
    <s v="J"/>
    <s v="C"/>
    <x v="9"/>
    <x v="0"/>
    <d v="2022-08-18T00:00:00"/>
    <x v="1"/>
    <x v="12"/>
    <d v="2022-09-24T14:29:48"/>
    <x v="3"/>
  </r>
  <r>
    <d v="2022-09-22T14:39:06"/>
    <s v="JC11F11"/>
    <n v="60"/>
    <n v="0.60099999999999998"/>
    <n v="7.0999999999999994E-2"/>
    <n v="11.9"/>
    <n v="58.3"/>
    <n v="550"/>
    <n v="601"/>
    <s v="11"/>
    <s v="J"/>
    <s v="C"/>
    <x v="9"/>
    <x v="0"/>
    <d v="2022-08-18T00:00:00"/>
    <x v="1"/>
    <x v="13"/>
    <d v="2022-09-24T14:39:06"/>
    <x v="3"/>
  </r>
  <r>
    <d v="2022-09-22T14:48:45"/>
    <s v="JC11F10"/>
    <n v="60"/>
    <n v="0.60299999999999998"/>
    <n v="7.0000000000000007E-2"/>
    <n v="11.6"/>
    <n v="55"/>
    <n v="503"/>
    <n v="603"/>
    <s v="10"/>
    <s v="J"/>
    <s v="C"/>
    <x v="9"/>
    <x v="0"/>
    <d v="2022-08-18T00:00:00"/>
    <x v="1"/>
    <x v="14"/>
    <d v="2022-09-24T14:48:45"/>
    <x v="3"/>
  </r>
  <r>
    <d v="2022-09-22T14:58:50"/>
    <s v="JC11F09"/>
    <n v="60"/>
    <n v="0.61199999999999999"/>
    <n v="7.8E-2"/>
    <n v="12.7"/>
    <n v="43.3"/>
    <n v="434"/>
    <n v="612"/>
    <s v="09"/>
    <s v="J"/>
    <s v="C"/>
    <x v="9"/>
    <x v="0"/>
    <d v="2022-08-18T00:00:00"/>
    <x v="1"/>
    <x v="15"/>
    <d v="2022-09-24T14:58:50"/>
    <x v="3"/>
  </r>
  <r>
    <d v="2022-09-22T15:09:47"/>
    <s v="JC11F08"/>
    <n v="60"/>
    <n v="0.623"/>
    <n v="6.9000000000000006E-2"/>
    <n v="11.1"/>
    <n v="60"/>
    <n v="493"/>
    <n v="623"/>
    <s v="08"/>
    <s v="J"/>
    <s v="C"/>
    <x v="9"/>
    <x v="0"/>
    <d v="2022-08-18T00:00:00"/>
    <x v="1"/>
    <x v="7"/>
    <d v="2022-09-24T15:09:47"/>
    <x v="3"/>
  </r>
  <r>
    <d v="2022-09-22T15:19:33"/>
    <s v="JC11F07"/>
    <n v="60"/>
    <n v="0.58899999999999997"/>
    <n v="6.5000000000000002E-2"/>
    <n v="11.1"/>
    <n v="65"/>
    <n v="540"/>
    <n v="589"/>
    <s v="07"/>
    <s v="J"/>
    <s v="C"/>
    <x v="9"/>
    <x v="0"/>
    <d v="2022-08-18T00:00:00"/>
    <x v="1"/>
    <x v="6"/>
    <d v="2022-09-24T15:19:33"/>
    <x v="3"/>
  </r>
  <r>
    <d v="2022-09-22T15:29:27"/>
    <s v="JC11F06"/>
    <n v="60"/>
    <n v="0.59799999999999998"/>
    <n v="0.08"/>
    <n v="13.4"/>
    <n v="53.3"/>
    <n v="544"/>
    <n v="598"/>
    <s v="06"/>
    <s v="J"/>
    <s v="C"/>
    <x v="9"/>
    <x v="0"/>
    <d v="2022-08-18T00:00:00"/>
    <x v="1"/>
    <x v="5"/>
    <d v="2022-09-24T15:29:27"/>
    <x v="3"/>
  </r>
  <r>
    <d v="2022-09-22T15:38:43"/>
    <s v="JC11F05"/>
    <n v="60"/>
    <n v="0.56799999999999995"/>
    <n v="8.6999999999999994E-2"/>
    <n v="15.3"/>
    <n v="50"/>
    <n v="485"/>
    <n v="568"/>
    <s v="05"/>
    <s v="J"/>
    <s v="C"/>
    <x v="9"/>
    <x v="0"/>
    <d v="2022-08-18T00:00:00"/>
    <x v="1"/>
    <x v="4"/>
    <d v="2022-09-24T15:38:43"/>
    <x v="3"/>
  </r>
  <r>
    <d v="2022-09-22T15:48:26"/>
    <s v="JC11F04"/>
    <n v="60"/>
    <n v="0.57299999999999995"/>
    <n v="8.8999999999999996E-2"/>
    <n v="15.5"/>
    <n v="41.7"/>
    <n v="481"/>
    <n v="573"/>
    <s v="04"/>
    <s v="J"/>
    <s v="C"/>
    <x v="9"/>
    <x v="0"/>
    <d v="2022-08-18T00:00:00"/>
    <x v="1"/>
    <x v="3"/>
    <d v="2022-09-24T15:48:26"/>
    <x v="3"/>
  </r>
  <r>
    <d v="2022-09-22T15:58:53"/>
    <s v="JC11F03"/>
    <n v="60"/>
    <n v="0.55800000000000005"/>
    <n v="7.6999999999999999E-2"/>
    <n v="13.8"/>
    <n v="51.7"/>
    <n v="457"/>
    <n v="558"/>
    <s v="03"/>
    <s v="J"/>
    <s v="C"/>
    <x v="9"/>
    <x v="0"/>
    <d v="2022-08-18T00:00:00"/>
    <x v="1"/>
    <x v="2"/>
    <d v="2022-09-24T15:58:53"/>
    <x v="3"/>
  </r>
  <r>
    <d v="2022-09-22T16:08:56"/>
    <s v="JC11F02"/>
    <n v="60"/>
    <n v="0.54"/>
    <n v="6.2E-2"/>
    <n v="11.5"/>
    <n v="61.7"/>
    <n v="444"/>
    <n v="540"/>
    <s v="02"/>
    <s v="J"/>
    <s v="C"/>
    <x v="9"/>
    <x v="0"/>
    <d v="2022-08-18T00:00:00"/>
    <x v="1"/>
    <x v="1"/>
    <d v="2022-09-24T16:08:56"/>
    <x v="3"/>
  </r>
  <r>
    <d v="2022-09-22T16:19:23"/>
    <s v="JC11F01"/>
    <n v="60"/>
    <n v="0.59499999999999997"/>
    <n v="6.7000000000000004E-2"/>
    <n v="11.2"/>
    <n v="58.3"/>
    <n v="437"/>
    <n v="595"/>
    <s v="01"/>
    <s v="J"/>
    <s v="C"/>
    <x v="9"/>
    <x v="0"/>
    <d v="2022-08-18T00:00:00"/>
    <x v="1"/>
    <x v="0"/>
    <d v="2022-09-24T16:19:23"/>
    <x v="3"/>
  </r>
  <r>
    <d v="2022-09-22T13:28:20"/>
    <s v="JC11M02"/>
    <n v="20"/>
    <n v="0.81799999999999995"/>
    <n v="8.5999999999999993E-2"/>
    <n v="10.5"/>
    <n v="80"/>
    <n v="514"/>
    <n v="818"/>
    <s v="02"/>
    <s v="J"/>
    <s v="C"/>
    <x v="9"/>
    <x v="1"/>
    <d v="2022-08-18T00:00:00"/>
    <x v="1"/>
    <x v="1"/>
    <d v="2022-09-24T13:28:20"/>
    <x v="3"/>
  </r>
  <r>
    <d v="2022-09-22T13:32:02"/>
    <s v="JC11M03"/>
    <n v="20"/>
    <n v="0.83599999999999997"/>
    <n v="8.2000000000000003E-2"/>
    <n v="9.9"/>
    <n v="60"/>
    <n v="497"/>
    <n v="836"/>
    <s v="03"/>
    <s v="J"/>
    <s v="C"/>
    <x v="9"/>
    <x v="1"/>
    <d v="2022-08-18T00:00:00"/>
    <x v="1"/>
    <x v="2"/>
    <d v="2022-09-24T13:32:02"/>
    <x v="3"/>
  </r>
  <r>
    <d v="2022-09-22T13:35:34"/>
    <s v="JC11M04"/>
    <n v="20"/>
    <n v="0.78200000000000003"/>
    <n v="7.0999999999999994E-2"/>
    <n v="9.1"/>
    <n v="80"/>
    <n v="456"/>
    <n v="782"/>
    <s v="04"/>
    <s v="J"/>
    <s v="C"/>
    <x v="9"/>
    <x v="1"/>
    <d v="2022-08-18T00:00:00"/>
    <x v="1"/>
    <x v="3"/>
    <d v="2022-09-24T13:35:34"/>
    <x v="3"/>
  </r>
  <r>
    <d v="2022-09-22T13:39:20"/>
    <s v="JC11M05"/>
    <n v="20"/>
    <n v="0.87"/>
    <n v="0.10199999999999999"/>
    <n v="11.8"/>
    <n v="60"/>
    <n v="429"/>
    <n v="870"/>
    <s v="05"/>
    <s v="J"/>
    <s v="C"/>
    <x v="9"/>
    <x v="1"/>
    <d v="2022-08-18T00:00:00"/>
    <x v="1"/>
    <x v="4"/>
    <d v="2022-09-24T13:39:20"/>
    <x v="3"/>
  </r>
  <r>
    <d v="2022-09-22T13:43:30"/>
    <s v="JC11M06"/>
    <n v="20"/>
    <n v="1.0009999999999999"/>
    <n v="0.13100000000000001"/>
    <n v="13.1"/>
    <n v="45"/>
    <n v="398"/>
    <n v="1000.9999999999999"/>
    <s v="06"/>
    <s v="J"/>
    <s v="C"/>
    <x v="9"/>
    <x v="1"/>
    <d v="2022-08-18T00:00:00"/>
    <x v="1"/>
    <x v="5"/>
    <d v="2022-09-24T13:43:30"/>
    <x v="3"/>
  </r>
  <r>
    <d v="2022-09-22T13:47:31"/>
    <s v="JC11M07"/>
    <n v="20"/>
    <n v="0.88500000000000001"/>
    <n v="7.1999999999999995E-2"/>
    <n v="8.1999999999999993"/>
    <n v="75"/>
    <n v="497"/>
    <n v="885"/>
    <s v="07"/>
    <s v="J"/>
    <s v="C"/>
    <x v="9"/>
    <x v="1"/>
    <d v="2022-08-18T00:00:00"/>
    <x v="1"/>
    <x v="6"/>
    <d v="2022-09-24T13:47:31"/>
    <x v="3"/>
  </r>
  <r>
    <d v="2022-09-22T10:33:58"/>
    <s v="JC14F01"/>
    <n v="60"/>
    <n v="0.40200000000000002"/>
    <n v="7.3999999999999996E-2"/>
    <n v="18.399999999999999"/>
    <n v="46.7"/>
    <n v="378"/>
    <n v="402"/>
    <s v="01"/>
    <s v="J"/>
    <s v="C"/>
    <x v="13"/>
    <x v="0"/>
    <d v="2022-08-25T00:00:00"/>
    <x v="0"/>
    <x v="0"/>
    <d v="2022-09-24T10:33:58"/>
    <x v="3"/>
  </r>
  <r>
    <d v="2022-09-22T10:46:19"/>
    <s v="JC14F02"/>
    <n v="60"/>
    <n v="0.42399999999999999"/>
    <n v="6.5000000000000002E-2"/>
    <n v="15.4"/>
    <n v="46.7"/>
    <n v="417"/>
    <n v="424"/>
    <s v="02"/>
    <s v="J"/>
    <s v="C"/>
    <x v="13"/>
    <x v="0"/>
    <d v="2022-08-25T00:00:00"/>
    <x v="0"/>
    <x v="1"/>
    <d v="2022-09-24T10:46:19"/>
    <x v="3"/>
  </r>
  <r>
    <d v="2022-09-22T10:57:10"/>
    <s v="JC14F03"/>
    <n v="60"/>
    <n v="0.443"/>
    <n v="6.7000000000000004E-2"/>
    <n v="15"/>
    <n v="45"/>
    <n v="440"/>
    <n v="443"/>
    <s v="03"/>
    <s v="J"/>
    <s v="C"/>
    <x v="13"/>
    <x v="0"/>
    <d v="2022-08-25T00:00:00"/>
    <x v="0"/>
    <x v="2"/>
    <d v="2022-09-24T10:57:10"/>
    <x v="3"/>
  </r>
  <r>
    <d v="2022-09-22T11:07:25"/>
    <s v="JC14F04"/>
    <n v="60"/>
    <n v="0.42"/>
    <n v="5.8999999999999997E-2"/>
    <n v="14"/>
    <n v="55"/>
    <n v="474"/>
    <n v="420"/>
    <s v="04"/>
    <s v="J"/>
    <s v="C"/>
    <x v="13"/>
    <x v="0"/>
    <d v="2022-08-25T00:00:00"/>
    <x v="0"/>
    <x v="3"/>
    <d v="2022-09-24T11:07:25"/>
    <x v="3"/>
  </r>
  <r>
    <d v="2022-09-22T11:17:31"/>
    <s v="JC14F05"/>
    <n v="59"/>
    <n v="0.42599999999999999"/>
    <n v="5.7000000000000002E-2"/>
    <n v="13.5"/>
    <n v="52.5"/>
    <n v="372"/>
    <n v="426"/>
    <s v="05"/>
    <s v="J"/>
    <s v="C"/>
    <x v="13"/>
    <x v="0"/>
    <d v="2022-08-25T00:00:00"/>
    <x v="0"/>
    <x v="4"/>
    <d v="2022-09-24T11:17:31"/>
    <x v="3"/>
  </r>
  <r>
    <d v="2022-09-22T11:29:14"/>
    <s v="JC14F06"/>
    <n v="60"/>
    <n v="0.41599999999999998"/>
    <n v="5.8000000000000003E-2"/>
    <n v="14"/>
    <n v="40"/>
    <n v="423"/>
    <n v="416"/>
    <s v="06"/>
    <s v="J"/>
    <s v="C"/>
    <x v="13"/>
    <x v="0"/>
    <d v="2022-08-25T00:00:00"/>
    <x v="0"/>
    <x v="5"/>
    <d v="2022-09-24T11:29:14"/>
    <x v="3"/>
  </r>
  <r>
    <d v="2022-09-22T11:40:07"/>
    <s v="JC14F07"/>
    <n v="60"/>
    <n v="0.41699999999999998"/>
    <n v="0.06"/>
    <n v="14.3"/>
    <n v="53.3"/>
    <n v="411"/>
    <n v="417"/>
    <s v="07"/>
    <s v="J"/>
    <s v="C"/>
    <x v="13"/>
    <x v="0"/>
    <d v="2022-08-25T00:00:00"/>
    <x v="0"/>
    <x v="6"/>
    <d v="2022-09-24T11:40:07"/>
    <x v="3"/>
  </r>
  <r>
    <d v="2022-09-22T13:04:39"/>
    <s v="JC14F08"/>
    <n v="64"/>
    <n v="0.47199999999999998"/>
    <n v="6.2E-2"/>
    <n v="13.1"/>
    <n v="50"/>
    <n v="436"/>
    <n v="472"/>
    <s v="08"/>
    <s v="J"/>
    <s v="C"/>
    <x v="13"/>
    <x v="0"/>
    <d v="2022-08-25T00:00:00"/>
    <x v="0"/>
    <x v="7"/>
    <d v="2022-09-24T13:04:39"/>
    <x v="3"/>
  </r>
  <r>
    <d v="2022-09-22T13:16:05"/>
    <s v="JC14F09"/>
    <n v="60"/>
    <n v="0.48199999999999998"/>
    <n v="6.6000000000000003E-2"/>
    <n v="13.6"/>
    <n v="51.7"/>
    <n v="365"/>
    <n v="482"/>
    <s v="09"/>
    <s v="J"/>
    <s v="C"/>
    <x v="13"/>
    <x v="0"/>
    <d v="2022-08-25T00:00:00"/>
    <x v="0"/>
    <x v="15"/>
    <d v="2022-09-24T13:16:05"/>
    <x v="3"/>
  </r>
  <r>
    <d v="2022-09-22T13:28:17"/>
    <s v="JC14F10"/>
    <n v="60"/>
    <n v="0.45700000000000002"/>
    <n v="4.8000000000000001E-2"/>
    <n v="10.5"/>
    <n v="68.3"/>
    <n v="395"/>
    <n v="457"/>
    <s v="10"/>
    <s v="J"/>
    <s v="C"/>
    <x v="13"/>
    <x v="0"/>
    <d v="2022-08-25T00:00:00"/>
    <x v="0"/>
    <x v="14"/>
    <d v="2022-09-24T13:28:17"/>
    <x v="3"/>
  </r>
  <r>
    <d v="2022-09-22T13:39:35"/>
    <s v="JC14F11"/>
    <n v="60"/>
    <n v="0.47799999999999998"/>
    <n v="5.3999999999999999E-2"/>
    <n v="11.3"/>
    <n v="58.3"/>
    <n v="441"/>
    <n v="478"/>
    <s v="11"/>
    <s v="J"/>
    <s v="C"/>
    <x v="13"/>
    <x v="0"/>
    <d v="2022-08-25T00:00:00"/>
    <x v="0"/>
    <x v="13"/>
    <d v="2022-09-24T13:39:35"/>
    <x v="3"/>
  </r>
  <r>
    <d v="2022-09-22T13:49:51"/>
    <s v="JC14F12"/>
    <n v="60"/>
    <n v="0.48"/>
    <n v="5.2999999999999999E-2"/>
    <n v="11"/>
    <n v="60"/>
    <n v="422"/>
    <n v="480"/>
    <s v="12"/>
    <s v="J"/>
    <s v="C"/>
    <x v="13"/>
    <x v="0"/>
    <d v="2022-08-25T00:00:00"/>
    <x v="0"/>
    <x v="12"/>
    <d v="2022-09-24T13:49:51"/>
    <x v="3"/>
  </r>
  <r>
    <d v="2022-09-22T14:00:39"/>
    <s v="JC14F13"/>
    <n v="60"/>
    <n v="0.495"/>
    <n v="5.7000000000000002E-2"/>
    <n v="11.6"/>
    <n v="55"/>
    <n v="66"/>
    <n v="495"/>
    <s v="13"/>
    <s v="J"/>
    <s v="C"/>
    <x v="13"/>
    <x v="0"/>
    <d v="2022-08-25T00:00:00"/>
    <x v="0"/>
    <x v="11"/>
    <d v="2022-09-24T14:00:39"/>
    <x v="3"/>
  </r>
  <r>
    <d v="2022-09-22T14:10:39"/>
    <s v="JC14F14"/>
    <n v="60"/>
    <n v="0.47699999999999998"/>
    <n v="6.7000000000000004E-2"/>
    <n v="14"/>
    <n v="45"/>
    <n v="378"/>
    <n v="477"/>
    <s v="14"/>
    <s v="J"/>
    <s v="C"/>
    <x v="13"/>
    <x v="0"/>
    <d v="2022-08-25T00:00:00"/>
    <x v="0"/>
    <x v="10"/>
    <d v="2022-09-24T14:10:39"/>
    <x v="3"/>
  </r>
  <r>
    <d v="2022-09-22T14:22:31"/>
    <s v="JC14F15"/>
    <n v="60"/>
    <n v="0.48499999999999999"/>
    <n v="6.2E-2"/>
    <n v="12.9"/>
    <n v="53.3"/>
    <n v="366"/>
    <n v="485"/>
    <s v="15"/>
    <s v="J"/>
    <s v="C"/>
    <x v="13"/>
    <x v="0"/>
    <d v="2022-08-25T00:00:00"/>
    <x v="0"/>
    <x v="9"/>
    <d v="2022-09-24T14:22:31"/>
    <x v="3"/>
  </r>
  <r>
    <d v="2022-09-22T14:34:12"/>
    <s v="JC14F16"/>
    <n v="60"/>
    <n v="0.45500000000000002"/>
    <n v="4.4999999999999998E-2"/>
    <n v="9.9"/>
    <n v="63.3"/>
    <n v="386"/>
    <n v="455"/>
    <s v="16"/>
    <s v="J"/>
    <s v="C"/>
    <x v="13"/>
    <x v="0"/>
    <d v="2022-08-25T00:00:00"/>
    <x v="0"/>
    <x v="8"/>
    <d v="2022-09-24T14:34:12"/>
    <x v="3"/>
  </r>
  <r>
    <d v="2022-09-22T14:45:21"/>
    <s v="JC14M07"/>
    <n v="21"/>
    <n v="0.63700000000000001"/>
    <n v="6.4000000000000001E-2"/>
    <n v="10"/>
    <n v="81"/>
    <n v="390"/>
    <n v="637"/>
    <s v="07"/>
    <s v="J"/>
    <s v="C"/>
    <x v="13"/>
    <x v="1"/>
    <d v="2022-08-25T00:00:00"/>
    <x v="0"/>
    <x v="6"/>
    <d v="2022-09-24T14:45:21"/>
    <x v="3"/>
  </r>
  <r>
    <d v="2022-09-22T14:49:46"/>
    <s v="JC14M06"/>
    <n v="20"/>
    <n v="0.63200000000000001"/>
    <n v="6.5000000000000002E-2"/>
    <n v="10.3"/>
    <n v="70"/>
    <n v="383"/>
    <n v="632"/>
    <s v="06"/>
    <s v="J"/>
    <s v="C"/>
    <x v="13"/>
    <x v="1"/>
    <d v="2022-08-25T00:00:00"/>
    <x v="0"/>
    <x v="5"/>
    <d v="2022-09-24T14:49:46"/>
    <x v="3"/>
  </r>
  <r>
    <d v="2022-09-22T14:56:27"/>
    <s v="JC14M05"/>
    <n v="20"/>
    <n v="0.60299999999999998"/>
    <n v="7.6999999999999999E-2"/>
    <n v="12.8"/>
    <n v="65"/>
    <n v="379"/>
    <n v="603"/>
    <s v="05"/>
    <s v="J"/>
    <s v="C"/>
    <x v="13"/>
    <x v="1"/>
    <d v="2022-08-25T00:00:00"/>
    <x v="0"/>
    <x v="4"/>
    <d v="2022-09-24T14:56:27"/>
    <x v="3"/>
  </r>
  <r>
    <d v="2022-09-22T15:01:41"/>
    <s v="JC14M04"/>
    <n v="21"/>
    <n v="0.59599999999999997"/>
    <n v="5.8000000000000003E-2"/>
    <n v="9.6999999999999993"/>
    <n v="61.9"/>
    <n v="335"/>
    <n v="596"/>
    <s v="04"/>
    <s v="J"/>
    <s v="C"/>
    <x v="13"/>
    <x v="1"/>
    <d v="2022-08-25T00:00:00"/>
    <x v="0"/>
    <x v="3"/>
    <d v="2022-09-24T15:01:41"/>
    <x v="3"/>
  </r>
  <r>
    <d v="2022-09-22T15:07:04"/>
    <s v="JC14M03"/>
    <n v="20"/>
    <n v="0.60299999999999998"/>
    <n v="6.2E-2"/>
    <n v="10.3"/>
    <n v="80"/>
    <n v="323"/>
    <n v="603"/>
    <s v="03"/>
    <s v="J"/>
    <s v="C"/>
    <x v="13"/>
    <x v="1"/>
    <d v="2022-08-25T00:00:00"/>
    <x v="0"/>
    <x v="2"/>
    <d v="2022-09-24T15:07:04"/>
    <x v="3"/>
  </r>
  <r>
    <d v="2022-09-22T15:12:02"/>
    <s v="JC14M02"/>
    <n v="20"/>
    <n v="0.57799999999999996"/>
    <n v="0.06"/>
    <n v="10.4"/>
    <n v="75"/>
    <n v="321"/>
    <n v="578"/>
    <s v="02"/>
    <s v="J"/>
    <s v="C"/>
    <x v="13"/>
    <x v="1"/>
    <d v="2022-08-25T00:00:00"/>
    <x v="0"/>
    <x v="1"/>
    <d v="2022-09-24T15:12:02"/>
    <x v="3"/>
  </r>
  <r>
    <d v="2022-09-23T08:21:09"/>
    <s v="JC01M02"/>
    <n v="20"/>
    <n v="1.212"/>
    <n v="0.12"/>
    <n v="9.9"/>
    <n v="70"/>
    <n v="396"/>
    <n v="1212"/>
    <s v="02"/>
    <s v="J"/>
    <s v="C"/>
    <x v="0"/>
    <x v="1"/>
    <d v="2022-08-05T00:00:00"/>
    <x v="3"/>
    <x v="1"/>
    <d v="2022-09-24T08:21:09"/>
    <x v="3"/>
  </r>
  <r>
    <d v="2022-09-23T08:22:54"/>
    <s v="JC07F01"/>
    <n v="60"/>
    <n v="0.77500000000000002"/>
    <n v="4.9000000000000002E-2"/>
    <n v="6.3"/>
    <n v="93.3"/>
    <n v="408"/>
    <n v="775"/>
    <s v="01"/>
    <s v="J"/>
    <s v="C"/>
    <x v="5"/>
    <x v="0"/>
    <d v="2022-08-12T00:00:00"/>
    <x v="2"/>
    <x v="0"/>
    <d v="2022-09-24T08:22:54"/>
    <x v="3"/>
  </r>
  <r>
    <d v="2022-09-23T08:23:07"/>
    <s v="JC15M02"/>
    <n v="20"/>
    <n v="0.65100000000000002"/>
    <n v="6.0999999999999999E-2"/>
    <n v="9.4"/>
    <n v="75"/>
    <n v="348"/>
    <n v="651"/>
    <s v="02"/>
    <s v="J"/>
    <s v="C"/>
    <x v="14"/>
    <x v="1"/>
    <d v="2022-08-26T00:00:00"/>
    <x v="0"/>
    <x v="1"/>
    <d v="2022-09-24T08:23:07"/>
    <x v="3"/>
  </r>
  <r>
    <d v="2022-09-23T08:25:46"/>
    <s v="JC01M03"/>
    <n v="20"/>
    <n v="1.284"/>
    <n v="0.104"/>
    <n v="8.1"/>
    <n v="95"/>
    <n v="465"/>
    <n v="1284"/>
    <s v="03"/>
    <s v="J"/>
    <s v="C"/>
    <x v="0"/>
    <x v="1"/>
    <d v="2022-08-05T00:00:00"/>
    <x v="3"/>
    <x v="2"/>
    <d v="2022-09-24T08:25:46"/>
    <x v="3"/>
  </r>
  <r>
    <d v="2022-09-23T08:27:46"/>
    <s v="JC15M03"/>
    <n v="20"/>
    <n v="0.59399999999999997"/>
    <n v="0.107"/>
    <n v="18"/>
    <n v="35"/>
    <n v="319"/>
    <n v="594"/>
    <s v="03"/>
    <s v="J"/>
    <s v="C"/>
    <x v="14"/>
    <x v="1"/>
    <d v="2022-08-26T00:00:00"/>
    <x v="0"/>
    <x v="2"/>
    <d v="2022-09-24T08:27:46"/>
    <x v="3"/>
  </r>
  <r>
    <d v="2022-09-23T08:31:56"/>
    <s v="JC01M04"/>
    <n v="20"/>
    <n v="1.1819999999999999"/>
    <n v="0.113"/>
    <n v="9.5"/>
    <n v="60"/>
    <n v="402"/>
    <n v="1182"/>
    <s v="04"/>
    <s v="J"/>
    <s v="C"/>
    <x v="0"/>
    <x v="1"/>
    <d v="2022-08-05T00:00:00"/>
    <x v="3"/>
    <x v="3"/>
    <d v="2022-09-24T08:31:56"/>
    <x v="3"/>
  </r>
  <r>
    <d v="2022-09-23T08:32:59"/>
    <s v="JC15M04"/>
    <n v="20"/>
    <n v="0.64100000000000001"/>
    <n v="9.0999999999999998E-2"/>
    <n v="14.2"/>
    <n v="45"/>
    <n v="305"/>
    <n v="641"/>
    <s v="04"/>
    <s v="J"/>
    <s v="C"/>
    <x v="14"/>
    <x v="1"/>
    <d v="2022-08-26T00:00:00"/>
    <x v="0"/>
    <x v="3"/>
    <d v="2022-09-24T08:32:59"/>
    <x v="3"/>
  </r>
  <r>
    <d v="2022-09-23T08:34:26"/>
    <s v="JC07F02"/>
    <n v="61"/>
    <n v="0.753"/>
    <n v="0.06"/>
    <n v="8"/>
    <n v="80.3"/>
    <n v="440"/>
    <n v="753"/>
    <s v="02"/>
    <s v="J"/>
    <s v="C"/>
    <x v="5"/>
    <x v="0"/>
    <d v="2022-08-12T00:00:00"/>
    <x v="2"/>
    <x v="1"/>
    <d v="2022-09-24T08:34:26"/>
    <x v="3"/>
  </r>
  <r>
    <d v="2022-09-23T08:36:11"/>
    <s v="JC01M05"/>
    <n v="20"/>
    <n v="1.2190000000000001"/>
    <n v="9.2999999999999999E-2"/>
    <n v="7.6"/>
    <n v="80"/>
    <n v="414"/>
    <n v="1219"/>
    <s v="05"/>
    <s v="J"/>
    <s v="C"/>
    <x v="0"/>
    <x v="1"/>
    <d v="2022-08-05T00:00:00"/>
    <x v="3"/>
    <x v="4"/>
    <d v="2022-09-24T08:36:11"/>
    <x v="3"/>
  </r>
  <r>
    <d v="2022-09-23T08:38:02"/>
    <s v="JC15M05"/>
    <n v="20"/>
    <n v="0.63400000000000001"/>
    <n v="8.1000000000000003E-2"/>
    <n v="12.8"/>
    <n v="55"/>
    <n v="387"/>
    <n v="634"/>
    <s v="05"/>
    <s v="J"/>
    <s v="C"/>
    <x v="14"/>
    <x v="1"/>
    <d v="2022-08-26T00:00:00"/>
    <x v="0"/>
    <x v="4"/>
    <d v="2022-09-24T08:38:02"/>
    <x v="3"/>
  </r>
  <r>
    <d v="2022-09-23T08:40:24"/>
    <s v="JC01M06"/>
    <n v="20"/>
    <n v="1.359"/>
    <n v="0.111"/>
    <n v="8.1999999999999993"/>
    <n v="80"/>
    <n v="493"/>
    <n v="1359"/>
    <s v="06"/>
    <s v="J"/>
    <s v="C"/>
    <x v="0"/>
    <x v="1"/>
    <d v="2022-08-05T00:00:00"/>
    <x v="3"/>
    <x v="5"/>
    <d v="2022-09-24T08:40:24"/>
    <x v="3"/>
  </r>
  <r>
    <d v="2022-09-23T08:42:29"/>
    <s v="JC15M06"/>
    <n v="20"/>
    <n v="0.68200000000000005"/>
    <n v="8.3000000000000004E-2"/>
    <n v="12.3"/>
    <n v="50"/>
    <n v="439"/>
    <n v="682"/>
    <s v="06"/>
    <s v="J"/>
    <s v="C"/>
    <x v="14"/>
    <x v="1"/>
    <d v="2022-08-26T00:00:00"/>
    <x v="0"/>
    <x v="5"/>
    <d v="2022-09-24T08:42:29"/>
    <x v="3"/>
  </r>
  <r>
    <d v="2022-09-23T08:44:09"/>
    <s v="JC01M07"/>
    <n v="20"/>
    <n v="1.333"/>
    <n v="8.7999999999999995E-2"/>
    <n v="6.6"/>
    <n v="90"/>
    <n v="493"/>
    <n v="1333"/>
    <s v="07"/>
    <s v="J"/>
    <s v="C"/>
    <x v="0"/>
    <x v="1"/>
    <d v="2022-08-05T00:00:00"/>
    <x v="3"/>
    <x v="6"/>
    <d v="2022-09-24T08:44:09"/>
    <x v="3"/>
  </r>
  <r>
    <d v="2022-09-23T08:45:12"/>
    <s v="JC07F03"/>
    <n v="60"/>
    <n v="0.73799999999999999"/>
    <n v="0.11700000000000001"/>
    <n v="15.8"/>
    <n v="28.3"/>
    <n v="393"/>
    <n v="738"/>
    <s v="03"/>
    <s v="J"/>
    <s v="C"/>
    <x v="5"/>
    <x v="0"/>
    <d v="2022-08-12T00:00:00"/>
    <x v="2"/>
    <x v="2"/>
    <d v="2022-09-24T08:45:12"/>
    <x v="3"/>
  </r>
  <r>
    <d v="2022-09-23T08:48:08"/>
    <s v="JC15F16"/>
    <n v="60"/>
    <n v="0.51700000000000002"/>
    <n v="5.6000000000000001E-2"/>
    <n v="10.8"/>
    <n v="68.3"/>
    <n v="519"/>
    <n v="517"/>
    <s v="16"/>
    <s v="J"/>
    <s v="C"/>
    <x v="14"/>
    <x v="0"/>
    <d v="2022-08-26T00:00:00"/>
    <x v="0"/>
    <x v="8"/>
    <d v="2022-09-24T08:48:08"/>
    <x v="3"/>
  </r>
  <r>
    <d v="2022-09-23T08:48:33"/>
    <s v="JC01F16"/>
    <n v="60"/>
    <n v="0.84699999999999998"/>
    <n v="6.0999999999999999E-2"/>
    <n v="7.2"/>
    <n v="80"/>
    <n v="590"/>
    <n v="847"/>
    <s v="16"/>
    <s v="J"/>
    <s v="C"/>
    <x v="0"/>
    <x v="0"/>
    <d v="2022-08-05T00:00:00"/>
    <x v="3"/>
    <x v="8"/>
    <d v="2022-09-24T08:48:33"/>
    <x v="3"/>
  </r>
  <r>
    <d v="2022-09-23T08:56:24"/>
    <s v="JC01F15"/>
    <n v="60"/>
    <n v="0.86299999999999999"/>
    <n v="5.8000000000000003E-2"/>
    <n v="6.8"/>
    <n v="90"/>
    <n v="523"/>
    <n v="863"/>
    <s v="15"/>
    <s v="J"/>
    <s v="C"/>
    <x v="0"/>
    <x v="0"/>
    <d v="2022-08-05T00:00:00"/>
    <x v="3"/>
    <x v="9"/>
    <d v="2022-09-24T08:56:24"/>
    <x v="3"/>
  </r>
  <r>
    <d v="2022-09-23T08:56:25"/>
    <s v="JC07F04"/>
    <n v="60"/>
    <n v="0.73099999999999998"/>
    <n v="6.4000000000000001E-2"/>
    <n v="8.8000000000000007"/>
    <n v="78.3"/>
    <n v="399"/>
    <n v="731"/>
    <s v="04"/>
    <s v="J"/>
    <s v="C"/>
    <x v="5"/>
    <x v="0"/>
    <d v="2022-08-12T00:00:00"/>
    <x v="2"/>
    <x v="3"/>
    <d v="2022-09-24T08:56:25"/>
    <x v="3"/>
  </r>
  <r>
    <d v="2022-09-23T08:57:51"/>
    <s v="JC15F15"/>
    <n v="60"/>
    <n v="0.495"/>
    <n v="6.5000000000000002E-2"/>
    <n v="13.1"/>
    <n v="48.3"/>
    <n v="396"/>
    <n v="495"/>
    <s v="15"/>
    <s v="J"/>
    <s v="C"/>
    <x v="14"/>
    <x v="0"/>
    <d v="2022-08-26T00:00:00"/>
    <x v="0"/>
    <x v="9"/>
    <d v="2022-09-24T08:57:51"/>
    <x v="3"/>
  </r>
  <r>
    <d v="2022-09-23T09:05:12"/>
    <s v="JC01F14"/>
    <n v="60"/>
    <n v="0.879"/>
    <n v="7.0999999999999994E-2"/>
    <n v="8.1"/>
    <n v="76.7"/>
    <n v="539"/>
    <n v="879"/>
    <s v="14"/>
    <s v="J"/>
    <s v="C"/>
    <x v="0"/>
    <x v="0"/>
    <d v="2022-08-05T00:00:00"/>
    <x v="3"/>
    <x v="10"/>
    <d v="2022-09-24T09:05:12"/>
    <x v="3"/>
  </r>
  <r>
    <d v="2022-09-23T09:07:29"/>
    <s v="JC07F05"/>
    <n v="60"/>
    <n v="0.64300000000000002"/>
    <n v="5.0999999999999997E-2"/>
    <n v="7.9"/>
    <n v="88.3"/>
    <n v="416"/>
    <n v="643"/>
    <s v="05"/>
    <s v="J"/>
    <s v="C"/>
    <x v="5"/>
    <x v="0"/>
    <d v="2022-08-12T00:00:00"/>
    <x v="2"/>
    <x v="4"/>
    <d v="2022-09-24T09:07:29"/>
    <x v="3"/>
  </r>
  <r>
    <d v="2022-09-23T09:09:51"/>
    <s v="JC15F14"/>
    <n v="59"/>
    <n v="0.499"/>
    <n v="6.2E-2"/>
    <n v="12.4"/>
    <n v="57.6"/>
    <n v="442"/>
    <n v="499"/>
    <s v="14"/>
    <s v="J"/>
    <s v="C"/>
    <x v="14"/>
    <x v="0"/>
    <d v="2022-08-26T00:00:00"/>
    <x v="0"/>
    <x v="10"/>
    <d v="2022-09-24T09:09:51"/>
    <x v="3"/>
  </r>
  <r>
    <d v="2022-09-23T09:13:58"/>
    <s v="JC01F13"/>
    <n v="60"/>
    <n v="0.873"/>
    <n v="5.5E-2"/>
    <n v="6.3"/>
    <n v="86.7"/>
    <n v="592"/>
    <n v="873"/>
    <s v="13"/>
    <s v="J"/>
    <s v="C"/>
    <x v="0"/>
    <x v="0"/>
    <d v="2022-08-05T00:00:00"/>
    <x v="3"/>
    <x v="11"/>
    <d v="2022-09-24T09:13:58"/>
    <x v="3"/>
  </r>
  <r>
    <d v="2022-09-23T09:18:26"/>
    <s v="JC07F06"/>
    <n v="60"/>
    <n v="0.65"/>
    <n v="6.0999999999999999E-2"/>
    <n v="9.3000000000000007"/>
    <n v="68.3"/>
    <n v="429"/>
    <n v="650"/>
    <s v="06"/>
    <s v="J"/>
    <s v="C"/>
    <x v="5"/>
    <x v="0"/>
    <d v="2022-08-12T00:00:00"/>
    <x v="2"/>
    <x v="5"/>
    <d v="2022-09-24T09:18:26"/>
    <x v="3"/>
  </r>
  <r>
    <d v="2022-09-23T09:19:36"/>
    <s v="JC15F13"/>
    <n v="60"/>
    <n v="0.50900000000000001"/>
    <n v="6.9000000000000006E-2"/>
    <n v="13.6"/>
    <n v="55"/>
    <n v="462"/>
    <n v="509"/>
    <s v="13"/>
    <s v="J"/>
    <s v="C"/>
    <x v="14"/>
    <x v="0"/>
    <d v="2022-08-26T00:00:00"/>
    <x v="0"/>
    <x v="11"/>
    <d v="2022-09-24T09:19:36"/>
    <x v="3"/>
  </r>
  <r>
    <d v="2022-09-23T09:22:03"/>
    <s v="JC01F12"/>
    <n v="60"/>
    <n v="0.876"/>
    <n v="0.06"/>
    <n v="6.8"/>
    <n v="88.3"/>
    <n v="593"/>
    <n v="876"/>
    <s v="12"/>
    <s v="J"/>
    <s v="C"/>
    <x v="0"/>
    <x v="0"/>
    <d v="2022-08-05T00:00:00"/>
    <x v="3"/>
    <x v="12"/>
    <d v="2022-09-24T09:22:03"/>
    <x v="3"/>
  </r>
  <r>
    <d v="2022-09-23T09:29:02"/>
    <s v="JC07F07"/>
    <n v="60"/>
    <n v="0.80300000000000005"/>
    <n v="6.4000000000000001E-2"/>
    <n v="7.9"/>
    <n v="80"/>
    <n v="462"/>
    <n v="803"/>
    <s v="07"/>
    <s v="J"/>
    <s v="C"/>
    <x v="5"/>
    <x v="0"/>
    <d v="2022-08-12T00:00:00"/>
    <x v="2"/>
    <x v="6"/>
    <d v="2022-09-24T09:29:02"/>
    <x v="3"/>
  </r>
  <r>
    <d v="2022-09-23T09:29:32"/>
    <s v="JC15F12"/>
    <n v="60"/>
    <n v="0.49099999999999999"/>
    <n v="0.06"/>
    <n v="12.2"/>
    <n v="60"/>
    <n v="462"/>
    <n v="491"/>
    <s v="12"/>
    <s v="J"/>
    <s v="C"/>
    <x v="14"/>
    <x v="0"/>
    <d v="2022-08-26T00:00:00"/>
    <x v="0"/>
    <x v="12"/>
    <d v="2022-09-24T09:29:32"/>
    <x v="3"/>
  </r>
  <r>
    <d v="2022-09-23T09:29:57"/>
    <s v="JC01F11"/>
    <n v="60"/>
    <n v="0.86399999999999999"/>
    <n v="6.7000000000000004E-2"/>
    <n v="7.7"/>
    <n v="85"/>
    <n v="576"/>
    <n v="864"/>
    <s v="11"/>
    <s v="J"/>
    <s v="C"/>
    <x v="0"/>
    <x v="0"/>
    <d v="2022-08-05T00:00:00"/>
    <x v="3"/>
    <x v="13"/>
    <d v="2022-09-24T09:29:57"/>
    <x v="3"/>
  </r>
  <r>
    <d v="2022-09-23T09:38:24"/>
    <s v="JC01F10"/>
    <n v="60"/>
    <n v="0.84099999999999997"/>
    <n v="6.3E-2"/>
    <n v="7.5"/>
    <n v="86.7"/>
    <n v="570"/>
    <n v="841"/>
    <s v="10"/>
    <s v="J"/>
    <s v="C"/>
    <x v="0"/>
    <x v="0"/>
    <d v="2022-08-05T00:00:00"/>
    <x v="3"/>
    <x v="14"/>
    <d v="2022-09-24T09:38:24"/>
    <x v="3"/>
  </r>
  <r>
    <d v="2022-09-23T09:39:05"/>
    <s v="JC07F08"/>
    <n v="60"/>
    <n v="0.80600000000000005"/>
    <n v="7.5999999999999998E-2"/>
    <n v="9.4"/>
    <n v="78.3"/>
    <n v="500"/>
    <n v="806"/>
    <s v="08"/>
    <s v="J"/>
    <s v="C"/>
    <x v="5"/>
    <x v="0"/>
    <d v="2022-08-12T00:00:00"/>
    <x v="2"/>
    <x v="7"/>
    <d v="2022-09-24T09:39:05"/>
    <x v="3"/>
  </r>
  <r>
    <d v="2022-09-23T09:39:43"/>
    <s v="JC15F11"/>
    <n v="60"/>
    <n v="0.49199999999999999"/>
    <n v="6.0999999999999999E-2"/>
    <n v="12.5"/>
    <n v="53.3"/>
    <n v="473"/>
    <n v="492"/>
    <s v="11"/>
    <s v="J"/>
    <s v="C"/>
    <x v="14"/>
    <x v="0"/>
    <d v="2022-08-26T00:00:00"/>
    <x v="0"/>
    <x v="13"/>
    <d v="2022-09-24T09:39:43"/>
    <x v="3"/>
  </r>
  <r>
    <d v="2022-09-23T09:46:39"/>
    <s v="JC01F09"/>
    <n v="60"/>
    <n v="0.91900000000000004"/>
    <n v="0.104"/>
    <n v="11.4"/>
    <n v="65"/>
    <n v="589"/>
    <n v="919"/>
    <s v="09"/>
    <s v="J"/>
    <s v="C"/>
    <x v="0"/>
    <x v="0"/>
    <d v="2022-08-05T00:00:00"/>
    <x v="3"/>
    <x v="15"/>
    <d v="2022-09-24T09:46:39"/>
    <x v="3"/>
  </r>
  <r>
    <d v="2022-09-23T09:48:45"/>
    <s v="JC07F09"/>
    <n v="60"/>
    <n v="0.69899999999999995"/>
    <n v="4.8000000000000001E-2"/>
    <n v="6.9"/>
    <n v="90"/>
    <n v="439"/>
    <n v="699"/>
    <s v="09"/>
    <s v="J"/>
    <s v="C"/>
    <x v="5"/>
    <x v="0"/>
    <d v="2022-08-12T00:00:00"/>
    <x v="2"/>
    <x v="15"/>
    <d v="2022-09-24T09:48:45"/>
    <x v="3"/>
  </r>
  <r>
    <d v="2022-09-23T09:50:45"/>
    <s v="JC15F10"/>
    <n v="60"/>
    <n v="0.495"/>
    <n v="6.3E-2"/>
    <n v="12.7"/>
    <n v="56.7"/>
    <n v="441"/>
    <n v="495"/>
    <s v="10"/>
    <s v="J"/>
    <s v="C"/>
    <x v="14"/>
    <x v="0"/>
    <d v="2022-08-26T00:00:00"/>
    <x v="0"/>
    <x v="14"/>
    <d v="2022-09-24T09:50:45"/>
    <x v="3"/>
  </r>
  <r>
    <d v="2022-09-23T09:55:18"/>
    <s v="JC01F08"/>
    <n v="60"/>
    <n v="0.92900000000000005"/>
    <n v="7.1999999999999995E-2"/>
    <n v="7.7"/>
    <n v="83.3"/>
    <n v="607"/>
    <n v="929"/>
    <s v="08"/>
    <s v="J"/>
    <s v="C"/>
    <x v="0"/>
    <x v="0"/>
    <d v="2022-08-05T00:00:00"/>
    <x v="3"/>
    <x v="7"/>
    <d v="2022-09-24T09:55:18"/>
    <x v="3"/>
  </r>
  <r>
    <d v="2022-09-23T09:58:58"/>
    <s v="JC07F10"/>
    <n v="60"/>
    <n v="0.70399999999999996"/>
    <n v="5.6000000000000001E-2"/>
    <n v="7.9"/>
    <n v="78.3"/>
    <n v="391"/>
    <n v="704"/>
    <s v="10"/>
    <s v="J"/>
    <s v="C"/>
    <x v="5"/>
    <x v="0"/>
    <d v="2022-08-12T00:00:00"/>
    <x v="2"/>
    <x v="14"/>
    <d v="2022-09-24T09:58:58"/>
    <x v="3"/>
  </r>
  <r>
    <d v="2022-09-23T10:01:36"/>
    <s v="JC15F09"/>
    <n v="60"/>
    <n v="0.50800000000000001"/>
    <n v="7.4999999999999997E-2"/>
    <n v="14.8"/>
    <n v="58.3"/>
    <n v="396"/>
    <n v="508"/>
    <s v="09"/>
    <s v="J"/>
    <s v="C"/>
    <x v="14"/>
    <x v="0"/>
    <d v="2022-08-26T00:00:00"/>
    <x v="0"/>
    <x v="15"/>
    <d v="2022-09-24T10:01:36"/>
    <x v="3"/>
  </r>
  <r>
    <d v="2022-09-23T10:03:08"/>
    <s v="JC01F07"/>
    <n v="60"/>
    <n v="0.92600000000000005"/>
    <n v="7.8E-2"/>
    <n v="8.4"/>
    <n v="90"/>
    <n v="574"/>
    <n v="926"/>
    <s v="07"/>
    <s v="J"/>
    <s v="C"/>
    <x v="0"/>
    <x v="0"/>
    <d v="2022-08-05T00:00:00"/>
    <x v="3"/>
    <x v="6"/>
    <d v="2022-09-24T10:03:08"/>
    <x v="3"/>
  </r>
  <r>
    <d v="2022-09-23T10:10:24"/>
    <s v="JC07F11"/>
    <n v="60"/>
    <n v="0.73099999999999998"/>
    <n v="5.5E-2"/>
    <n v="7.5"/>
    <n v="80"/>
    <n v="401"/>
    <n v="731"/>
    <s v="11"/>
    <s v="J"/>
    <s v="C"/>
    <x v="5"/>
    <x v="0"/>
    <d v="2022-08-12T00:00:00"/>
    <x v="2"/>
    <x v="13"/>
    <d v="2022-09-24T10:10:24"/>
    <x v="3"/>
  </r>
  <r>
    <d v="2022-09-23T10:12:10"/>
    <s v="JC01F06"/>
    <n v="60"/>
    <n v="0.84"/>
    <n v="5.0999999999999997E-2"/>
    <n v="6.1"/>
    <n v="90"/>
    <n v="508"/>
    <n v="840"/>
    <s v="06"/>
    <s v="J"/>
    <s v="C"/>
    <x v="0"/>
    <x v="0"/>
    <d v="2022-08-05T00:00:00"/>
    <x v="3"/>
    <x v="5"/>
    <d v="2022-09-24T10:12:10"/>
    <x v="3"/>
  </r>
  <r>
    <d v="2022-09-23T10:14:08"/>
    <s v="JC15F08"/>
    <n v="60"/>
    <n v="0.49"/>
    <n v="4.7E-2"/>
    <n v="9.6"/>
    <n v="70"/>
    <n v="498"/>
    <n v="490"/>
    <s v="08"/>
    <s v="J"/>
    <s v="C"/>
    <x v="14"/>
    <x v="0"/>
    <d v="2022-08-26T00:00:00"/>
    <x v="0"/>
    <x v="7"/>
    <d v="2022-09-24T10:14:08"/>
    <x v="3"/>
  </r>
  <r>
    <d v="2022-09-23T10:21:10"/>
    <s v="JC01F05"/>
    <n v="60"/>
    <n v="0.80700000000000005"/>
    <n v="6.0999999999999999E-2"/>
    <n v="7.6"/>
    <n v="75"/>
    <n v="543"/>
    <n v="807"/>
    <s v="05"/>
    <s v="J"/>
    <s v="C"/>
    <x v="0"/>
    <x v="0"/>
    <d v="2022-08-05T00:00:00"/>
    <x v="3"/>
    <x v="4"/>
    <d v="2022-09-24T10:21:10"/>
    <x v="3"/>
  </r>
  <r>
    <d v="2022-09-23T10:21:29"/>
    <s v="JC07F12"/>
    <n v="61"/>
    <n v="0.70599999999999996"/>
    <n v="5.6000000000000001E-2"/>
    <n v="7.9"/>
    <n v="78.7"/>
    <n v="436"/>
    <n v="706"/>
    <s v="12"/>
    <s v="J"/>
    <s v="C"/>
    <x v="5"/>
    <x v="0"/>
    <d v="2022-08-12T00:00:00"/>
    <x v="2"/>
    <x v="12"/>
    <d v="2022-09-24T10:21:29"/>
    <x v="3"/>
  </r>
  <r>
    <d v="2022-09-23T10:24:17"/>
    <s v="JC15F06"/>
    <n v="60"/>
    <n v="0.5"/>
    <n v="6.5000000000000002E-2"/>
    <n v="13"/>
    <n v="53.3"/>
    <n v="466"/>
    <n v="500"/>
    <s v="06"/>
    <s v="J"/>
    <s v="C"/>
    <x v="14"/>
    <x v="0"/>
    <d v="2022-08-26T00:00:00"/>
    <x v="0"/>
    <x v="5"/>
    <d v="2022-09-24T10:24:17"/>
    <x v="3"/>
  </r>
  <r>
    <d v="2022-09-23T10:29:41"/>
    <s v="JC01F04"/>
    <n v="60"/>
    <n v="0.78600000000000003"/>
    <n v="5.8000000000000003E-2"/>
    <n v="7.3"/>
    <n v="81.7"/>
    <n v="561"/>
    <n v="786"/>
    <s v="04"/>
    <s v="J"/>
    <s v="C"/>
    <x v="0"/>
    <x v="0"/>
    <d v="2022-08-05T00:00:00"/>
    <x v="3"/>
    <x v="3"/>
    <d v="2022-09-24T10:29:41"/>
    <x v="3"/>
  </r>
  <r>
    <d v="2022-09-23T10:32:20"/>
    <s v="JC07F13"/>
    <n v="60"/>
    <n v="0.76100000000000001"/>
    <n v="5.6000000000000001E-2"/>
    <n v="7.3"/>
    <n v="78.3"/>
    <n v="477"/>
    <n v="761"/>
    <s v="13"/>
    <s v="J"/>
    <s v="C"/>
    <x v="5"/>
    <x v="0"/>
    <d v="2022-08-12T00:00:00"/>
    <x v="2"/>
    <x v="11"/>
    <d v="2022-09-24T10:32:20"/>
    <x v="3"/>
  </r>
  <r>
    <d v="2022-09-23T10:34:38"/>
    <s v="JC15F07"/>
    <n v="60"/>
    <n v="0.48099999999999998"/>
    <n v="6.0999999999999999E-2"/>
    <n v="12.6"/>
    <n v="56.7"/>
    <n v="464"/>
    <n v="481"/>
    <s v="07"/>
    <s v="J"/>
    <s v="C"/>
    <x v="14"/>
    <x v="0"/>
    <d v="2022-08-26T00:00:00"/>
    <x v="0"/>
    <x v="6"/>
    <d v="2022-09-24T10:34:38"/>
    <x v="3"/>
  </r>
  <r>
    <d v="2022-09-23T10:38:15"/>
    <s v="JC01F03"/>
    <n v="60"/>
    <n v="0.92100000000000004"/>
    <n v="6.3E-2"/>
    <n v="6.9"/>
    <n v="90"/>
    <n v="481"/>
    <n v="921"/>
    <s v="03"/>
    <s v="J"/>
    <s v="C"/>
    <x v="0"/>
    <x v="0"/>
    <d v="2022-08-05T00:00:00"/>
    <x v="3"/>
    <x v="2"/>
    <d v="2022-09-24T10:38:15"/>
    <x v="3"/>
  </r>
  <r>
    <d v="2022-09-23T10:42:01"/>
    <s v="JC07F14"/>
    <n v="60"/>
    <n v="0.74199999999999999"/>
    <n v="4.8000000000000001E-2"/>
    <n v="6.4"/>
    <n v="93.3"/>
    <n v="491"/>
    <n v="742"/>
    <s v="14"/>
    <s v="J"/>
    <s v="C"/>
    <x v="5"/>
    <x v="0"/>
    <d v="2022-08-12T00:00:00"/>
    <x v="2"/>
    <x v="10"/>
    <d v="2022-09-24T10:42:01"/>
    <x v="3"/>
  </r>
  <r>
    <d v="2022-09-23T10:45:50"/>
    <s v="JC15F05"/>
    <n v="60"/>
    <n v="0.498"/>
    <n v="6.3E-2"/>
    <n v="12.6"/>
    <n v="53.3"/>
    <n v="490"/>
    <n v="498"/>
    <s v="05"/>
    <s v="J"/>
    <s v="C"/>
    <x v="14"/>
    <x v="0"/>
    <d v="2022-08-26T00:00:00"/>
    <x v="0"/>
    <x v="4"/>
    <d v="2022-09-24T10:45:50"/>
    <x v="3"/>
  </r>
  <r>
    <d v="2022-09-23T10:47:52"/>
    <s v="JC01F02"/>
    <n v="60"/>
    <n v="0.84799999999999998"/>
    <n v="0.06"/>
    <n v="7.1"/>
    <n v="90"/>
    <n v="527"/>
    <n v="848"/>
    <s v="02"/>
    <s v="J"/>
    <s v="C"/>
    <x v="0"/>
    <x v="0"/>
    <d v="2022-08-05T00:00:00"/>
    <x v="3"/>
    <x v="1"/>
    <d v="2022-09-24T10:47:52"/>
    <x v="3"/>
  </r>
  <r>
    <d v="2022-09-23T10:51:34"/>
    <s v="JC07F15"/>
    <n v="60"/>
    <n v="0.78"/>
    <n v="4.9000000000000002E-2"/>
    <n v="6.3"/>
    <n v="93.3"/>
    <n v="480"/>
    <n v="780"/>
    <s v="15"/>
    <s v="J"/>
    <s v="C"/>
    <x v="5"/>
    <x v="0"/>
    <d v="2022-08-12T00:00:00"/>
    <x v="2"/>
    <x v="9"/>
    <d v="2022-09-24T10:51:34"/>
    <x v="3"/>
  </r>
  <r>
    <d v="2022-09-23T10:56:29"/>
    <s v="JC15F04"/>
    <n v="60"/>
    <n v="0.47699999999999998"/>
    <n v="6.9000000000000006E-2"/>
    <n v="14.4"/>
    <n v="61.7"/>
    <n v="419"/>
    <n v="477"/>
    <s v="04"/>
    <s v="J"/>
    <s v="C"/>
    <x v="14"/>
    <x v="0"/>
    <d v="2022-08-26T00:00:00"/>
    <x v="0"/>
    <x v="3"/>
    <d v="2022-09-24T10:56:29"/>
    <x v="3"/>
  </r>
  <r>
    <d v="2022-09-23T10:57:01"/>
    <s v="JC01F01"/>
    <n v="60"/>
    <n v="0.83599999999999997"/>
    <n v="6.2E-2"/>
    <n v="7.4"/>
    <n v="81.7"/>
    <n v="514"/>
    <n v="836"/>
    <s v="01"/>
    <s v="J"/>
    <s v="C"/>
    <x v="0"/>
    <x v="0"/>
    <d v="2022-08-05T00:00:00"/>
    <x v="3"/>
    <x v="0"/>
    <d v="2022-09-24T10:57:01"/>
    <x v="3"/>
  </r>
  <r>
    <d v="2022-09-23T11:01:32"/>
    <s v="JC07F16"/>
    <n v="60"/>
    <n v="0.77300000000000002"/>
    <n v="4.1000000000000002E-2"/>
    <n v="5.3"/>
    <n v="93.3"/>
    <n v="445"/>
    <n v="773"/>
    <s v="16"/>
    <s v="J"/>
    <s v="C"/>
    <x v="5"/>
    <x v="0"/>
    <d v="2022-08-12T00:00:00"/>
    <x v="2"/>
    <x v="8"/>
    <d v="2022-09-24T11:01:32"/>
    <x v="3"/>
  </r>
  <r>
    <d v="2022-09-23T11:07:22"/>
    <s v="JC15F03"/>
    <n v="60"/>
    <n v="0.503"/>
    <n v="5.8000000000000003E-2"/>
    <n v="11.6"/>
    <n v="53.3"/>
    <n v="492"/>
    <n v="503"/>
    <s v="03"/>
    <s v="J"/>
    <s v="C"/>
    <x v="14"/>
    <x v="0"/>
    <d v="2022-08-26T00:00:00"/>
    <x v="0"/>
    <x v="2"/>
    <d v="2022-09-24T11:07:22"/>
    <x v="3"/>
  </r>
  <r>
    <d v="2022-09-23T11:11:17"/>
    <s v="JC07M07"/>
    <n v="20"/>
    <n v="1.087"/>
    <n v="0.08"/>
    <n v="7.3"/>
    <n v="85"/>
    <n v="305"/>
    <n v="1087"/>
    <s v="07"/>
    <s v="J"/>
    <s v="C"/>
    <x v="5"/>
    <x v="1"/>
    <d v="2022-08-12T00:00:00"/>
    <x v="2"/>
    <x v="6"/>
    <d v="2022-09-24T11:11:17"/>
    <x v="3"/>
  </r>
  <r>
    <d v="2022-09-23T11:16:20"/>
    <s v="JC07M06"/>
    <n v="20"/>
    <n v="1.0980000000000001"/>
    <n v="0.08"/>
    <n v="7.3"/>
    <n v="90"/>
    <n v="298"/>
    <n v="1098"/>
    <s v="06"/>
    <s v="J"/>
    <s v="C"/>
    <x v="5"/>
    <x v="1"/>
    <d v="2022-08-12T00:00:00"/>
    <x v="2"/>
    <x v="5"/>
    <d v="2022-09-24T11:16:20"/>
    <x v="3"/>
  </r>
  <r>
    <d v="2022-09-23T11:17:50"/>
    <s v="JC15F02"/>
    <n v="60"/>
    <n v="0.51600000000000001"/>
    <n v="5.8000000000000003E-2"/>
    <n v="11.2"/>
    <n v="68.3"/>
    <n v="426"/>
    <n v="516"/>
    <s v="02"/>
    <s v="J"/>
    <s v="C"/>
    <x v="14"/>
    <x v="0"/>
    <d v="2022-08-26T00:00:00"/>
    <x v="0"/>
    <x v="1"/>
    <d v="2022-09-24T11:17:50"/>
    <x v="3"/>
  </r>
  <r>
    <d v="2022-09-23T11:21:28"/>
    <s v="JC07M05"/>
    <n v="20"/>
    <n v="1.054"/>
    <n v="8.7999999999999995E-2"/>
    <n v="8.3000000000000007"/>
    <n v="85"/>
    <n v="336"/>
    <n v="1054"/>
    <s v="05"/>
    <s v="J"/>
    <s v="C"/>
    <x v="5"/>
    <x v="1"/>
    <d v="2022-08-12T00:00:00"/>
    <x v="2"/>
    <x v="4"/>
    <d v="2022-09-24T11:21:28"/>
    <x v="3"/>
  </r>
  <r>
    <d v="2022-09-23T11:26:09"/>
    <s v="JC07M04"/>
    <n v="21"/>
    <n v="0.98899999999999999"/>
    <n v="6.5000000000000002E-2"/>
    <n v="6.5"/>
    <n v="85.7"/>
    <n v="374"/>
    <n v="989"/>
    <s v="04"/>
    <s v="J"/>
    <s v="C"/>
    <x v="5"/>
    <x v="1"/>
    <d v="2022-08-12T00:00:00"/>
    <x v="2"/>
    <x v="3"/>
    <d v="2022-09-24T11:26:09"/>
    <x v="3"/>
  </r>
  <r>
    <d v="2022-09-23T11:29:56"/>
    <s v="JC15F01"/>
    <n v="60"/>
    <n v="0.47199999999999998"/>
    <n v="7.5999999999999998E-2"/>
    <n v="16.2"/>
    <n v="53.3"/>
    <n v="377"/>
    <n v="472"/>
    <s v="01"/>
    <s v="J"/>
    <s v="C"/>
    <x v="14"/>
    <x v="0"/>
    <d v="2022-08-26T00:00:00"/>
    <x v="0"/>
    <x v="0"/>
    <d v="2022-09-24T11:29:56"/>
    <x v="3"/>
  </r>
  <r>
    <d v="2022-09-23T11:30:22"/>
    <s v="JC07M03"/>
    <n v="20"/>
    <n v="1.0620000000000001"/>
    <n v="8.5999999999999993E-2"/>
    <n v="8.1"/>
    <n v="75"/>
    <n v="320"/>
    <n v="1062"/>
    <s v="03"/>
    <s v="J"/>
    <s v="C"/>
    <x v="5"/>
    <x v="1"/>
    <d v="2022-08-12T00:00:00"/>
    <x v="2"/>
    <x v="2"/>
    <d v="2022-09-24T11:30:22"/>
    <x v="3"/>
  </r>
  <r>
    <d v="2022-09-23T11:34:44"/>
    <s v="JC07M02"/>
    <n v="20"/>
    <n v="1.0069999999999999"/>
    <n v="0.10100000000000001"/>
    <n v="10.1"/>
    <n v="70"/>
    <n v="391"/>
    <n v="1006.9999999999999"/>
    <s v="02"/>
    <s v="J"/>
    <s v="C"/>
    <x v="5"/>
    <x v="1"/>
    <d v="2022-08-12T00:00:00"/>
    <x v="2"/>
    <x v="1"/>
    <d v="2022-09-24T11:34:44"/>
    <x v="3"/>
  </r>
  <r>
    <d v="2022-09-23T12:41:37"/>
    <s v="JC16M03"/>
    <n v="60"/>
    <n v="0.67"/>
    <n v="0.09"/>
    <n v="13.5"/>
    <n v="50"/>
    <n v="388"/>
    <n v="670"/>
    <s v="03"/>
    <s v="J"/>
    <s v="C"/>
    <x v="15"/>
    <x v="1"/>
    <d v="2022-08-26T00:00:00"/>
    <x v="0"/>
    <x v="2"/>
    <d v="2022-09-24T12:41:37"/>
    <x v="3"/>
  </r>
  <r>
    <d v="2022-09-23T12:52:16"/>
    <s v="JC16M04"/>
    <n v="60"/>
    <n v="0.73699999999999999"/>
    <n v="8.5999999999999993E-2"/>
    <n v="11.6"/>
    <n v="60"/>
    <n v="363"/>
    <n v="737"/>
    <s v="04"/>
    <s v="J"/>
    <s v="C"/>
    <x v="15"/>
    <x v="1"/>
    <d v="2022-08-26T00:00:00"/>
    <x v="0"/>
    <x v="3"/>
    <d v="2022-09-24T12:52:16"/>
    <x v="3"/>
  </r>
  <r>
    <d v="2022-09-23T12:58:04"/>
    <s v="JC02M02"/>
    <n v="20"/>
    <n v="1.1859999999999999"/>
    <n v="0.122"/>
    <n v="10.199999999999999"/>
    <n v="70"/>
    <n v="442"/>
    <n v="1186"/>
    <s v="02"/>
    <s v="J"/>
    <s v="C"/>
    <x v="1"/>
    <x v="1"/>
    <d v="2022-08-05T00:00:00"/>
    <x v="3"/>
    <x v="1"/>
    <d v="2022-09-24T12:58:04"/>
    <x v="3"/>
  </r>
  <r>
    <d v="2022-09-23T13:02:06"/>
    <s v="JC02M03"/>
    <n v="20"/>
    <n v="1.2390000000000001"/>
    <n v="8.5000000000000006E-2"/>
    <n v="6.8"/>
    <n v="80"/>
    <n v="480"/>
    <n v="1239"/>
    <s v="03"/>
    <s v="J"/>
    <s v="C"/>
    <x v="1"/>
    <x v="1"/>
    <d v="2022-08-05T00:00:00"/>
    <x v="3"/>
    <x v="2"/>
    <d v="2022-09-24T13:02:06"/>
    <x v="3"/>
  </r>
  <r>
    <d v="2022-09-23T13:05:53"/>
    <s v="JC16F16"/>
    <n v="60"/>
    <n v="0.51500000000000001"/>
    <n v="6.6000000000000003E-2"/>
    <n v="12.9"/>
    <n v="58.3"/>
    <n v="558"/>
    <n v="515"/>
    <s v="16"/>
    <s v="J"/>
    <s v="C"/>
    <x v="15"/>
    <x v="0"/>
    <d v="2022-08-26T00:00:00"/>
    <x v="0"/>
    <x v="8"/>
    <d v="2022-09-24T13:05:53"/>
    <x v="3"/>
  </r>
  <r>
    <d v="2022-09-23T13:06:01"/>
    <s v="JC02M04"/>
    <n v="20"/>
    <n v="1.2270000000000001"/>
    <n v="6.9000000000000006E-2"/>
    <n v="5.7"/>
    <n v="90"/>
    <n v="493"/>
    <n v="1227"/>
    <s v="04"/>
    <s v="J"/>
    <s v="C"/>
    <x v="1"/>
    <x v="1"/>
    <d v="2022-08-05T00:00:00"/>
    <x v="3"/>
    <x v="3"/>
    <d v="2022-09-24T13:06:01"/>
    <x v="3"/>
  </r>
  <r>
    <d v="2022-09-23T13:08:51"/>
    <s v="JC06F01"/>
    <n v="61"/>
    <n v="0.73"/>
    <n v="5.2999999999999999E-2"/>
    <n v="7.2"/>
    <n v="86.9"/>
    <n v="425"/>
    <n v="730"/>
    <s v="01"/>
    <s v="J"/>
    <s v="C"/>
    <x v="4"/>
    <x v="0"/>
    <d v="2022-08-12T00:00:00"/>
    <x v="2"/>
    <x v="0"/>
    <d v="2022-09-24T13:08:51"/>
    <x v="3"/>
  </r>
  <r>
    <d v="2022-09-23T13:09:41"/>
    <s v="JC02M05"/>
    <n v="20"/>
    <n v="1.2150000000000001"/>
    <n v="0.109"/>
    <n v="9"/>
    <n v="75"/>
    <n v="486"/>
    <n v="1215"/>
    <s v="05"/>
    <s v="J"/>
    <s v="C"/>
    <x v="1"/>
    <x v="1"/>
    <d v="2022-08-05T00:00:00"/>
    <x v="3"/>
    <x v="4"/>
    <d v="2022-09-24T13:09:41"/>
    <x v="3"/>
  </r>
  <r>
    <d v="2022-09-23T13:13:44"/>
    <s v="JC02M06"/>
    <n v="20"/>
    <n v="1.3660000000000001"/>
    <n v="0.14199999999999999"/>
    <n v="10.4"/>
    <n v="70"/>
    <n v="529"/>
    <n v="1366"/>
    <s v="06"/>
    <s v="J"/>
    <s v="C"/>
    <x v="1"/>
    <x v="1"/>
    <d v="2022-08-05T00:00:00"/>
    <x v="3"/>
    <x v="5"/>
    <d v="2022-09-24T13:13:44"/>
    <x v="3"/>
  </r>
  <r>
    <d v="2022-09-23T13:14:58"/>
    <s v="JC16F15"/>
    <n v="60"/>
    <n v="0.51400000000000001"/>
    <n v="6.2E-2"/>
    <n v="12"/>
    <n v="63.3"/>
    <n v="498"/>
    <n v="514"/>
    <s v="15"/>
    <s v="J"/>
    <s v="C"/>
    <x v="15"/>
    <x v="0"/>
    <d v="2022-08-26T00:00:00"/>
    <x v="0"/>
    <x v="9"/>
    <d v="2022-09-24T13:14:58"/>
    <x v="3"/>
  </r>
  <r>
    <d v="2022-09-23T13:17:16"/>
    <s v="JC02M07"/>
    <n v="20"/>
    <n v="1.379"/>
    <n v="9.8000000000000004E-2"/>
    <n v="7.1"/>
    <n v="90"/>
    <n v="402"/>
    <n v="1379"/>
    <s v="07"/>
    <s v="J"/>
    <s v="C"/>
    <x v="1"/>
    <x v="1"/>
    <d v="2022-08-05T00:00:00"/>
    <x v="3"/>
    <x v="6"/>
    <d v="2022-09-24T13:17:16"/>
    <x v="3"/>
  </r>
  <r>
    <d v="2022-09-23T13:19:46"/>
    <s v="JC06F02"/>
    <n v="60"/>
    <n v="0.73099999999999998"/>
    <n v="5.0999999999999997E-2"/>
    <n v="7"/>
    <n v="83.3"/>
    <n v="414"/>
    <n v="731"/>
    <s v="02"/>
    <s v="J"/>
    <s v="C"/>
    <x v="4"/>
    <x v="0"/>
    <d v="2022-08-12T00:00:00"/>
    <x v="2"/>
    <x v="1"/>
    <d v="2022-09-24T13:19:46"/>
    <x v="3"/>
  </r>
  <r>
    <d v="2022-09-23T13:22:04"/>
    <s v="JC02F16"/>
    <n v="60"/>
    <n v="0.82799999999999996"/>
    <n v="5.8000000000000003E-2"/>
    <n v="7"/>
    <n v="88.3"/>
    <n v="557"/>
    <n v="828"/>
    <s v="16"/>
    <s v="J"/>
    <s v="C"/>
    <x v="1"/>
    <x v="0"/>
    <d v="2022-08-05T00:00:00"/>
    <x v="3"/>
    <x v="8"/>
    <d v="2022-09-24T13:22:04"/>
    <x v="3"/>
  </r>
  <r>
    <d v="2022-09-23T13:23:56"/>
    <s v="JC16F14"/>
    <n v="60"/>
    <n v="0.52100000000000002"/>
    <n v="6.3E-2"/>
    <n v="12.1"/>
    <n v="66.7"/>
    <n v="495"/>
    <n v="521"/>
    <s v="14"/>
    <s v="J"/>
    <s v="C"/>
    <x v="15"/>
    <x v="0"/>
    <d v="2022-08-26T00:00:00"/>
    <x v="0"/>
    <x v="10"/>
    <d v="2022-09-24T13:23:56"/>
    <x v="3"/>
  </r>
  <r>
    <d v="2022-09-23T13:30:13"/>
    <s v="JC02F15"/>
    <n v="60"/>
    <n v="0.81499999999999995"/>
    <n v="6.2E-2"/>
    <n v="7.6"/>
    <n v="80"/>
    <n v="488"/>
    <n v="815"/>
    <s v="15"/>
    <s v="J"/>
    <s v="C"/>
    <x v="1"/>
    <x v="0"/>
    <d v="2022-08-05T00:00:00"/>
    <x v="3"/>
    <x v="9"/>
    <d v="2022-09-24T13:30:13"/>
    <x v="3"/>
  </r>
  <r>
    <d v="2022-09-23T13:32:18"/>
    <s v="JC06F03"/>
    <n v="61"/>
    <n v="0.79500000000000004"/>
    <n v="6.8000000000000005E-2"/>
    <n v="8.5"/>
    <n v="72.099999999999994"/>
    <n v="431"/>
    <n v="795"/>
    <s v="03"/>
    <s v="J"/>
    <s v="C"/>
    <x v="4"/>
    <x v="0"/>
    <d v="2022-08-12T00:00:00"/>
    <x v="2"/>
    <x v="2"/>
    <d v="2022-09-24T13:32:18"/>
    <x v="3"/>
  </r>
  <r>
    <d v="2022-09-23T13:32:42"/>
    <s v="JC16F13"/>
    <n v="60"/>
    <n v="0.51600000000000001"/>
    <n v="5.8000000000000003E-2"/>
    <n v="11.2"/>
    <n v="60"/>
    <n v="480"/>
    <n v="516"/>
    <s v="13"/>
    <s v="J"/>
    <s v="C"/>
    <x v="15"/>
    <x v="0"/>
    <d v="2022-08-26T00:00:00"/>
    <x v="0"/>
    <x v="11"/>
    <d v="2022-09-24T13:32:42"/>
    <x v="3"/>
  </r>
  <r>
    <d v="2022-09-23T13:39:45"/>
    <s v="JC02F14"/>
    <n v="60"/>
    <n v="0.83499999999999996"/>
    <n v="4.9000000000000002E-2"/>
    <n v="5.8"/>
    <n v="95"/>
    <n v="520"/>
    <n v="835"/>
    <s v="14"/>
    <s v="J"/>
    <s v="C"/>
    <x v="1"/>
    <x v="0"/>
    <d v="2022-08-05T00:00:00"/>
    <x v="3"/>
    <x v="10"/>
    <d v="2022-09-24T13:39:45"/>
    <x v="3"/>
  </r>
  <r>
    <d v="2022-09-23T13:42:40"/>
    <s v="JC06F04"/>
    <n v="60"/>
    <n v="0.68500000000000005"/>
    <n v="0.08"/>
    <n v="11.7"/>
    <n v="63.3"/>
    <n v="415"/>
    <n v="685"/>
    <s v="04"/>
    <s v="J"/>
    <s v="C"/>
    <x v="4"/>
    <x v="0"/>
    <d v="2022-08-12T00:00:00"/>
    <x v="2"/>
    <x v="3"/>
    <d v="2022-09-24T13:42:40"/>
    <x v="3"/>
  </r>
  <r>
    <d v="2022-09-23T13:43:48"/>
    <s v="JC16F12"/>
    <n v="60"/>
    <n v="0.49199999999999999"/>
    <n v="5.1999999999999998E-2"/>
    <n v="10.5"/>
    <n v="63.3"/>
    <n v="444"/>
    <n v="492"/>
    <s v="12"/>
    <s v="J"/>
    <s v="C"/>
    <x v="15"/>
    <x v="0"/>
    <d v="2022-08-26T00:00:00"/>
    <x v="0"/>
    <x v="12"/>
    <d v="2022-09-24T13:43:48"/>
    <x v="3"/>
  </r>
  <r>
    <d v="2022-09-23T13:48:47"/>
    <s v="JC02F13"/>
    <n v="60"/>
    <n v="0.83"/>
    <n v="4.7E-2"/>
    <n v="5.6"/>
    <n v="93.3"/>
    <n v="531"/>
    <n v="830"/>
    <s v="13"/>
    <s v="J"/>
    <s v="C"/>
    <x v="1"/>
    <x v="0"/>
    <d v="2022-08-05T00:00:00"/>
    <x v="3"/>
    <x v="11"/>
    <d v="2022-09-24T13:48:47"/>
    <x v="3"/>
  </r>
  <r>
    <d v="2022-09-23T13:53:38"/>
    <s v="JC16F11"/>
    <n v="60"/>
    <n v="0.50600000000000001"/>
    <n v="6.2E-2"/>
    <n v="12.2"/>
    <n v="55"/>
    <n v="415"/>
    <n v="506"/>
    <s v="11"/>
    <s v="J"/>
    <s v="C"/>
    <x v="15"/>
    <x v="0"/>
    <d v="2022-08-26T00:00:00"/>
    <x v="0"/>
    <x v="13"/>
    <d v="2022-09-24T13:53:38"/>
    <x v="3"/>
  </r>
  <r>
    <d v="2022-09-23T13:54:36"/>
    <s v="JC06F05"/>
    <n v="60"/>
    <n v="0.70899999999999996"/>
    <n v="7.0000000000000007E-2"/>
    <n v="9.9"/>
    <n v="75"/>
    <n v="448"/>
    <n v="709"/>
    <s v="05"/>
    <s v="J"/>
    <s v="C"/>
    <x v="4"/>
    <x v="0"/>
    <d v="2022-08-12T00:00:00"/>
    <x v="2"/>
    <x v="4"/>
    <d v="2022-09-24T13:54:36"/>
    <x v="3"/>
  </r>
  <r>
    <d v="2022-09-23T13:57:41"/>
    <s v="JC02F12"/>
    <n v="60"/>
    <n v="0.80800000000000005"/>
    <n v="6.6000000000000003E-2"/>
    <n v="8.1999999999999993"/>
    <n v="83.3"/>
    <n v="570"/>
    <n v="808"/>
    <s v="12"/>
    <s v="J"/>
    <s v="C"/>
    <x v="1"/>
    <x v="0"/>
    <d v="2022-08-05T00:00:00"/>
    <x v="3"/>
    <x v="12"/>
    <d v="2022-09-24T13:57:41"/>
    <x v="3"/>
  </r>
  <r>
    <d v="2022-09-23T14:04:14"/>
    <s v="JC16F09"/>
    <n v="60"/>
    <n v="0.496"/>
    <n v="6.2E-2"/>
    <n v="12.5"/>
    <n v="53.3"/>
    <n v="477"/>
    <n v="496"/>
    <s v="09"/>
    <s v="J"/>
    <s v="C"/>
    <x v="15"/>
    <x v="0"/>
    <d v="2022-08-26T00:00:00"/>
    <x v="0"/>
    <x v="15"/>
    <d v="2022-09-24T14:04:14"/>
    <x v="3"/>
  </r>
  <r>
    <d v="2022-09-23T14:04:57"/>
    <s v="JC06F06"/>
    <n v="60"/>
    <n v="0.68899999999999995"/>
    <n v="0.05"/>
    <n v="7.3"/>
    <n v="85"/>
    <n v="406"/>
    <n v="689"/>
    <s v="06"/>
    <s v="J"/>
    <s v="C"/>
    <x v="4"/>
    <x v="0"/>
    <d v="2022-08-12T00:00:00"/>
    <x v="2"/>
    <x v="5"/>
    <d v="2022-09-24T14:04:57"/>
    <x v="3"/>
  </r>
  <r>
    <d v="2022-09-23T14:05:55"/>
    <s v="JC02F11"/>
    <n v="60"/>
    <n v="0.81599999999999995"/>
    <n v="7.1999999999999995E-2"/>
    <n v="8.8000000000000007"/>
    <n v="78.3"/>
    <n v="551"/>
    <n v="816"/>
    <s v="11"/>
    <s v="J"/>
    <s v="C"/>
    <x v="1"/>
    <x v="0"/>
    <d v="2022-08-05T00:00:00"/>
    <x v="3"/>
    <x v="13"/>
    <d v="2022-09-24T14:05:55"/>
    <x v="3"/>
  </r>
  <r>
    <d v="2022-09-23T14:13:02"/>
    <s v="JC16F10"/>
    <n v="60"/>
    <n v="0.505"/>
    <n v="5.5E-2"/>
    <n v="11"/>
    <n v="63.3"/>
    <n v="501"/>
    <n v="505"/>
    <s v="10"/>
    <s v="J"/>
    <s v="C"/>
    <x v="15"/>
    <x v="0"/>
    <d v="2022-08-26T00:00:00"/>
    <x v="0"/>
    <x v="14"/>
    <d v="2022-09-24T14:13:02"/>
    <x v="3"/>
  </r>
  <r>
    <d v="2022-09-23T14:14:43"/>
    <s v="JC02F10"/>
    <n v="60"/>
    <n v="0.79"/>
    <n v="5.5E-2"/>
    <n v="6.9"/>
    <n v="85"/>
    <n v="529"/>
    <n v="790"/>
    <s v="10"/>
    <s v="J"/>
    <s v="C"/>
    <x v="1"/>
    <x v="0"/>
    <d v="2022-08-05T00:00:00"/>
    <x v="3"/>
    <x v="14"/>
    <d v="2022-09-24T14:14:43"/>
    <x v="3"/>
  </r>
  <r>
    <d v="2022-09-23T14:15:57"/>
    <s v="JC06F07"/>
    <n v="63"/>
    <n v="0.76500000000000001"/>
    <n v="5.8999999999999997E-2"/>
    <n v="7.7"/>
    <n v="84.1"/>
    <n v="468"/>
    <n v="765"/>
    <s v="07"/>
    <s v="J"/>
    <s v="C"/>
    <x v="4"/>
    <x v="0"/>
    <d v="2022-08-12T00:00:00"/>
    <x v="2"/>
    <x v="6"/>
    <d v="2022-09-24T14:15:57"/>
    <x v="3"/>
  </r>
  <r>
    <d v="2022-09-23T14:21:44"/>
    <s v="JC16F08"/>
    <n v="60"/>
    <n v="0.47699999999999998"/>
    <n v="6.0999999999999999E-2"/>
    <n v="12.9"/>
    <n v="56.7"/>
    <n v="420"/>
    <n v="477"/>
    <s v="08"/>
    <s v="J"/>
    <s v="C"/>
    <x v="15"/>
    <x v="0"/>
    <d v="2022-08-26T00:00:00"/>
    <x v="0"/>
    <x v="7"/>
    <d v="2022-09-24T14:21:44"/>
    <x v="3"/>
  </r>
  <r>
    <d v="2022-09-23T14:23:37"/>
    <s v="JC02F09"/>
    <n v="60"/>
    <n v="0.77100000000000002"/>
    <n v="6.2E-2"/>
    <n v="8"/>
    <n v="75"/>
    <n v="513"/>
    <n v="771"/>
    <s v="09"/>
    <s v="J"/>
    <s v="C"/>
    <x v="1"/>
    <x v="0"/>
    <d v="2022-08-05T00:00:00"/>
    <x v="3"/>
    <x v="15"/>
    <d v="2022-09-24T14:23:37"/>
    <x v="3"/>
  </r>
  <r>
    <d v="2022-09-23T14:25:44"/>
    <s v="JC06F08"/>
    <n v="60"/>
    <n v="0.75900000000000001"/>
    <n v="5.0999999999999997E-2"/>
    <n v="6.7"/>
    <n v="90"/>
    <n v="503"/>
    <n v="759"/>
    <s v="08"/>
    <s v="J"/>
    <s v="C"/>
    <x v="4"/>
    <x v="0"/>
    <d v="2022-08-12T00:00:00"/>
    <x v="2"/>
    <x v="7"/>
    <d v="2022-09-24T14:25:44"/>
    <x v="3"/>
  </r>
  <r>
    <d v="2022-09-23T14:31:59"/>
    <s v="JC16F07"/>
    <n v="60"/>
    <n v="0.5"/>
    <n v="4.8000000000000001E-2"/>
    <n v="9.5"/>
    <n v="78.3"/>
    <n v="505"/>
    <n v="500"/>
    <s v="07"/>
    <s v="J"/>
    <s v="C"/>
    <x v="15"/>
    <x v="0"/>
    <d v="2022-08-26T00:00:00"/>
    <x v="0"/>
    <x v="6"/>
    <d v="2022-09-24T14:31:59"/>
    <x v="3"/>
  </r>
  <r>
    <d v="2022-09-23T14:32:43"/>
    <s v="JC02F08"/>
    <n v="60"/>
    <n v="0.92300000000000004"/>
    <n v="7.6999999999999999E-2"/>
    <n v="8.4"/>
    <n v="81.7"/>
    <n v="508"/>
    <n v="923"/>
    <s v="08"/>
    <s v="J"/>
    <s v="C"/>
    <x v="1"/>
    <x v="0"/>
    <d v="2022-08-05T00:00:00"/>
    <x v="3"/>
    <x v="7"/>
    <d v="2022-09-24T14:32:43"/>
    <x v="3"/>
  </r>
  <r>
    <d v="2022-09-23T14:34:52"/>
    <s v="JC06F09"/>
    <n v="60"/>
    <n v="0.78200000000000003"/>
    <n v="5.1999999999999998E-2"/>
    <n v="6.6"/>
    <n v="86.7"/>
    <n v="441"/>
    <n v="782"/>
    <s v="09"/>
    <s v="J"/>
    <s v="C"/>
    <x v="4"/>
    <x v="0"/>
    <d v="2022-08-12T00:00:00"/>
    <x v="2"/>
    <x v="15"/>
    <d v="2022-09-24T14:34:52"/>
    <x v="3"/>
  </r>
  <r>
    <d v="2022-09-23T14:41:53"/>
    <s v="JC02F07"/>
    <n v="60"/>
    <n v="0.88"/>
    <n v="6.5000000000000002E-2"/>
    <n v="7.4"/>
    <n v="83.3"/>
    <n v="570"/>
    <n v="880"/>
    <s v="07"/>
    <s v="J"/>
    <s v="C"/>
    <x v="1"/>
    <x v="0"/>
    <d v="2022-08-05T00:00:00"/>
    <x v="3"/>
    <x v="6"/>
    <d v="2022-09-24T14:41:53"/>
    <x v="3"/>
  </r>
  <r>
    <d v="2022-09-23T14:42:48"/>
    <s v="JC16F06"/>
    <n v="60"/>
    <n v="0.48899999999999999"/>
    <n v="6.4000000000000001E-2"/>
    <n v="13"/>
    <n v="58.3"/>
    <n v="376"/>
    <n v="489"/>
    <s v="06"/>
    <s v="J"/>
    <s v="C"/>
    <x v="15"/>
    <x v="0"/>
    <d v="2022-08-26T00:00:00"/>
    <x v="0"/>
    <x v="5"/>
    <d v="2022-09-24T14:42:48"/>
    <x v="3"/>
  </r>
  <r>
    <d v="2022-09-23T14:44:46"/>
    <s v="JC06F10"/>
    <n v="60"/>
    <n v="0.70699999999999996"/>
    <n v="4.8000000000000001E-2"/>
    <n v="6.8"/>
    <n v="86.7"/>
    <n v="448"/>
    <n v="707"/>
    <s v="10"/>
    <s v="J"/>
    <s v="C"/>
    <x v="4"/>
    <x v="0"/>
    <d v="2022-08-12T00:00:00"/>
    <x v="2"/>
    <x v="14"/>
    <d v="2022-09-24T14:44:46"/>
    <x v="3"/>
  </r>
  <r>
    <d v="2022-09-23T14:50:47"/>
    <s v="JC02F06"/>
    <n v="60"/>
    <n v="0.83299999999999996"/>
    <n v="8.1000000000000003E-2"/>
    <n v="9.6999999999999993"/>
    <n v="68.3"/>
    <n v="561"/>
    <n v="833"/>
    <s v="06"/>
    <s v="J"/>
    <s v="C"/>
    <x v="1"/>
    <x v="0"/>
    <d v="2022-08-05T00:00:00"/>
    <x v="3"/>
    <x v="5"/>
    <d v="2022-09-24T14:50:47"/>
    <x v="3"/>
  </r>
  <r>
    <d v="2022-09-23T14:54:44"/>
    <s v="JC06F11"/>
    <n v="60"/>
    <n v="0.72899999999999998"/>
    <n v="5.1999999999999998E-2"/>
    <n v="7.2"/>
    <n v="83.3"/>
    <n v="444"/>
    <n v="729"/>
    <s v="11"/>
    <s v="J"/>
    <s v="C"/>
    <x v="4"/>
    <x v="0"/>
    <d v="2022-08-12T00:00:00"/>
    <x v="2"/>
    <x v="13"/>
    <d v="2022-09-24T14:54:44"/>
    <x v="3"/>
  </r>
  <r>
    <d v="2022-09-23T14:55:54"/>
    <s v="JC16F05"/>
    <n v="60"/>
    <n v="0.48199999999999998"/>
    <n v="0.06"/>
    <n v="12.5"/>
    <n v="48.3"/>
    <n v="424"/>
    <n v="482"/>
    <s v="05"/>
    <s v="J"/>
    <s v="C"/>
    <x v="15"/>
    <x v="0"/>
    <d v="2022-08-26T00:00:00"/>
    <x v="0"/>
    <x v="4"/>
    <d v="2022-09-24T14:55:54"/>
    <x v="3"/>
  </r>
  <r>
    <d v="2022-09-23T14:59:19"/>
    <s v="JC02F05"/>
    <n v="60"/>
    <n v="0.747"/>
    <n v="8.5999999999999993E-2"/>
    <n v="11.5"/>
    <n v="66.7"/>
    <n v="581"/>
    <n v="747"/>
    <s v="05"/>
    <s v="J"/>
    <s v="C"/>
    <x v="1"/>
    <x v="0"/>
    <d v="2022-08-05T00:00:00"/>
    <x v="3"/>
    <x v="4"/>
    <d v="2022-09-24T14:59:19"/>
    <x v="3"/>
  </r>
  <r>
    <d v="2022-09-23T15:04:47"/>
    <s v="JC06F12"/>
    <n v="60"/>
    <n v="0.71599999999999997"/>
    <n v="4.2000000000000003E-2"/>
    <n v="5.8"/>
    <n v="91.7"/>
    <n v="439"/>
    <n v="716"/>
    <s v="12"/>
    <s v="J"/>
    <s v="C"/>
    <x v="4"/>
    <x v="0"/>
    <d v="2022-08-12T00:00:00"/>
    <x v="2"/>
    <x v="12"/>
    <d v="2022-09-24T15:04:47"/>
    <x v="3"/>
  </r>
  <r>
    <d v="2022-09-23T15:08:12"/>
    <s v="JC02F04"/>
    <n v="60"/>
    <n v="0.76100000000000001"/>
    <n v="6.4000000000000001E-2"/>
    <n v="8.4"/>
    <n v="75"/>
    <n v="562"/>
    <n v="761"/>
    <s v="04"/>
    <s v="J"/>
    <s v="C"/>
    <x v="1"/>
    <x v="0"/>
    <d v="2022-08-05T00:00:00"/>
    <x v="3"/>
    <x v="3"/>
    <d v="2022-09-24T15:08:12"/>
    <x v="3"/>
  </r>
  <r>
    <d v="2022-09-23T15:08:15"/>
    <s v="JC16F04"/>
    <n v="60"/>
    <n v="0.46899999999999997"/>
    <n v="6.2E-2"/>
    <n v="13.3"/>
    <n v="48.3"/>
    <n v="482"/>
    <n v="469"/>
    <s v="04"/>
    <s v="J"/>
    <s v="C"/>
    <x v="15"/>
    <x v="0"/>
    <d v="2022-08-26T00:00:00"/>
    <x v="0"/>
    <x v="3"/>
    <d v="2022-09-24T15:08:15"/>
    <x v="3"/>
  </r>
  <r>
    <d v="2022-09-23T15:14:55"/>
    <s v="JC06F13"/>
    <n v="60"/>
    <n v="0.70499999999999996"/>
    <n v="5.0999999999999997E-2"/>
    <n v="7.2"/>
    <n v="83.3"/>
    <n v="411"/>
    <n v="705"/>
    <s v="13"/>
    <s v="J"/>
    <s v="C"/>
    <x v="4"/>
    <x v="0"/>
    <d v="2022-08-12T00:00:00"/>
    <x v="2"/>
    <x v="11"/>
    <d v="2022-09-24T15:14:55"/>
    <x v="3"/>
  </r>
  <r>
    <d v="2022-09-23T15:16:53"/>
    <s v="JC02F03"/>
    <n v="60"/>
    <n v="0.83"/>
    <n v="8.7999999999999995E-2"/>
    <n v="10.6"/>
    <n v="60"/>
    <n v="565"/>
    <n v="830"/>
    <s v="03"/>
    <s v="J"/>
    <s v="C"/>
    <x v="1"/>
    <x v="0"/>
    <d v="2022-08-05T00:00:00"/>
    <x v="3"/>
    <x v="2"/>
    <d v="2022-09-24T15:16:53"/>
    <x v="3"/>
  </r>
  <r>
    <d v="2022-09-23T15:19:13"/>
    <s v="JC16F03"/>
    <n v="60"/>
    <n v="0.47499999999999998"/>
    <n v="5.7000000000000002E-2"/>
    <n v="12"/>
    <n v="60"/>
    <n v="418"/>
    <n v="475"/>
    <s v="03"/>
    <s v="J"/>
    <s v="C"/>
    <x v="15"/>
    <x v="0"/>
    <d v="2022-08-26T00:00:00"/>
    <x v="0"/>
    <x v="2"/>
    <d v="2022-09-24T15:19:13"/>
    <x v="3"/>
  </r>
  <r>
    <d v="2022-09-23T15:25:36"/>
    <s v="JC02F02"/>
    <n v="60"/>
    <n v="0.80800000000000005"/>
    <n v="7.4999999999999997E-2"/>
    <n v="9.3000000000000007"/>
    <n v="63.3"/>
    <n v="581"/>
    <n v="808"/>
    <s v="02"/>
    <s v="J"/>
    <s v="C"/>
    <x v="1"/>
    <x v="0"/>
    <d v="2022-08-05T00:00:00"/>
    <x v="3"/>
    <x v="1"/>
    <d v="2022-09-24T15:25:36"/>
    <x v="3"/>
  </r>
  <r>
    <d v="2022-09-23T15:25:38"/>
    <s v="JC06F14"/>
    <n v="60"/>
    <n v="0.70599999999999996"/>
    <n v="0.04"/>
    <n v="5.6"/>
    <n v="93.3"/>
    <n v="401"/>
    <n v="706"/>
    <s v="14"/>
    <s v="J"/>
    <s v="C"/>
    <x v="4"/>
    <x v="0"/>
    <d v="2022-08-12T00:00:00"/>
    <x v="2"/>
    <x v="10"/>
    <d v="2022-09-24T15:25:38"/>
    <x v="3"/>
  </r>
  <r>
    <d v="2022-09-23T15:31:07"/>
    <s v="JC16F01"/>
    <n v="60"/>
    <n v="0.52200000000000002"/>
    <n v="7.0000000000000007E-2"/>
    <n v="13.4"/>
    <n v="60"/>
    <n v="404"/>
    <n v="522"/>
    <s v="01"/>
    <s v="J"/>
    <s v="C"/>
    <x v="15"/>
    <x v="0"/>
    <d v="2022-08-26T00:00:00"/>
    <x v="0"/>
    <x v="0"/>
    <d v="2022-09-24T15:31:07"/>
    <x v="3"/>
  </r>
  <r>
    <d v="2022-09-23T15:33:42"/>
    <s v="JC02F01"/>
    <n v="60"/>
    <n v="0.80400000000000005"/>
    <n v="5.0999999999999997E-2"/>
    <n v="6.4"/>
    <n v="93.3"/>
    <n v="547"/>
    <n v="804"/>
    <s v="01"/>
    <s v="J"/>
    <s v="C"/>
    <x v="1"/>
    <x v="0"/>
    <d v="2022-08-05T00:00:00"/>
    <x v="3"/>
    <x v="0"/>
    <d v="2022-09-24T15:33:42"/>
    <x v="3"/>
  </r>
  <r>
    <d v="2022-09-23T15:36:36"/>
    <s v="JC06F15"/>
    <n v="60"/>
    <n v="0.72299999999999998"/>
    <n v="5.7000000000000002E-2"/>
    <n v="7.9"/>
    <n v="85"/>
    <n v="442"/>
    <n v="723"/>
    <s v="15"/>
    <s v="J"/>
    <s v="C"/>
    <x v="4"/>
    <x v="0"/>
    <d v="2022-08-12T00:00:00"/>
    <x v="2"/>
    <x v="9"/>
    <d v="2022-09-24T15:36:36"/>
    <x v="3"/>
  </r>
  <r>
    <d v="2022-09-23T15:42:02"/>
    <s v="JC16F02"/>
    <n v="60"/>
    <n v="0.496"/>
    <n v="7.0000000000000007E-2"/>
    <n v="14.1"/>
    <n v="45"/>
    <n v="405"/>
    <n v="496"/>
    <s v="02"/>
    <s v="J"/>
    <s v="C"/>
    <x v="15"/>
    <x v="0"/>
    <d v="2022-08-26T00:00:00"/>
    <x v="0"/>
    <x v="1"/>
    <d v="2022-09-24T15:42:02"/>
    <x v="3"/>
  </r>
  <r>
    <d v="2022-09-23T15:46:42"/>
    <s v="JC06F16"/>
    <n v="60"/>
    <n v="0.72499999999999998"/>
    <n v="4.4999999999999998E-2"/>
    <n v="6.2"/>
    <n v="91.7"/>
    <n v="495"/>
    <n v="725"/>
    <s v="16"/>
    <s v="J"/>
    <s v="C"/>
    <x v="4"/>
    <x v="0"/>
    <d v="2022-08-12T00:00:00"/>
    <x v="2"/>
    <x v="8"/>
    <d v="2022-09-24T15:46:42"/>
    <x v="3"/>
  </r>
  <r>
    <d v="2022-09-23T15:55:53"/>
    <s v="JC06M07"/>
    <n v="20"/>
    <n v="1.0940000000000001"/>
    <n v="7.9000000000000001E-2"/>
    <n v="7.2"/>
    <n v="85"/>
    <n v="398"/>
    <n v="1094"/>
    <s v="07"/>
    <s v="J"/>
    <s v="C"/>
    <x v="4"/>
    <x v="1"/>
    <d v="2022-08-12T00:00:00"/>
    <x v="2"/>
    <x v="6"/>
    <d v="2022-09-24T15:55:53"/>
    <x v="3"/>
  </r>
  <r>
    <d v="2022-09-23T15:59:55"/>
    <s v="JC06M06"/>
    <n v="20"/>
    <n v="1.244"/>
    <n v="0.13400000000000001"/>
    <n v="10.8"/>
    <n v="70"/>
    <n v="416"/>
    <n v="1244"/>
    <s v="06"/>
    <s v="J"/>
    <s v="C"/>
    <x v="4"/>
    <x v="1"/>
    <d v="2022-08-12T00:00:00"/>
    <x v="2"/>
    <x v="5"/>
    <d v="2022-09-24T15:59:55"/>
    <x v="3"/>
  </r>
  <r>
    <d v="2022-09-23T16:04:00"/>
    <s v="JC06M05"/>
    <n v="20"/>
    <n v="1.0229999999999999"/>
    <n v="0.108"/>
    <n v="10.5"/>
    <n v="80"/>
    <n v="453"/>
    <n v="1022.9999999999999"/>
    <s v="05"/>
    <s v="J"/>
    <s v="C"/>
    <x v="4"/>
    <x v="1"/>
    <d v="2022-08-12T00:00:00"/>
    <x v="2"/>
    <x v="4"/>
    <d v="2022-09-24T16:04:00"/>
    <x v="3"/>
  </r>
  <r>
    <d v="2022-09-23T16:07:57"/>
    <s v="JC06M04"/>
    <n v="20"/>
    <n v="1.0109999999999999"/>
    <n v="8.1000000000000003E-2"/>
    <n v="8"/>
    <n v="90"/>
    <n v="439"/>
    <n v="1010.9999999999999"/>
    <s v="04"/>
    <s v="J"/>
    <s v="C"/>
    <x v="4"/>
    <x v="1"/>
    <d v="2022-08-12T00:00:00"/>
    <x v="2"/>
    <x v="3"/>
    <d v="2022-09-24T16:07:57"/>
    <x v="3"/>
  </r>
  <r>
    <d v="2022-09-23T16:11:48"/>
    <s v="JC06M03"/>
    <n v="20"/>
    <n v="0.97399999999999998"/>
    <n v="7.4999999999999997E-2"/>
    <n v="7.7"/>
    <n v="85"/>
    <n v="453"/>
    <n v="974"/>
    <s v="03"/>
    <s v="J"/>
    <s v="C"/>
    <x v="4"/>
    <x v="1"/>
    <d v="2022-08-12T00:00:00"/>
    <x v="2"/>
    <x v="2"/>
    <d v="2022-09-24T16:11:48"/>
    <x v="3"/>
  </r>
  <r>
    <d v="2022-09-23T16:15:26"/>
    <s v="JC06M02"/>
    <n v="20"/>
    <n v="1.0069999999999999"/>
    <n v="9.1999999999999998E-2"/>
    <n v="9.1"/>
    <n v="65"/>
    <n v="379"/>
    <n v="1006.9999999999999"/>
    <s v="02"/>
    <s v="J"/>
    <s v="C"/>
    <x v="4"/>
    <x v="1"/>
    <d v="2022-08-12T00:00:00"/>
    <x v="2"/>
    <x v="1"/>
    <d v="2022-09-24T16:15:26"/>
    <x v="3"/>
  </r>
  <r>
    <d v="2022-09-24T08:19:13"/>
    <s v="JC05F01"/>
    <n v="60"/>
    <n v="0.67800000000000005"/>
    <n v="7.0000000000000007E-2"/>
    <n v="10.3"/>
    <n v="68.3"/>
    <n v="262"/>
    <n v="678"/>
    <s v="01"/>
    <s v="J"/>
    <s v="C"/>
    <x v="10"/>
    <x v="0"/>
    <d v="2022-08-12T00:00:00"/>
    <x v="2"/>
    <x v="0"/>
    <d v="2022-09-24T08:19:13"/>
    <x v="3"/>
  </r>
  <r>
    <d v="2022-09-24T08:33:19"/>
    <s v="JC05F02"/>
    <n v="60"/>
    <n v="0.68200000000000005"/>
    <n v="0.09"/>
    <n v="13.2"/>
    <n v="56.7"/>
    <n v="368"/>
    <n v="682"/>
    <s v="02"/>
    <s v="J"/>
    <s v="C"/>
    <x v="10"/>
    <x v="0"/>
    <d v="2022-08-12T00:00:00"/>
    <x v="2"/>
    <x v="1"/>
    <d v="2022-09-24T08:33:19"/>
    <x v="3"/>
  </r>
  <r>
    <d v="2022-09-24T08:46:49"/>
    <s v="JC05F03"/>
    <n v="60"/>
    <n v="0.73099999999999998"/>
    <n v="7.0000000000000007E-2"/>
    <n v="9.5"/>
    <n v="75"/>
    <n v="363"/>
    <n v="731"/>
    <s v="03"/>
    <s v="J"/>
    <s v="C"/>
    <x v="10"/>
    <x v="0"/>
    <d v="2022-08-12T00:00:00"/>
    <x v="2"/>
    <x v="2"/>
    <d v="2022-09-24T08:46:49"/>
    <x v="3"/>
  </r>
  <r>
    <d v="2022-09-24T08:59:50"/>
    <s v="JC05F04"/>
    <n v="60"/>
    <n v="0.746"/>
    <n v="6.0999999999999999E-2"/>
    <n v="8.1999999999999993"/>
    <n v="81.7"/>
    <n v="378"/>
    <n v="746"/>
    <s v="04"/>
    <s v="J"/>
    <s v="C"/>
    <x v="10"/>
    <x v="0"/>
    <d v="2022-08-12T00:00:00"/>
    <x v="2"/>
    <x v="3"/>
    <d v="2022-09-24T08:59:50"/>
    <x v="3"/>
  </r>
  <r>
    <d v="2022-09-24T09:12:40"/>
    <s v="JC05F05"/>
    <n v="60"/>
    <n v="0.63700000000000001"/>
    <n v="4.7E-2"/>
    <n v="7.3"/>
    <n v="85"/>
    <n v="469"/>
    <n v="637"/>
    <s v="05"/>
    <s v="J"/>
    <s v="C"/>
    <x v="10"/>
    <x v="0"/>
    <d v="2022-08-12T00:00:00"/>
    <x v="2"/>
    <x v="4"/>
    <d v="2022-09-24T09:12:40"/>
    <x v="3"/>
  </r>
  <r>
    <d v="2022-09-24T09:23:13"/>
    <s v="JC05F06"/>
    <n v="60"/>
    <n v="0.64900000000000002"/>
    <n v="0.04"/>
    <n v="6.1"/>
    <n v="90"/>
    <n v="384"/>
    <n v="649"/>
    <s v="06"/>
    <s v="J"/>
    <s v="C"/>
    <x v="10"/>
    <x v="0"/>
    <d v="2022-08-12T00:00:00"/>
    <x v="2"/>
    <x v="5"/>
    <d v="2022-09-24T09:23:13"/>
    <x v="3"/>
  </r>
  <r>
    <d v="2022-09-24T09:35:20"/>
    <s v="JC05F07"/>
    <n v="60"/>
    <n v="0.72599999999999998"/>
    <n v="4.5999999999999999E-2"/>
    <n v="6.3"/>
    <n v="91.7"/>
    <n v="407"/>
    <n v="726"/>
    <s v="07"/>
    <s v="J"/>
    <s v="C"/>
    <x v="10"/>
    <x v="0"/>
    <d v="2022-08-12T00:00:00"/>
    <x v="2"/>
    <x v="6"/>
    <d v="2022-09-24T09:35:20"/>
    <x v="3"/>
  </r>
  <r>
    <d v="2022-09-24T09:46:54"/>
    <s v="JC05F08"/>
    <n v="60"/>
    <n v="0.72599999999999998"/>
    <n v="5.8999999999999997E-2"/>
    <n v="8.1"/>
    <n v="80"/>
    <n v="370"/>
    <n v="726"/>
    <s v="08"/>
    <s v="J"/>
    <s v="C"/>
    <x v="10"/>
    <x v="0"/>
    <d v="2022-08-12T00:00:00"/>
    <x v="2"/>
    <x v="7"/>
    <d v="2022-09-24T09:46:54"/>
    <x v="3"/>
  </r>
  <r>
    <d v="2022-09-24T09:59:07"/>
    <s v="JC05F09"/>
    <n v="60"/>
    <n v="0.72599999999999998"/>
    <n v="6.9000000000000006E-2"/>
    <n v="9.5"/>
    <n v="86.7"/>
    <n v="393"/>
    <n v="726"/>
    <s v="09"/>
    <s v="J"/>
    <s v="C"/>
    <x v="10"/>
    <x v="0"/>
    <d v="2022-08-12T00:00:00"/>
    <x v="2"/>
    <x v="15"/>
    <d v="2022-09-24T09:59:07"/>
    <x v="3"/>
  </r>
  <r>
    <d v="2022-09-24T10:11:07"/>
    <s v="JC05F10"/>
    <n v="60"/>
    <n v="0.72299999999999998"/>
    <n v="4.3999999999999997E-2"/>
    <n v="6.1"/>
    <n v="88.3"/>
    <n v="390"/>
    <n v="723"/>
    <s v="10"/>
    <s v="J"/>
    <s v="C"/>
    <x v="10"/>
    <x v="0"/>
    <d v="2022-08-12T00:00:00"/>
    <x v="2"/>
    <x v="14"/>
    <d v="2022-09-24T10:11:07"/>
    <x v="3"/>
  </r>
  <r>
    <d v="2022-09-24T10:22:57"/>
    <s v="JC05F11"/>
    <n v="60"/>
    <n v="0.64100000000000001"/>
    <n v="4.2999999999999997E-2"/>
    <n v="6.8"/>
    <n v="85"/>
    <n v="453"/>
    <n v="641"/>
    <s v="11"/>
    <s v="J"/>
    <s v="C"/>
    <x v="10"/>
    <x v="0"/>
    <d v="2022-08-12T00:00:00"/>
    <x v="2"/>
    <x v="13"/>
    <d v="2022-09-24T10:22:57"/>
    <x v="3"/>
  </r>
  <r>
    <d v="2022-09-24T10:33:23"/>
    <s v="JC05F12"/>
    <n v="60"/>
    <n v="0.621"/>
    <n v="4.7E-2"/>
    <n v="7.6"/>
    <n v="81.7"/>
    <n v="399"/>
    <n v="621"/>
    <s v="12"/>
    <s v="J"/>
    <s v="C"/>
    <x v="10"/>
    <x v="0"/>
    <d v="2022-08-12T00:00:00"/>
    <x v="2"/>
    <x v="12"/>
    <d v="2022-09-24T10:33:23"/>
    <x v="3"/>
  </r>
  <r>
    <d v="2022-09-24T10:45:18"/>
    <s v="JC05F13"/>
    <n v="60"/>
    <n v="0.63700000000000001"/>
    <n v="3.7999999999999999E-2"/>
    <n v="5.9"/>
    <n v="90"/>
    <n v="411"/>
    <n v="637"/>
    <s v="13"/>
    <s v="J"/>
    <s v="C"/>
    <x v="10"/>
    <x v="0"/>
    <d v="2022-08-12T00:00:00"/>
    <x v="2"/>
    <x v="11"/>
    <d v="2022-09-24T10:45:18"/>
    <x v="3"/>
  </r>
  <r>
    <d v="2022-09-24T10:56:13"/>
    <s v="JC05F14"/>
    <n v="60"/>
    <n v="0.626"/>
    <n v="0.04"/>
    <n v="6.5"/>
    <n v="86.7"/>
    <n v="399"/>
    <n v="626"/>
    <s v="14"/>
    <s v="J"/>
    <s v="C"/>
    <x v="10"/>
    <x v="0"/>
    <d v="2022-08-12T00:00:00"/>
    <x v="2"/>
    <x v="10"/>
    <d v="2022-09-24T10:56:13"/>
    <x v="3"/>
  </r>
  <r>
    <d v="2022-09-24T11:08:16"/>
    <s v="JC05F15"/>
    <n v="60"/>
    <n v="0.70599999999999996"/>
    <n v="6.9000000000000006E-2"/>
    <n v="9.8000000000000007"/>
    <n v="65"/>
    <n v="391"/>
    <n v="706"/>
    <s v="15"/>
    <s v="J"/>
    <s v="C"/>
    <x v="10"/>
    <x v="0"/>
    <d v="2022-08-12T00:00:00"/>
    <x v="2"/>
    <x v="9"/>
    <d v="2022-09-24T11:08:16"/>
    <x v="3"/>
  </r>
  <r>
    <d v="2022-09-24T11:19:48"/>
    <s v="JC05F16"/>
    <n v="60"/>
    <n v="0.71499999999999997"/>
    <n v="0.05"/>
    <n v="7"/>
    <n v="88.3"/>
    <n v="399"/>
    <n v="715"/>
    <s v="16"/>
    <s v="J"/>
    <s v="C"/>
    <x v="10"/>
    <x v="0"/>
    <d v="2022-08-12T00:00:00"/>
    <x v="2"/>
    <x v="8"/>
    <d v="2022-09-24T11:19:48"/>
    <x v="3"/>
  </r>
  <r>
    <d v="2022-09-24T11:30:51"/>
    <s v="JC05M07"/>
    <n v="20"/>
    <n v="1.1479999999999999"/>
    <n v="9.6000000000000002E-2"/>
    <n v="8.4"/>
    <n v="75"/>
    <n v="350"/>
    <n v="1148"/>
    <s v="07"/>
    <s v="J"/>
    <s v="C"/>
    <x v="10"/>
    <x v="1"/>
    <d v="2022-08-12T00:00:00"/>
    <x v="2"/>
    <x v="6"/>
    <d v="2022-09-24T11:30:51"/>
    <x v="3"/>
  </r>
  <r>
    <d v="2022-09-24T11:35:26"/>
    <s v="JC05M06"/>
    <n v="20"/>
    <n v="1.155"/>
    <n v="8.2000000000000003E-2"/>
    <n v="7.1"/>
    <n v="80"/>
    <n v="426"/>
    <n v="1155"/>
    <s v="06"/>
    <s v="J"/>
    <s v="C"/>
    <x v="10"/>
    <x v="1"/>
    <d v="2022-08-12T00:00:00"/>
    <x v="2"/>
    <x v="5"/>
    <d v="2022-09-24T11:35:26"/>
    <x v="3"/>
  </r>
  <r>
    <d v="2022-09-24T11:39:42"/>
    <s v="JC05M05"/>
    <n v="20"/>
    <n v="1.0509999999999999"/>
    <n v="9.8000000000000004E-2"/>
    <n v="9.3000000000000007"/>
    <n v="70"/>
    <n v="404"/>
    <n v="1051"/>
    <s v="05"/>
    <s v="J"/>
    <s v="C"/>
    <x v="10"/>
    <x v="1"/>
    <d v="2022-08-12T00:00:00"/>
    <x v="2"/>
    <x v="4"/>
    <d v="2022-09-24T11:39:42"/>
    <x v="3"/>
  </r>
  <r>
    <d v="2022-09-24T11:43:54"/>
    <s v="JC05M04"/>
    <n v="20"/>
    <n v="1.117"/>
    <n v="0.14000000000000001"/>
    <n v="12.5"/>
    <n v="45"/>
    <n v="409"/>
    <n v="1117"/>
    <s v="04"/>
    <s v="J"/>
    <s v="C"/>
    <x v="10"/>
    <x v="1"/>
    <d v="2022-08-12T00:00:00"/>
    <x v="2"/>
    <x v="3"/>
    <d v="2022-09-24T11:43:54"/>
    <x v="3"/>
  </r>
  <r>
    <d v="2022-09-24T11:47:41"/>
    <s v="JC05M03"/>
    <n v="20"/>
    <n v="1.0149999999999999"/>
    <n v="8.3000000000000004E-2"/>
    <n v="8.1999999999999993"/>
    <n v="80"/>
    <n v="387"/>
    <n v="1014.9999999999999"/>
    <s v="03"/>
    <s v="J"/>
    <s v="C"/>
    <x v="10"/>
    <x v="1"/>
    <d v="2022-08-12T00:00:00"/>
    <x v="2"/>
    <x v="2"/>
    <d v="2022-09-24T11:47:41"/>
    <x v="3"/>
  </r>
  <r>
    <d v="2022-09-24T11:51:35"/>
    <s v="JC05M02"/>
    <n v="20"/>
    <n v="0.91700000000000004"/>
    <n v="5.6000000000000001E-2"/>
    <n v="6.1"/>
    <n v="90"/>
    <n v="365"/>
    <n v="917"/>
    <s v="02"/>
    <s v="J"/>
    <s v="C"/>
    <x v="10"/>
    <x v="1"/>
    <d v="2022-08-12T00:00:00"/>
    <x v="2"/>
    <x v="1"/>
    <d v="2022-09-24T11:51:35"/>
    <x v="3"/>
  </r>
  <r>
    <d v="2022-09-26T08:49:28"/>
    <s v="JC03F16"/>
    <n v="60"/>
    <n v="0.88800000000000001"/>
    <n v="5.6000000000000001E-2"/>
    <n v="6.3"/>
    <n v="90"/>
    <n v="452"/>
    <n v="888"/>
    <s v="16"/>
    <s v="J"/>
    <s v="C"/>
    <x v="2"/>
    <x v="0"/>
    <d v="2022-08-08T00:00:00"/>
    <x v="3"/>
    <x v="8"/>
    <d v="2022-10-01T08:49:28"/>
    <x v="4"/>
  </r>
  <r>
    <d v="2022-09-26T09:00:15"/>
    <s v="JC03F15"/>
    <n v="60"/>
    <n v="0.82199999999999995"/>
    <n v="6.5000000000000002E-2"/>
    <n v="7.9"/>
    <n v="80"/>
    <n v="505"/>
    <n v="822"/>
    <s v="15"/>
    <s v="J"/>
    <s v="C"/>
    <x v="2"/>
    <x v="0"/>
    <d v="2022-08-08T00:00:00"/>
    <x v="3"/>
    <x v="9"/>
    <d v="2022-10-01T09:00:15"/>
    <x v="4"/>
  </r>
  <r>
    <d v="2022-09-26T09:09:40"/>
    <s v="JC03F14"/>
    <n v="60"/>
    <n v="0.89700000000000002"/>
    <n v="5.7000000000000002E-2"/>
    <n v="6.3"/>
    <n v="88.3"/>
    <n v="512"/>
    <n v="897"/>
    <s v="14"/>
    <s v="J"/>
    <s v="C"/>
    <x v="2"/>
    <x v="0"/>
    <d v="2022-08-08T00:00:00"/>
    <x v="3"/>
    <x v="10"/>
    <d v="2022-10-01T09:09:40"/>
    <x v="4"/>
  </r>
  <r>
    <d v="2022-09-26T09:18:19"/>
    <s v="JC03F13"/>
    <n v="60"/>
    <n v="0.88700000000000001"/>
    <n v="5.5E-2"/>
    <n v="6.2"/>
    <n v="91.7"/>
    <n v="491"/>
    <n v="887"/>
    <s v="13"/>
    <s v="J"/>
    <s v="C"/>
    <x v="2"/>
    <x v="0"/>
    <d v="2022-08-08T00:00:00"/>
    <x v="3"/>
    <x v="11"/>
    <d v="2022-10-01T09:18:19"/>
    <x v="4"/>
  </r>
  <r>
    <d v="2022-09-26T09:27:20"/>
    <s v="JC03F12"/>
    <n v="62"/>
    <n v="0.91700000000000004"/>
    <n v="6.6000000000000003E-2"/>
    <n v="7.2"/>
    <n v="83.9"/>
    <n v="472"/>
    <n v="917"/>
    <s v="12"/>
    <s v="J"/>
    <s v="C"/>
    <x v="2"/>
    <x v="0"/>
    <d v="2022-08-08T00:00:00"/>
    <x v="3"/>
    <x v="12"/>
    <d v="2022-10-01T09:27:20"/>
    <x v="4"/>
  </r>
  <r>
    <d v="2022-09-26T09:37:27"/>
    <s v="JC03F11"/>
    <n v="60"/>
    <n v="0.91600000000000004"/>
    <n v="0.06"/>
    <n v="6.5"/>
    <n v="86.7"/>
    <n v="517"/>
    <n v="916"/>
    <s v="11"/>
    <s v="J"/>
    <s v="C"/>
    <x v="2"/>
    <x v="0"/>
    <d v="2022-08-08T00:00:00"/>
    <x v="3"/>
    <x v="13"/>
    <d v="2022-10-01T09:37:27"/>
    <x v="4"/>
  </r>
  <r>
    <d v="2022-09-26T09:46:26"/>
    <s v="JC03F10"/>
    <n v="60"/>
    <n v="0.91"/>
    <n v="6.5000000000000002E-2"/>
    <n v="7.1"/>
    <n v="81.7"/>
    <n v="512"/>
    <n v="910"/>
    <s v="10"/>
    <s v="J"/>
    <s v="C"/>
    <x v="2"/>
    <x v="0"/>
    <d v="2022-08-08T00:00:00"/>
    <x v="3"/>
    <x v="14"/>
    <d v="2022-10-01T09:46:26"/>
    <x v="4"/>
  </r>
  <r>
    <d v="2022-09-26T09:55:21"/>
    <s v="JC03F09"/>
    <n v="60"/>
    <n v="0.95199999999999996"/>
    <n v="7.5999999999999998E-2"/>
    <n v="8"/>
    <n v="81.7"/>
    <n v="540"/>
    <n v="952"/>
    <s v="09"/>
    <s v="J"/>
    <s v="C"/>
    <x v="2"/>
    <x v="0"/>
    <d v="2022-08-08T00:00:00"/>
    <x v="3"/>
    <x v="15"/>
    <d v="2022-10-01T09:55:21"/>
    <x v="4"/>
  </r>
  <r>
    <d v="2022-09-26T10:04:56"/>
    <s v="JC03F08"/>
    <n v="60"/>
    <n v="0.93600000000000005"/>
    <n v="7.5999999999999998E-2"/>
    <n v="8.1"/>
    <n v="85"/>
    <n v="523"/>
    <n v="936"/>
    <s v="08"/>
    <s v="J"/>
    <s v="C"/>
    <x v="2"/>
    <x v="0"/>
    <d v="2022-08-08T00:00:00"/>
    <x v="3"/>
    <x v="7"/>
    <d v="2022-10-01T10:04:56"/>
    <x v="4"/>
  </r>
  <r>
    <d v="2022-09-26T10:13:50"/>
    <s v="JC03F07"/>
    <n v="60"/>
    <n v="0.91200000000000003"/>
    <n v="5.8999999999999997E-2"/>
    <n v="6.4"/>
    <n v="90"/>
    <n v="529"/>
    <n v="912"/>
    <s v="07"/>
    <s v="J"/>
    <s v="C"/>
    <x v="2"/>
    <x v="0"/>
    <d v="2022-08-08T00:00:00"/>
    <x v="3"/>
    <x v="6"/>
    <d v="2022-10-01T10:13:50"/>
    <x v="4"/>
  </r>
  <r>
    <d v="2022-09-26T10:23:29"/>
    <s v="JC03F06"/>
    <n v="60"/>
    <n v="0.86399999999999999"/>
    <n v="6.3E-2"/>
    <n v="7.2"/>
    <n v="86.7"/>
    <n v="509"/>
    <n v="864"/>
    <s v="06"/>
    <s v="J"/>
    <s v="C"/>
    <x v="2"/>
    <x v="0"/>
    <d v="2022-08-08T00:00:00"/>
    <x v="3"/>
    <x v="5"/>
    <d v="2022-10-01T10:23:29"/>
    <x v="4"/>
  </r>
  <r>
    <d v="2022-09-26T10:32:16"/>
    <s v="JC03F05"/>
    <n v="60"/>
    <n v="0.77900000000000003"/>
    <n v="7.9000000000000001E-2"/>
    <n v="10.199999999999999"/>
    <n v="71.7"/>
    <n v="532"/>
    <n v="779"/>
    <s v="05"/>
    <s v="J"/>
    <s v="C"/>
    <x v="2"/>
    <x v="0"/>
    <d v="2022-08-08T00:00:00"/>
    <x v="3"/>
    <x v="4"/>
    <d v="2022-10-01T10:32:16"/>
    <x v="4"/>
  </r>
  <r>
    <d v="2022-09-26T10:41:15"/>
    <s v="JC03F04"/>
    <n v="60"/>
    <n v="0.78700000000000003"/>
    <n v="5.8000000000000003E-2"/>
    <n v="7.4"/>
    <n v="86.7"/>
    <n v="527"/>
    <n v="787"/>
    <s v="04"/>
    <s v="J"/>
    <s v="C"/>
    <x v="2"/>
    <x v="0"/>
    <d v="2022-08-08T00:00:00"/>
    <x v="3"/>
    <x v="3"/>
    <d v="2022-10-01T10:41:15"/>
    <x v="4"/>
  </r>
  <r>
    <d v="2022-09-26T10:50:12"/>
    <s v="JC03F03"/>
    <n v="60"/>
    <n v="0.79100000000000004"/>
    <n v="6.7000000000000004E-2"/>
    <n v="8.5"/>
    <n v="83.3"/>
    <n v="528"/>
    <n v="791"/>
    <s v="03"/>
    <s v="J"/>
    <s v="C"/>
    <x v="2"/>
    <x v="0"/>
    <d v="2022-08-08T00:00:00"/>
    <x v="3"/>
    <x v="2"/>
    <d v="2022-10-01T10:50:12"/>
    <x v="4"/>
  </r>
  <r>
    <d v="2022-09-26T10:59:12"/>
    <s v="JC03F02"/>
    <n v="60"/>
    <n v="0.81599999999999995"/>
    <n v="6.8000000000000005E-2"/>
    <n v="8.4"/>
    <n v="81.7"/>
    <n v="459"/>
    <n v="816"/>
    <s v="02"/>
    <s v="J"/>
    <s v="C"/>
    <x v="2"/>
    <x v="0"/>
    <d v="2022-08-08T00:00:00"/>
    <x v="3"/>
    <x v="1"/>
    <d v="2022-10-01T10:59:12"/>
    <x v="4"/>
  </r>
  <r>
    <d v="2022-09-26T11:09:03"/>
    <s v="JC03F01"/>
    <n v="60"/>
    <n v="0.82799999999999996"/>
    <n v="0.06"/>
    <n v="7.3"/>
    <n v="86.7"/>
    <n v="517"/>
    <n v="828"/>
    <s v="01"/>
    <s v="J"/>
    <s v="C"/>
    <x v="2"/>
    <x v="0"/>
    <d v="2022-08-08T00:00:00"/>
    <x v="3"/>
    <x v="0"/>
    <d v="2022-10-01T11:09:03"/>
    <x v="4"/>
  </r>
  <r>
    <d v="2022-09-26T08:17:53"/>
    <s v="JC03M01"/>
    <n v="20"/>
    <n v="1.099"/>
    <n v="0.11799999999999999"/>
    <n v="10.8"/>
    <n v="65"/>
    <n v="436"/>
    <n v="1099"/>
    <s v="01"/>
    <s v="J"/>
    <s v="C"/>
    <x v="2"/>
    <x v="1"/>
    <d v="2022-08-08T00:00:00"/>
    <x v="3"/>
    <x v="0"/>
    <d v="2022-10-01T08:17:53"/>
    <x v="4"/>
  </r>
  <r>
    <d v="2022-09-26T08:22:03"/>
    <s v="JC03M02"/>
    <n v="20"/>
    <n v="1.1859999999999999"/>
    <n v="0.107"/>
    <n v="9.1"/>
    <n v="75"/>
    <n v="456"/>
    <n v="1186"/>
    <s v="02"/>
    <s v="J"/>
    <s v="C"/>
    <x v="2"/>
    <x v="1"/>
    <d v="2022-08-08T00:00:00"/>
    <x v="3"/>
    <x v="1"/>
    <d v="2022-10-01T08:22:03"/>
    <x v="4"/>
  </r>
  <r>
    <d v="2022-09-26T08:26:49"/>
    <s v="JC03M03"/>
    <n v="21"/>
    <n v="1.2569999999999999"/>
    <n v="9.7000000000000003E-2"/>
    <n v="7.7"/>
    <n v="85.7"/>
    <n v="369"/>
    <n v="1257"/>
    <s v="03"/>
    <s v="J"/>
    <s v="C"/>
    <x v="2"/>
    <x v="1"/>
    <d v="2022-08-08T00:00:00"/>
    <x v="3"/>
    <x v="2"/>
    <d v="2022-10-01T08:26:49"/>
    <x v="4"/>
  </r>
  <r>
    <d v="2022-09-26T08:31:40"/>
    <s v="JC03M04"/>
    <n v="20"/>
    <n v="1.143"/>
    <n v="8.2000000000000003E-2"/>
    <n v="7.2"/>
    <n v="90"/>
    <n v="429"/>
    <n v="1143"/>
    <s v="04"/>
    <s v="J"/>
    <s v="C"/>
    <x v="2"/>
    <x v="1"/>
    <d v="2022-08-08T00:00:00"/>
    <x v="3"/>
    <x v="3"/>
    <d v="2022-10-01T08:31:40"/>
    <x v="4"/>
  </r>
  <r>
    <d v="2022-09-26T08:36:04"/>
    <s v="JC03M05"/>
    <n v="21"/>
    <n v="1.2270000000000001"/>
    <n v="9.9000000000000005E-2"/>
    <n v="8.1"/>
    <n v="76.2"/>
    <n v="485"/>
    <n v="1227"/>
    <s v="05"/>
    <s v="J"/>
    <s v="C"/>
    <x v="2"/>
    <x v="1"/>
    <d v="2022-08-08T00:00:00"/>
    <x v="3"/>
    <x v="4"/>
    <d v="2022-10-01T08:36:04"/>
    <x v="4"/>
  </r>
  <r>
    <d v="2022-09-26T08:39:54"/>
    <s v="JC03M06"/>
    <n v="20"/>
    <n v="1.2050000000000001"/>
    <n v="8.5000000000000006E-2"/>
    <n v="7"/>
    <n v="90"/>
    <n v="447"/>
    <n v="1205"/>
    <s v="06"/>
    <s v="J"/>
    <s v="C"/>
    <x v="2"/>
    <x v="1"/>
    <d v="2022-08-08T00:00:00"/>
    <x v="3"/>
    <x v="5"/>
    <d v="2022-10-01T08:39:54"/>
    <x v="4"/>
  </r>
  <r>
    <d v="2022-09-26T08:44:02"/>
    <s v="JC03M07"/>
    <n v="20"/>
    <n v="1.3380000000000001"/>
    <n v="0.14699999999999999"/>
    <n v="11"/>
    <n v="75"/>
    <n v="398"/>
    <n v="1338"/>
    <s v="07"/>
    <s v="J"/>
    <s v="C"/>
    <x v="2"/>
    <x v="1"/>
    <d v="2022-08-08T00:00:00"/>
    <x v="3"/>
    <x v="6"/>
    <d v="2022-10-01T08:44:02"/>
    <x v="4"/>
  </r>
  <r>
    <d v="2022-09-26T13:10:22"/>
    <s v="JC04F16"/>
    <n v="60"/>
    <n v="0.86099999999999999"/>
    <n v="5.8999999999999997E-2"/>
    <n v="6.9"/>
    <n v="86.7"/>
    <n v="507"/>
    <n v="861"/>
    <s v="16"/>
    <s v="J"/>
    <s v="C"/>
    <x v="3"/>
    <x v="0"/>
    <d v="2022-08-08T00:00:00"/>
    <x v="3"/>
    <x v="8"/>
    <d v="2022-10-01T13:10:22"/>
    <x v="4"/>
  </r>
  <r>
    <d v="2022-09-26T13:19:58"/>
    <s v="JC04F15"/>
    <n v="60"/>
    <n v="0.873"/>
    <n v="6.6000000000000003E-2"/>
    <n v="7.6"/>
    <n v="85"/>
    <n v="464"/>
    <n v="873"/>
    <s v="15"/>
    <s v="J"/>
    <s v="C"/>
    <x v="3"/>
    <x v="0"/>
    <d v="2022-08-08T00:00:00"/>
    <x v="3"/>
    <x v="9"/>
    <d v="2022-10-01T13:19:58"/>
    <x v="4"/>
  </r>
  <r>
    <d v="2022-09-26T13:30:22"/>
    <s v="JC04F14"/>
    <n v="60"/>
    <n v="0.872"/>
    <n v="6.7000000000000004E-2"/>
    <n v="7.6"/>
    <n v="81.7"/>
    <n v="480"/>
    <n v="872"/>
    <s v="14"/>
    <s v="J"/>
    <s v="C"/>
    <x v="3"/>
    <x v="0"/>
    <d v="2022-08-08T00:00:00"/>
    <x v="3"/>
    <x v="10"/>
    <d v="2022-10-01T13:30:22"/>
    <x v="4"/>
  </r>
  <r>
    <d v="2022-09-26T13:40:09"/>
    <s v="JC04F13"/>
    <n v="60"/>
    <n v="0.86199999999999999"/>
    <n v="5.3999999999999999E-2"/>
    <n v="6.3"/>
    <n v="90"/>
    <n v="469"/>
    <n v="862"/>
    <s v="13"/>
    <s v="J"/>
    <s v="C"/>
    <x v="3"/>
    <x v="0"/>
    <d v="2022-08-08T00:00:00"/>
    <x v="3"/>
    <x v="11"/>
    <d v="2022-10-01T13:40:09"/>
    <x v="4"/>
  </r>
  <r>
    <d v="2022-09-26T13:49:59"/>
    <s v="JC04F12"/>
    <n v="60"/>
    <n v="0.86399999999999999"/>
    <n v="5.8999999999999997E-2"/>
    <n v="6.8"/>
    <n v="86.7"/>
    <n v="516"/>
    <n v="864"/>
    <s v="12"/>
    <s v="J"/>
    <s v="C"/>
    <x v="3"/>
    <x v="0"/>
    <d v="2022-08-08T00:00:00"/>
    <x v="3"/>
    <x v="12"/>
    <d v="2022-10-01T13:49:59"/>
    <x v="4"/>
  </r>
  <r>
    <d v="2022-09-26T13:59:20"/>
    <s v="JC04F11"/>
    <n v="60"/>
    <n v="0.85399999999999998"/>
    <n v="6.7000000000000004E-2"/>
    <n v="7.9"/>
    <n v="81.7"/>
    <n v="501"/>
    <n v="854"/>
    <s v="11"/>
    <s v="J"/>
    <s v="C"/>
    <x v="3"/>
    <x v="0"/>
    <d v="2022-08-08T00:00:00"/>
    <x v="3"/>
    <x v="13"/>
    <d v="2022-10-01T13:59:20"/>
    <x v="4"/>
  </r>
  <r>
    <d v="2022-09-26T14:08:47"/>
    <s v="JC04F10"/>
    <n v="60"/>
    <n v="0.83899999999999997"/>
    <n v="7.4999999999999997E-2"/>
    <n v="8.9"/>
    <n v="66.7"/>
    <n v="558"/>
    <n v="839"/>
    <s v="10"/>
    <s v="J"/>
    <s v="C"/>
    <x v="3"/>
    <x v="0"/>
    <d v="2022-08-08T00:00:00"/>
    <x v="3"/>
    <x v="14"/>
    <d v="2022-10-01T14:08:47"/>
    <x v="4"/>
  </r>
  <r>
    <d v="2022-09-26T14:18:21"/>
    <s v="JC04F09"/>
    <n v="60"/>
    <n v="0.876"/>
    <n v="9.0999999999999998E-2"/>
    <n v="10.4"/>
    <n v="68.3"/>
    <n v="516"/>
    <n v="876"/>
    <s v="09"/>
    <s v="J"/>
    <s v="C"/>
    <x v="3"/>
    <x v="0"/>
    <d v="2022-08-08T00:00:00"/>
    <x v="3"/>
    <x v="15"/>
    <d v="2022-10-01T14:18:21"/>
    <x v="4"/>
  </r>
  <r>
    <d v="2022-09-26T14:27:50"/>
    <s v="JC04F08"/>
    <n v="60"/>
    <n v="0.94099999999999995"/>
    <n v="6.3E-2"/>
    <n v="6.7"/>
    <n v="86.7"/>
    <n v="501"/>
    <n v="941"/>
    <s v="08"/>
    <s v="J"/>
    <s v="C"/>
    <x v="3"/>
    <x v="0"/>
    <d v="2022-08-08T00:00:00"/>
    <x v="3"/>
    <x v="7"/>
    <d v="2022-10-01T14:27:50"/>
    <x v="4"/>
  </r>
  <r>
    <d v="2022-09-26T14:37:38"/>
    <s v="JC04F07"/>
    <n v="60"/>
    <n v="0.92500000000000004"/>
    <n v="8.5999999999999993E-2"/>
    <n v="9.3000000000000007"/>
    <n v="81.7"/>
    <n v="513"/>
    <n v="925"/>
    <s v="07"/>
    <s v="J"/>
    <s v="C"/>
    <x v="3"/>
    <x v="0"/>
    <d v="2022-08-08T00:00:00"/>
    <x v="3"/>
    <x v="6"/>
    <d v="2022-10-01T14:37:38"/>
    <x v="4"/>
  </r>
  <r>
    <d v="2022-09-26T14:47:10"/>
    <s v="JC04F06"/>
    <n v="60"/>
    <n v="0.752"/>
    <n v="7.4999999999999997E-2"/>
    <n v="10"/>
    <n v="65"/>
    <n v="522"/>
    <n v="752"/>
    <s v="06"/>
    <s v="J"/>
    <s v="C"/>
    <x v="3"/>
    <x v="0"/>
    <d v="2022-08-08T00:00:00"/>
    <x v="3"/>
    <x v="5"/>
    <d v="2022-10-01T14:47:10"/>
    <x v="4"/>
  </r>
  <r>
    <d v="2022-09-26T14:56:24"/>
    <s v="JC04F05"/>
    <n v="60"/>
    <n v="0.8"/>
    <n v="6.9000000000000006E-2"/>
    <n v="8.6999999999999993"/>
    <n v="71.7"/>
    <n v="471"/>
    <n v="800"/>
    <s v="05"/>
    <s v="J"/>
    <s v="C"/>
    <x v="3"/>
    <x v="0"/>
    <d v="2022-08-08T00:00:00"/>
    <x v="3"/>
    <x v="4"/>
    <d v="2022-10-01T14:56:24"/>
    <x v="4"/>
  </r>
  <r>
    <d v="2022-09-26T15:06:23"/>
    <s v="JC04F04"/>
    <n v="60"/>
    <n v="0.82399999999999995"/>
    <n v="5.8999999999999997E-2"/>
    <n v="7.1"/>
    <n v="85"/>
    <n v="479"/>
    <n v="824"/>
    <s v="04"/>
    <s v="J"/>
    <s v="C"/>
    <x v="3"/>
    <x v="0"/>
    <d v="2022-08-08T00:00:00"/>
    <x v="3"/>
    <x v="3"/>
    <d v="2022-10-01T15:06:23"/>
    <x v="4"/>
  </r>
  <r>
    <d v="2022-09-26T15:16:01"/>
    <s v="JC04F03"/>
    <n v="60"/>
    <n v="0.80100000000000005"/>
    <n v="5.5E-2"/>
    <n v="6.8"/>
    <n v="91.7"/>
    <n v="519"/>
    <n v="801"/>
    <s v="03"/>
    <s v="J"/>
    <s v="C"/>
    <x v="3"/>
    <x v="0"/>
    <d v="2022-08-08T00:00:00"/>
    <x v="3"/>
    <x v="2"/>
    <d v="2022-10-01T15:16:01"/>
    <x v="4"/>
  </r>
  <r>
    <d v="2022-09-26T15:25:01"/>
    <s v="JC04F02"/>
    <n v="60"/>
    <n v="0.78200000000000003"/>
    <n v="6.2E-2"/>
    <n v="7.9"/>
    <n v="76.7"/>
    <n v="518"/>
    <n v="782"/>
    <s v="02"/>
    <s v="J"/>
    <s v="C"/>
    <x v="3"/>
    <x v="0"/>
    <d v="2022-08-08T00:00:00"/>
    <x v="3"/>
    <x v="1"/>
    <d v="2022-10-01T15:25:01"/>
    <x v="4"/>
  </r>
  <r>
    <d v="2022-09-26T15:34:15"/>
    <s v="JC04F01"/>
    <n v="60"/>
    <n v="0.80800000000000005"/>
    <n v="6.6000000000000003E-2"/>
    <n v="8.1999999999999993"/>
    <n v="83.3"/>
    <n v="508"/>
    <n v="808"/>
    <s v="01"/>
    <s v="J"/>
    <s v="C"/>
    <x v="3"/>
    <x v="0"/>
    <d v="2022-08-08T00:00:00"/>
    <x v="3"/>
    <x v="0"/>
    <d v="2022-10-01T15:34:15"/>
    <x v="4"/>
  </r>
  <r>
    <d v="2022-09-26T12:43:20"/>
    <s v="JC04M02"/>
    <n v="40"/>
    <n v="1.091"/>
    <n v="9.9000000000000005E-2"/>
    <n v="9.1"/>
    <n v="80"/>
    <n v="410"/>
    <n v="1091"/>
    <s v="02"/>
    <s v="J"/>
    <s v="C"/>
    <x v="3"/>
    <x v="1"/>
    <d v="2022-08-08T00:00:00"/>
    <x v="3"/>
    <x v="1"/>
    <d v="2022-10-01T12:43:20"/>
    <x v="4"/>
  </r>
  <r>
    <d v="2022-09-26T12:50:28"/>
    <s v="JC04M03"/>
    <n v="21"/>
    <n v="1.175"/>
    <n v="0.11899999999999999"/>
    <n v="10.1"/>
    <n v="66.7"/>
    <n v="525"/>
    <n v="1175"/>
    <s v="03"/>
    <s v="J"/>
    <s v="C"/>
    <x v="3"/>
    <x v="1"/>
    <d v="2022-08-08T00:00:00"/>
    <x v="3"/>
    <x v="2"/>
    <d v="2022-10-01T12:50:28"/>
    <x v="4"/>
  </r>
  <r>
    <d v="2022-09-26T12:54:13"/>
    <s v="JC04M04"/>
    <n v="20"/>
    <n v="1.1040000000000001"/>
    <n v="7.9000000000000001E-2"/>
    <n v="7.1"/>
    <n v="90"/>
    <n v="468"/>
    <n v="1104"/>
    <s v="04"/>
    <s v="J"/>
    <s v="C"/>
    <x v="3"/>
    <x v="1"/>
    <d v="2022-08-08T00:00:00"/>
    <x v="3"/>
    <x v="3"/>
    <d v="2022-10-01T12:54:13"/>
    <x v="4"/>
  </r>
  <r>
    <d v="2022-09-26T12:57:55"/>
    <s v="JC04M05"/>
    <n v="20"/>
    <n v="1.2749999999999999"/>
    <n v="0.13700000000000001"/>
    <n v="10.7"/>
    <n v="65"/>
    <n v="480"/>
    <n v="1275"/>
    <s v="05"/>
    <s v="J"/>
    <s v="C"/>
    <x v="3"/>
    <x v="1"/>
    <d v="2022-08-08T00:00:00"/>
    <x v="3"/>
    <x v="4"/>
    <d v="2022-10-01T12:57:55"/>
    <x v="4"/>
  </r>
  <r>
    <d v="2022-09-26T13:01:36"/>
    <s v="JC04M06"/>
    <n v="21"/>
    <n v="1.3120000000000001"/>
    <n v="0.112"/>
    <n v="8.5"/>
    <n v="81"/>
    <n v="394"/>
    <n v="1312"/>
    <s v="06"/>
    <s v="J"/>
    <s v="C"/>
    <x v="3"/>
    <x v="1"/>
    <d v="2022-08-08T00:00:00"/>
    <x v="3"/>
    <x v="5"/>
    <d v="2022-10-01T13:01:36"/>
    <x v="4"/>
  </r>
  <r>
    <d v="2022-09-26T13:05:40"/>
    <s v="JC04M07"/>
    <n v="20"/>
    <n v="1.22"/>
    <n v="0.121"/>
    <n v="9.9"/>
    <n v="70"/>
    <n v="416"/>
    <n v="1220"/>
    <s v="07"/>
    <s v="J"/>
    <s v="C"/>
    <x v="3"/>
    <x v="1"/>
    <d v="2022-08-08T00:00:00"/>
    <x v="3"/>
    <x v="6"/>
    <d v="2022-10-01T13:05:40"/>
    <x v="4"/>
  </r>
  <r>
    <d v="2022-09-26T08:22:25"/>
    <s v="JC08F01"/>
    <n v="60"/>
    <n v="0.74099999999999999"/>
    <n v="5.8999999999999997E-2"/>
    <n v="8"/>
    <n v="76.7"/>
    <n v="477"/>
    <n v="741"/>
    <s v="01"/>
    <s v="J"/>
    <s v="C"/>
    <x v="7"/>
    <x v="0"/>
    <d v="2022-08-15T00:00:00"/>
    <x v="2"/>
    <x v="0"/>
    <d v="2022-10-01T08:22:25"/>
    <x v="4"/>
  </r>
  <r>
    <d v="2022-09-26T08:31:52"/>
    <s v="JC08F02"/>
    <n v="60"/>
    <n v="0.68799999999999994"/>
    <n v="4.8000000000000001E-2"/>
    <n v="6.9"/>
    <n v="81.7"/>
    <n v="474"/>
    <n v="688"/>
    <s v="02"/>
    <s v="J"/>
    <s v="C"/>
    <x v="7"/>
    <x v="0"/>
    <d v="2022-08-15T00:00:00"/>
    <x v="2"/>
    <x v="1"/>
    <d v="2022-10-01T08:31:52"/>
    <x v="4"/>
  </r>
  <r>
    <d v="2022-09-26T08:41:37"/>
    <s v="JC08F03"/>
    <n v="60"/>
    <n v="0.67600000000000005"/>
    <n v="3.2000000000000001E-2"/>
    <n v="4.7"/>
    <n v="95"/>
    <n v="491"/>
    <n v="676"/>
    <s v="03"/>
    <s v="J"/>
    <s v="C"/>
    <x v="7"/>
    <x v="0"/>
    <d v="2022-08-15T00:00:00"/>
    <x v="2"/>
    <x v="2"/>
    <d v="2022-10-01T08:41:37"/>
    <x v="4"/>
  </r>
  <r>
    <d v="2022-09-26T08:51:16"/>
    <s v="JC08F04"/>
    <n v="60"/>
    <n v="0.66200000000000003"/>
    <n v="4.9000000000000002E-2"/>
    <n v="7.4"/>
    <n v="81.7"/>
    <n v="498"/>
    <n v="662"/>
    <s v="04"/>
    <s v="J"/>
    <s v="C"/>
    <x v="7"/>
    <x v="0"/>
    <d v="2022-08-15T00:00:00"/>
    <x v="2"/>
    <x v="3"/>
    <d v="2022-10-01T08:51:16"/>
    <x v="4"/>
  </r>
  <r>
    <d v="2022-09-26T09:00:27"/>
    <s v="JC08F05"/>
    <n v="60"/>
    <n v="0.71299999999999997"/>
    <n v="4.7E-2"/>
    <n v="6.5"/>
    <n v="88.3"/>
    <n v="481"/>
    <n v="713"/>
    <s v="05"/>
    <s v="J"/>
    <s v="C"/>
    <x v="7"/>
    <x v="0"/>
    <d v="2022-08-15T00:00:00"/>
    <x v="2"/>
    <x v="4"/>
    <d v="2022-10-01T09:00:27"/>
    <x v="4"/>
  </r>
  <r>
    <d v="2022-09-26T09:10:02"/>
    <s v="JC08F06"/>
    <n v="60"/>
    <n v="0.69899999999999995"/>
    <n v="4.2999999999999997E-2"/>
    <n v="6.2"/>
    <n v="88.3"/>
    <n v="520"/>
    <n v="699"/>
    <s v="06"/>
    <s v="J"/>
    <s v="C"/>
    <x v="7"/>
    <x v="0"/>
    <d v="2022-08-15T00:00:00"/>
    <x v="2"/>
    <x v="5"/>
    <d v="2022-10-01T09:10:02"/>
    <x v="4"/>
  </r>
  <r>
    <d v="2022-09-26T09:19:14"/>
    <s v="JC08F07"/>
    <n v="60"/>
    <n v="0.82099999999999995"/>
    <n v="6.3E-2"/>
    <n v="7.7"/>
    <n v="85"/>
    <n v="498"/>
    <n v="821"/>
    <s v="07"/>
    <s v="J"/>
    <s v="C"/>
    <x v="7"/>
    <x v="0"/>
    <d v="2022-08-15T00:00:00"/>
    <x v="2"/>
    <x v="6"/>
    <d v="2022-10-01T09:19:14"/>
    <x v="4"/>
  </r>
  <r>
    <d v="2022-09-26T09:28:17"/>
    <s v="JC08F08"/>
    <n v="60"/>
    <n v="0.80400000000000005"/>
    <n v="5.0999999999999997E-2"/>
    <n v="6.3"/>
    <n v="91.7"/>
    <n v="495"/>
    <n v="804"/>
    <s v="08"/>
    <s v="J"/>
    <s v="C"/>
    <x v="7"/>
    <x v="0"/>
    <d v="2022-08-15T00:00:00"/>
    <x v="2"/>
    <x v="7"/>
    <d v="2022-10-01T09:28:17"/>
    <x v="4"/>
  </r>
  <r>
    <d v="2022-09-26T09:37:43"/>
    <s v="JC08F09"/>
    <n v="60"/>
    <n v="0.8"/>
    <n v="6.0999999999999999E-2"/>
    <n v="7.7"/>
    <n v="86.7"/>
    <n v="514"/>
    <n v="800"/>
    <s v="09"/>
    <s v="J"/>
    <s v="C"/>
    <x v="7"/>
    <x v="0"/>
    <d v="2022-08-15T00:00:00"/>
    <x v="2"/>
    <x v="15"/>
    <d v="2022-10-01T09:37:43"/>
    <x v="4"/>
  </r>
  <r>
    <d v="2022-09-26T09:47:33"/>
    <s v="JC08F10"/>
    <n v="60"/>
    <n v="0.78900000000000003"/>
    <n v="6.7000000000000004E-2"/>
    <n v="8.5"/>
    <n v="81.7"/>
    <n v="532"/>
    <n v="789"/>
    <s v="10"/>
    <s v="J"/>
    <s v="C"/>
    <x v="7"/>
    <x v="0"/>
    <d v="2022-08-15T00:00:00"/>
    <x v="2"/>
    <x v="14"/>
    <d v="2022-10-01T09:47:33"/>
    <x v="4"/>
  </r>
  <r>
    <d v="2022-09-26T09:56:33"/>
    <s v="JC08F11"/>
    <n v="61"/>
    <n v="0.71799999999999997"/>
    <n v="4.4999999999999998E-2"/>
    <n v="6.3"/>
    <n v="91.8"/>
    <n v="493"/>
    <n v="718"/>
    <s v="11"/>
    <s v="J"/>
    <s v="C"/>
    <x v="7"/>
    <x v="0"/>
    <d v="2022-08-15T00:00:00"/>
    <x v="2"/>
    <x v="13"/>
    <d v="2022-10-01T09:56:33"/>
    <x v="4"/>
  </r>
  <r>
    <d v="2022-09-26T10:05:53"/>
    <s v="JC08F12"/>
    <n v="60"/>
    <n v="0.72099999999999997"/>
    <n v="4.7E-2"/>
    <n v="6.5"/>
    <n v="91.7"/>
    <n v="513"/>
    <n v="721"/>
    <s v="12"/>
    <s v="J"/>
    <s v="C"/>
    <x v="7"/>
    <x v="0"/>
    <d v="2022-08-15T00:00:00"/>
    <x v="2"/>
    <x v="12"/>
    <d v="2022-10-01T10:05:53"/>
    <x v="4"/>
  </r>
  <r>
    <d v="2022-09-26T10:15:05"/>
    <s v="JC08F13"/>
    <n v="60"/>
    <n v="0.69299999999999995"/>
    <n v="3.6999999999999998E-2"/>
    <n v="5.4"/>
    <n v="96.7"/>
    <n v="495"/>
    <n v="693"/>
    <s v="13"/>
    <s v="J"/>
    <s v="C"/>
    <x v="7"/>
    <x v="0"/>
    <d v="2022-08-15T00:00:00"/>
    <x v="2"/>
    <x v="11"/>
    <d v="2022-10-01T10:15:05"/>
    <x v="4"/>
  </r>
  <r>
    <d v="2022-09-26T10:24:41"/>
    <s v="JC08F14"/>
    <n v="60"/>
    <n v="0.72399999999999998"/>
    <n v="4.3999999999999997E-2"/>
    <n v="6.1"/>
    <n v="91.7"/>
    <n v="506"/>
    <n v="724"/>
    <s v="14"/>
    <s v="J"/>
    <s v="C"/>
    <x v="7"/>
    <x v="0"/>
    <d v="2022-08-15T00:00:00"/>
    <x v="2"/>
    <x v="10"/>
    <d v="2022-10-01T10:24:41"/>
    <x v="4"/>
  </r>
  <r>
    <d v="2022-09-26T10:33:51"/>
    <s v="JC08F15"/>
    <n v="60"/>
    <n v="0.72799999999999998"/>
    <n v="3.5999999999999997E-2"/>
    <n v="4.9000000000000004"/>
    <n v="98.3"/>
    <n v="512"/>
    <n v="728"/>
    <s v="15"/>
    <s v="J"/>
    <s v="C"/>
    <x v="7"/>
    <x v="0"/>
    <d v="2022-08-15T00:00:00"/>
    <x v="2"/>
    <x v="9"/>
    <d v="2022-10-01T10:33:51"/>
    <x v="4"/>
  </r>
  <r>
    <d v="2022-09-26T10:43:12"/>
    <s v="JC08F16"/>
    <n v="60"/>
    <n v="0.71299999999999997"/>
    <n v="4.7E-2"/>
    <n v="6.6"/>
    <n v="90"/>
    <n v="490"/>
    <n v="713"/>
    <s v="16"/>
    <s v="J"/>
    <s v="C"/>
    <x v="7"/>
    <x v="0"/>
    <d v="2022-08-15T00:00:00"/>
    <x v="2"/>
    <x v="8"/>
    <d v="2022-10-01T10:43:12"/>
    <x v="4"/>
  </r>
  <r>
    <d v="2022-09-26T10:52:57"/>
    <s v="JC08M07"/>
    <n v="20"/>
    <n v="1.0549999999999999"/>
    <n v="7.1999999999999995E-2"/>
    <n v="6.9"/>
    <n v="85"/>
    <n v="459"/>
    <n v="1055"/>
    <s v="07"/>
    <s v="J"/>
    <s v="C"/>
    <x v="7"/>
    <x v="1"/>
    <d v="2022-08-15T00:00:00"/>
    <x v="2"/>
    <x v="6"/>
    <d v="2022-10-01T10:52:57"/>
    <x v="4"/>
  </r>
  <r>
    <d v="2022-09-26T10:56:48"/>
    <s v="JC08M06"/>
    <n v="20"/>
    <n v="1.0640000000000001"/>
    <n v="6.9000000000000006E-2"/>
    <n v="6.5"/>
    <n v="80"/>
    <n v="346"/>
    <n v="1064"/>
    <s v="06"/>
    <s v="J"/>
    <s v="C"/>
    <x v="7"/>
    <x v="1"/>
    <d v="2022-08-15T00:00:00"/>
    <x v="2"/>
    <x v="5"/>
    <d v="2022-10-01T10:56:48"/>
    <x v="4"/>
  </r>
  <r>
    <d v="2022-09-26T11:01:52"/>
    <s v="JC08M05"/>
    <n v="20"/>
    <n v="1.0289999999999999"/>
    <n v="6.9000000000000006E-2"/>
    <n v="6.7"/>
    <n v="90"/>
    <n v="500"/>
    <n v="1029"/>
    <s v="05"/>
    <s v="J"/>
    <s v="C"/>
    <x v="7"/>
    <x v="1"/>
    <d v="2022-08-15T00:00:00"/>
    <x v="2"/>
    <x v="4"/>
    <d v="2022-10-01T11:01:52"/>
    <x v="4"/>
  </r>
  <r>
    <d v="2022-09-26T11:06:02"/>
    <s v="JC08M04"/>
    <n v="20"/>
    <n v="1.002"/>
    <n v="0.06"/>
    <n v="5.9"/>
    <n v="90"/>
    <n v="453"/>
    <n v="1002"/>
    <s v="04"/>
    <s v="J"/>
    <s v="C"/>
    <x v="7"/>
    <x v="1"/>
    <d v="2022-08-15T00:00:00"/>
    <x v="2"/>
    <x v="3"/>
    <d v="2022-10-01T11:06:02"/>
    <x v="4"/>
  </r>
  <r>
    <d v="2022-09-26T11:09:56"/>
    <s v="JC08M03"/>
    <n v="20"/>
    <n v="0.99099999999999999"/>
    <n v="8.8999999999999996E-2"/>
    <n v="9"/>
    <n v="65"/>
    <n v="383"/>
    <n v="991"/>
    <s v="03"/>
    <s v="J"/>
    <s v="C"/>
    <x v="7"/>
    <x v="1"/>
    <d v="2022-08-15T00:00:00"/>
    <x v="2"/>
    <x v="2"/>
    <d v="2022-10-01T11:09:56"/>
    <x v="4"/>
  </r>
  <r>
    <d v="2022-09-26T11:14:08"/>
    <s v="JC08M02"/>
    <n v="20"/>
    <n v="0.86499999999999999"/>
    <n v="7.2999999999999995E-2"/>
    <n v="8.5"/>
    <n v="80"/>
    <n v="514"/>
    <n v="865"/>
    <s v="02"/>
    <s v="J"/>
    <s v="C"/>
    <x v="7"/>
    <x v="1"/>
    <d v="2022-08-15T00:00:00"/>
    <x v="2"/>
    <x v="1"/>
    <d v="2022-10-01T11:14:08"/>
    <x v="4"/>
  </r>
  <r>
    <d v="2022-09-26T12:59:27"/>
    <s v="JC09F01"/>
    <n v="60"/>
    <n v="0.61899999999999999"/>
    <n v="5.8000000000000003E-2"/>
    <n v="9.3000000000000007"/>
    <n v="73.3"/>
    <n v="475"/>
    <n v="619"/>
    <s v="01"/>
    <s v="J"/>
    <s v="C"/>
    <x v="6"/>
    <x v="0"/>
    <d v="2022-08-15T00:00:00"/>
    <x v="2"/>
    <x v="0"/>
    <d v="2022-10-01T12:59:27"/>
    <x v="4"/>
  </r>
  <r>
    <d v="2022-09-26T13:08:57"/>
    <s v="JC09F02"/>
    <n v="60"/>
    <n v="0.627"/>
    <n v="4.2999999999999997E-2"/>
    <n v="6.8"/>
    <n v="88.3"/>
    <n v="477"/>
    <n v="627"/>
    <s v="02"/>
    <s v="J"/>
    <s v="C"/>
    <x v="6"/>
    <x v="0"/>
    <d v="2022-08-15T00:00:00"/>
    <x v="2"/>
    <x v="1"/>
    <d v="2022-10-01T13:08:57"/>
    <x v="4"/>
  </r>
  <r>
    <d v="2022-09-26T13:18:26"/>
    <s v="JC09F03"/>
    <n v="60"/>
    <n v="0.63900000000000001"/>
    <n v="4.4999999999999998E-2"/>
    <n v="7"/>
    <n v="88.3"/>
    <n v="500"/>
    <n v="639"/>
    <s v="03"/>
    <s v="J"/>
    <s v="C"/>
    <x v="6"/>
    <x v="0"/>
    <d v="2022-08-15T00:00:00"/>
    <x v="2"/>
    <x v="2"/>
    <d v="2022-10-01T13:18:26"/>
    <x v="4"/>
  </r>
  <r>
    <d v="2022-09-26T13:27:35"/>
    <s v="JC09F04"/>
    <n v="60"/>
    <n v="0.65300000000000002"/>
    <n v="0.05"/>
    <n v="7.7"/>
    <n v="86.7"/>
    <n v="480"/>
    <n v="653"/>
    <s v="04"/>
    <s v="J"/>
    <s v="C"/>
    <x v="6"/>
    <x v="0"/>
    <d v="2022-08-15T00:00:00"/>
    <x v="2"/>
    <x v="3"/>
    <d v="2022-10-01T13:27:35"/>
    <x v="4"/>
  </r>
  <r>
    <d v="2022-09-26T13:36:53"/>
    <s v="JC09F05"/>
    <n v="60"/>
    <n v="0.67400000000000004"/>
    <n v="4.9000000000000002E-2"/>
    <n v="7.2"/>
    <n v="85"/>
    <n v="533"/>
    <n v="674"/>
    <s v="05"/>
    <s v="J"/>
    <s v="C"/>
    <x v="6"/>
    <x v="0"/>
    <d v="2022-08-15T00:00:00"/>
    <x v="2"/>
    <x v="4"/>
    <d v="2022-10-01T13:36:53"/>
    <x v="4"/>
  </r>
  <r>
    <d v="2022-09-26T13:45:32"/>
    <s v="JC09F06"/>
    <n v="60"/>
    <n v="0.68700000000000006"/>
    <n v="4.7E-2"/>
    <n v="6.9"/>
    <n v="86.7"/>
    <n v="517"/>
    <n v="687"/>
    <s v="06"/>
    <s v="J"/>
    <s v="C"/>
    <x v="6"/>
    <x v="0"/>
    <d v="2022-08-15T00:00:00"/>
    <x v="2"/>
    <x v="5"/>
    <d v="2022-10-01T13:45:32"/>
    <x v="4"/>
  </r>
  <r>
    <d v="2022-09-26T13:54:54"/>
    <s v="JC09F07"/>
    <n v="60"/>
    <n v="0.78200000000000003"/>
    <n v="5.3999999999999999E-2"/>
    <n v="6.9"/>
    <n v="83.3"/>
    <n v="523"/>
    <n v="782"/>
    <s v="07"/>
    <s v="J"/>
    <s v="C"/>
    <x v="6"/>
    <x v="0"/>
    <d v="2022-08-15T00:00:00"/>
    <x v="2"/>
    <x v="6"/>
    <d v="2022-10-01T13:54:54"/>
    <x v="4"/>
  </r>
  <r>
    <d v="2022-09-26T14:03:59"/>
    <s v="JC09F08"/>
    <n v="60"/>
    <n v="0.78200000000000003"/>
    <n v="5.0999999999999997E-2"/>
    <n v="6.5"/>
    <n v="93.3"/>
    <n v="511"/>
    <n v="782"/>
    <s v="08"/>
    <s v="J"/>
    <s v="C"/>
    <x v="6"/>
    <x v="0"/>
    <d v="2022-08-15T00:00:00"/>
    <x v="2"/>
    <x v="7"/>
    <d v="2022-10-01T14:03:59"/>
    <x v="4"/>
  </r>
  <r>
    <d v="2022-09-26T14:13:04"/>
    <s v="JC09F09"/>
    <n v="60"/>
    <n v="0.78300000000000003"/>
    <n v="5.8000000000000003E-2"/>
    <n v="7.4"/>
    <n v="88.3"/>
    <n v="509"/>
    <n v="783"/>
    <s v="09"/>
    <s v="J"/>
    <s v="C"/>
    <x v="6"/>
    <x v="0"/>
    <d v="2022-08-15T00:00:00"/>
    <x v="2"/>
    <x v="15"/>
    <d v="2022-10-01T14:13:04"/>
    <x v="4"/>
  </r>
  <r>
    <d v="2022-09-26T14:22:10"/>
    <s v="JC09F10"/>
    <n v="60"/>
    <n v="0.69099999999999995"/>
    <n v="4.3999999999999997E-2"/>
    <n v="6.3"/>
    <n v="86.7"/>
    <n v="516"/>
    <n v="691"/>
    <s v="10"/>
    <s v="J"/>
    <s v="C"/>
    <x v="6"/>
    <x v="0"/>
    <d v="2022-08-15T00:00:00"/>
    <x v="2"/>
    <x v="14"/>
    <d v="2022-10-01T14:22:10"/>
    <x v="4"/>
  </r>
  <r>
    <d v="2022-09-26T14:31:05"/>
    <s v="JC09F11"/>
    <n v="60"/>
    <n v="0.68300000000000005"/>
    <n v="4.1000000000000002E-2"/>
    <n v="6"/>
    <n v="91.7"/>
    <n v="514"/>
    <n v="683"/>
    <s v="11"/>
    <s v="J"/>
    <s v="C"/>
    <x v="6"/>
    <x v="0"/>
    <d v="2022-08-15T00:00:00"/>
    <x v="2"/>
    <x v="13"/>
    <d v="2022-10-01T14:31:05"/>
    <x v="4"/>
  </r>
  <r>
    <d v="2022-09-26T14:40:06"/>
    <s v="JC09F12"/>
    <n v="60"/>
    <n v="0.67800000000000005"/>
    <n v="4.2000000000000003E-2"/>
    <n v="6.2"/>
    <n v="91.7"/>
    <n v="507"/>
    <n v="678"/>
    <s v="12"/>
    <s v="J"/>
    <s v="C"/>
    <x v="6"/>
    <x v="0"/>
    <d v="2022-08-15T00:00:00"/>
    <x v="2"/>
    <x v="12"/>
    <d v="2022-10-01T14:40:06"/>
    <x v="4"/>
  </r>
  <r>
    <d v="2022-09-26T14:49:04"/>
    <s v="JC09F13"/>
    <n v="60"/>
    <n v="0.68300000000000005"/>
    <n v="4.2000000000000003E-2"/>
    <n v="6.2"/>
    <n v="90"/>
    <n v="503"/>
    <n v="683"/>
    <s v="13"/>
    <s v="J"/>
    <s v="C"/>
    <x v="6"/>
    <x v="0"/>
    <d v="2022-08-15T00:00:00"/>
    <x v="2"/>
    <x v="11"/>
    <d v="2022-10-01T14:49:04"/>
    <x v="4"/>
  </r>
  <r>
    <d v="2022-09-26T14:58:21"/>
    <s v="JC09F14"/>
    <n v="60"/>
    <n v="0.66800000000000004"/>
    <n v="4.8000000000000001E-2"/>
    <n v="7.2"/>
    <n v="85"/>
    <n v="527"/>
    <n v="668"/>
    <s v="14"/>
    <s v="J"/>
    <s v="C"/>
    <x v="6"/>
    <x v="0"/>
    <d v="2022-08-15T00:00:00"/>
    <x v="2"/>
    <x v="10"/>
    <d v="2022-10-01T14:58:21"/>
    <x v="4"/>
  </r>
  <r>
    <d v="2022-09-26T15:07:19"/>
    <s v="JC09F15"/>
    <n v="60"/>
    <n v="0.66700000000000004"/>
    <n v="5.1999999999999998E-2"/>
    <n v="7.8"/>
    <n v="90"/>
    <n v="491"/>
    <n v="667"/>
    <s v="15"/>
    <s v="J"/>
    <s v="C"/>
    <x v="6"/>
    <x v="0"/>
    <d v="2022-08-15T00:00:00"/>
    <x v="2"/>
    <x v="9"/>
    <d v="2022-10-01T15:07:19"/>
    <x v="4"/>
  </r>
  <r>
    <d v="2022-09-26T15:16:53"/>
    <s v="JC09F16"/>
    <n v="60"/>
    <n v="0.7"/>
    <n v="4.2000000000000003E-2"/>
    <n v="6"/>
    <n v="93.3"/>
    <n v="539"/>
    <n v="700"/>
    <s v="16"/>
    <s v="J"/>
    <s v="C"/>
    <x v="6"/>
    <x v="0"/>
    <d v="2022-08-15T00:00:00"/>
    <x v="2"/>
    <x v="8"/>
    <d v="2022-10-01T15:16:53"/>
    <x v="4"/>
  </r>
  <r>
    <d v="2022-09-26T15:25:29"/>
    <s v="JC09M07"/>
    <n v="20"/>
    <n v="0.94099999999999995"/>
    <n v="7.1999999999999995E-2"/>
    <n v="7.6"/>
    <n v="85"/>
    <n v="407"/>
    <n v="941"/>
    <s v="07"/>
    <s v="J"/>
    <s v="C"/>
    <x v="6"/>
    <x v="1"/>
    <d v="2022-08-15T00:00:00"/>
    <x v="2"/>
    <x v="6"/>
    <d v="2022-10-01T15:25:29"/>
    <x v="4"/>
  </r>
  <r>
    <d v="2022-09-26T15:29:27"/>
    <s v="JC09M06"/>
    <n v="20"/>
    <n v="1.0960000000000001"/>
    <n v="7.0999999999999994E-2"/>
    <n v="6.5"/>
    <n v="95"/>
    <n v="453"/>
    <n v="1096"/>
    <s v="06"/>
    <s v="J"/>
    <s v="C"/>
    <x v="6"/>
    <x v="1"/>
    <d v="2022-08-15T00:00:00"/>
    <x v="2"/>
    <x v="5"/>
    <d v="2022-10-01T15:29:27"/>
    <x v="4"/>
  </r>
  <r>
    <d v="2022-09-26T15:33:04"/>
    <s v="JC09M05"/>
    <n v="20"/>
    <n v="0.97799999999999998"/>
    <n v="4.7E-2"/>
    <n v="4.8"/>
    <n v="100"/>
    <n v="338"/>
    <n v="978"/>
    <s v="05"/>
    <s v="J"/>
    <s v="C"/>
    <x v="6"/>
    <x v="1"/>
    <d v="2022-08-15T00:00:00"/>
    <x v="2"/>
    <x v="4"/>
    <d v="2022-10-01T15:33:04"/>
    <x v="4"/>
  </r>
  <r>
    <d v="2022-09-26T15:37:45"/>
    <s v="JC09M04"/>
    <n v="20"/>
    <n v="0.95099999999999996"/>
    <n v="5.5E-2"/>
    <n v="5.7"/>
    <n v="95"/>
    <n v="497"/>
    <n v="951"/>
    <s v="04"/>
    <s v="J"/>
    <s v="C"/>
    <x v="6"/>
    <x v="1"/>
    <d v="2022-08-15T00:00:00"/>
    <x v="2"/>
    <x v="3"/>
    <d v="2022-10-01T15:37:45"/>
    <x v="4"/>
  </r>
  <r>
    <d v="2022-09-26T15:41:38"/>
    <s v="JC09M03"/>
    <n v="20"/>
    <n v="0.85"/>
    <n v="7.2999999999999995E-2"/>
    <n v="8.6"/>
    <n v="80"/>
    <n v="373"/>
    <n v="850"/>
    <s v="03"/>
    <s v="J"/>
    <s v="C"/>
    <x v="6"/>
    <x v="1"/>
    <d v="2022-08-15T00:00:00"/>
    <x v="2"/>
    <x v="2"/>
    <d v="2022-10-01T15:41:38"/>
    <x v="4"/>
  </r>
  <r>
    <d v="2022-09-26T15:46:02"/>
    <s v="JC09M02"/>
    <n v="20"/>
    <n v="0.89500000000000002"/>
    <n v="8.3000000000000004E-2"/>
    <n v="9.3000000000000007"/>
    <n v="70"/>
    <n v="468"/>
    <n v="895"/>
    <s v="02"/>
    <s v="J"/>
    <s v="C"/>
    <x v="6"/>
    <x v="1"/>
    <d v="2022-08-15T00:00:00"/>
    <x v="2"/>
    <x v="1"/>
    <d v="2022-10-01T15:46:02"/>
    <x v="4"/>
  </r>
  <r>
    <d v="2022-09-27T08:34:29"/>
    <s v="JC12F16"/>
    <n v="60"/>
    <n v="0.60399999999999998"/>
    <n v="4.2000000000000003E-2"/>
    <n v="6.9"/>
    <n v="81.7"/>
    <n v="486"/>
    <n v="604"/>
    <s v="16"/>
    <s v="J"/>
    <s v="C"/>
    <x v="11"/>
    <x v="0"/>
    <d v="2022-08-22T00:00:00"/>
    <x v="1"/>
    <x v="8"/>
    <d v="2022-10-01T08:34:29"/>
    <x v="4"/>
  </r>
  <r>
    <d v="2022-09-27T08:43:52"/>
    <s v="JC12F15"/>
    <n v="60"/>
    <n v="0.625"/>
    <n v="3.5000000000000003E-2"/>
    <n v="5.5"/>
    <n v="95"/>
    <n v="537"/>
    <n v="625"/>
    <s v="15"/>
    <s v="J"/>
    <s v="C"/>
    <x v="11"/>
    <x v="0"/>
    <d v="2022-08-22T00:00:00"/>
    <x v="1"/>
    <x v="9"/>
    <d v="2022-10-01T08:43:52"/>
    <x v="4"/>
  </r>
  <r>
    <d v="2022-09-27T08:52:48"/>
    <s v="JC12F14"/>
    <n v="60"/>
    <n v="0.621"/>
    <n v="4.2000000000000003E-2"/>
    <n v="6.8"/>
    <n v="90"/>
    <n v="481"/>
    <n v="621"/>
    <s v="14"/>
    <s v="J"/>
    <s v="C"/>
    <x v="11"/>
    <x v="0"/>
    <d v="2022-08-22T00:00:00"/>
    <x v="1"/>
    <x v="10"/>
    <d v="2022-10-01T08:52:48"/>
    <x v="4"/>
  </r>
  <r>
    <d v="2022-09-27T09:02:31"/>
    <s v="JC12F13"/>
    <n v="60"/>
    <n v="0.60799999999999998"/>
    <n v="3.5999999999999997E-2"/>
    <n v="6"/>
    <n v="90"/>
    <n v="476"/>
    <n v="608"/>
    <s v="13"/>
    <s v="J"/>
    <s v="C"/>
    <x v="11"/>
    <x v="0"/>
    <d v="2022-08-22T00:00:00"/>
    <x v="1"/>
    <x v="11"/>
    <d v="2022-10-01T09:02:31"/>
    <x v="4"/>
  </r>
  <r>
    <d v="2022-09-27T09:12:45"/>
    <s v="JC12F12"/>
    <n v="60"/>
    <n v="0.621"/>
    <n v="4.5999999999999999E-2"/>
    <n v="7.4"/>
    <n v="81.7"/>
    <n v="499"/>
    <n v="621"/>
    <s v="12"/>
    <s v="J"/>
    <s v="C"/>
    <x v="11"/>
    <x v="0"/>
    <d v="2022-08-22T00:00:00"/>
    <x v="1"/>
    <x v="12"/>
    <d v="2022-10-01T09:12:45"/>
    <x v="4"/>
  </r>
  <r>
    <d v="2022-09-27T09:21:53"/>
    <s v="JC12F11"/>
    <n v="60"/>
    <n v="0.621"/>
    <n v="3.7999999999999999E-2"/>
    <n v="6.2"/>
    <n v="91.7"/>
    <n v="537"/>
    <n v="621"/>
    <s v="11"/>
    <s v="J"/>
    <s v="C"/>
    <x v="11"/>
    <x v="0"/>
    <d v="2022-08-22T00:00:00"/>
    <x v="1"/>
    <x v="13"/>
    <d v="2022-10-01T09:21:53"/>
    <x v="4"/>
  </r>
  <r>
    <d v="2022-09-27T09:31:32"/>
    <s v="JC12F10"/>
    <n v="60"/>
    <n v="0.61299999999999999"/>
    <n v="3.4000000000000002E-2"/>
    <n v="5.5"/>
    <n v="96.7"/>
    <n v="505"/>
    <n v="613"/>
    <s v="10"/>
    <s v="J"/>
    <s v="C"/>
    <x v="11"/>
    <x v="0"/>
    <d v="2022-08-22T00:00:00"/>
    <x v="1"/>
    <x v="14"/>
    <d v="2022-10-01T09:31:32"/>
    <x v="4"/>
  </r>
  <r>
    <d v="2022-09-27T09:41:10"/>
    <s v="JC12F09"/>
    <n v="60"/>
    <n v="0.623"/>
    <n v="5.0999999999999997E-2"/>
    <n v="8.1999999999999993"/>
    <n v="81.7"/>
    <n v="500"/>
    <n v="623"/>
    <s v="09"/>
    <s v="J"/>
    <s v="C"/>
    <x v="11"/>
    <x v="0"/>
    <d v="2022-08-22T00:00:00"/>
    <x v="1"/>
    <x v="15"/>
    <d v="2022-10-01T09:41:10"/>
    <x v="4"/>
  </r>
  <r>
    <d v="2022-09-27T09:51:05"/>
    <s v="JC12F08"/>
    <n v="60"/>
    <n v="0.72299999999999998"/>
    <n v="4.3999999999999997E-2"/>
    <n v="6"/>
    <n v="88.3"/>
    <n v="477"/>
    <n v="723"/>
    <s v="08"/>
    <s v="J"/>
    <s v="C"/>
    <x v="11"/>
    <x v="0"/>
    <d v="2022-08-22T00:00:00"/>
    <x v="1"/>
    <x v="7"/>
    <d v="2022-10-01T09:51:05"/>
    <x v="4"/>
  </r>
  <r>
    <d v="2022-09-27T10:01:14"/>
    <s v="JC12F07"/>
    <n v="60"/>
    <n v="0.69899999999999995"/>
    <n v="4.8000000000000001E-2"/>
    <n v="6.9"/>
    <n v="85"/>
    <n v="434"/>
    <n v="699"/>
    <s v="07"/>
    <s v="J"/>
    <s v="C"/>
    <x v="11"/>
    <x v="0"/>
    <d v="2022-08-22T00:00:00"/>
    <x v="1"/>
    <x v="6"/>
    <d v="2022-10-01T10:01:14"/>
    <x v="4"/>
  </r>
  <r>
    <d v="2022-09-27T10:12:07"/>
    <s v="JC12F06"/>
    <n v="60"/>
    <n v="0.61899999999999999"/>
    <n v="5.2999999999999999E-2"/>
    <n v="8.6"/>
    <n v="71.7"/>
    <n v="473"/>
    <n v="619"/>
    <s v="06"/>
    <s v="J"/>
    <s v="C"/>
    <x v="11"/>
    <x v="0"/>
    <d v="2022-08-22T00:00:00"/>
    <x v="1"/>
    <x v="5"/>
    <d v="2022-10-01T10:12:07"/>
    <x v="4"/>
  </r>
  <r>
    <d v="2022-09-27T10:22:16"/>
    <s v="JC12F05"/>
    <n v="60"/>
    <n v="0.57699999999999996"/>
    <n v="3.1E-2"/>
    <n v="5.3"/>
    <n v="91.7"/>
    <n v="401"/>
    <n v="577"/>
    <s v="05"/>
    <s v="J"/>
    <s v="C"/>
    <x v="11"/>
    <x v="0"/>
    <d v="2022-08-22T00:00:00"/>
    <x v="1"/>
    <x v="4"/>
    <d v="2022-10-01T10:22:16"/>
    <x v="4"/>
  </r>
  <r>
    <d v="2022-09-27T10:34:11"/>
    <s v="JC12F04"/>
    <n v="60"/>
    <n v="0.58099999999999996"/>
    <n v="3.5000000000000003E-2"/>
    <n v="6"/>
    <n v="91.7"/>
    <n v="535"/>
    <n v="581"/>
    <s v="04"/>
    <s v="J"/>
    <s v="C"/>
    <x v="11"/>
    <x v="0"/>
    <d v="2022-08-22T00:00:00"/>
    <x v="1"/>
    <x v="3"/>
    <d v="2022-10-01T10:34:11"/>
    <x v="4"/>
  </r>
  <r>
    <d v="2022-09-27T10:43:00"/>
    <s v="JC12F03"/>
    <n v="60"/>
    <n v="0.59199999999999997"/>
    <n v="5.5E-2"/>
    <n v="9.4"/>
    <n v="85"/>
    <n v="478"/>
    <n v="592"/>
    <s v="03"/>
    <s v="J"/>
    <s v="C"/>
    <x v="11"/>
    <x v="0"/>
    <d v="2022-08-22T00:00:00"/>
    <x v="1"/>
    <x v="2"/>
    <d v="2022-10-01T10:43:00"/>
    <x v="4"/>
  </r>
  <r>
    <d v="2022-09-27T10:52:53"/>
    <s v="JC12F02"/>
    <n v="60"/>
    <n v="0.58299999999999996"/>
    <n v="2.8000000000000001E-2"/>
    <n v="4.9000000000000004"/>
    <n v="96.7"/>
    <n v="433"/>
    <n v="583"/>
    <s v="02"/>
    <s v="J"/>
    <s v="C"/>
    <x v="11"/>
    <x v="0"/>
    <d v="2022-08-22T00:00:00"/>
    <x v="1"/>
    <x v="1"/>
    <d v="2022-10-01T10:52:53"/>
    <x v="4"/>
  </r>
  <r>
    <d v="2022-09-27T11:04:06"/>
    <s v="JC12F01"/>
    <n v="60"/>
    <n v="0.56799999999999995"/>
    <n v="3.5000000000000003E-2"/>
    <n v="6.2"/>
    <n v="90"/>
    <n v="386"/>
    <n v="568"/>
    <s v="01"/>
    <s v="J"/>
    <s v="C"/>
    <x v="11"/>
    <x v="0"/>
    <d v="2022-08-22T00:00:00"/>
    <x v="1"/>
    <x v="0"/>
    <d v="2022-10-01T11:04:06"/>
    <x v="4"/>
  </r>
  <r>
    <d v="2022-09-27T08:09:23"/>
    <s v="JC12M02"/>
    <n v="20"/>
    <n v="0.69899999999999995"/>
    <n v="3.9E-2"/>
    <n v="5.6"/>
    <n v="95"/>
    <n v="389"/>
    <n v="699"/>
    <s v="02"/>
    <s v="J"/>
    <s v="C"/>
    <x v="11"/>
    <x v="1"/>
    <d v="2022-08-22T00:00:00"/>
    <x v="1"/>
    <x v="1"/>
    <d v="2022-10-01T08:09:23"/>
    <x v="4"/>
  </r>
  <r>
    <d v="2022-09-27T08:13:26"/>
    <s v="JC12M03"/>
    <n v="20"/>
    <n v="0.69099999999999995"/>
    <n v="4.7E-2"/>
    <n v="6.9"/>
    <n v="90"/>
    <n v="486"/>
    <n v="691"/>
    <s v="03"/>
    <s v="J"/>
    <s v="C"/>
    <x v="11"/>
    <x v="1"/>
    <d v="2022-08-22T00:00:00"/>
    <x v="1"/>
    <x v="2"/>
    <d v="2022-10-01T08:13:26"/>
    <x v="4"/>
  </r>
  <r>
    <d v="2022-09-27T08:16:53"/>
    <s v="JC12M04"/>
    <n v="20"/>
    <n v="0.83499999999999996"/>
    <n v="5.2999999999999999E-2"/>
    <n v="6.4"/>
    <n v="90"/>
    <n v="462"/>
    <n v="835"/>
    <s v="04"/>
    <s v="J"/>
    <s v="C"/>
    <x v="11"/>
    <x v="1"/>
    <d v="2022-08-22T00:00:00"/>
    <x v="1"/>
    <x v="3"/>
    <d v="2022-10-01T08:16:53"/>
    <x v="4"/>
  </r>
  <r>
    <d v="2022-09-27T08:21:00"/>
    <s v="JC12M05"/>
    <n v="20"/>
    <n v="0.85599999999999998"/>
    <n v="6.7000000000000004E-2"/>
    <n v="7.8"/>
    <n v="85"/>
    <n v="483"/>
    <n v="856"/>
    <s v="05"/>
    <s v="J"/>
    <s v="C"/>
    <x v="11"/>
    <x v="1"/>
    <d v="2022-08-22T00:00:00"/>
    <x v="1"/>
    <x v="4"/>
    <d v="2022-10-01T08:21:00"/>
    <x v="4"/>
  </r>
  <r>
    <d v="2022-09-27T08:24:51"/>
    <s v="JC12M06"/>
    <n v="20"/>
    <n v="0.83799999999999997"/>
    <n v="0.06"/>
    <n v="7.1"/>
    <n v="85"/>
    <n v="439"/>
    <n v="838"/>
    <s v="06"/>
    <s v="J"/>
    <s v="C"/>
    <x v="11"/>
    <x v="1"/>
    <d v="2022-08-22T00:00:00"/>
    <x v="1"/>
    <x v="5"/>
    <d v="2022-10-01T08:24:51"/>
    <x v="4"/>
  </r>
  <r>
    <d v="2022-09-27T08:29:00"/>
    <s v="JC12M07"/>
    <n v="20"/>
    <n v="0.94899999999999995"/>
    <n v="4.5999999999999999E-2"/>
    <n v="4.9000000000000004"/>
    <n v="100"/>
    <n v="421"/>
    <n v="949"/>
    <s v="07"/>
    <s v="J"/>
    <s v="C"/>
    <x v="11"/>
    <x v="1"/>
    <d v="2022-08-22T00:00:00"/>
    <x v="1"/>
    <x v="6"/>
    <d v="2022-10-01T08:29:00"/>
    <x v="4"/>
  </r>
  <r>
    <d v="2022-09-27T12:59:10"/>
    <s v="JC13F16"/>
    <n v="60"/>
    <n v="0.6"/>
    <n v="2.9000000000000001E-2"/>
    <n v="4.9000000000000004"/>
    <n v="100"/>
    <n v="520"/>
    <n v="600"/>
    <s v="16"/>
    <s v="J"/>
    <s v="C"/>
    <x v="12"/>
    <x v="0"/>
    <d v="2022-08-22T00:00:00"/>
    <x v="1"/>
    <x v="8"/>
    <d v="2022-10-01T12:59:10"/>
    <x v="4"/>
  </r>
  <r>
    <d v="2022-09-27T13:08:19"/>
    <s v="JC13F15"/>
    <n v="60"/>
    <n v="0.59799999999999998"/>
    <n v="4.2999999999999997E-2"/>
    <n v="7.3"/>
    <n v="85"/>
    <n v="475"/>
    <n v="598"/>
    <s v="15"/>
    <s v="J"/>
    <s v="C"/>
    <x v="12"/>
    <x v="0"/>
    <d v="2022-08-22T00:00:00"/>
    <x v="1"/>
    <x v="9"/>
    <d v="2022-10-01T13:08:19"/>
    <x v="4"/>
  </r>
  <r>
    <d v="2022-09-27T13:18:28"/>
    <s v="JC13F14"/>
    <n v="60"/>
    <n v="0.59499999999999997"/>
    <n v="0.04"/>
    <n v="6.8"/>
    <n v="91.7"/>
    <n v="537"/>
    <n v="595"/>
    <s v="14"/>
    <s v="J"/>
    <s v="C"/>
    <x v="12"/>
    <x v="0"/>
    <d v="2022-08-22T00:00:00"/>
    <x v="1"/>
    <x v="10"/>
    <d v="2022-10-01T13:18:28"/>
    <x v="4"/>
  </r>
  <r>
    <d v="2022-09-27T13:27:49"/>
    <s v="JC13F13"/>
    <n v="60"/>
    <n v="0.61699999999999999"/>
    <n v="3.9E-2"/>
    <n v="6.4"/>
    <n v="91.7"/>
    <n v="489"/>
    <n v="617"/>
    <s v="13"/>
    <s v="J"/>
    <s v="C"/>
    <x v="12"/>
    <x v="0"/>
    <d v="2022-08-22T00:00:00"/>
    <x v="1"/>
    <x v="11"/>
    <d v="2022-10-01T13:27:49"/>
    <x v="4"/>
  </r>
  <r>
    <d v="2022-09-27T13:38:15"/>
    <s v="JC13F12"/>
    <n v="60"/>
    <n v="0.59099999999999997"/>
    <n v="3.5999999999999997E-2"/>
    <n v="6.1"/>
    <n v="86.7"/>
    <n v="362"/>
    <n v="591"/>
    <s v="12"/>
    <s v="J"/>
    <s v="C"/>
    <x v="12"/>
    <x v="0"/>
    <d v="2022-08-22T00:00:00"/>
    <x v="1"/>
    <x v="12"/>
    <d v="2022-10-01T13:38:15"/>
    <x v="4"/>
  </r>
  <r>
    <d v="2022-09-27T13:48:47"/>
    <s v="JC13F11"/>
    <n v="60"/>
    <n v="0.60299999999999998"/>
    <n v="0.04"/>
    <n v="6.6"/>
    <n v="91.7"/>
    <n v="303"/>
    <n v="603"/>
    <s v="11"/>
    <s v="J"/>
    <s v="C"/>
    <x v="12"/>
    <x v="0"/>
    <d v="2022-08-22T00:00:00"/>
    <x v="1"/>
    <x v="13"/>
    <d v="2022-10-01T13:48:47"/>
    <x v="4"/>
  </r>
  <r>
    <d v="2022-09-27T14:03:00"/>
    <s v="JC13F10"/>
    <n v="60"/>
    <n v="0.60799999999999998"/>
    <n v="3.2000000000000001E-2"/>
    <n v="5.3"/>
    <n v="96.7"/>
    <n v="411"/>
    <n v="608"/>
    <s v="10"/>
    <s v="J"/>
    <s v="C"/>
    <x v="12"/>
    <x v="0"/>
    <d v="2022-08-22T00:00:00"/>
    <x v="1"/>
    <x v="14"/>
    <d v="2022-10-01T14:03:00"/>
    <x v="4"/>
  </r>
  <r>
    <d v="2022-09-27T14:13:17"/>
    <s v="JC13F09"/>
    <n v="60"/>
    <n v="0.58099999999999996"/>
    <n v="4.1000000000000002E-2"/>
    <n v="7.1"/>
    <n v="95"/>
    <n v="365"/>
    <n v="581"/>
    <s v="09"/>
    <s v="J"/>
    <s v="C"/>
    <x v="12"/>
    <x v="0"/>
    <d v="2022-08-22T00:00:00"/>
    <x v="1"/>
    <x v="15"/>
    <d v="2022-10-01T14:13:17"/>
    <x v="4"/>
  </r>
  <r>
    <d v="2022-09-27T14:26:13"/>
    <s v="JC13F08"/>
    <n v="60"/>
    <n v="0.70299999999999996"/>
    <n v="0.04"/>
    <n v="5.7"/>
    <n v="95"/>
    <n v="476"/>
    <n v="703"/>
    <s v="08"/>
    <s v="J"/>
    <s v="C"/>
    <x v="12"/>
    <x v="0"/>
    <d v="2022-08-22T00:00:00"/>
    <x v="1"/>
    <x v="7"/>
    <d v="2022-10-01T14:26:13"/>
    <x v="4"/>
  </r>
  <r>
    <d v="2022-09-27T14:36:10"/>
    <s v="JC13F07"/>
    <n v="60"/>
    <n v="0.68899999999999995"/>
    <n v="6.2E-2"/>
    <n v="9"/>
    <n v="85"/>
    <n v="469"/>
    <n v="689"/>
    <s v="07"/>
    <s v="J"/>
    <s v="C"/>
    <x v="12"/>
    <x v="0"/>
    <d v="2022-08-22T00:00:00"/>
    <x v="1"/>
    <x v="6"/>
    <d v="2022-10-01T14:36:10"/>
    <x v="4"/>
  </r>
  <r>
    <d v="2022-09-27T14:46:44"/>
    <s v="JC13F06"/>
    <n v="60"/>
    <n v="0.54700000000000004"/>
    <n v="6.5000000000000002E-2"/>
    <n v="11.8"/>
    <n v="91.7"/>
    <n v="423"/>
    <n v="547"/>
    <s v="06"/>
    <s v="J"/>
    <s v="C"/>
    <x v="12"/>
    <x v="0"/>
    <d v="2022-08-22T00:00:00"/>
    <x v="1"/>
    <x v="5"/>
    <d v="2022-10-01T14:46:44"/>
    <x v="4"/>
  </r>
  <r>
    <d v="2022-09-27T14:57:59"/>
    <s v="JC13F05"/>
    <n v="60"/>
    <n v="0.57599999999999996"/>
    <n v="5.8999999999999997E-2"/>
    <n v="10.3"/>
    <n v="78.3"/>
    <n v="499"/>
    <n v="576"/>
    <s v="05"/>
    <s v="J"/>
    <s v="C"/>
    <x v="12"/>
    <x v="0"/>
    <d v="2022-08-22T00:00:00"/>
    <x v="1"/>
    <x v="4"/>
    <d v="2022-10-01T14:57:59"/>
    <x v="4"/>
  </r>
  <r>
    <d v="2022-09-27T15:07:49"/>
    <s v="JC13F04"/>
    <n v="60"/>
    <n v="0.58299999999999996"/>
    <n v="4.2999999999999997E-2"/>
    <n v="7.4"/>
    <n v="81.7"/>
    <n v="423"/>
    <n v="583"/>
    <s v="04"/>
    <s v="J"/>
    <s v="C"/>
    <x v="12"/>
    <x v="0"/>
    <d v="2022-08-22T00:00:00"/>
    <x v="1"/>
    <x v="3"/>
    <d v="2022-10-01T15:07:49"/>
    <x v="4"/>
  </r>
  <r>
    <d v="2022-09-27T15:18:57"/>
    <s v="JC13F03"/>
    <n v="60"/>
    <n v="0.58699999999999997"/>
    <n v="4.8000000000000001E-2"/>
    <n v="8.1"/>
    <n v="86.7"/>
    <n v="447"/>
    <n v="587"/>
    <s v="03"/>
    <s v="J"/>
    <s v="C"/>
    <x v="12"/>
    <x v="0"/>
    <d v="2022-08-22T00:00:00"/>
    <x v="1"/>
    <x v="2"/>
    <d v="2022-10-01T15:18:57"/>
    <x v="4"/>
  </r>
  <r>
    <d v="2022-09-27T15:30:01"/>
    <s v="JC13F02"/>
    <n v="60"/>
    <n v="0.55500000000000005"/>
    <n v="0.04"/>
    <n v="7.2"/>
    <n v="85"/>
    <n v="399"/>
    <n v="555"/>
    <s v="02"/>
    <s v="J"/>
    <s v="C"/>
    <x v="12"/>
    <x v="0"/>
    <d v="2022-08-22T00:00:00"/>
    <x v="1"/>
    <x v="1"/>
    <d v="2022-10-01T15:30:01"/>
    <x v="4"/>
  </r>
  <r>
    <d v="2022-09-27T15:40:54"/>
    <s v="JC13F01"/>
    <n v="60"/>
    <n v="0.499"/>
    <n v="0.03"/>
    <n v="6"/>
    <n v="91.7"/>
    <n v="384"/>
    <n v="499"/>
    <s v="01"/>
    <s v="J"/>
    <s v="C"/>
    <x v="12"/>
    <x v="0"/>
    <d v="2022-08-22T00:00:00"/>
    <x v="1"/>
    <x v="0"/>
    <d v="2022-10-01T15:40:54"/>
    <x v="4"/>
  </r>
  <r>
    <d v="2022-09-27T12:37:31"/>
    <s v="JC13M01"/>
    <n v="20"/>
    <n v="0.72599999999999998"/>
    <n v="4.2999999999999997E-2"/>
    <n v="6"/>
    <n v="90"/>
    <n v="421"/>
    <n v="726"/>
    <s v="01"/>
    <s v="J"/>
    <s v="C"/>
    <x v="12"/>
    <x v="1"/>
    <d v="2022-08-22T00:00:00"/>
    <x v="1"/>
    <x v="0"/>
    <d v="2022-10-01T12:37:31"/>
    <x v="4"/>
  </r>
  <r>
    <d v="2022-09-27T12:41:28"/>
    <s v="JC13M02"/>
    <n v="20"/>
    <n v="0.73699999999999999"/>
    <n v="8.8999999999999996E-2"/>
    <n v="12.1"/>
    <n v="80"/>
    <n v="483"/>
    <n v="737"/>
    <s v="02"/>
    <s v="J"/>
    <s v="C"/>
    <x v="12"/>
    <x v="1"/>
    <d v="2022-08-22T00:00:00"/>
    <x v="1"/>
    <x v="1"/>
    <d v="2022-10-01T12:41:28"/>
    <x v="4"/>
  </r>
  <r>
    <d v="2022-09-27T12:45:00"/>
    <s v="JC13M03"/>
    <n v="20"/>
    <n v="0.877"/>
    <n v="4.7E-2"/>
    <n v="5.4"/>
    <n v="95"/>
    <n v="436"/>
    <n v="877"/>
    <s v="03"/>
    <s v="J"/>
    <s v="C"/>
    <x v="12"/>
    <x v="1"/>
    <d v="2022-08-22T00:00:00"/>
    <x v="1"/>
    <x v="2"/>
    <d v="2022-10-01T12:45:00"/>
    <x v="4"/>
  </r>
  <r>
    <d v="2022-09-27T12:48:50"/>
    <s v="JC13M04"/>
    <n v="21"/>
    <n v="0.82"/>
    <n v="5.0999999999999997E-2"/>
    <n v="6.3"/>
    <n v="85.7"/>
    <n v="406"/>
    <n v="820"/>
    <s v="04"/>
    <s v="J"/>
    <s v="C"/>
    <x v="12"/>
    <x v="1"/>
    <d v="2022-08-22T00:00:00"/>
    <x v="1"/>
    <x v="3"/>
    <d v="2022-10-01T12:48:50"/>
    <x v="4"/>
  </r>
  <r>
    <d v="2022-09-27T12:53:22"/>
    <s v="JC13M05"/>
    <n v="20"/>
    <n v="0.96899999999999997"/>
    <n v="5.7000000000000002E-2"/>
    <n v="5.8"/>
    <n v="95"/>
    <n v="431"/>
    <n v="969"/>
    <s v="05"/>
    <s v="J"/>
    <s v="C"/>
    <x v="12"/>
    <x v="1"/>
    <d v="2022-08-22T00:00:00"/>
    <x v="1"/>
    <x v="4"/>
    <d v="2022-10-01T12:53:22"/>
    <x v="4"/>
  </r>
  <r>
    <d v="2022-09-28T08:47:45"/>
    <s v="JC14F16"/>
    <n v="60"/>
    <n v="0.57999999999999996"/>
    <n v="3.9E-2"/>
    <n v="6.7"/>
    <n v="88.3"/>
    <n v="431"/>
    <n v="580"/>
    <s v="16"/>
    <s v="J"/>
    <s v="C"/>
    <x v="13"/>
    <x v="0"/>
    <d v="2022-08-25T00:00:00"/>
    <x v="1"/>
    <x v="8"/>
    <d v="2022-10-01T08:47:45"/>
    <x v="4"/>
  </r>
  <r>
    <d v="2022-09-28T08:58:45"/>
    <s v="JC14F15"/>
    <n v="60"/>
    <n v="0.56899999999999995"/>
    <n v="3.7999999999999999E-2"/>
    <n v="6.7"/>
    <n v="90"/>
    <n v="422"/>
    <n v="569"/>
    <s v="15"/>
    <s v="J"/>
    <s v="C"/>
    <x v="13"/>
    <x v="0"/>
    <d v="2022-08-25T00:00:00"/>
    <x v="1"/>
    <x v="9"/>
    <d v="2022-10-01T08:58:45"/>
    <x v="4"/>
  </r>
  <r>
    <d v="2022-09-28T09:09:51"/>
    <s v="JC14F14"/>
    <n v="60"/>
    <n v="0.61599999999999999"/>
    <n v="4.2999999999999997E-2"/>
    <n v="6.9"/>
    <n v="86.7"/>
    <n v="408"/>
    <n v="616"/>
    <s v="14"/>
    <s v="J"/>
    <s v="C"/>
    <x v="13"/>
    <x v="0"/>
    <d v="2022-08-25T00:00:00"/>
    <x v="1"/>
    <x v="10"/>
    <d v="2022-10-01T09:09:51"/>
    <x v="4"/>
  </r>
  <r>
    <d v="2022-09-28T09:20:56"/>
    <s v="JC14F13"/>
    <n v="60"/>
    <n v="0.59599999999999997"/>
    <n v="0.04"/>
    <n v="6.8"/>
    <n v="93.3"/>
    <n v="447"/>
    <n v="596"/>
    <s v="13"/>
    <s v="J"/>
    <s v="C"/>
    <x v="13"/>
    <x v="0"/>
    <d v="2022-08-25T00:00:00"/>
    <x v="1"/>
    <x v="11"/>
    <d v="2022-10-01T09:20:56"/>
    <x v="4"/>
  </r>
  <r>
    <d v="2022-09-28T09:31:15"/>
    <s v="JC14F12"/>
    <n v="60"/>
    <n v="0.58299999999999996"/>
    <n v="3.7999999999999999E-2"/>
    <n v="6.6"/>
    <n v="90"/>
    <n v="508"/>
    <n v="583"/>
    <s v="12"/>
    <s v="J"/>
    <s v="C"/>
    <x v="13"/>
    <x v="0"/>
    <d v="2022-08-25T00:00:00"/>
    <x v="1"/>
    <x v="12"/>
    <d v="2022-10-01T09:31:15"/>
    <x v="4"/>
  </r>
  <r>
    <d v="2022-09-28T09:40:59"/>
    <s v="JC14F11"/>
    <n v="60"/>
    <n v="0.58499999999999996"/>
    <n v="3.5000000000000003E-2"/>
    <n v="6"/>
    <n v="91.7"/>
    <n v="452"/>
    <n v="585"/>
    <s v="11"/>
    <s v="J"/>
    <s v="C"/>
    <x v="13"/>
    <x v="0"/>
    <d v="2022-08-25T00:00:00"/>
    <x v="1"/>
    <x v="13"/>
    <d v="2022-10-01T09:40:59"/>
    <x v="4"/>
  </r>
  <r>
    <d v="2022-09-28T09:51:30"/>
    <s v="JC14F10"/>
    <n v="60"/>
    <n v="0.65500000000000003"/>
    <n v="4.2000000000000003E-2"/>
    <n v="6.5"/>
    <n v="88.3"/>
    <n v="457"/>
    <n v="655"/>
    <s v="10"/>
    <s v="J"/>
    <s v="C"/>
    <x v="13"/>
    <x v="0"/>
    <d v="2022-08-25T00:00:00"/>
    <x v="1"/>
    <x v="14"/>
    <d v="2022-10-01T09:51:30"/>
    <x v="4"/>
  </r>
  <r>
    <d v="2022-09-28T10:02:40"/>
    <s v="JC14F09"/>
    <n v="60"/>
    <n v="0.67"/>
    <n v="4.4999999999999998E-2"/>
    <n v="6.7"/>
    <n v="88.3"/>
    <n v="438"/>
    <n v="670"/>
    <s v="09"/>
    <s v="J"/>
    <s v="C"/>
    <x v="13"/>
    <x v="0"/>
    <d v="2022-08-25T00:00:00"/>
    <x v="1"/>
    <x v="15"/>
    <d v="2022-10-01T10:02:40"/>
    <x v="4"/>
  </r>
  <r>
    <d v="2022-09-28T10:13:08"/>
    <s v="JC14F08"/>
    <n v="60"/>
    <n v="0.64500000000000002"/>
    <n v="3.5999999999999997E-2"/>
    <n v="5.5"/>
    <n v="93.3"/>
    <n v="455"/>
    <n v="645"/>
    <s v="08"/>
    <s v="J"/>
    <s v="C"/>
    <x v="13"/>
    <x v="0"/>
    <d v="2022-08-25T00:00:00"/>
    <x v="1"/>
    <x v="7"/>
    <d v="2022-10-01T10:13:08"/>
    <x v="4"/>
  </r>
  <r>
    <d v="2022-09-28T10:23:45"/>
    <s v="JC14F07"/>
    <n v="60"/>
    <n v="0.67900000000000005"/>
    <n v="4.1000000000000002E-2"/>
    <n v="6"/>
    <n v="93.3"/>
    <n v="426"/>
    <n v="679"/>
    <s v="07"/>
    <s v="J"/>
    <s v="C"/>
    <x v="13"/>
    <x v="0"/>
    <d v="2022-08-25T00:00:00"/>
    <x v="1"/>
    <x v="6"/>
    <d v="2022-10-01T10:23:45"/>
    <x v="4"/>
  </r>
  <r>
    <d v="2022-09-28T10:34:41"/>
    <s v="JC14F06"/>
    <n v="60"/>
    <n v="0.57699999999999996"/>
    <n v="3.5000000000000003E-2"/>
    <n v="6.1"/>
    <n v="96.7"/>
    <n v="463"/>
    <n v="577"/>
    <s v="06"/>
    <s v="J"/>
    <s v="C"/>
    <x v="13"/>
    <x v="0"/>
    <d v="2022-08-25T00:00:00"/>
    <x v="1"/>
    <x v="5"/>
    <d v="2022-10-01T10:34:41"/>
    <x v="4"/>
  </r>
  <r>
    <d v="2022-09-28T10:44:45"/>
    <s v="JC14F05"/>
    <n v="60"/>
    <n v="0.60299999999999998"/>
    <n v="3.5999999999999997E-2"/>
    <n v="5.9"/>
    <n v="86.7"/>
    <n v="498"/>
    <n v="603"/>
    <s v="05"/>
    <s v="J"/>
    <s v="C"/>
    <x v="13"/>
    <x v="0"/>
    <d v="2022-08-25T00:00:00"/>
    <x v="1"/>
    <x v="4"/>
    <d v="2022-10-01T10:44:45"/>
    <x v="4"/>
  </r>
  <r>
    <d v="2022-09-28T10:54:32"/>
    <s v="JC14F04"/>
    <n v="60"/>
    <n v="0.67"/>
    <n v="4.2999999999999997E-2"/>
    <n v="6.4"/>
    <n v="86.7"/>
    <n v="414"/>
    <n v="670"/>
    <s v="04"/>
    <s v="J"/>
    <s v="C"/>
    <x v="13"/>
    <x v="0"/>
    <d v="2022-08-25T00:00:00"/>
    <x v="1"/>
    <x v="3"/>
    <d v="2022-10-01T10:54:32"/>
    <x v="4"/>
  </r>
  <r>
    <d v="2022-09-28T11:06:05"/>
    <s v="JC14F03"/>
    <n v="60"/>
    <n v="0.51200000000000001"/>
    <n v="2.5000000000000001E-2"/>
    <n v="5"/>
    <n v="96.7"/>
    <n v="473"/>
    <n v="512"/>
    <s v="03"/>
    <s v="J"/>
    <s v="C"/>
    <x v="13"/>
    <x v="0"/>
    <d v="2022-08-25T00:00:00"/>
    <x v="1"/>
    <x v="2"/>
    <d v="2022-10-01T11:06:05"/>
    <x v="4"/>
  </r>
  <r>
    <d v="2022-09-28T11:16:39"/>
    <s v="JC14F02"/>
    <n v="60"/>
    <n v="0.5"/>
    <n v="2.9000000000000001E-2"/>
    <n v="5.7"/>
    <n v="95"/>
    <n v="499"/>
    <n v="500"/>
    <s v="02"/>
    <s v="J"/>
    <s v="C"/>
    <x v="13"/>
    <x v="0"/>
    <d v="2022-08-25T00:00:00"/>
    <x v="1"/>
    <x v="1"/>
    <d v="2022-10-01T11:16:39"/>
    <x v="4"/>
  </r>
  <r>
    <d v="2022-09-28T11:25:32"/>
    <s v="JC14F01"/>
    <n v="60"/>
    <n v="0.495"/>
    <n v="2.8000000000000001E-2"/>
    <n v="5.6"/>
    <n v="93.3"/>
    <n v="410"/>
    <n v="495"/>
    <s v="01"/>
    <s v="J"/>
    <s v="C"/>
    <x v="13"/>
    <x v="0"/>
    <d v="2022-08-25T00:00:00"/>
    <x v="1"/>
    <x v="0"/>
    <d v="2022-10-01T11:25:32"/>
    <x v="4"/>
  </r>
  <r>
    <d v="2022-09-28T08:22:22"/>
    <s v="JC14M02"/>
    <n v="20"/>
    <n v="0.67600000000000005"/>
    <n v="5.8000000000000003E-2"/>
    <n v="8.5"/>
    <n v="70"/>
    <n v="316"/>
    <n v="676"/>
    <s v="02"/>
    <s v="J"/>
    <s v="C"/>
    <x v="13"/>
    <x v="1"/>
    <d v="2022-08-25T00:00:00"/>
    <x v="1"/>
    <x v="1"/>
    <d v="2022-10-01T08:22:22"/>
    <x v="4"/>
  </r>
  <r>
    <d v="2022-09-28T08:27:02"/>
    <s v="JC14M03"/>
    <n v="20"/>
    <n v="0.78300000000000003"/>
    <n v="5.2999999999999999E-2"/>
    <n v="6.8"/>
    <n v="85"/>
    <n v="419"/>
    <n v="783"/>
    <s v="03"/>
    <s v="J"/>
    <s v="C"/>
    <x v="13"/>
    <x v="1"/>
    <d v="2022-08-25T00:00:00"/>
    <x v="1"/>
    <x v="2"/>
    <d v="2022-10-01T08:27:02"/>
    <x v="4"/>
  </r>
  <r>
    <d v="2022-09-28T08:30:43"/>
    <s v="JC14M04"/>
    <n v="20"/>
    <n v="0.80100000000000005"/>
    <n v="6.4000000000000001E-2"/>
    <n v="7.9"/>
    <n v="85"/>
    <n v="383"/>
    <n v="801"/>
    <s v="04"/>
    <s v="J"/>
    <s v="C"/>
    <x v="13"/>
    <x v="1"/>
    <d v="2022-08-25T00:00:00"/>
    <x v="1"/>
    <x v="3"/>
    <d v="2022-10-01T08:30:43"/>
    <x v="4"/>
  </r>
  <r>
    <d v="2022-09-28T08:34:59"/>
    <s v="JC14M05"/>
    <n v="20"/>
    <n v="0.82399999999999995"/>
    <n v="4.9000000000000002E-2"/>
    <n v="6"/>
    <n v="85"/>
    <n v="453"/>
    <n v="824"/>
    <s v="05"/>
    <s v="J"/>
    <s v="C"/>
    <x v="13"/>
    <x v="1"/>
    <d v="2022-08-25T00:00:00"/>
    <x v="1"/>
    <x v="4"/>
    <d v="2022-10-01T08:34:59"/>
    <x v="4"/>
  </r>
  <r>
    <d v="2022-09-28T08:38:40"/>
    <s v="JC14M06"/>
    <n v="20"/>
    <n v="0.89300000000000002"/>
    <n v="5.5E-2"/>
    <n v="6.1"/>
    <n v="90"/>
    <n v="468"/>
    <n v="893"/>
    <s v="06"/>
    <s v="J"/>
    <s v="C"/>
    <x v="13"/>
    <x v="1"/>
    <d v="2022-08-25T00:00:00"/>
    <x v="1"/>
    <x v="5"/>
    <d v="2022-10-01T08:38:40"/>
    <x v="4"/>
  </r>
  <r>
    <d v="2022-09-28T08:42:02"/>
    <s v="JC14M07"/>
    <n v="20"/>
    <n v="0.93500000000000005"/>
    <n v="6.9000000000000006E-2"/>
    <n v="7.4"/>
    <n v="90"/>
    <n v="447"/>
    <n v="935"/>
    <s v="07"/>
    <s v="J"/>
    <s v="C"/>
    <x v="13"/>
    <x v="1"/>
    <d v="2022-08-25T00:00:00"/>
    <x v="1"/>
    <x v="6"/>
    <d v="2022-10-01T08:42:02"/>
    <x v="4"/>
  </r>
  <r>
    <d v="2022-09-29T08:46:17"/>
    <s v="JC11F16"/>
    <n v="60"/>
    <n v="0.74"/>
    <n v="9.8000000000000004E-2"/>
    <n v="13.3"/>
    <n v="51.7"/>
    <n v="475"/>
    <n v="740"/>
    <s v="16"/>
    <s v="J"/>
    <s v="C"/>
    <x v="9"/>
    <x v="0"/>
    <d v="2022-08-18T00:00:00"/>
    <x v="2"/>
    <x v="8"/>
    <d v="2022-10-01T08:46:17"/>
    <x v="4"/>
  </r>
  <r>
    <d v="2022-09-29T08:56:50"/>
    <s v="JC11F15"/>
    <n v="60"/>
    <n v="0.73399999999999999"/>
    <n v="7.0000000000000007E-2"/>
    <n v="9.6"/>
    <n v="68.3"/>
    <n v="503"/>
    <n v="734"/>
    <s v="15"/>
    <s v="J"/>
    <s v="C"/>
    <x v="9"/>
    <x v="0"/>
    <d v="2022-08-18T00:00:00"/>
    <x v="2"/>
    <x v="9"/>
    <d v="2022-10-01T08:56:50"/>
    <x v="4"/>
  </r>
  <r>
    <d v="2022-09-29T09:07:03"/>
    <s v="JC11F14"/>
    <n v="60"/>
    <n v="0.78"/>
    <n v="0.106"/>
    <n v="13.6"/>
    <n v="56.7"/>
    <n v="536"/>
    <n v="780"/>
    <s v="14"/>
    <s v="J"/>
    <s v="C"/>
    <x v="9"/>
    <x v="0"/>
    <d v="2022-08-18T00:00:00"/>
    <x v="2"/>
    <x v="10"/>
    <d v="2022-10-01T09:07:03"/>
    <x v="4"/>
  </r>
  <r>
    <d v="2022-09-29T09:15:51"/>
    <s v="JC11F13"/>
    <n v="60"/>
    <n v="0.74099999999999999"/>
    <n v="7.9000000000000001E-2"/>
    <n v="10.6"/>
    <n v="75"/>
    <n v="470"/>
    <n v="741"/>
    <s v="13"/>
    <s v="J"/>
    <s v="C"/>
    <x v="9"/>
    <x v="0"/>
    <d v="2022-08-18T00:00:00"/>
    <x v="2"/>
    <x v="11"/>
    <d v="2022-10-01T09:15:51"/>
    <x v="4"/>
  </r>
  <r>
    <d v="2022-09-29T09:26:22"/>
    <s v="JC11F12"/>
    <n v="60"/>
    <n v="0.76100000000000001"/>
    <n v="9.1999999999999998E-2"/>
    <n v="12.2"/>
    <n v="66.7"/>
    <n v="497"/>
    <n v="761"/>
    <s v="12"/>
    <s v="J"/>
    <s v="C"/>
    <x v="9"/>
    <x v="0"/>
    <d v="2022-08-18T00:00:00"/>
    <x v="2"/>
    <x v="12"/>
    <d v="2022-10-01T09:26:22"/>
    <x v="4"/>
  </r>
  <r>
    <d v="2022-09-29T09:36:20"/>
    <s v="JC11F11"/>
    <n v="60"/>
    <n v="0.74"/>
    <n v="9.0999999999999998E-2"/>
    <n v="12.3"/>
    <n v="60"/>
    <n v="508"/>
    <n v="740"/>
    <s v="11"/>
    <s v="J"/>
    <s v="C"/>
    <x v="9"/>
    <x v="0"/>
    <d v="2022-08-18T00:00:00"/>
    <x v="2"/>
    <x v="13"/>
    <d v="2022-10-01T09:36:20"/>
    <x v="4"/>
  </r>
  <r>
    <d v="2022-09-29T09:45:57"/>
    <s v="JC11F10"/>
    <n v="59"/>
    <n v="0.70399999999999996"/>
    <n v="7.4999999999999997E-2"/>
    <n v="10.7"/>
    <n v="67.8"/>
    <n v="468"/>
    <n v="704"/>
    <s v="10"/>
    <s v="J"/>
    <s v="C"/>
    <x v="9"/>
    <x v="0"/>
    <d v="2022-08-18T00:00:00"/>
    <x v="2"/>
    <x v="14"/>
    <d v="2022-10-01T09:45:57"/>
    <x v="4"/>
  </r>
  <r>
    <d v="2022-09-29T09:56:16"/>
    <s v="JC11F09"/>
    <n v="60"/>
    <n v="0.70399999999999996"/>
    <n v="7.6999999999999999E-2"/>
    <n v="10.9"/>
    <n v="65"/>
    <n v="514"/>
    <n v="704"/>
    <s v="09"/>
    <s v="J"/>
    <s v="C"/>
    <x v="9"/>
    <x v="0"/>
    <d v="2022-08-18T00:00:00"/>
    <x v="2"/>
    <x v="15"/>
    <d v="2022-10-01T09:56:16"/>
    <x v="4"/>
  </r>
  <r>
    <d v="2022-09-29T10:05:57"/>
    <s v="JC11F08"/>
    <n v="60"/>
    <n v="0.70899999999999996"/>
    <n v="8.3000000000000004E-2"/>
    <n v="11.7"/>
    <n v="51.7"/>
    <n v="511"/>
    <n v="709"/>
    <s v="08"/>
    <s v="J"/>
    <s v="C"/>
    <x v="9"/>
    <x v="0"/>
    <d v="2022-08-18T00:00:00"/>
    <x v="2"/>
    <x v="7"/>
    <d v="2022-10-01T10:05:57"/>
    <x v="4"/>
  </r>
  <r>
    <d v="2022-09-29T10:15:23"/>
    <s v="JC11F07"/>
    <n v="60"/>
    <n v="0.70499999999999996"/>
    <n v="9.7000000000000003E-2"/>
    <n v="13.8"/>
    <n v="55"/>
    <n v="471"/>
    <n v="705"/>
    <s v="07"/>
    <s v="J"/>
    <s v="C"/>
    <x v="9"/>
    <x v="0"/>
    <d v="2022-08-18T00:00:00"/>
    <x v="2"/>
    <x v="6"/>
    <d v="2022-10-01T10:15:23"/>
    <x v="4"/>
  </r>
  <r>
    <d v="2022-09-29T10:26:07"/>
    <s v="JC11F06"/>
    <n v="60"/>
    <n v="0.68700000000000006"/>
    <n v="0.107"/>
    <n v="15.6"/>
    <n v="51.7"/>
    <n v="518"/>
    <n v="687"/>
    <s v="06"/>
    <s v="J"/>
    <s v="C"/>
    <x v="9"/>
    <x v="0"/>
    <d v="2022-08-18T00:00:00"/>
    <x v="2"/>
    <x v="5"/>
    <d v="2022-10-01T10:26:07"/>
    <x v="4"/>
  </r>
  <r>
    <d v="2022-09-29T10:35:59"/>
    <s v="JC11F05"/>
    <n v="60"/>
    <n v="0.69399999999999995"/>
    <n v="9.9000000000000005E-2"/>
    <n v="14.2"/>
    <n v="43.3"/>
    <n v="545"/>
    <n v="694"/>
    <s v="05"/>
    <s v="J"/>
    <s v="C"/>
    <x v="9"/>
    <x v="0"/>
    <d v="2022-08-18T00:00:00"/>
    <x v="2"/>
    <x v="4"/>
    <d v="2022-10-01T10:35:59"/>
    <x v="4"/>
  </r>
  <r>
    <d v="2022-09-29T10:46:10"/>
    <s v="JC11F04"/>
    <n v="60"/>
    <n v="0.65500000000000003"/>
    <n v="0.105"/>
    <n v="16"/>
    <n v="50"/>
    <n v="356"/>
    <n v="655"/>
    <s v="04"/>
    <s v="J"/>
    <s v="C"/>
    <x v="9"/>
    <x v="0"/>
    <d v="2022-08-18T00:00:00"/>
    <x v="2"/>
    <x v="3"/>
    <d v="2022-10-01T10:46:10"/>
    <x v="4"/>
  </r>
  <r>
    <d v="2022-09-29T10:58:40"/>
    <s v="JC11F03"/>
    <n v="60"/>
    <n v="0.65400000000000003"/>
    <n v="9.6000000000000002E-2"/>
    <n v="14.7"/>
    <n v="50"/>
    <n v="482"/>
    <n v="654"/>
    <s v="03"/>
    <s v="J"/>
    <s v="C"/>
    <x v="9"/>
    <x v="0"/>
    <d v="2022-08-18T00:00:00"/>
    <x v="2"/>
    <x v="2"/>
    <d v="2022-10-01T10:58:40"/>
    <x v="4"/>
  </r>
  <r>
    <d v="2022-09-29T11:09:17"/>
    <s v="JC11F02"/>
    <n v="60"/>
    <n v="0.67"/>
    <n v="9.5000000000000001E-2"/>
    <n v="14.2"/>
    <n v="58.3"/>
    <n v="511"/>
    <n v="670"/>
    <s v="02"/>
    <s v="J"/>
    <s v="C"/>
    <x v="9"/>
    <x v="0"/>
    <d v="2022-08-18T00:00:00"/>
    <x v="2"/>
    <x v="1"/>
    <d v="2022-10-01T11:09:17"/>
    <x v="4"/>
  </r>
  <r>
    <d v="2022-09-29T11:18:46"/>
    <s v="JC11F01"/>
    <n v="60"/>
    <n v="0.73499999999999999"/>
    <n v="8.8999999999999996E-2"/>
    <n v="12.1"/>
    <n v="66.7"/>
    <n v="460"/>
    <n v="735"/>
    <s v="01"/>
    <s v="J"/>
    <s v="C"/>
    <x v="9"/>
    <x v="0"/>
    <d v="2022-08-18T00:00:00"/>
    <x v="2"/>
    <x v="0"/>
    <d v="2022-10-01T11:18:46"/>
    <x v="4"/>
  </r>
  <r>
    <d v="2022-09-29T08:20:40"/>
    <s v="JC11M02"/>
    <n v="20"/>
    <n v="0.98499999999999999"/>
    <n v="0.11799999999999999"/>
    <n v="12"/>
    <n v="65"/>
    <n v="424"/>
    <n v="985"/>
    <s v="02"/>
    <s v="J"/>
    <s v="C"/>
    <x v="9"/>
    <x v="1"/>
    <d v="2022-08-18T00:00:00"/>
    <x v="2"/>
    <x v="1"/>
    <d v="2022-10-01T08:20:40"/>
    <x v="4"/>
  </r>
  <r>
    <d v="2022-09-29T08:24:34"/>
    <s v="JC11M03"/>
    <n v="20"/>
    <n v="1.044"/>
    <n v="0.129"/>
    <n v="12.4"/>
    <n v="55"/>
    <n v="459"/>
    <n v="1044"/>
    <s v="03"/>
    <s v="J"/>
    <s v="C"/>
    <x v="9"/>
    <x v="1"/>
    <d v="2022-08-18T00:00:00"/>
    <x v="2"/>
    <x v="2"/>
    <d v="2022-10-01T08:24:34"/>
    <x v="4"/>
  </r>
  <r>
    <d v="2022-09-29T08:28:04"/>
    <s v="JC11M04"/>
    <n v="20"/>
    <n v="0.92700000000000005"/>
    <n v="0.13100000000000001"/>
    <n v="14.1"/>
    <n v="50"/>
    <n v="385"/>
    <n v="927"/>
    <s v="04"/>
    <s v="J"/>
    <s v="C"/>
    <x v="9"/>
    <x v="1"/>
    <d v="2022-08-18T00:00:00"/>
    <x v="2"/>
    <x v="3"/>
    <d v="2022-10-01T08:28:04"/>
    <x v="4"/>
  </r>
  <r>
    <d v="2022-09-29T08:32:05"/>
    <s v="JC11M05"/>
    <n v="20"/>
    <n v="1.0620000000000001"/>
    <n v="0.14499999999999999"/>
    <n v="13.7"/>
    <n v="55"/>
    <n v="389"/>
    <n v="1062"/>
    <s v="05"/>
    <s v="J"/>
    <s v="C"/>
    <x v="9"/>
    <x v="1"/>
    <d v="2022-08-18T00:00:00"/>
    <x v="2"/>
    <x v="4"/>
    <d v="2022-10-01T08:32:05"/>
    <x v="4"/>
  </r>
  <r>
    <d v="2022-09-29T08:36:32"/>
    <s v="JC11M06"/>
    <n v="20"/>
    <n v="1.1000000000000001"/>
    <n v="0.10100000000000001"/>
    <n v="9.1999999999999993"/>
    <n v="70"/>
    <n v="369"/>
    <n v="1100"/>
    <s v="06"/>
    <s v="J"/>
    <s v="C"/>
    <x v="9"/>
    <x v="1"/>
    <d v="2022-08-18T00:00:00"/>
    <x v="2"/>
    <x v="5"/>
    <d v="2022-10-01T08:36:32"/>
    <x v="4"/>
  </r>
  <r>
    <d v="2022-09-29T08:41:06"/>
    <s v="JC11M07"/>
    <n v="20"/>
    <n v="1.099"/>
    <n v="0.1"/>
    <n v="9.1"/>
    <n v="60"/>
    <n v="398"/>
    <n v="1099"/>
    <s v="07"/>
    <s v="J"/>
    <s v="C"/>
    <x v="9"/>
    <x v="1"/>
    <d v="2022-08-18T00:00:00"/>
    <x v="2"/>
    <x v="6"/>
    <d v="2022-10-01T08:41:06"/>
    <x v="4"/>
  </r>
  <r>
    <d v="2022-09-29T13:32:08"/>
    <s v="JC10F16"/>
    <n v="60"/>
    <n v="0.71799999999999997"/>
    <n v="4.5999999999999999E-2"/>
    <n v="6.4"/>
    <n v="86.7"/>
    <n v="354"/>
    <n v="718"/>
    <s v="16"/>
    <s v="J"/>
    <s v="C"/>
    <x v="8"/>
    <x v="0"/>
    <d v="2022-08-18T00:00:00"/>
    <x v="2"/>
    <x v="8"/>
    <d v="2022-10-01T13:32:08"/>
    <x v="4"/>
  </r>
  <r>
    <d v="2022-09-29T13:46:01"/>
    <s v="JC10F15"/>
    <n v="60"/>
    <n v="0.71299999999999997"/>
    <n v="4.4999999999999998E-2"/>
    <n v="6.4"/>
    <n v="90"/>
    <n v="347"/>
    <n v="713"/>
    <s v="15"/>
    <s v="J"/>
    <s v="C"/>
    <x v="8"/>
    <x v="0"/>
    <d v="2022-08-18T00:00:00"/>
    <x v="2"/>
    <x v="9"/>
    <d v="2022-10-01T13:46:01"/>
    <x v="4"/>
  </r>
  <r>
    <d v="2022-09-29T13:58:42"/>
    <s v="JC10F14"/>
    <n v="60"/>
    <n v="0.71799999999999997"/>
    <n v="4.5999999999999999E-2"/>
    <n v="6.4"/>
    <n v="91.7"/>
    <n v="423"/>
    <n v="718"/>
    <s v="14"/>
    <s v="J"/>
    <s v="C"/>
    <x v="8"/>
    <x v="0"/>
    <d v="2022-08-18T00:00:00"/>
    <x v="2"/>
    <x v="10"/>
    <d v="2022-10-01T13:58:42"/>
    <x v="4"/>
  </r>
  <r>
    <d v="2022-09-29T14:09:31"/>
    <s v="JC10F13"/>
    <n v="60"/>
    <n v="0.69299999999999995"/>
    <n v="3.6999999999999998E-2"/>
    <n v="5.4"/>
    <n v="95"/>
    <n v="562"/>
    <n v="693"/>
    <s v="13"/>
    <s v="J"/>
    <s v="C"/>
    <x v="8"/>
    <x v="0"/>
    <d v="2022-08-18T00:00:00"/>
    <x v="2"/>
    <x v="11"/>
    <d v="2022-10-01T14:09:31"/>
    <x v="4"/>
  </r>
  <r>
    <d v="2022-09-29T14:18:27"/>
    <s v="JC10F12"/>
    <n v="60"/>
    <n v="0.70399999999999996"/>
    <n v="0.05"/>
    <n v="7.1"/>
    <n v="93.3"/>
    <n v="499"/>
    <n v="704"/>
    <s v="12"/>
    <s v="J"/>
    <s v="C"/>
    <x v="8"/>
    <x v="0"/>
    <d v="2022-08-18T00:00:00"/>
    <x v="2"/>
    <x v="12"/>
    <d v="2022-10-01T14:18:27"/>
    <x v="4"/>
  </r>
  <r>
    <d v="2022-09-29T14:27:52"/>
    <s v="JC10F11"/>
    <n v="60"/>
    <n v="0.71"/>
    <n v="4.7E-2"/>
    <n v="6.6"/>
    <n v="88.3"/>
    <n v="500"/>
    <n v="710"/>
    <s v="11"/>
    <s v="J"/>
    <s v="C"/>
    <x v="8"/>
    <x v="0"/>
    <d v="2022-08-18T00:00:00"/>
    <x v="2"/>
    <x v="13"/>
    <d v="2022-10-01T14:27:52"/>
    <x v="4"/>
  </r>
  <r>
    <d v="2022-09-29T14:38:14"/>
    <s v="JC10F10"/>
    <n v="60"/>
    <n v="0.71399999999999997"/>
    <n v="4.2999999999999997E-2"/>
    <n v="6"/>
    <n v="90"/>
    <n v="545"/>
    <n v="714"/>
    <s v="10"/>
    <s v="J"/>
    <s v="C"/>
    <x v="8"/>
    <x v="0"/>
    <d v="2022-08-18T00:00:00"/>
    <x v="2"/>
    <x v="14"/>
    <d v="2022-10-01T14:38:14"/>
    <x v="4"/>
  </r>
  <r>
    <d v="2022-09-29T14:46:56"/>
    <s v="JC10F09"/>
    <n v="60"/>
    <n v="0.71499999999999997"/>
    <n v="5.0999999999999997E-2"/>
    <n v="7.1"/>
    <n v="90"/>
    <n v="518"/>
    <n v="715"/>
    <s v="09"/>
    <s v="J"/>
    <s v="C"/>
    <x v="8"/>
    <x v="0"/>
    <d v="2022-08-18T00:00:00"/>
    <x v="2"/>
    <x v="15"/>
    <d v="2022-10-01T14:46:56"/>
    <x v="4"/>
  </r>
  <r>
    <d v="2022-09-29T14:56:19"/>
    <s v="JC10F08"/>
    <n v="60"/>
    <n v="0.85599999999999998"/>
    <n v="4.5999999999999999E-2"/>
    <n v="5.4"/>
    <n v="95"/>
    <n v="485"/>
    <n v="856"/>
    <s v="08"/>
    <s v="J"/>
    <s v="C"/>
    <x v="8"/>
    <x v="0"/>
    <d v="2022-08-18T00:00:00"/>
    <x v="2"/>
    <x v="7"/>
    <d v="2022-10-01T14:56:19"/>
    <x v="4"/>
  </r>
  <r>
    <d v="2022-09-29T15:05:49"/>
    <s v="JC10F07"/>
    <n v="60"/>
    <n v="0.84699999999999998"/>
    <n v="7.0000000000000007E-2"/>
    <n v="8.1999999999999993"/>
    <n v="93.3"/>
    <n v="469"/>
    <n v="847"/>
    <s v="07"/>
    <s v="J"/>
    <s v="C"/>
    <x v="8"/>
    <x v="0"/>
    <d v="2022-08-18T00:00:00"/>
    <x v="2"/>
    <x v="6"/>
    <d v="2022-10-01T15:05:49"/>
    <x v="4"/>
  </r>
  <r>
    <d v="2022-09-29T15:15:50"/>
    <s v="JC10F06"/>
    <n v="60"/>
    <n v="0.72"/>
    <n v="6.4000000000000001E-2"/>
    <n v="8.9"/>
    <n v="71.7"/>
    <n v="492"/>
    <n v="720"/>
    <s v="06"/>
    <s v="J"/>
    <s v="C"/>
    <x v="8"/>
    <x v="0"/>
    <d v="2022-08-18T00:00:00"/>
    <x v="2"/>
    <x v="5"/>
    <d v="2022-10-01T15:15:50"/>
    <x v="4"/>
  </r>
  <r>
    <d v="2022-09-29T15:25:35"/>
    <s v="JC10F05"/>
    <n v="60"/>
    <n v="0.60699999999999998"/>
    <n v="3.3000000000000002E-2"/>
    <n v="5.4"/>
    <n v="93.3"/>
    <n v="531"/>
    <n v="607"/>
    <s v="05"/>
    <s v="J"/>
    <s v="C"/>
    <x v="8"/>
    <x v="0"/>
    <d v="2022-08-18T00:00:00"/>
    <x v="2"/>
    <x v="4"/>
    <d v="2022-10-01T15:25:35"/>
    <x v="4"/>
  </r>
  <r>
    <d v="2022-09-29T15:34:42"/>
    <s v="JC10F04"/>
    <n v="60"/>
    <n v="0.61"/>
    <n v="3.7999999999999999E-2"/>
    <n v="6.2"/>
    <n v="91.7"/>
    <n v="488"/>
    <n v="610"/>
    <s v="04"/>
    <s v="J"/>
    <s v="C"/>
    <x v="8"/>
    <x v="0"/>
    <d v="2022-08-18T00:00:00"/>
    <x v="2"/>
    <x v="3"/>
    <d v="2022-10-01T15:34:42"/>
    <x v="4"/>
  </r>
  <r>
    <d v="2022-09-29T15:44:46"/>
    <s v="JC10F03"/>
    <n v="60"/>
    <n v="0.60099999999999998"/>
    <n v="3.9E-2"/>
    <n v="6.5"/>
    <n v="85"/>
    <n v="491"/>
    <n v="601"/>
    <s v="03"/>
    <s v="J"/>
    <s v="C"/>
    <x v="8"/>
    <x v="0"/>
    <d v="2022-08-18T00:00:00"/>
    <x v="2"/>
    <x v="2"/>
    <d v="2022-10-01T15:44:46"/>
    <x v="4"/>
  </r>
  <r>
    <d v="2022-09-29T15:55:28"/>
    <s v="JC10F02"/>
    <n v="60"/>
    <n v="0.60499999999999998"/>
    <n v="3.6999999999999998E-2"/>
    <n v="6.2"/>
    <n v="90"/>
    <n v="466"/>
    <n v="605"/>
    <s v="02"/>
    <s v="J"/>
    <s v="C"/>
    <x v="8"/>
    <x v="0"/>
    <d v="2022-08-18T00:00:00"/>
    <x v="2"/>
    <x v="1"/>
    <d v="2022-10-01T15:55:28"/>
    <x v="4"/>
  </r>
  <r>
    <d v="2022-09-29T16:05:47"/>
    <s v="JC10F01"/>
    <n v="60"/>
    <n v="0.59499999999999997"/>
    <n v="4.2000000000000003E-2"/>
    <n v="7"/>
    <n v="86.7"/>
    <n v="498"/>
    <n v="595"/>
    <s v="01"/>
    <s v="J"/>
    <s v="C"/>
    <x v="8"/>
    <x v="0"/>
    <d v="2022-08-18T00:00:00"/>
    <x v="2"/>
    <x v="0"/>
    <d v="2022-10-01T16:05:47"/>
    <x v="4"/>
  </r>
  <r>
    <d v="2022-09-29T12:58:05"/>
    <s v="JC10M02"/>
    <n v="20"/>
    <n v="0.873"/>
    <n v="4.3999999999999997E-2"/>
    <n v="5"/>
    <n v="100"/>
    <n v="299"/>
    <n v="873"/>
    <s v="02"/>
    <s v="J"/>
    <s v="C"/>
    <x v="8"/>
    <x v="1"/>
    <d v="2022-08-18T00:00:00"/>
    <x v="2"/>
    <x v="1"/>
    <d v="2022-10-01T12:58:05"/>
    <x v="4"/>
  </r>
  <r>
    <d v="2022-09-29T13:03:16"/>
    <s v="JC10M03"/>
    <n v="20"/>
    <n v="0.95499999999999996"/>
    <n v="6.8000000000000005E-2"/>
    <n v="7.1"/>
    <n v="85"/>
    <n v="273"/>
    <n v="955"/>
    <s v="03"/>
    <s v="J"/>
    <s v="C"/>
    <x v="8"/>
    <x v="1"/>
    <d v="2022-08-18T00:00:00"/>
    <x v="2"/>
    <x v="2"/>
    <d v="2022-10-01T13:03:16"/>
    <x v="4"/>
  </r>
  <r>
    <d v="2022-09-29T13:08:39"/>
    <s v="JC10M04"/>
    <n v="19"/>
    <n v="0.995"/>
    <n v="6.2E-2"/>
    <n v="6.2"/>
    <n v="100"/>
    <n v="273"/>
    <n v="995"/>
    <s v="04"/>
    <s v="J"/>
    <s v="C"/>
    <x v="8"/>
    <x v="1"/>
    <d v="2022-08-18T00:00:00"/>
    <x v="2"/>
    <x v="3"/>
    <d v="2022-10-01T13:08:39"/>
    <x v="4"/>
  </r>
  <r>
    <d v="2022-09-29T13:14:44"/>
    <s v="JC10M05"/>
    <n v="20"/>
    <n v="0.995"/>
    <n v="6.0999999999999999E-2"/>
    <n v="6.1"/>
    <n v="95"/>
    <n v="346"/>
    <n v="995"/>
    <s v="05"/>
    <s v="J"/>
    <s v="C"/>
    <x v="8"/>
    <x v="1"/>
    <d v="2022-08-18T00:00:00"/>
    <x v="2"/>
    <x v="4"/>
    <d v="2022-10-01T13:14:44"/>
    <x v="4"/>
  </r>
  <r>
    <d v="2022-09-29T13:19:51"/>
    <s v="JC10M06"/>
    <n v="20"/>
    <n v="1.181"/>
    <n v="4.4999999999999998E-2"/>
    <n v="3.8"/>
    <n v="100"/>
    <n v="301"/>
    <n v="1181"/>
    <s v="06"/>
    <s v="J"/>
    <s v="C"/>
    <x v="8"/>
    <x v="1"/>
    <d v="2022-08-18T00:00:00"/>
    <x v="2"/>
    <x v="5"/>
    <d v="2022-10-01T13:19:51"/>
    <x v="4"/>
  </r>
  <r>
    <d v="2022-09-29T13:25:15"/>
    <s v="JC10M07"/>
    <n v="20"/>
    <n v="1.1399999999999999"/>
    <n v="7.3999999999999996E-2"/>
    <n v="6.5"/>
    <n v="90"/>
    <n v="293"/>
    <n v="1140"/>
    <s v="07"/>
    <s v="J"/>
    <s v="C"/>
    <x v="8"/>
    <x v="1"/>
    <d v="2022-08-18T00:00:00"/>
    <x v="2"/>
    <x v="6"/>
    <d v="2022-10-01T13:25:15"/>
    <x v="4"/>
  </r>
  <r>
    <d v="2022-09-30T08:56:25"/>
    <s v="JC01F16"/>
    <n v="60"/>
    <n v="0.92600000000000005"/>
    <n v="7.0999999999999994E-2"/>
    <n v="7.7"/>
    <n v="81.7"/>
    <n v="413"/>
    <n v="926"/>
    <s v="16"/>
    <s v="J"/>
    <s v="C"/>
    <x v="0"/>
    <x v="0"/>
    <d v="2022-08-05T00:00:00"/>
    <x v="4"/>
    <x v="8"/>
    <d v="2022-10-01T08:56:25"/>
    <x v="4"/>
  </r>
  <r>
    <d v="2022-09-30T09:06:46"/>
    <s v="JC01F15"/>
    <n v="60"/>
    <n v="0.95099999999999996"/>
    <n v="6.6000000000000003E-2"/>
    <n v="6.9"/>
    <n v="88.3"/>
    <n v="388"/>
    <n v="951"/>
    <s v="15"/>
    <s v="J"/>
    <s v="C"/>
    <x v="0"/>
    <x v="0"/>
    <d v="2022-08-05T00:00:00"/>
    <x v="4"/>
    <x v="9"/>
    <d v="2022-10-01T09:06:46"/>
    <x v="4"/>
  </r>
  <r>
    <d v="2022-09-30T09:17:56"/>
    <s v="JC01F14"/>
    <n v="60"/>
    <n v="0.94499999999999995"/>
    <n v="6.6000000000000003E-2"/>
    <n v="7"/>
    <n v="90"/>
    <n v="417"/>
    <n v="945"/>
    <s v="14"/>
    <s v="J"/>
    <s v="C"/>
    <x v="0"/>
    <x v="0"/>
    <d v="2022-08-05T00:00:00"/>
    <x v="4"/>
    <x v="10"/>
    <d v="2022-10-01T09:17:56"/>
    <x v="4"/>
  </r>
  <r>
    <d v="2022-09-30T09:28:11"/>
    <s v="JC01F13"/>
    <n v="60"/>
    <n v="0.91600000000000004"/>
    <n v="5.0999999999999997E-2"/>
    <n v="5.5"/>
    <n v="95"/>
    <n v="641"/>
    <n v="916"/>
    <s v="13"/>
    <s v="J"/>
    <s v="C"/>
    <x v="0"/>
    <x v="0"/>
    <d v="2022-08-05T00:00:00"/>
    <x v="4"/>
    <x v="11"/>
    <d v="2022-10-01T09:28:11"/>
    <x v="4"/>
  </r>
  <r>
    <d v="2022-09-30T09:35:49"/>
    <s v="JC01F12"/>
    <n v="60"/>
    <n v="0.95399999999999996"/>
    <n v="7.1999999999999995E-2"/>
    <n v="7.6"/>
    <n v="78.3"/>
    <n v="651"/>
    <n v="954"/>
    <s v="12"/>
    <s v="J"/>
    <s v="C"/>
    <x v="0"/>
    <x v="0"/>
    <d v="2022-08-05T00:00:00"/>
    <x v="4"/>
    <x v="12"/>
    <d v="2022-10-01T09:35:49"/>
    <x v="4"/>
  </r>
  <r>
    <d v="2022-09-30T09:43:24"/>
    <s v="JC01F11"/>
    <n v="60"/>
    <n v="0.96"/>
    <n v="8.1000000000000003E-2"/>
    <n v="8.4"/>
    <n v="76.7"/>
    <n v="541"/>
    <n v="960"/>
    <s v="11"/>
    <s v="J"/>
    <s v="C"/>
    <x v="0"/>
    <x v="0"/>
    <d v="2022-08-05T00:00:00"/>
    <x v="4"/>
    <x v="13"/>
    <d v="2022-10-01T09:43:24"/>
    <x v="4"/>
  </r>
  <r>
    <d v="2022-09-30T09:52:34"/>
    <s v="JC01F10"/>
    <n v="60"/>
    <n v="0.89700000000000002"/>
    <n v="7.1999999999999995E-2"/>
    <n v="8"/>
    <n v="80"/>
    <n v="628"/>
    <n v="897"/>
    <s v="10"/>
    <s v="J"/>
    <s v="C"/>
    <x v="0"/>
    <x v="0"/>
    <d v="2022-08-05T00:00:00"/>
    <x v="4"/>
    <x v="14"/>
    <d v="2022-10-01T09:52:34"/>
    <x v="4"/>
  </r>
  <r>
    <d v="2022-09-30T10:00:49"/>
    <s v="JC01F09"/>
    <n v="60"/>
    <n v="0.98399999999999999"/>
    <n v="0.11600000000000001"/>
    <n v="11.8"/>
    <n v="56.7"/>
    <n v="531"/>
    <n v="984"/>
    <s v="09"/>
    <s v="J"/>
    <s v="C"/>
    <x v="0"/>
    <x v="0"/>
    <d v="2022-08-05T00:00:00"/>
    <x v="4"/>
    <x v="15"/>
    <d v="2022-10-01T10:00:49"/>
    <x v="4"/>
  </r>
  <r>
    <d v="2022-09-30T10:10:12"/>
    <s v="JC01F08"/>
    <n v="60"/>
    <n v="1.0309999999999999"/>
    <n v="7.8E-2"/>
    <n v="7.5"/>
    <n v="85"/>
    <n v="499"/>
    <n v="1031"/>
    <s v="08"/>
    <s v="J"/>
    <s v="C"/>
    <x v="0"/>
    <x v="0"/>
    <d v="2022-08-05T00:00:00"/>
    <x v="4"/>
    <x v="7"/>
    <d v="2022-10-01T10:10:12"/>
    <x v="4"/>
  </r>
  <r>
    <d v="2022-09-30T10:19:01"/>
    <s v="JC01F07"/>
    <n v="60"/>
    <n v="0.997"/>
    <n v="0.08"/>
    <n v="8"/>
    <n v="78.3"/>
    <n v="526"/>
    <n v="997"/>
    <s v="07"/>
    <s v="J"/>
    <s v="C"/>
    <x v="0"/>
    <x v="0"/>
    <d v="2022-08-05T00:00:00"/>
    <x v="4"/>
    <x v="6"/>
    <d v="2022-10-01T10:19:01"/>
    <x v="4"/>
  </r>
  <r>
    <d v="2022-09-30T10:28:15"/>
    <s v="JC01F06"/>
    <n v="60"/>
    <n v="0.90500000000000003"/>
    <n v="7.1999999999999995E-2"/>
    <n v="8"/>
    <n v="83.3"/>
    <n v="543"/>
    <n v="905"/>
    <s v="06"/>
    <s v="J"/>
    <s v="C"/>
    <x v="0"/>
    <x v="0"/>
    <d v="2022-08-05T00:00:00"/>
    <x v="4"/>
    <x v="5"/>
    <d v="2022-10-01T10:28:15"/>
    <x v="4"/>
  </r>
  <r>
    <d v="2022-09-30T10:36:50"/>
    <s v="JC01F05"/>
    <n v="60"/>
    <n v="0.88900000000000001"/>
    <n v="8.5999999999999993E-2"/>
    <n v="9.6999999999999993"/>
    <n v="70"/>
    <n v="526"/>
    <n v="889"/>
    <s v="05"/>
    <s v="J"/>
    <s v="C"/>
    <x v="0"/>
    <x v="0"/>
    <d v="2022-08-05T00:00:00"/>
    <x v="4"/>
    <x v="4"/>
    <d v="2022-10-01T10:36:50"/>
    <x v="4"/>
  </r>
  <r>
    <d v="2022-09-30T10:45:59"/>
    <s v="JC01F04"/>
    <n v="60"/>
    <n v="0.89400000000000002"/>
    <n v="5.1999999999999998E-2"/>
    <n v="5.9"/>
    <n v="90"/>
    <n v="520"/>
    <n v="894"/>
    <s v="04"/>
    <s v="J"/>
    <s v="C"/>
    <x v="0"/>
    <x v="0"/>
    <d v="2022-08-05T00:00:00"/>
    <x v="4"/>
    <x v="3"/>
    <d v="2022-10-01T10:45:59"/>
    <x v="4"/>
  </r>
  <r>
    <d v="2022-09-30T10:54:49"/>
    <s v="JC01F03"/>
    <n v="60"/>
    <n v="1.028"/>
    <n v="7.8E-2"/>
    <n v="7.6"/>
    <n v="81.7"/>
    <n v="511"/>
    <n v="1028"/>
    <s v="03"/>
    <s v="J"/>
    <s v="C"/>
    <x v="0"/>
    <x v="0"/>
    <d v="2022-08-05T00:00:00"/>
    <x v="4"/>
    <x v="2"/>
    <d v="2022-10-01T10:54:49"/>
    <x v="4"/>
  </r>
  <r>
    <d v="2022-09-30T11:04:36"/>
    <s v="JC01F02"/>
    <n v="60"/>
    <n v="0.94599999999999995"/>
    <n v="7.3999999999999996E-2"/>
    <n v="7.8"/>
    <n v="75"/>
    <n v="571"/>
    <n v="946"/>
    <s v="02"/>
    <s v="J"/>
    <s v="C"/>
    <x v="0"/>
    <x v="0"/>
    <d v="2022-08-05T00:00:00"/>
    <x v="4"/>
    <x v="1"/>
    <d v="2022-10-01T11:04:36"/>
    <x v="4"/>
  </r>
  <r>
    <d v="2022-09-30T11:15:16"/>
    <s v="JC01F01"/>
    <n v="60"/>
    <n v="0.93700000000000006"/>
    <n v="5.6000000000000001E-2"/>
    <n v="6"/>
    <n v="86.7"/>
    <n v="527"/>
    <n v="937"/>
    <s v="01"/>
    <s v="J"/>
    <s v="C"/>
    <x v="0"/>
    <x v="0"/>
    <d v="2022-08-05T00:00:00"/>
    <x v="4"/>
    <x v="0"/>
    <d v="2022-10-01T11:15:16"/>
    <x v="4"/>
  </r>
  <r>
    <d v="2022-09-30T08:20:40"/>
    <s v="JC01M02"/>
    <n v="20"/>
    <n v="1.393"/>
    <n v="0.121"/>
    <n v="8.6999999999999993"/>
    <n v="80"/>
    <n v="142"/>
    <n v="1393"/>
    <s v="02"/>
    <s v="J"/>
    <s v="C"/>
    <x v="0"/>
    <x v="1"/>
    <d v="2022-08-05T00:00:00"/>
    <x v="4"/>
    <x v="1"/>
    <d v="2022-10-01T08:20:40"/>
    <x v="4"/>
  </r>
  <r>
    <d v="2022-09-30T08:30:37"/>
    <s v="JC01M03"/>
    <n v="20"/>
    <n v="1.4830000000000001"/>
    <n v="0.107"/>
    <n v="7.2"/>
    <n v="80"/>
    <n v="404"/>
    <n v="1483"/>
    <s v="03"/>
    <s v="J"/>
    <s v="C"/>
    <x v="0"/>
    <x v="1"/>
    <d v="2022-08-05T00:00:00"/>
    <x v="4"/>
    <x v="2"/>
    <d v="2022-10-01T08:30:37"/>
    <x v="4"/>
  </r>
  <r>
    <d v="2022-09-30T08:35:05"/>
    <s v="JC01M04"/>
    <n v="20"/>
    <n v="1.44"/>
    <n v="0.12"/>
    <n v="8.3000000000000007"/>
    <n v="80"/>
    <n v="442"/>
    <n v="1440"/>
    <s v="04"/>
    <s v="J"/>
    <s v="C"/>
    <x v="0"/>
    <x v="1"/>
    <d v="2022-08-05T00:00:00"/>
    <x v="4"/>
    <x v="3"/>
    <d v="2022-10-01T08:35:05"/>
    <x v="4"/>
  </r>
  <r>
    <d v="2022-09-30T08:39:24"/>
    <s v="JC01M05"/>
    <n v="20"/>
    <n v="1.423"/>
    <n v="9.7000000000000003E-2"/>
    <n v="6.8"/>
    <n v="90"/>
    <n v="371"/>
    <n v="1423"/>
    <s v="05"/>
    <s v="J"/>
    <s v="C"/>
    <x v="0"/>
    <x v="1"/>
    <d v="2022-08-05T00:00:00"/>
    <x v="4"/>
    <x v="4"/>
    <d v="2022-10-01T08:39:24"/>
    <x v="4"/>
  </r>
  <r>
    <d v="2022-09-30T08:44:27"/>
    <s v="JC01M06"/>
    <n v="20"/>
    <n v="1.5309999999999999"/>
    <n v="0.21"/>
    <n v="13.7"/>
    <n v="60"/>
    <n v="314"/>
    <n v="1531"/>
    <s v="06"/>
    <s v="J"/>
    <s v="C"/>
    <x v="0"/>
    <x v="1"/>
    <d v="2022-08-05T00:00:00"/>
    <x v="4"/>
    <x v="5"/>
    <d v="2022-10-01T08:44:27"/>
    <x v="4"/>
  </r>
  <r>
    <d v="2022-09-30T08:50:40"/>
    <s v="JC01M07"/>
    <n v="20"/>
    <n v="1.482"/>
    <n v="0.107"/>
    <n v="7.2"/>
    <n v="90"/>
    <n v="305"/>
    <n v="1482"/>
    <s v="07"/>
    <s v="J"/>
    <s v="C"/>
    <x v="0"/>
    <x v="1"/>
    <d v="2022-08-05T00:00:00"/>
    <x v="4"/>
    <x v="6"/>
    <d v="2022-10-01T08:50:40"/>
    <x v="4"/>
  </r>
  <r>
    <d v="2022-09-30T08:30:46"/>
    <s v="JC07F02"/>
    <n v="60"/>
    <n v="0.86099999999999999"/>
    <n v="6.5000000000000002E-2"/>
    <n v="7.5"/>
    <n v="90"/>
    <n v="479"/>
    <n v="861"/>
    <s v="02"/>
    <s v="J"/>
    <s v="C"/>
    <x v="5"/>
    <x v="0"/>
    <d v="2022-08-12T00:00:00"/>
    <x v="3"/>
    <x v="1"/>
    <d v="2022-10-01T08:30:46"/>
    <x v="4"/>
  </r>
  <r>
    <d v="2022-09-30T08:41:05"/>
    <s v="JC07F03"/>
    <n v="61"/>
    <n v="0.83899999999999997"/>
    <n v="0.13800000000000001"/>
    <n v="16.5"/>
    <n v="32.799999999999997"/>
    <n v="495"/>
    <n v="839"/>
    <s v="03"/>
    <s v="J"/>
    <s v="C"/>
    <x v="5"/>
    <x v="0"/>
    <d v="2022-08-12T00:00:00"/>
    <x v="3"/>
    <x v="2"/>
    <d v="2022-10-01T08:41:05"/>
    <x v="4"/>
  </r>
  <r>
    <d v="2022-09-30T08:50:50"/>
    <s v="JC07F04"/>
    <n v="60"/>
    <n v="0.84"/>
    <n v="8.1000000000000003E-2"/>
    <n v="9.6"/>
    <n v="76.7"/>
    <n v="514"/>
    <n v="840"/>
    <s v="04"/>
    <s v="J"/>
    <s v="C"/>
    <x v="5"/>
    <x v="0"/>
    <d v="2022-08-12T00:00:00"/>
    <x v="3"/>
    <x v="3"/>
    <d v="2022-10-01T08:50:50"/>
    <x v="4"/>
  </r>
  <r>
    <d v="2022-09-30T09:00:04"/>
    <s v="JC07F05"/>
    <n v="60"/>
    <n v="0.78100000000000003"/>
    <n v="5.5E-2"/>
    <n v="7.1"/>
    <n v="86.7"/>
    <n v="460"/>
    <n v="781"/>
    <s v="05"/>
    <s v="J"/>
    <s v="C"/>
    <x v="5"/>
    <x v="0"/>
    <d v="2022-08-12T00:00:00"/>
    <x v="3"/>
    <x v="4"/>
    <d v="2022-10-01T09:00:04"/>
    <x v="4"/>
  </r>
  <r>
    <d v="2022-09-30T09:10:26"/>
    <s v="JC07F06"/>
    <n v="60"/>
    <n v="0.77500000000000002"/>
    <n v="0.05"/>
    <n v="6.4"/>
    <n v="91.7"/>
    <n v="505"/>
    <n v="775"/>
    <s v="06"/>
    <s v="J"/>
    <s v="C"/>
    <x v="5"/>
    <x v="0"/>
    <d v="2022-08-12T00:00:00"/>
    <x v="3"/>
    <x v="5"/>
    <d v="2022-10-01T09:10:26"/>
    <x v="4"/>
  </r>
  <r>
    <d v="2022-09-30T09:20:30"/>
    <s v="JC07F07"/>
    <n v="60"/>
    <n v="0.90100000000000002"/>
    <n v="7.1999999999999995E-2"/>
    <n v="7.9"/>
    <n v="78.3"/>
    <n v="509"/>
    <n v="901"/>
    <s v="07"/>
    <s v="J"/>
    <s v="C"/>
    <x v="5"/>
    <x v="0"/>
    <d v="2022-08-12T00:00:00"/>
    <x v="3"/>
    <x v="6"/>
    <d v="2022-10-01T09:20:30"/>
    <x v="4"/>
  </r>
  <r>
    <d v="2022-09-30T09:29:40"/>
    <s v="JC07F08"/>
    <n v="60"/>
    <n v="0.91400000000000003"/>
    <n v="7.2999999999999995E-2"/>
    <n v="8"/>
    <n v="76.7"/>
    <n v="509"/>
    <n v="914"/>
    <s v="08"/>
    <s v="J"/>
    <s v="C"/>
    <x v="5"/>
    <x v="0"/>
    <d v="2022-08-12T00:00:00"/>
    <x v="3"/>
    <x v="7"/>
    <d v="2022-10-01T09:29:40"/>
    <x v="4"/>
  </r>
  <r>
    <d v="2022-09-30T09:39:08"/>
    <s v="JC07F09"/>
    <n v="60"/>
    <n v="0.79800000000000004"/>
    <n v="5.7000000000000002E-2"/>
    <n v="7.1"/>
    <n v="83.3"/>
    <n v="499"/>
    <n v="798"/>
    <s v="09"/>
    <s v="J"/>
    <s v="C"/>
    <x v="5"/>
    <x v="0"/>
    <d v="2022-08-12T00:00:00"/>
    <x v="3"/>
    <x v="15"/>
    <d v="2022-10-01T09:39:08"/>
    <x v="4"/>
  </r>
  <r>
    <d v="2022-09-30T09:48:36"/>
    <s v="JC07F10"/>
    <n v="60"/>
    <n v="0.78500000000000003"/>
    <n v="5.0999999999999997E-2"/>
    <n v="6.5"/>
    <n v="88.3"/>
    <n v="518"/>
    <n v="785"/>
    <s v="10"/>
    <s v="J"/>
    <s v="C"/>
    <x v="5"/>
    <x v="0"/>
    <d v="2022-08-12T00:00:00"/>
    <x v="3"/>
    <x v="14"/>
    <d v="2022-10-01T09:48:36"/>
    <x v="4"/>
  </r>
  <r>
    <d v="2022-09-30T09:57:48"/>
    <s v="JC07F11"/>
    <n v="60"/>
    <n v="0.82499999999999996"/>
    <n v="6.5000000000000002E-2"/>
    <n v="7.9"/>
    <n v="85"/>
    <n v="501"/>
    <n v="825"/>
    <s v="11"/>
    <s v="J"/>
    <s v="C"/>
    <x v="5"/>
    <x v="0"/>
    <d v="2022-08-12T00:00:00"/>
    <x v="3"/>
    <x v="13"/>
    <d v="2022-10-01T09:57:48"/>
    <x v="4"/>
  </r>
  <r>
    <d v="2022-09-30T10:06:47"/>
    <s v="JC07F12"/>
    <n v="60"/>
    <n v="0.80300000000000005"/>
    <n v="6.0999999999999999E-2"/>
    <n v="7.6"/>
    <n v="85"/>
    <n v="507"/>
    <n v="803"/>
    <s v="12"/>
    <s v="J"/>
    <s v="C"/>
    <x v="5"/>
    <x v="0"/>
    <d v="2022-08-12T00:00:00"/>
    <x v="3"/>
    <x v="12"/>
    <d v="2022-10-01T10:06:47"/>
    <x v="4"/>
  </r>
  <r>
    <d v="2022-09-30T10:15:59"/>
    <s v="JC07F13"/>
    <n v="60"/>
    <n v="0.85399999999999998"/>
    <n v="5.2999999999999999E-2"/>
    <n v="6.3"/>
    <n v="86.7"/>
    <n v="506"/>
    <n v="854"/>
    <s v="13"/>
    <s v="J"/>
    <s v="C"/>
    <x v="5"/>
    <x v="0"/>
    <d v="2022-08-12T00:00:00"/>
    <x v="3"/>
    <x v="11"/>
    <d v="2022-10-01T10:15:59"/>
    <x v="4"/>
  </r>
  <r>
    <d v="2022-09-30T10:25:04"/>
    <s v="JC07F14"/>
    <n v="60"/>
    <n v="0.85"/>
    <n v="6.3E-2"/>
    <n v="7.4"/>
    <n v="85"/>
    <n v="499"/>
    <n v="850"/>
    <s v="14"/>
    <s v="J"/>
    <s v="C"/>
    <x v="5"/>
    <x v="0"/>
    <d v="2022-08-12T00:00:00"/>
    <x v="3"/>
    <x v="10"/>
    <d v="2022-10-01T10:25:04"/>
    <x v="4"/>
  </r>
  <r>
    <d v="2022-09-30T10:34:33"/>
    <s v="JC07F15"/>
    <n v="60"/>
    <n v="0.88700000000000001"/>
    <n v="7.3999999999999996E-2"/>
    <n v="8.4"/>
    <n v="75"/>
    <n v="528"/>
    <n v="887"/>
    <s v="15"/>
    <s v="J"/>
    <s v="C"/>
    <x v="5"/>
    <x v="0"/>
    <d v="2022-08-12T00:00:00"/>
    <x v="3"/>
    <x v="9"/>
    <d v="2022-10-01T10:34:33"/>
    <x v="4"/>
  </r>
  <r>
    <d v="2022-09-30T10:43:13"/>
    <s v="JC07F16"/>
    <n v="60"/>
    <n v="0.877"/>
    <n v="5.6000000000000001E-2"/>
    <n v="6.4"/>
    <n v="86.7"/>
    <n v="506"/>
    <n v="877"/>
    <s v="16"/>
    <s v="J"/>
    <s v="C"/>
    <x v="5"/>
    <x v="0"/>
    <d v="2022-08-12T00:00:00"/>
    <x v="3"/>
    <x v="8"/>
    <d v="2022-10-01T10:43:13"/>
    <x v="4"/>
  </r>
  <r>
    <d v="2022-09-30T11:17:11"/>
    <s v="JC07F01"/>
    <n v="60"/>
    <n v="0.872"/>
    <n v="7.6999999999999999E-2"/>
    <n v="8.8000000000000007"/>
    <n v="76.7"/>
    <n v="469"/>
    <n v="872"/>
    <s v="01"/>
    <s v="J"/>
    <s v="C"/>
    <x v="5"/>
    <x v="0"/>
    <d v="2022-08-12T00:00:00"/>
    <x v="3"/>
    <x v="0"/>
    <d v="2022-10-01T11:17:11"/>
    <x v="4"/>
  </r>
  <r>
    <d v="2022-09-30T10:51:52"/>
    <s v="JC07M07"/>
    <n v="20"/>
    <n v="1.28"/>
    <n v="0.08"/>
    <n v="6.3"/>
    <n v="85"/>
    <n v="453"/>
    <n v="1280"/>
    <s v="07"/>
    <s v="J"/>
    <s v="C"/>
    <x v="5"/>
    <x v="1"/>
    <d v="2022-08-12T00:00:00"/>
    <x v="3"/>
    <x v="6"/>
    <d v="2022-10-01T10:51:52"/>
    <x v="4"/>
  </r>
  <r>
    <d v="2022-09-30T10:55:39"/>
    <s v="JC07M06"/>
    <n v="20"/>
    <n v="1.2889999999999999"/>
    <n v="0.112"/>
    <n v="8.6999999999999993"/>
    <n v="80"/>
    <n v="431"/>
    <n v="1289"/>
    <s v="06"/>
    <s v="J"/>
    <s v="C"/>
    <x v="5"/>
    <x v="1"/>
    <d v="2022-08-12T00:00:00"/>
    <x v="3"/>
    <x v="5"/>
    <d v="2022-10-01T10:55:39"/>
    <x v="4"/>
  </r>
  <r>
    <d v="2022-09-30T10:59:39"/>
    <s v="JC07M05"/>
    <n v="20"/>
    <n v="1.246"/>
    <n v="7.9000000000000001E-2"/>
    <n v="6.3"/>
    <n v="90"/>
    <n v="409"/>
    <n v="1246"/>
    <s v="05"/>
    <s v="J"/>
    <s v="C"/>
    <x v="5"/>
    <x v="1"/>
    <d v="2022-08-12T00:00:00"/>
    <x v="3"/>
    <x v="4"/>
    <d v="2022-10-01T10:59:39"/>
    <x v="4"/>
  </r>
  <r>
    <d v="2022-09-30T11:03:52"/>
    <s v="JC07M04"/>
    <n v="20"/>
    <n v="1.127"/>
    <n v="8.8999999999999996E-2"/>
    <n v="7.9"/>
    <n v="80"/>
    <n v="459"/>
    <n v="1127"/>
    <s v="04"/>
    <s v="J"/>
    <s v="C"/>
    <x v="5"/>
    <x v="1"/>
    <d v="2022-08-12T00:00:00"/>
    <x v="3"/>
    <x v="3"/>
    <d v="2022-10-01T11:03:52"/>
    <x v="4"/>
  </r>
  <r>
    <d v="2022-09-30T11:07:28"/>
    <s v="JC07M03"/>
    <n v="20"/>
    <n v="1.276"/>
    <n v="0.13700000000000001"/>
    <n v="10.7"/>
    <n v="65"/>
    <n v="362"/>
    <n v="1276"/>
    <s v="03"/>
    <s v="J"/>
    <s v="C"/>
    <x v="5"/>
    <x v="1"/>
    <d v="2022-08-12T00:00:00"/>
    <x v="3"/>
    <x v="2"/>
    <d v="2022-10-01T11:07:28"/>
    <x v="4"/>
  </r>
  <r>
    <d v="2022-09-30T11:12:57"/>
    <s v="JC07M02"/>
    <n v="20"/>
    <n v="1.1930000000000001"/>
    <n v="0.11"/>
    <n v="9.1999999999999993"/>
    <n v="65"/>
    <n v="465"/>
    <n v="1193"/>
    <s v="02"/>
    <s v="J"/>
    <s v="C"/>
    <x v="5"/>
    <x v="1"/>
    <d v="2022-08-12T00:00:00"/>
    <x v="3"/>
    <x v="1"/>
    <d v="2022-10-01T11:12:57"/>
    <x v="4"/>
  </r>
  <r>
    <d v="2022-09-30T13:08:28"/>
    <s v="JC02M02"/>
    <n v="20"/>
    <n v="1.3560000000000001"/>
    <n v="0.11700000000000001"/>
    <n v="8.6"/>
    <n v="75"/>
    <n v="503"/>
    <n v="1356"/>
    <s v="02"/>
    <s v="J"/>
    <s v="C"/>
    <x v="1"/>
    <x v="1"/>
    <d v="2022-08-05T00:00:00"/>
    <x v="4"/>
    <x v="1"/>
    <d v="2022-10-01T13:08:28"/>
    <x v="4"/>
  </r>
  <r>
    <d v="2022-09-30T13:12:06"/>
    <s v="JC02M03"/>
    <n v="20"/>
    <n v="1.387"/>
    <n v="0.104"/>
    <n v="7.5"/>
    <n v="90"/>
    <n v="518"/>
    <n v="1387"/>
    <s v="03"/>
    <s v="J"/>
    <s v="C"/>
    <x v="1"/>
    <x v="1"/>
    <d v="2022-08-05T00:00:00"/>
    <x v="4"/>
    <x v="2"/>
    <d v="2022-10-01T13:12:06"/>
    <x v="4"/>
  </r>
  <r>
    <d v="2022-09-30T13:15:39"/>
    <s v="JC02M04"/>
    <n v="20"/>
    <n v="1.371"/>
    <n v="6.9000000000000006E-2"/>
    <n v="5"/>
    <n v="100"/>
    <n v="468"/>
    <n v="1371"/>
    <s v="04"/>
    <s v="J"/>
    <s v="C"/>
    <x v="1"/>
    <x v="1"/>
    <d v="2022-08-05T00:00:00"/>
    <x v="4"/>
    <x v="3"/>
    <d v="2022-10-01T13:15:39"/>
    <x v="4"/>
  </r>
  <r>
    <d v="2022-09-30T13:19:49"/>
    <s v="JC02M05"/>
    <n v="20"/>
    <n v="1.4610000000000001"/>
    <n v="0.124"/>
    <n v="8.5"/>
    <n v="80"/>
    <n v="459"/>
    <n v="1461"/>
    <s v="05"/>
    <s v="J"/>
    <s v="C"/>
    <x v="1"/>
    <x v="1"/>
    <d v="2022-08-05T00:00:00"/>
    <x v="4"/>
    <x v="4"/>
    <d v="2022-10-01T13:19:49"/>
    <x v="4"/>
  </r>
  <r>
    <d v="2022-09-30T13:23:35"/>
    <s v="JC02M06"/>
    <n v="20"/>
    <n v="1.4510000000000001"/>
    <n v="0.13200000000000001"/>
    <n v="9.1"/>
    <n v="70"/>
    <n v="431"/>
    <n v="1451"/>
    <s v="06"/>
    <s v="J"/>
    <s v="C"/>
    <x v="1"/>
    <x v="1"/>
    <d v="2022-08-05T00:00:00"/>
    <x v="4"/>
    <x v="5"/>
    <d v="2022-10-01T13:23:35"/>
    <x v="4"/>
  </r>
  <r>
    <d v="2022-09-30T13:27:45"/>
    <s v="JC02M07"/>
    <n v="20"/>
    <n v="1.492"/>
    <n v="9.5000000000000001E-2"/>
    <n v="6.3"/>
    <n v="85"/>
    <n v="391"/>
    <n v="1492"/>
    <s v="07"/>
    <s v="J"/>
    <s v="C"/>
    <x v="1"/>
    <x v="1"/>
    <d v="2022-08-05T00:00:00"/>
    <x v="4"/>
    <x v="6"/>
    <d v="2022-10-01T13:27:45"/>
    <x v="4"/>
  </r>
  <r>
    <d v="2022-09-30T13:32:44"/>
    <s v="JC02F16"/>
    <n v="60"/>
    <n v="0.92300000000000004"/>
    <n v="6.2E-2"/>
    <n v="6.7"/>
    <n v="88.3"/>
    <n v="571"/>
    <n v="923"/>
    <s v="16"/>
    <s v="J"/>
    <s v="C"/>
    <x v="1"/>
    <x v="0"/>
    <d v="2022-08-05T00:00:00"/>
    <x v="4"/>
    <x v="8"/>
    <d v="2022-10-01T13:32:44"/>
    <x v="4"/>
  </r>
  <r>
    <d v="2022-09-30T13:40:50"/>
    <s v="JC02F15"/>
    <n v="60"/>
    <n v="0.91400000000000003"/>
    <n v="6.5000000000000002E-2"/>
    <n v="7.2"/>
    <n v="85"/>
    <n v="555"/>
    <n v="914"/>
    <s v="15"/>
    <s v="J"/>
    <s v="C"/>
    <x v="1"/>
    <x v="0"/>
    <d v="2022-08-05T00:00:00"/>
    <x v="4"/>
    <x v="9"/>
    <d v="2022-10-01T13:40:50"/>
    <x v="4"/>
  </r>
  <r>
    <d v="2022-09-30T13:50:00"/>
    <s v="JC02F14"/>
    <n v="60"/>
    <n v="0.90600000000000003"/>
    <n v="6.6000000000000003E-2"/>
    <n v="7.3"/>
    <n v="83.3"/>
    <n v="598"/>
    <n v="906"/>
    <s v="14"/>
    <s v="J"/>
    <s v="C"/>
    <x v="1"/>
    <x v="0"/>
    <d v="2022-08-05T00:00:00"/>
    <x v="4"/>
    <x v="10"/>
    <d v="2022-10-01T13:50:00"/>
    <x v="4"/>
  </r>
  <r>
    <d v="2022-09-30T13:57:33"/>
    <s v="JC02F13"/>
    <n v="60"/>
    <n v="0.92400000000000004"/>
    <n v="7.2999999999999995E-2"/>
    <n v="7.9"/>
    <n v="75"/>
    <n v="536"/>
    <n v="924"/>
    <s v="13"/>
    <s v="J"/>
    <s v="C"/>
    <x v="1"/>
    <x v="0"/>
    <d v="2022-08-05T00:00:00"/>
    <x v="4"/>
    <x v="11"/>
    <d v="2022-10-01T13:57:33"/>
    <x v="4"/>
  </r>
  <r>
    <d v="2022-09-30T14:06:19"/>
    <s v="JC02F12"/>
    <n v="60"/>
    <n v="0.89800000000000002"/>
    <n v="6.0999999999999999E-2"/>
    <n v="6.8"/>
    <n v="85"/>
    <n v="552"/>
    <n v="898"/>
    <s v="12"/>
    <s v="J"/>
    <s v="C"/>
    <x v="1"/>
    <x v="0"/>
    <d v="2022-08-05T00:00:00"/>
    <x v="4"/>
    <x v="12"/>
    <d v="2022-10-01T14:06:19"/>
    <x v="4"/>
  </r>
  <r>
    <d v="2022-09-30T14:14:41"/>
    <s v="JC02F11"/>
    <n v="60"/>
    <n v="0.92400000000000004"/>
    <n v="6.3E-2"/>
    <n v="6.8"/>
    <n v="86.7"/>
    <n v="603"/>
    <n v="924"/>
    <s v="11"/>
    <s v="J"/>
    <s v="C"/>
    <x v="1"/>
    <x v="0"/>
    <d v="2022-08-05T00:00:00"/>
    <x v="4"/>
    <x v="13"/>
    <d v="2022-10-01T14:14:41"/>
    <x v="4"/>
  </r>
  <r>
    <d v="2022-09-30T14:22:41"/>
    <s v="JC02F10"/>
    <n v="60"/>
    <n v="0.86899999999999999"/>
    <n v="0.06"/>
    <n v="6.9"/>
    <n v="85"/>
    <n v="562"/>
    <n v="869"/>
    <s v="10"/>
    <s v="J"/>
    <s v="C"/>
    <x v="1"/>
    <x v="0"/>
    <d v="2022-08-05T00:00:00"/>
    <x v="4"/>
    <x v="14"/>
    <d v="2022-10-01T14:22:41"/>
    <x v="4"/>
  </r>
  <r>
    <d v="2022-09-30T14:31:12"/>
    <s v="JC02F09"/>
    <n v="60"/>
    <n v="0.85299999999999998"/>
    <n v="7.2999999999999995E-2"/>
    <n v="8.6"/>
    <n v="80"/>
    <n v="524"/>
    <n v="853"/>
    <s v="09"/>
    <s v="J"/>
    <s v="C"/>
    <x v="1"/>
    <x v="0"/>
    <d v="2022-08-05T00:00:00"/>
    <x v="4"/>
    <x v="15"/>
    <d v="2022-10-01T14:31:12"/>
    <x v="4"/>
  </r>
  <r>
    <d v="2022-09-30T14:40:32"/>
    <s v="JC02F08"/>
    <n v="60"/>
    <n v="0.98899999999999999"/>
    <n v="8.5999999999999993E-2"/>
    <n v="8.6999999999999993"/>
    <n v="80"/>
    <n v="540"/>
    <n v="989"/>
    <s v="08"/>
    <s v="J"/>
    <s v="C"/>
    <x v="1"/>
    <x v="0"/>
    <d v="2022-08-05T00:00:00"/>
    <x v="4"/>
    <x v="7"/>
    <d v="2022-10-01T14:40:32"/>
    <x v="4"/>
  </r>
  <r>
    <d v="2022-09-30T14:49:13"/>
    <s v="JC02F07"/>
    <n v="60"/>
    <n v="0.97599999999999998"/>
    <n v="6.2E-2"/>
    <n v="6.4"/>
    <n v="81.7"/>
    <n v="482"/>
    <n v="976"/>
    <s v="07"/>
    <s v="J"/>
    <s v="C"/>
    <x v="1"/>
    <x v="0"/>
    <d v="2022-08-05T00:00:00"/>
    <x v="4"/>
    <x v="6"/>
    <d v="2022-10-01T14:49:13"/>
    <x v="4"/>
  </r>
  <r>
    <d v="2022-09-30T14:59:12"/>
    <s v="JC02F06"/>
    <n v="60"/>
    <n v="0.92300000000000004"/>
    <n v="8.4000000000000005E-2"/>
    <n v="9.1"/>
    <n v="68.3"/>
    <n v="581"/>
    <n v="923"/>
    <s v="06"/>
    <s v="J"/>
    <s v="C"/>
    <x v="1"/>
    <x v="0"/>
    <d v="2022-08-05T00:00:00"/>
    <x v="4"/>
    <x v="5"/>
    <d v="2022-10-01T14:59:12"/>
    <x v="4"/>
  </r>
  <r>
    <d v="2022-09-30T15:07:37"/>
    <s v="JC02F05"/>
    <n v="60"/>
    <n v="0.84099999999999997"/>
    <n v="0.111"/>
    <n v="13.2"/>
    <n v="63.3"/>
    <n v="602"/>
    <n v="841"/>
    <s v="05"/>
    <s v="J"/>
    <s v="C"/>
    <x v="1"/>
    <x v="0"/>
    <d v="2022-08-05T00:00:00"/>
    <x v="4"/>
    <x v="4"/>
    <d v="2022-10-01T15:07:37"/>
    <x v="4"/>
  </r>
  <r>
    <d v="2022-09-30T15:16:30"/>
    <s v="JC02F04"/>
    <n v="60"/>
    <n v="0.90600000000000003"/>
    <n v="0.104"/>
    <n v="11.5"/>
    <n v="73.3"/>
    <n v="584"/>
    <n v="906"/>
    <s v="04"/>
    <s v="J"/>
    <s v="C"/>
    <x v="1"/>
    <x v="0"/>
    <d v="2022-08-05T00:00:00"/>
    <x v="4"/>
    <x v="3"/>
    <d v="2022-10-01T15:16:30"/>
    <x v="4"/>
  </r>
  <r>
    <d v="2022-09-30T15:25:06"/>
    <s v="JC02F03"/>
    <n v="60"/>
    <n v="0.94699999999999995"/>
    <n v="0.11"/>
    <n v="11.6"/>
    <n v="60"/>
    <n v="545"/>
    <n v="947"/>
    <s v="03"/>
    <s v="J"/>
    <s v="C"/>
    <x v="1"/>
    <x v="0"/>
    <d v="2022-08-05T00:00:00"/>
    <x v="4"/>
    <x v="2"/>
    <d v="2022-10-01T15:25:06"/>
    <x v="4"/>
  </r>
  <r>
    <d v="2022-09-30T15:33:59"/>
    <s v="JC02F02"/>
    <n v="60"/>
    <n v="0.90400000000000003"/>
    <n v="0.10199999999999999"/>
    <n v="11.3"/>
    <n v="66.7"/>
    <n v="543"/>
    <n v="904"/>
    <s v="02"/>
    <s v="J"/>
    <s v="C"/>
    <x v="1"/>
    <x v="0"/>
    <d v="2022-08-05T00:00:00"/>
    <x v="4"/>
    <x v="1"/>
    <d v="2022-10-01T15:33:59"/>
    <x v="4"/>
  </r>
  <r>
    <d v="2022-09-30T15:42:36"/>
    <s v="JC02F01"/>
    <n v="60"/>
    <n v="0.88900000000000001"/>
    <n v="5.6000000000000001E-2"/>
    <n v="6.3"/>
    <n v="88.3"/>
    <n v="562"/>
    <n v="889"/>
    <s v="01"/>
    <s v="J"/>
    <s v="C"/>
    <x v="1"/>
    <x v="0"/>
    <d v="2022-08-05T00:00:00"/>
    <x v="4"/>
    <x v="0"/>
    <d v="2022-10-01T15:42:36"/>
    <x v="4"/>
  </r>
  <r>
    <d v="2022-09-30T13:15:13"/>
    <s v="JC06F01"/>
    <n v="60"/>
    <n v="0.85199999999999998"/>
    <n v="6.3E-2"/>
    <n v="7.3"/>
    <n v="83.3"/>
    <n v="430"/>
    <n v="852"/>
    <s v="01"/>
    <s v="J"/>
    <s v="C"/>
    <x v="4"/>
    <x v="0"/>
    <d v="2022-08-12T00:00:00"/>
    <x v="3"/>
    <x v="0"/>
    <d v="2022-10-01T13:15:13"/>
    <x v="4"/>
  </r>
  <r>
    <d v="2022-09-30T13:26:07"/>
    <s v="JC06F02"/>
    <n v="60"/>
    <n v="0.84199999999999997"/>
    <n v="6.9000000000000006E-2"/>
    <n v="8.1999999999999993"/>
    <n v="71.7"/>
    <n v="476"/>
    <n v="842"/>
    <s v="02"/>
    <s v="J"/>
    <s v="C"/>
    <x v="4"/>
    <x v="0"/>
    <d v="2022-08-12T00:00:00"/>
    <x v="3"/>
    <x v="1"/>
    <d v="2022-10-01T13:26:07"/>
    <x v="4"/>
  </r>
  <r>
    <d v="2022-09-30T13:35:50"/>
    <s v="JC06F03"/>
    <n v="60"/>
    <n v="0.89800000000000002"/>
    <n v="7.5999999999999998E-2"/>
    <n v="8.5"/>
    <n v="80"/>
    <n v="475"/>
    <n v="898"/>
    <s v="03"/>
    <s v="J"/>
    <s v="C"/>
    <x v="4"/>
    <x v="0"/>
    <d v="2022-08-12T00:00:00"/>
    <x v="3"/>
    <x v="2"/>
    <d v="2022-10-01T13:35:50"/>
    <x v="4"/>
  </r>
  <r>
    <d v="2022-09-30T13:45:40"/>
    <s v="JC06F04"/>
    <n v="60"/>
    <n v="0.81299999999999994"/>
    <n v="0.106"/>
    <n v="13"/>
    <n v="48.3"/>
    <n v="490"/>
    <n v="813"/>
    <s v="04"/>
    <s v="J"/>
    <s v="C"/>
    <x v="4"/>
    <x v="0"/>
    <d v="2022-08-12T00:00:00"/>
    <x v="3"/>
    <x v="3"/>
    <d v="2022-10-01T13:45:40"/>
    <x v="4"/>
  </r>
  <r>
    <d v="2022-09-30T13:55:29"/>
    <s v="JC06F05"/>
    <n v="60"/>
    <n v="0.82199999999999995"/>
    <n v="7.3999999999999996E-2"/>
    <n v="8.9"/>
    <n v="70"/>
    <n v="560"/>
    <n v="822"/>
    <s v="05"/>
    <s v="J"/>
    <s v="C"/>
    <x v="4"/>
    <x v="0"/>
    <d v="2022-08-12T00:00:00"/>
    <x v="3"/>
    <x v="4"/>
    <d v="2022-10-01T13:55:29"/>
    <x v="4"/>
  </r>
  <r>
    <d v="2022-09-30T14:03:49"/>
    <s v="JC06F06"/>
    <n v="60"/>
    <n v="0.78800000000000003"/>
    <n v="7.0000000000000007E-2"/>
    <n v="8.9"/>
    <n v="76.7"/>
    <n v="558"/>
    <n v="788"/>
    <s v="06"/>
    <s v="J"/>
    <s v="C"/>
    <x v="4"/>
    <x v="0"/>
    <d v="2022-08-12T00:00:00"/>
    <x v="3"/>
    <x v="5"/>
    <d v="2022-10-01T14:03:49"/>
    <x v="4"/>
  </r>
  <r>
    <d v="2022-09-30T14:12:06"/>
    <s v="JC06F07"/>
    <n v="60"/>
    <n v="0.84299999999999997"/>
    <n v="6.5000000000000002E-2"/>
    <n v="7.7"/>
    <n v="78.3"/>
    <n v="547"/>
    <n v="843"/>
    <s v="07"/>
    <s v="J"/>
    <s v="C"/>
    <x v="4"/>
    <x v="0"/>
    <d v="2022-08-12T00:00:00"/>
    <x v="3"/>
    <x v="6"/>
    <d v="2022-10-01T14:12:06"/>
    <x v="4"/>
  </r>
  <r>
    <d v="2022-09-30T14:20:55"/>
    <s v="JC06F08"/>
    <n v="60"/>
    <n v="0.84299999999999997"/>
    <n v="7.1999999999999995E-2"/>
    <n v="8.6"/>
    <n v="78.3"/>
    <n v="529"/>
    <n v="843"/>
    <s v="08"/>
    <s v="J"/>
    <s v="C"/>
    <x v="4"/>
    <x v="0"/>
    <d v="2022-08-12T00:00:00"/>
    <x v="3"/>
    <x v="7"/>
    <d v="2022-10-01T14:20:55"/>
    <x v="4"/>
  </r>
  <r>
    <d v="2022-09-30T14:30:25"/>
    <s v="JC06F09"/>
    <n v="60"/>
    <n v="0.85699999999999998"/>
    <n v="0.06"/>
    <n v="7"/>
    <n v="86.7"/>
    <n v="498"/>
    <n v="857"/>
    <s v="09"/>
    <s v="J"/>
    <s v="C"/>
    <x v="4"/>
    <x v="0"/>
    <d v="2022-08-12T00:00:00"/>
    <x v="3"/>
    <x v="15"/>
    <d v="2022-10-01T14:30:25"/>
    <x v="4"/>
  </r>
  <r>
    <d v="2022-09-30T14:39:36"/>
    <s v="JC06F10"/>
    <n v="60"/>
    <n v="0.78200000000000003"/>
    <n v="5.0999999999999997E-2"/>
    <n v="6.5"/>
    <n v="91.7"/>
    <n v="507"/>
    <n v="782"/>
    <s v="10"/>
    <s v="J"/>
    <s v="C"/>
    <x v="4"/>
    <x v="0"/>
    <d v="2022-08-12T00:00:00"/>
    <x v="3"/>
    <x v="14"/>
    <d v="2022-10-01T14:39:36"/>
    <x v="4"/>
  </r>
  <r>
    <d v="2022-09-30T14:48:47"/>
    <s v="JC06F11"/>
    <n v="60"/>
    <n v="0.81799999999999995"/>
    <n v="5.2999999999999999E-2"/>
    <n v="6.5"/>
    <n v="88.3"/>
    <n v="533"/>
    <n v="818"/>
    <s v="11"/>
    <s v="J"/>
    <s v="C"/>
    <x v="4"/>
    <x v="0"/>
    <d v="2022-08-12T00:00:00"/>
    <x v="3"/>
    <x v="13"/>
    <d v="2022-10-01T14:48:47"/>
    <x v="4"/>
  </r>
  <r>
    <d v="2022-09-30T14:57:37"/>
    <s v="JC06F12"/>
    <n v="60"/>
    <n v="0.81299999999999994"/>
    <n v="6.8000000000000005E-2"/>
    <n v="8.4"/>
    <n v="76.7"/>
    <n v="517"/>
    <n v="813"/>
    <s v="12"/>
    <s v="J"/>
    <s v="C"/>
    <x v="4"/>
    <x v="0"/>
    <d v="2022-08-12T00:00:00"/>
    <x v="3"/>
    <x v="12"/>
    <d v="2022-10-01T14:57:37"/>
    <x v="4"/>
  </r>
  <r>
    <d v="2022-09-30T15:06:50"/>
    <s v="JC06F13"/>
    <n v="60"/>
    <n v="0.81200000000000006"/>
    <n v="6.8000000000000005E-2"/>
    <n v="8.3000000000000007"/>
    <n v="76.7"/>
    <n v="536"/>
    <n v="812"/>
    <s v="13"/>
    <s v="J"/>
    <s v="C"/>
    <x v="4"/>
    <x v="0"/>
    <d v="2022-08-12T00:00:00"/>
    <x v="3"/>
    <x v="11"/>
    <d v="2022-10-01T15:06:50"/>
    <x v="4"/>
  </r>
  <r>
    <d v="2022-09-30T15:15:22"/>
    <s v="JC06F14"/>
    <n v="60"/>
    <n v="0.83"/>
    <n v="7.9000000000000001E-2"/>
    <n v="9.5"/>
    <n v="75"/>
    <n v="511"/>
    <n v="830"/>
    <s v="14"/>
    <s v="J"/>
    <s v="C"/>
    <x v="4"/>
    <x v="0"/>
    <d v="2022-08-12T00:00:00"/>
    <x v="3"/>
    <x v="10"/>
    <d v="2022-10-01T15:15:22"/>
    <x v="4"/>
  </r>
  <r>
    <d v="2022-09-30T15:24:36"/>
    <s v="JC06F15"/>
    <n v="60"/>
    <n v="0.83599999999999997"/>
    <n v="6.8000000000000005E-2"/>
    <n v="8.1999999999999993"/>
    <n v="76.7"/>
    <n v="528"/>
    <n v="836"/>
    <s v="15"/>
    <s v="J"/>
    <s v="C"/>
    <x v="4"/>
    <x v="0"/>
    <d v="2022-08-12T00:00:00"/>
    <x v="3"/>
    <x v="9"/>
    <d v="2022-10-01T15:24:36"/>
    <x v="4"/>
  </r>
  <r>
    <d v="2022-09-30T15:33:29"/>
    <s v="JC06F16"/>
    <n v="60"/>
    <n v="0.85"/>
    <n v="6.4000000000000001E-2"/>
    <n v="7.5"/>
    <n v="80"/>
    <n v="491"/>
    <n v="850"/>
    <s v="16"/>
    <s v="J"/>
    <s v="C"/>
    <x v="4"/>
    <x v="0"/>
    <d v="2022-08-12T00:00:00"/>
    <x v="3"/>
    <x v="8"/>
    <d v="2022-10-01T15:33:29"/>
    <x v="4"/>
  </r>
  <r>
    <d v="2022-09-30T15:43:26"/>
    <s v="JC06M07"/>
    <n v="20"/>
    <n v="1.3109999999999999"/>
    <n v="8.8999999999999996E-2"/>
    <n v="6.8"/>
    <n v="80"/>
    <n v="407"/>
    <n v="1311"/>
    <s v="07"/>
    <s v="J"/>
    <s v="C"/>
    <x v="4"/>
    <x v="1"/>
    <d v="2022-08-12T00:00:00"/>
    <x v="3"/>
    <x v="6"/>
    <d v="2022-10-01T15:43:26"/>
    <x v="4"/>
  </r>
  <r>
    <d v="2022-09-30T15:47:34"/>
    <s v="JC06M06"/>
    <n v="20"/>
    <n v="1.349"/>
    <n v="0.121"/>
    <n v="9"/>
    <n v="80"/>
    <n v="426"/>
    <n v="1349"/>
    <s v="06"/>
    <s v="J"/>
    <s v="C"/>
    <x v="4"/>
    <x v="1"/>
    <d v="2022-08-12T00:00:00"/>
    <x v="3"/>
    <x v="5"/>
    <d v="2022-10-01T15:47:34"/>
    <x v="4"/>
  </r>
  <r>
    <d v="2022-09-30T15:51:40"/>
    <s v="JC06M05"/>
    <n v="20"/>
    <n v="1.2090000000000001"/>
    <n v="0.11600000000000001"/>
    <n v="9.6"/>
    <n v="70"/>
    <n v="447"/>
    <n v="1209"/>
    <s v="05"/>
    <s v="J"/>
    <s v="C"/>
    <x v="4"/>
    <x v="1"/>
    <d v="2022-08-12T00:00:00"/>
    <x v="3"/>
    <x v="4"/>
    <d v="2022-10-01T15:51:40"/>
    <x v="4"/>
  </r>
  <r>
    <d v="2022-09-30T15:55:24"/>
    <s v="JC06M04"/>
    <n v="20"/>
    <n v="1.2210000000000001"/>
    <n v="0.13600000000000001"/>
    <n v="11.1"/>
    <n v="60"/>
    <n v="447"/>
    <n v="1221"/>
    <s v="04"/>
    <s v="J"/>
    <s v="C"/>
    <x v="4"/>
    <x v="1"/>
    <d v="2022-08-12T00:00:00"/>
    <x v="3"/>
    <x v="3"/>
    <d v="2022-10-01T15:55:24"/>
    <x v="4"/>
  </r>
  <r>
    <d v="2022-09-30T15:59:10"/>
    <s v="JC06M03"/>
    <n v="21"/>
    <n v="1.111"/>
    <n v="0.11700000000000001"/>
    <n v="10.5"/>
    <n v="61.9"/>
    <n v="464"/>
    <n v="1111"/>
    <s v="03"/>
    <s v="J"/>
    <s v="C"/>
    <x v="4"/>
    <x v="1"/>
    <d v="2022-08-12T00:00:00"/>
    <x v="3"/>
    <x v="2"/>
    <d v="2022-10-01T15:59:10"/>
    <x v="4"/>
  </r>
  <r>
    <d v="2022-09-30T16:03:23"/>
    <s v="JC06M02"/>
    <n v="20"/>
    <n v="1.179"/>
    <n v="9.0999999999999998E-2"/>
    <n v="7.8"/>
    <n v="85"/>
    <n v="462"/>
    <n v="1179"/>
    <s v="02"/>
    <s v="J"/>
    <s v="C"/>
    <x v="4"/>
    <x v="1"/>
    <d v="2022-08-12T00:00:00"/>
    <x v="3"/>
    <x v="1"/>
    <d v="2022-10-01T16:03:23"/>
    <x v="4"/>
  </r>
  <r>
    <d v="2022-09-30T13:30:53"/>
    <s v="JC16F16"/>
    <n v="60"/>
    <n v="0.58399999999999996"/>
    <n v="2.9000000000000001E-2"/>
    <n v="5"/>
    <n v="96.7"/>
    <n v="465"/>
    <n v="584"/>
    <s v="16"/>
    <s v="J"/>
    <s v="C"/>
    <x v="15"/>
    <x v="0"/>
    <d v="2022-08-26T00:00:00"/>
    <x v="1"/>
    <x v="8"/>
    <d v="2022-10-01T13:30:53"/>
    <x v="4"/>
  </r>
  <r>
    <d v="2022-09-30T13:40:33"/>
    <s v="JC16F15"/>
    <n v="60"/>
    <n v="0.58399999999999996"/>
    <n v="3.3000000000000002E-2"/>
    <n v="5.7"/>
    <n v="95"/>
    <n v="500"/>
    <n v="584"/>
    <s v="15"/>
    <s v="J"/>
    <s v="C"/>
    <x v="15"/>
    <x v="0"/>
    <d v="2022-08-26T00:00:00"/>
    <x v="1"/>
    <x v="9"/>
    <d v="2022-10-01T13:40:33"/>
    <x v="4"/>
  </r>
  <r>
    <d v="2022-09-30T13:50:36"/>
    <s v="JC16F14"/>
    <n v="60"/>
    <n v="0.59799999999999998"/>
    <n v="0.04"/>
    <n v="6.7"/>
    <n v="90"/>
    <n v="404"/>
    <n v="598"/>
    <s v="14"/>
    <s v="J"/>
    <s v="C"/>
    <x v="15"/>
    <x v="0"/>
    <d v="2022-08-26T00:00:00"/>
    <x v="1"/>
    <x v="10"/>
    <d v="2022-10-01T13:50:36"/>
    <x v="4"/>
  </r>
  <r>
    <d v="2022-09-30T14:02:00"/>
    <s v="JC16F13"/>
    <n v="60"/>
    <n v="0.59199999999999997"/>
    <n v="3.2000000000000001E-2"/>
    <n v="5.4"/>
    <n v="96.7"/>
    <n v="473"/>
    <n v="592"/>
    <s v="13"/>
    <s v="J"/>
    <s v="C"/>
    <x v="15"/>
    <x v="0"/>
    <d v="2022-08-26T00:00:00"/>
    <x v="1"/>
    <x v="11"/>
    <d v="2022-10-01T14:02:00"/>
    <x v="4"/>
  </r>
  <r>
    <d v="2022-09-30T14:12:23"/>
    <s v="JC16F12"/>
    <n v="60"/>
    <n v="0.59"/>
    <n v="3.5000000000000003E-2"/>
    <n v="6"/>
    <n v="91.7"/>
    <n v="462"/>
    <n v="590"/>
    <s v="12"/>
    <s v="J"/>
    <s v="C"/>
    <x v="15"/>
    <x v="0"/>
    <d v="2022-08-26T00:00:00"/>
    <x v="1"/>
    <x v="12"/>
    <d v="2022-10-01T14:12:23"/>
    <x v="4"/>
  </r>
  <r>
    <d v="2022-09-30T14:22:38"/>
    <s v="JC16F11"/>
    <n v="61"/>
    <n v="0.59699999999999998"/>
    <n v="3.5000000000000003E-2"/>
    <n v="5.8"/>
    <n v="95.1"/>
    <n v="338"/>
    <n v="597"/>
    <s v="11"/>
    <s v="J"/>
    <s v="C"/>
    <x v="15"/>
    <x v="0"/>
    <d v="2022-08-26T00:00:00"/>
    <x v="1"/>
    <x v="13"/>
    <d v="2022-10-01T14:22:38"/>
    <x v="4"/>
  </r>
  <r>
    <d v="2022-09-30T14:36:12"/>
    <s v="JC16F10"/>
    <n v="60"/>
    <n v="0.60099999999999998"/>
    <n v="4.2999999999999997E-2"/>
    <n v="7.1"/>
    <n v="95"/>
    <n v="367"/>
    <n v="601"/>
    <s v="10"/>
    <s v="J"/>
    <s v="C"/>
    <x v="15"/>
    <x v="0"/>
    <d v="2022-08-26T00:00:00"/>
    <x v="1"/>
    <x v="14"/>
    <d v="2022-10-01T14:36:12"/>
    <x v="4"/>
  </r>
  <r>
    <d v="2022-09-30T14:48:29"/>
    <s v="JC16F09"/>
    <n v="60"/>
    <n v="0.66500000000000004"/>
    <n v="4.9000000000000002E-2"/>
    <n v="7.3"/>
    <n v="88.3"/>
    <n v="367"/>
    <n v="665"/>
    <s v="09"/>
    <s v="J"/>
    <s v="C"/>
    <x v="15"/>
    <x v="0"/>
    <d v="2022-08-26T00:00:00"/>
    <x v="1"/>
    <x v="15"/>
    <d v="2022-10-01T14:48:29"/>
    <x v="4"/>
  </r>
  <r>
    <d v="2022-09-30T15:01:29"/>
    <s v="JC16F08"/>
    <n v="60"/>
    <n v="0.67"/>
    <n v="4.2999999999999997E-2"/>
    <n v="6.4"/>
    <n v="91.7"/>
    <n v="457"/>
    <n v="670"/>
    <s v="08"/>
    <s v="J"/>
    <s v="C"/>
    <x v="15"/>
    <x v="0"/>
    <d v="2022-08-26T00:00:00"/>
    <x v="1"/>
    <x v="7"/>
    <d v="2022-10-01T15:01:29"/>
    <x v="4"/>
  </r>
  <r>
    <d v="2022-09-30T15:11:39"/>
    <s v="JC16F07"/>
    <n v="60"/>
    <n v="0.67100000000000004"/>
    <n v="5.5E-2"/>
    <n v="8.1999999999999993"/>
    <n v="86.7"/>
    <n v="399"/>
    <n v="671"/>
    <s v="07"/>
    <s v="J"/>
    <s v="C"/>
    <x v="15"/>
    <x v="0"/>
    <d v="2022-08-26T00:00:00"/>
    <x v="1"/>
    <x v="6"/>
    <d v="2022-10-01T15:11:39"/>
    <x v="4"/>
  </r>
  <r>
    <d v="2022-09-30T15:23:28"/>
    <s v="JC16F06"/>
    <n v="60"/>
    <n v="0.58899999999999997"/>
    <n v="3.3000000000000002E-2"/>
    <n v="5.7"/>
    <n v="88.3"/>
    <n v="523"/>
    <n v="589"/>
    <s v="06"/>
    <s v="J"/>
    <s v="C"/>
    <x v="15"/>
    <x v="0"/>
    <d v="2022-08-26T00:00:00"/>
    <x v="1"/>
    <x v="5"/>
    <d v="2022-10-01T15:23:28"/>
    <x v="4"/>
  </r>
  <r>
    <d v="2022-09-30T15:32:27"/>
    <s v="JC16F05"/>
    <n v="59"/>
    <n v="0.52800000000000002"/>
    <n v="3.2000000000000001E-2"/>
    <n v="6"/>
    <n v="91.5"/>
    <n v="404"/>
    <n v="528"/>
    <s v="05"/>
    <s v="J"/>
    <s v="C"/>
    <x v="15"/>
    <x v="0"/>
    <d v="2022-08-26T00:00:00"/>
    <x v="1"/>
    <x v="4"/>
    <d v="2022-10-01T15:32:27"/>
    <x v="4"/>
  </r>
  <r>
    <d v="2022-09-30T15:44:00"/>
    <s v="JC16F04"/>
    <n v="60"/>
    <n v="0.52500000000000002"/>
    <n v="2.8000000000000001E-2"/>
    <n v="5.3"/>
    <n v="93.3"/>
    <n v="397"/>
    <n v="525"/>
    <s v="04"/>
    <s v="J"/>
    <s v="C"/>
    <x v="15"/>
    <x v="0"/>
    <d v="2022-08-26T00:00:00"/>
    <x v="1"/>
    <x v="3"/>
    <d v="2022-10-01T15:44:00"/>
    <x v="4"/>
  </r>
  <r>
    <d v="2022-09-30T15:55:52"/>
    <s v="JC16F03"/>
    <n v="60"/>
    <n v="0.51900000000000002"/>
    <n v="2.4E-2"/>
    <n v="4.7"/>
    <n v="95"/>
    <n v="351"/>
    <n v="519"/>
    <s v="03"/>
    <s v="J"/>
    <s v="C"/>
    <x v="15"/>
    <x v="0"/>
    <d v="2022-08-26T00:00:00"/>
    <x v="1"/>
    <x v="2"/>
    <d v="2022-10-01T15:55:52"/>
    <x v="4"/>
  </r>
  <r>
    <d v="2022-09-30T16:08:25"/>
    <s v="JC16F02"/>
    <n v="60"/>
    <n v="0.51600000000000001"/>
    <n v="3.2000000000000001E-2"/>
    <n v="6.3"/>
    <n v="90"/>
    <n v="473"/>
    <n v="516"/>
    <s v="02"/>
    <s v="J"/>
    <s v="C"/>
    <x v="15"/>
    <x v="0"/>
    <d v="2022-08-26T00:00:00"/>
    <x v="1"/>
    <x v="1"/>
    <d v="2022-10-01T16:08:25"/>
    <x v="4"/>
  </r>
  <r>
    <d v="2022-09-30T16:17:46"/>
    <s v="JC16F01"/>
    <n v="60"/>
    <n v="0.53100000000000003"/>
    <n v="2.9000000000000001E-2"/>
    <n v="5.5"/>
    <n v="95"/>
    <n v="384"/>
    <n v="531"/>
    <s v="01"/>
    <s v="J"/>
    <s v="C"/>
    <x v="15"/>
    <x v="0"/>
    <d v="2022-08-26T00:00:00"/>
    <x v="1"/>
    <x v="0"/>
    <d v="2022-10-01T16:17:46"/>
    <x v="4"/>
  </r>
  <r>
    <d v="2022-09-30T13:08:00"/>
    <s v="JC16M01"/>
    <n v="20"/>
    <n v="0.70299999999999996"/>
    <n v="5.7000000000000002E-2"/>
    <n v="8.1"/>
    <n v="85"/>
    <n v="402"/>
    <n v="703"/>
    <s v="01"/>
    <s v="J"/>
    <s v="C"/>
    <x v="15"/>
    <x v="1"/>
    <d v="2022-08-26T00:00:00"/>
    <x v="1"/>
    <x v="0"/>
    <d v="2022-10-01T13:08:00"/>
    <x v="4"/>
  </r>
  <r>
    <d v="2022-09-30T13:11:46"/>
    <s v="JC16M02"/>
    <n v="20"/>
    <n v="0.71699999999999997"/>
    <n v="5.2999999999999999E-2"/>
    <n v="7.4"/>
    <n v="85"/>
    <n v="393"/>
    <n v="717"/>
    <s v="02"/>
    <s v="J"/>
    <s v="C"/>
    <x v="15"/>
    <x v="1"/>
    <d v="2022-08-26T00:00:00"/>
    <x v="1"/>
    <x v="1"/>
    <d v="2022-10-01T13:11:46"/>
    <x v="4"/>
  </r>
  <r>
    <d v="2022-09-30T13:15:46"/>
    <s v="JC16M03"/>
    <n v="20"/>
    <n v="0.84499999999999997"/>
    <n v="5.2999999999999999E-2"/>
    <n v="6.2"/>
    <n v="85"/>
    <n v="398"/>
    <n v="845"/>
    <s v="03"/>
    <s v="J"/>
    <s v="C"/>
    <x v="15"/>
    <x v="1"/>
    <d v="2022-08-26T00:00:00"/>
    <x v="1"/>
    <x v="2"/>
    <d v="2022-10-01T13:15:46"/>
    <x v="4"/>
  </r>
  <r>
    <d v="2022-09-30T13:19:53"/>
    <s v="JC16M04"/>
    <n v="20"/>
    <n v="0.88300000000000001"/>
    <n v="5.0999999999999997E-2"/>
    <n v="5.7"/>
    <n v="95"/>
    <n v="350"/>
    <n v="883"/>
    <s v="04"/>
    <s v="J"/>
    <s v="C"/>
    <x v="15"/>
    <x v="1"/>
    <d v="2022-08-26T00:00:00"/>
    <x v="1"/>
    <x v="3"/>
    <d v="2022-10-01T13:19:53"/>
    <x v="4"/>
  </r>
  <r>
    <d v="2022-09-30T13:24:23"/>
    <s v="JC16M05"/>
    <n v="20"/>
    <n v="0.94899999999999995"/>
    <n v="4.8000000000000001E-2"/>
    <n v="5.0999999999999996"/>
    <n v="95"/>
    <n v="344"/>
    <n v="949"/>
    <s v="05"/>
    <s v="J"/>
    <s v="C"/>
    <x v="15"/>
    <x v="1"/>
    <d v="2022-08-26T00:00:00"/>
    <x v="1"/>
    <x v="4"/>
    <d v="2022-10-01T13:24:23"/>
    <x v="4"/>
  </r>
  <r>
    <d v="2022-09-30T08:44:48"/>
    <s v="JC15F16"/>
    <n v="60"/>
    <n v="0.60599999999999998"/>
    <n v="4.5999999999999999E-2"/>
    <n v="7.6"/>
    <n v="91.7"/>
    <n v="368"/>
    <n v="606"/>
    <s v="16"/>
    <s v="J"/>
    <s v="C"/>
    <x v="14"/>
    <x v="0"/>
    <d v="2022-08-26T00:00:00"/>
    <x v="1"/>
    <x v="8"/>
    <d v="2022-10-01T08:44:48"/>
    <x v="4"/>
  </r>
  <r>
    <d v="2022-09-30T08:56:56"/>
    <s v="JC15F15"/>
    <n v="60"/>
    <n v="0.60499999999999998"/>
    <n v="3.6999999999999998E-2"/>
    <n v="6.1"/>
    <n v="93.3"/>
    <n v="375"/>
    <n v="605"/>
    <s v="15"/>
    <s v="J"/>
    <s v="C"/>
    <x v="14"/>
    <x v="0"/>
    <d v="2022-08-26T00:00:00"/>
    <x v="1"/>
    <x v="9"/>
    <d v="2022-10-01T08:56:56"/>
    <x v="4"/>
  </r>
  <r>
    <d v="2022-09-30T09:09:31"/>
    <s v="JC15F14"/>
    <n v="60"/>
    <n v="0.624"/>
    <n v="0.04"/>
    <n v="6.4"/>
    <n v="88.3"/>
    <n v="346"/>
    <n v="624"/>
    <s v="14"/>
    <s v="J"/>
    <s v="C"/>
    <x v="14"/>
    <x v="0"/>
    <d v="2022-08-26T00:00:00"/>
    <x v="1"/>
    <x v="10"/>
    <d v="2022-10-01T09:09:31"/>
    <x v="4"/>
  </r>
  <r>
    <d v="2022-09-30T09:22:51"/>
    <s v="JC15F13"/>
    <n v="60"/>
    <n v="0.61"/>
    <n v="3.6999999999999998E-2"/>
    <n v="6"/>
    <n v="91.7"/>
    <n v="388"/>
    <n v="610"/>
    <s v="13"/>
    <s v="J"/>
    <s v="C"/>
    <x v="14"/>
    <x v="0"/>
    <d v="2022-08-26T00:00:00"/>
    <x v="1"/>
    <x v="11"/>
    <d v="2022-10-01T09:22:51"/>
    <x v="4"/>
  </r>
  <r>
    <d v="2022-09-30T09:36:29"/>
    <s v="JC15F12"/>
    <n v="60"/>
    <n v="0.63200000000000001"/>
    <n v="0.04"/>
    <n v="6.4"/>
    <n v="91.7"/>
    <n v="377"/>
    <n v="632"/>
    <s v="12"/>
    <s v="J"/>
    <s v="C"/>
    <x v="14"/>
    <x v="0"/>
    <d v="2022-08-26T00:00:00"/>
    <x v="1"/>
    <x v="12"/>
    <d v="2022-10-01T09:36:29"/>
    <x v="4"/>
  </r>
  <r>
    <d v="2022-09-30T09:48:52"/>
    <s v="JC15F11"/>
    <n v="60"/>
    <n v="0.61"/>
    <n v="0.04"/>
    <n v="6.6"/>
    <n v="86.7"/>
    <n v="434"/>
    <n v="610"/>
    <s v="11"/>
    <s v="J"/>
    <s v="C"/>
    <x v="14"/>
    <x v="0"/>
    <d v="2022-08-26T00:00:00"/>
    <x v="1"/>
    <x v="13"/>
    <d v="2022-10-01T09:48:52"/>
    <x v="4"/>
  </r>
  <r>
    <d v="2022-09-30T10:00:20"/>
    <s v="JC15F10"/>
    <n v="60"/>
    <n v="0.59599999999999997"/>
    <n v="0.04"/>
    <n v="6.7"/>
    <n v="91.7"/>
    <n v="384"/>
    <n v="596"/>
    <s v="10"/>
    <s v="J"/>
    <s v="C"/>
    <x v="14"/>
    <x v="0"/>
    <d v="2022-08-26T00:00:00"/>
    <x v="1"/>
    <x v="14"/>
    <d v="2022-10-01T10:00:20"/>
    <x v="4"/>
  </r>
  <r>
    <d v="2022-09-30T10:12:39"/>
    <s v="JC15F09"/>
    <n v="60"/>
    <n v="0.63100000000000001"/>
    <n v="5.3999999999999999E-2"/>
    <n v="8.5"/>
    <n v="75"/>
    <n v="438"/>
    <n v="631"/>
    <s v="09"/>
    <s v="J"/>
    <s v="C"/>
    <x v="14"/>
    <x v="0"/>
    <d v="2022-08-26T00:00:00"/>
    <x v="1"/>
    <x v="15"/>
    <d v="2022-10-01T10:12:39"/>
    <x v="4"/>
  </r>
  <r>
    <d v="2022-09-30T10:24:19"/>
    <s v="JC15F08"/>
    <n v="60"/>
    <n v="0.70099999999999996"/>
    <n v="4.5999999999999999E-2"/>
    <n v="6.6"/>
    <n v="91.7"/>
    <n v="452"/>
    <n v="701"/>
    <s v="08"/>
    <s v="J"/>
    <s v="C"/>
    <x v="14"/>
    <x v="0"/>
    <d v="2022-08-26T00:00:00"/>
    <x v="1"/>
    <x v="7"/>
    <d v="2022-10-01T10:24:19"/>
    <x v="4"/>
  </r>
  <r>
    <d v="2022-09-30T10:35:21"/>
    <s v="JC15F07"/>
    <n v="60"/>
    <n v="0.68600000000000005"/>
    <n v="3.9E-2"/>
    <n v="5.7"/>
    <n v="91.7"/>
    <n v="370"/>
    <n v="686"/>
    <s v="07"/>
    <s v="J"/>
    <s v="C"/>
    <x v="14"/>
    <x v="0"/>
    <d v="2022-08-26T00:00:00"/>
    <x v="1"/>
    <x v="6"/>
    <d v="2022-10-01T10:35:21"/>
    <x v="4"/>
  </r>
  <r>
    <d v="2022-09-30T10:48:21"/>
    <s v="JC15F06"/>
    <n v="60"/>
    <n v="0.53200000000000003"/>
    <n v="3.4000000000000002E-2"/>
    <n v="6.4"/>
    <n v="90"/>
    <n v="387"/>
    <n v="532"/>
    <s v="06"/>
    <s v="J"/>
    <s v="C"/>
    <x v="14"/>
    <x v="0"/>
    <d v="2022-08-26T00:00:00"/>
    <x v="1"/>
    <x v="5"/>
    <d v="2022-10-01T10:48:21"/>
    <x v="4"/>
  </r>
  <r>
    <d v="2022-09-30T11:00:38"/>
    <s v="JC15F05"/>
    <n v="60"/>
    <n v="0.53800000000000003"/>
    <n v="3.1E-2"/>
    <n v="5.9"/>
    <n v="91.7"/>
    <n v="409"/>
    <n v="538"/>
    <s v="05"/>
    <s v="J"/>
    <s v="C"/>
    <x v="14"/>
    <x v="0"/>
    <d v="2022-08-26T00:00:00"/>
    <x v="1"/>
    <x v="4"/>
    <d v="2022-10-01T11:00:38"/>
    <x v="4"/>
  </r>
  <r>
    <d v="2022-09-30T11:12:18"/>
    <s v="JC15F04"/>
    <n v="60"/>
    <n v="0.54500000000000004"/>
    <n v="4.2999999999999997E-2"/>
    <n v="7.9"/>
    <n v="80"/>
    <n v="403"/>
    <n v="545"/>
    <s v="04"/>
    <s v="J"/>
    <s v="C"/>
    <x v="14"/>
    <x v="0"/>
    <d v="2022-08-26T00:00:00"/>
    <x v="1"/>
    <x v="3"/>
    <d v="2022-10-01T11:12:18"/>
    <x v="4"/>
  </r>
  <r>
    <d v="2022-09-30T11:24:27"/>
    <s v="JC15F03"/>
    <n v="61"/>
    <n v="0.53600000000000003"/>
    <n v="3.4000000000000002E-2"/>
    <n v="6.3"/>
    <n v="88.5"/>
    <n v="286"/>
    <n v="536"/>
    <s v="03"/>
    <s v="J"/>
    <s v="C"/>
    <x v="14"/>
    <x v="0"/>
    <d v="2022-08-26T00:00:00"/>
    <x v="1"/>
    <x v="2"/>
    <d v="2022-10-01T11:24:27"/>
    <x v="4"/>
  </r>
  <r>
    <d v="2022-09-30T11:40:18"/>
    <s v="JC15F02"/>
    <n v="60"/>
    <n v="0.54900000000000004"/>
    <n v="0.03"/>
    <n v="5.5"/>
    <n v="93.3"/>
    <n v="429"/>
    <n v="549"/>
    <s v="02"/>
    <s v="J"/>
    <s v="C"/>
    <x v="14"/>
    <x v="0"/>
    <d v="2022-08-26T00:00:00"/>
    <x v="1"/>
    <x v="1"/>
    <d v="2022-10-01T11:40:18"/>
    <x v="4"/>
  </r>
  <r>
    <d v="2022-09-30T11:50:41"/>
    <s v="JC15F01"/>
    <n v="60"/>
    <n v="0.46800000000000003"/>
    <n v="2.9000000000000001E-2"/>
    <n v="6.2"/>
    <n v="91.7"/>
    <n v="429"/>
    <n v="468"/>
    <s v="01"/>
    <s v="J"/>
    <s v="C"/>
    <x v="14"/>
    <x v="0"/>
    <d v="2022-08-26T00:00:00"/>
    <x v="1"/>
    <x v="0"/>
    <d v="2022-10-01T11:50:41"/>
    <x v="4"/>
  </r>
  <r>
    <d v="2022-09-30T08:15:11"/>
    <s v="JC15M02"/>
    <n v="20"/>
    <n v="0.70499999999999996"/>
    <n v="5.8999999999999997E-2"/>
    <n v="8.3000000000000007"/>
    <n v="80"/>
    <n v="360"/>
    <n v="705"/>
    <s v="02"/>
    <s v="J"/>
    <s v="C"/>
    <x v="14"/>
    <x v="1"/>
    <d v="2022-08-26T00:00:00"/>
    <x v="1"/>
    <x v="1"/>
    <d v="2022-10-01T08:15:11"/>
    <x v="4"/>
  </r>
  <r>
    <d v="2022-09-30T08:19:32"/>
    <s v="JC15M03"/>
    <n v="20"/>
    <n v="0.67300000000000004"/>
    <n v="7.2999999999999995E-2"/>
    <n v="10.9"/>
    <n v="65"/>
    <n v="391"/>
    <n v="673"/>
    <s v="03"/>
    <s v="J"/>
    <s v="C"/>
    <x v="14"/>
    <x v="1"/>
    <d v="2022-08-26T00:00:00"/>
    <x v="1"/>
    <x v="2"/>
    <d v="2022-10-01T08:19:32"/>
    <x v="4"/>
  </r>
  <r>
    <d v="2022-09-30T08:23:47"/>
    <s v="JC15M04"/>
    <n v="20"/>
    <n v="0.80900000000000005"/>
    <n v="5.6000000000000001E-2"/>
    <n v="7"/>
    <n v="90"/>
    <n v="296"/>
    <n v="809"/>
    <s v="04"/>
    <s v="J"/>
    <s v="C"/>
    <x v="14"/>
    <x v="1"/>
    <d v="2022-08-26T00:00:00"/>
    <x v="1"/>
    <x v="3"/>
    <d v="2022-10-01T08:23:47"/>
    <x v="4"/>
  </r>
  <r>
    <d v="2022-09-30T08:28:59"/>
    <s v="JC15M05"/>
    <n v="20"/>
    <n v="0.73"/>
    <n v="5.1999999999999998E-2"/>
    <n v="7.1"/>
    <n v="80"/>
    <n v="348"/>
    <n v="730"/>
    <s v="05"/>
    <s v="J"/>
    <s v="C"/>
    <x v="14"/>
    <x v="1"/>
    <d v="2022-08-26T00:00:00"/>
    <x v="1"/>
    <x v="4"/>
    <d v="2022-10-01T08:28:59"/>
    <x v="4"/>
  </r>
  <r>
    <d v="2022-09-30T08:33:22"/>
    <s v="JC15M06"/>
    <n v="20"/>
    <n v="0.86299999999999999"/>
    <n v="0.10299999999999999"/>
    <n v="12"/>
    <n v="55"/>
    <n v="327"/>
    <n v="863"/>
    <s v="06"/>
    <s v="J"/>
    <s v="C"/>
    <x v="14"/>
    <x v="1"/>
    <d v="2022-08-26T00:00:00"/>
    <x v="1"/>
    <x v="5"/>
    <d v="2022-10-01T08:33:22"/>
    <x v="4"/>
  </r>
  <r>
    <d v="2022-09-30T08:37:54"/>
    <s v="JC15M07"/>
    <n v="20"/>
    <n v="0.81299999999999994"/>
    <n v="4.9000000000000002E-2"/>
    <n v="6"/>
    <n v="90"/>
    <n v="344"/>
    <n v="813"/>
    <s v="07"/>
    <s v="J"/>
    <s v="C"/>
    <x v="14"/>
    <x v="1"/>
    <d v="2022-08-26T00:00:00"/>
    <x v="1"/>
    <x v="6"/>
    <d v="2022-10-01T08:37:54"/>
    <x v="4"/>
  </r>
  <r>
    <d v="2022-10-01T08:43:54"/>
    <s v="JC05F16"/>
    <n v="60"/>
    <n v="0.84299999999999997"/>
    <n v="6.4000000000000001E-2"/>
    <n v="7.6"/>
    <n v="80"/>
    <n v="517"/>
    <n v="843"/>
    <s v="16"/>
    <s v="J"/>
    <s v="C"/>
    <x v="10"/>
    <x v="0"/>
    <d v="2022-08-12T00:00:00"/>
    <x v="3"/>
    <x v="8"/>
    <d v="2022-10-01T08:43:54"/>
    <x v="4"/>
  </r>
  <r>
    <d v="2022-10-01T08:52:56"/>
    <s v="JC05F15"/>
    <n v="60"/>
    <n v="0.82499999999999996"/>
    <n v="7.2999999999999995E-2"/>
    <n v="8.8000000000000007"/>
    <n v="71.7"/>
    <n v="537"/>
    <n v="825"/>
    <s v="15"/>
    <s v="J"/>
    <s v="C"/>
    <x v="10"/>
    <x v="0"/>
    <d v="2022-08-12T00:00:00"/>
    <x v="3"/>
    <x v="9"/>
    <d v="2022-10-01T08:52:56"/>
    <x v="4"/>
  </r>
  <r>
    <d v="2022-10-01T09:01:19"/>
    <s v="JC05F14"/>
    <n v="60"/>
    <n v="0.80200000000000005"/>
    <n v="0.06"/>
    <n v="7.5"/>
    <n v="81.7"/>
    <n v="469"/>
    <n v="802"/>
    <s v="14"/>
    <s v="J"/>
    <s v="C"/>
    <x v="10"/>
    <x v="0"/>
    <d v="2022-08-12T00:00:00"/>
    <x v="3"/>
    <x v="10"/>
    <d v="2022-10-01T09:01:19"/>
    <x v="4"/>
  </r>
  <r>
    <d v="2022-10-01T09:10:30"/>
    <s v="JC05F13"/>
    <n v="60"/>
    <n v="0.80500000000000005"/>
    <n v="5.8000000000000003E-2"/>
    <n v="7.2"/>
    <n v="88.3"/>
    <n v="518"/>
    <n v="805"/>
    <s v="13"/>
    <s v="J"/>
    <s v="C"/>
    <x v="10"/>
    <x v="0"/>
    <d v="2022-08-12T00:00:00"/>
    <x v="3"/>
    <x v="11"/>
    <d v="2022-10-01T09:10:30"/>
    <x v="4"/>
  </r>
  <r>
    <d v="2022-10-01T09:19:38"/>
    <s v="JC05F12"/>
    <n v="60"/>
    <n v="0.79900000000000004"/>
    <n v="6.7000000000000004E-2"/>
    <n v="8.4"/>
    <n v="80"/>
    <n v="527"/>
    <n v="799"/>
    <s v="12"/>
    <s v="J"/>
    <s v="C"/>
    <x v="10"/>
    <x v="0"/>
    <d v="2022-08-12T00:00:00"/>
    <x v="3"/>
    <x v="12"/>
    <d v="2022-10-01T09:19:38"/>
    <x v="4"/>
  </r>
  <r>
    <d v="2022-10-01T09:28:25"/>
    <s v="JC05F11"/>
    <n v="60"/>
    <n v="0.77400000000000002"/>
    <n v="0.06"/>
    <n v="7.7"/>
    <n v="85"/>
    <n v="503"/>
    <n v="774"/>
    <s v="11"/>
    <s v="J"/>
    <s v="C"/>
    <x v="10"/>
    <x v="0"/>
    <d v="2022-08-12T00:00:00"/>
    <x v="3"/>
    <x v="13"/>
    <d v="2022-10-01T09:28:25"/>
    <x v="4"/>
  </r>
  <r>
    <d v="2022-10-01T09:37:40"/>
    <s v="JC05F10"/>
    <n v="60"/>
    <n v="0.85499999999999998"/>
    <n v="6.2E-2"/>
    <n v="7.2"/>
    <n v="83.3"/>
    <n v="494"/>
    <n v="855"/>
    <s v="10"/>
    <s v="J"/>
    <s v="C"/>
    <x v="10"/>
    <x v="0"/>
    <d v="2022-08-12T00:00:00"/>
    <x v="3"/>
    <x v="14"/>
    <d v="2022-10-01T09:37:40"/>
    <x v="4"/>
  </r>
  <r>
    <d v="2022-10-01T09:46:38"/>
    <s v="JC05F09"/>
    <n v="60"/>
    <n v="0.83499999999999996"/>
    <n v="8.2000000000000003E-2"/>
    <n v="9.9"/>
    <n v="73.3"/>
    <n v="491"/>
    <n v="835"/>
    <s v="09"/>
    <s v="J"/>
    <s v="C"/>
    <x v="10"/>
    <x v="0"/>
    <d v="2022-08-12T00:00:00"/>
    <x v="3"/>
    <x v="15"/>
    <d v="2022-10-01T09:46:38"/>
    <x v="4"/>
  </r>
  <r>
    <d v="2022-10-01T09:56:19"/>
    <s v="JC05F08"/>
    <n v="60"/>
    <n v="0.86199999999999999"/>
    <n v="7.4999999999999997E-2"/>
    <n v="8.6999999999999993"/>
    <n v="75"/>
    <n v="481"/>
    <n v="862"/>
    <s v="08"/>
    <s v="J"/>
    <s v="C"/>
    <x v="10"/>
    <x v="0"/>
    <d v="2022-08-12T00:00:00"/>
    <x v="3"/>
    <x v="7"/>
    <d v="2022-10-01T09:56:19"/>
    <x v="4"/>
  </r>
  <r>
    <d v="2022-10-01T10:05:36"/>
    <s v="JC05F07"/>
    <n v="60"/>
    <n v="0.80900000000000005"/>
    <n v="0.05"/>
    <n v="6.2"/>
    <n v="93.3"/>
    <n v="509"/>
    <n v="809"/>
    <s v="07"/>
    <s v="J"/>
    <s v="C"/>
    <x v="10"/>
    <x v="0"/>
    <d v="2022-08-12T00:00:00"/>
    <x v="3"/>
    <x v="6"/>
    <d v="2022-10-01T10:05:36"/>
    <x v="4"/>
  </r>
  <r>
    <d v="2022-10-01T10:14:45"/>
    <s v="JC05F06"/>
    <n v="60"/>
    <n v="0.81200000000000006"/>
    <n v="6.2E-2"/>
    <n v="7.7"/>
    <n v="88.3"/>
    <n v="495"/>
    <n v="812"/>
    <s v="06"/>
    <s v="J"/>
    <s v="C"/>
    <x v="10"/>
    <x v="0"/>
    <d v="2022-08-12T00:00:00"/>
    <x v="3"/>
    <x v="5"/>
    <d v="2022-10-01T10:14:45"/>
    <x v="4"/>
  </r>
  <r>
    <d v="2022-10-01T10:24:12"/>
    <s v="JC05F05"/>
    <n v="60"/>
    <n v="0.75700000000000001"/>
    <n v="5.0999999999999997E-2"/>
    <n v="6.7"/>
    <n v="85"/>
    <n v="480"/>
    <n v="757"/>
    <s v="05"/>
    <s v="J"/>
    <s v="C"/>
    <x v="10"/>
    <x v="0"/>
    <d v="2022-08-12T00:00:00"/>
    <x v="3"/>
    <x v="4"/>
    <d v="2022-10-01T10:24:12"/>
    <x v="4"/>
  </r>
  <r>
    <d v="2022-10-01T10:33:50"/>
    <s v="JC05F04"/>
    <n v="60"/>
    <n v="0.80600000000000005"/>
    <n v="7.2999999999999995E-2"/>
    <n v="9"/>
    <n v="65"/>
    <n v="523"/>
    <n v="806"/>
    <s v="04"/>
    <s v="J"/>
    <s v="C"/>
    <x v="10"/>
    <x v="0"/>
    <d v="2022-08-12T00:00:00"/>
    <x v="3"/>
    <x v="3"/>
    <d v="2022-10-01T10:33:50"/>
    <x v="4"/>
  </r>
  <r>
    <d v="2022-10-01T10:42:37"/>
    <s v="JC05F03"/>
    <n v="60"/>
    <n v="0.79200000000000004"/>
    <n v="8.4000000000000005E-2"/>
    <n v="10.7"/>
    <n v="76.7"/>
    <n v="474"/>
    <n v="792"/>
    <s v="03"/>
    <s v="J"/>
    <s v="C"/>
    <x v="10"/>
    <x v="0"/>
    <d v="2022-08-12T00:00:00"/>
    <x v="3"/>
    <x v="2"/>
    <d v="2022-10-01T10:42:37"/>
    <x v="4"/>
  </r>
  <r>
    <d v="2022-10-01T10:52:47"/>
    <s v="JC05F02"/>
    <n v="60"/>
    <n v="0.73099999999999998"/>
    <n v="8.7999999999999995E-2"/>
    <n v="12"/>
    <n v="58.3"/>
    <n v="411"/>
    <n v="731"/>
    <s v="02"/>
    <s v="J"/>
    <s v="C"/>
    <x v="10"/>
    <x v="0"/>
    <d v="2022-08-12T00:00:00"/>
    <x v="3"/>
    <x v="1"/>
    <d v="2022-10-01T10:52:47"/>
    <x v="4"/>
  </r>
  <r>
    <d v="2022-10-01T11:03:32"/>
    <s v="JC05F01"/>
    <n v="60"/>
    <n v="0.70899999999999996"/>
    <n v="6.4000000000000001E-2"/>
    <n v="9"/>
    <n v="76.7"/>
    <n v="437"/>
    <n v="709"/>
    <s v="01"/>
    <s v="J"/>
    <s v="C"/>
    <x v="10"/>
    <x v="0"/>
    <d v="2022-08-12T00:00:00"/>
    <x v="3"/>
    <x v="0"/>
    <d v="2022-10-01T11:03:32"/>
    <x v="4"/>
  </r>
  <r>
    <d v="2022-10-01T08:21:12"/>
    <s v="JC05M02"/>
    <n v="20"/>
    <n v="1.1140000000000001"/>
    <n v="7.0999999999999994E-2"/>
    <n v="6.4"/>
    <n v="100"/>
    <n v="348"/>
    <n v="1114"/>
    <s v="02"/>
    <s v="J"/>
    <s v="C"/>
    <x v="10"/>
    <x v="1"/>
    <d v="2022-08-12T00:00:00"/>
    <x v="3"/>
    <x v="1"/>
    <d v="2022-10-01T08:21:12"/>
    <x v="4"/>
  </r>
  <r>
    <d v="2022-10-01T08:25:28"/>
    <s v="JC05M03"/>
    <n v="21"/>
    <n v="1.149"/>
    <n v="7.2999999999999995E-2"/>
    <n v="6.3"/>
    <n v="90.5"/>
    <n v="514"/>
    <n v="1149"/>
    <s v="03"/>
    <s v="J"/>
    <s v="C"/>
    <x v="10"/>
    <x v="1"/>
    <d v="2022-08-12T00:00:00"/>
    <x v="3"/>
    <x v="2"/>
    <d v="2022-10-01T08:25:28"/>
    <x v="4"/>
  </r>
  <r>
    <d v="2022-10-01T08:29:02"/>
    <s v="JC05M04"/>
    <n v="20"/>
    <n v="1.298"/>
    <n v="0.14099999999999999"/>
    <n v="10.8"/>
    <n v="70"/>
    <n v="500"/>
    <n v="1298"/>
    <s v="04"/>
    <s v="J"/>
    <s v="C"/>
    <x v="10"/>
    <x v="1"/>
    <d v="2022-08-12T00:00:00"/>
    <x v="3"/>
    <x v="3"/>
    <d v="2022-10-01T08:29:02"/>
    <x v="4"/>
  </r>
  <r>
    <d v="2022-10-01T08:32:16"/>
    <s v="JC05M05"/>
    <n v="20"/>
    <n v="1.2090000000000001"/>
    <n v="9.5000000000000001E-2"/>
    <n v="7.8"/>
    <n v="80"/>
    <n v="522"/>
    <n v="1209"/>
    <s v="05"/>
    <s v="J"/>
    <s v="C"/>
    <x v="10"/>
    <x v="1"/>
    <d v="2022-08-12T00:00:00"/>
    <x v="3"/>
    <x v="4"/>
    <d v="2022-10-01T08:32:16"/>
    <x v="4"/>
  </r>
  <r>
    <d v="2022-10-01T08:35:24"/>
    <s v="JC05M06"/>
    <n v="20"/>
    <n v="1.306"/>
    <n v="0.09"/>
    <n v="6.9"/>
    <n v="90"/>
    <n v="468"/>
    <n v="1306"/>
    <s v="06"/>
    <s v="J"/>
    <s v="C"/>
    <x v="10"/>
    <x v="1"/>
    <d v="2022-08-12T00:00:00"/>
    <x v="3"/>
    <x v="5"/>
    <d v="2022-10-01T08:35:24"/>
    <x v="4"/>
  </r>
  <r>
    <d v="2022-10-01T08:39:01"/>
    <s v="JC05M07"/>
    <n v="20"/>
    <n v="1.4019999999999999"/>
    <n v="9.0999999999999998E-2"/>
    <n v="6.5"/>
    <n v="90"/>
    <n v="503"/>
    <n v="1402"/>
    <s v="07"/>
    <s v="J"/>
    <s v="C"/>
    <x v="10"/>
    <x v="1"/>
    <d v="2022-08-12T00:00:00"/>
    <x v="3"/>
    <x v="6"/>
    <d v="2022-10-01T08:39:01"/>
    <x v="4"/>
  </r>
  <r>
    <d v="2022-10-03T08:17:54"/>
    <s v="JC03M01"/>
    <n v="20"/>
    <n v="1.238"/>
    <n v="0.10199999999999999"/>
    <n v="8.1999999999999993"/>
    <n v="70"/>
    <n v="477"/>
    <n v="1238"/>
    <s v="01"/>
    <s v="J"/>
    <s v="C"/>
    <x v="2"/>
    <x v="1"/>
    <d v="2022-08-08T00:00:00"/>
    <x v="4"/>
    <x v="0"/>
    <d v="2022-10-08T08:17:54"/>
    <x v="5"/>
  </r>
  <r>
    <d v="2022-10-03T08:22:11"/>
    <s v="JC03M02"/>
    <n v="20"/>
    <n v="1.3779999999999999"/>
    <n v="0.14000000000000001"/>
    <n v="10.199999999999999"/>
    <n v="65"/>
    <n v="224"/>
    <n v="1378"/>
    <s v="02"/>
    <s v="J"/>
    <s v="C"/>
    <x v="2"/>
    <x v="1"/>
    <d v="2022-08-08T00:00:00"/>
    <x v="4"/>
    <x v="1"/>
    <d v="2022-10-08T08:22:11"/>
    <x v="5"/>
  </r>
  <r>
    <d v="2022-10-03T08:29:06"/>
    <s v="JC03M03"/>
    <n v="20"/>
    <n v="1.29"/>
    <n v="0.106"/>
    <n v="8.1999999999999993"/>
    <n v="80"/>
    <n v="541"/>
    <n v="1290"/>
    <s v="03"/>
    <s v="J"/>
    <s v="C"/>
    <x v="2"/>
    <x v="1"/>
    <d v="2022-08-08T00:00:00"/>
    <x v="4"/>
    <x v="2"/>
    <d v="2022-10-08T08:29:06"/>
    <x v="5"/>
  </r>
  <r>
    <d v="2022-10-03T08:32:28"/>
    <s v="JC03M04"/>
    <n v="20"/>
    <n v="1.3180000000000001"/>
    <n v="0.13500000000000001"/>
    <n v="10.199999999999999"/>
    <n v="80"/>
    <n v="571"/>
    <n v="1318"/>
    <s v="04"/>
    <s v="J"/>
    <s v="C"/>
    <x v="2"/>
    <x v="1"/>
    <d v="2022-08-08T00:00:00"/>
    <x v="4"/>
    <x v="3"/>
    <d v="2022-10-08T08:32:28"/>
    <x v="5"/>
  </r>
  <r>
    <d v="2022-10-03T08:36:21"/>
    <s v="JC03M05"/>
    <n v="20"/>
    <n v="1.4179999999999999"/>
    <n v="0.11"/>
    <n v="7.7"/>
    <n v="80"/>
    <n v="358"/>
    <n v="1418"/>
    <s v="05"/>
    <s v="J"/>
    <s v="C"/>
    <x v="2"/>
    <x v="1"/>
    <d v="2022-08-08T00:00:00"/>
    <x v="4"/>
    <x v="4"/>
    <d v="2022-10-08T08:36:21"/>
    <x v="5"/>
  </r>
  <r>
    <d v="2022-10-03T08:41:41"/>
    <s v="JC03M06"/>
    <n v="20"/>
    <n v="1.365"/>
    <n v="0.17699999999999999"/>
    <n v="13"/>
    <n v="50"/>
    <n v="474"/>
    <n v="1365"/>
    <s v="06"/>
    <s v="J"/>
    <s v="C"/>
    <x v="2"/>
    <x v="1"/>
    <d v="2022-08-08T00:00:00"/>
    <x v="4"/>
    <x v="5"/>
    <d v="2022-10-08T08:41:41"/>
    <x v="5"/>
  </r>
  <r>
    <d v="2022-10-03T08:45:29"/>
    <s v="JC03M07"/>
    <n v="20"/>
    <n v="1.4910000000000001"/>
    <n v="0.11600000000000001"/>
    <n v="7.8"/>
    <n v="75"/>
    <n v="493"/>
    <n v="1491"/>
    <s v="07"/>
    <s v="J"/>
    <s v="C"/>
    <x v="2"/>
    <x v="1"/>
    <d v="2022-08-08T00:00:00"/>
    <x v="4"/>
    <x v="6"/>
    <d v="2022-10-08T08:45:29"/>
    <x v="5"/>
  </r>
  <r>
    <d v="2022-10-03T08:50:05"/>
    <s v="JC03F16"/>
    <n v="60"/>
    <n v="1.0009999999999999"/>
    <n v="8.5999999999999993E-2"/>
    <n v="8.6"/>
    <n v="73.3"/>
    <n v="560"/>
    <n v="1000.9999999999999"/>
    <s v="16"/>
    <s v="J"/>
    <s v="C"/>
    <x v="2"/>
    <x v="0"/>
    <d v="2022-08-08T00:00:00"/>
    <x v="4"/>
    <x v="8"/>
    <d v="2022-10-08T08:50:05"/>
    <x v="5"/>
  </r>
  <r>
    <d v="2022-10-03T08:58:25"/>
    <s v="JC03F15"/>
    <n v="60"/>
    <n v="1.042"/>
    <n v="8.7999999999999995E-2"/>
    <n v="8.4"/>
    <n v="76.7"/>
    <n v="464"/>
    <n v="1042"/>
    <s v="15"/>
    <s v="J"/>
    <s v="C"/>
    <x v="2"/>
    <x v="0"/>
    <d v="2022-08-08T00:00:00"/>
    <x v="4"/>
    <x v="9"/>
    <d v="2022-10-08T08:58:25"/>
    <x v="5"/>
  </r>
  <r>
    <d v="2022-10-03T09:08:29"/>
    <s v="JC03F14"/>
    <n v="60"/>
    <n v="1.02"/>
    <n v="6.9000000000000006E-2"/>
    <n v="6.7"/>
    <n v="83.3"/>
    <n v="557"/>
    <n v="1020"/>
    <s v="14"/>
    <s v="J"/>
    <s v="C"/>
    <x v="2"/>
    <x v="0"/>
    <d v="2022-08-08T00:00:00"/>
    <x v="4"/>
    <x v="10"/>
    <d v="2022-10-08T09:08:29"/>
    <x v="5"/>
  </r>
  <r>
    <d v="2022-10-03T09:17:05"/>
    <s v="JC03F13"/>
    <n v="60"/>
    <n v="0.97799999999999998"/>
    <n v="8.2000000000000003E-2"/>
    <n v="8.4"/>
    <n v="75"/>
    <n v="540"/>
    <n v="978"/>
    <s v="13"/>
    <s v="J"/>
    <s v="C"/>
    <x v="2"/>
    <x v="0"/>
    <d v="2022-08-08T00:00:00"/>
    <x v="4"/>
    <x v="11"/>
    <d v="2022-10-08T09:17:05"/>
    <x v="5"/>
  </r>
  <r>
    <d v="2022-10-03T09:25:59"/>
    <s v="JC03F12"/>
    <n v="60"/>
    <n v="1.0329999999999999"/>
    <n v="7.9000000000000001E-2"/>
    <n v="7.7"/>
    <n v="78.3"/>
    <n v="486"/>
    <n v="1033"/>
    <s v="12"/>
    <s v="J"/>
    <s v="C"/>
    <x v="2"/>
    <x v="0"/>
    <d v="2022-08-08T00:00:00"/>
    <x v="4"/>
    <x v="12"/>
    <d v="2022-10-08T09:25:59"/>
    <x v="5"/>
  </r>
  <r>
    <d v="2022-10-03T09:35:34"/>
    <s v="JC03F11"/>
    <n v="60"/>
    <n v="0.98"/>
    <n v="7.2999999999999995E-2"/>
    <n v="7.5"/>
    <n v="80"/>
    <n v="490"/>
    <n v="980"/>
    <s v="11"/>
    <s v="J"/>
    <s v="C"/>
    <x v="2"/>
    <x v="0"/>
    <d v="2022-08-08T00:00:00"/>
    <x v="4"/>
    <x v="13"/>
    <d v="2022-10-08T09:35:34"/>
    <x v="5"/>
  </r>
  <r>
    <d v="2022-10-03T09:45:51"/>
    <s v="JC03F10"/>
    <n v="60"/>
    <n v="1.0169999999999999"/>
    <n v="7.2999999999999995E-2"/>
    <n v="7.2"/>
    <n v="81.7"/>
    <n v="491"/>
    <n v="1016.9999999999999"/>
    <s v="10"/>
    <s v="J"/>
    <s v="C"/>
    <x v="2"/>
    <x v="0"/>
    <d v="2022-08-08T00:00:00"/>
    <x v="4"/>
    <x v="14"/>
    <d v="2022-10-08T09:45:51"/>
    <x v="5"/>
  </r>
  <r>
    <d v="2022-10-03T09:55:37"/>
    <s v="JC03F09"/>
    <n v="60"/>
    <n v="1.0289999999999999"/>
    <n v="7.8E-2"/>
    <n v="7.5"/>
    <n v="83.3"/>
    <n v="524"/>
    <n v="1029"/>
    <s v="09"/>
    <s v="J"/>
    <s v="C"/>
    <x v="2"/>
    <x v="0"/>
    <d v="2022-08-08T00:00:00"/>
    <x v="4"/>
    <x v="15"/>
    <d v="2022-10-08T09:55:37"/>
    <x v="5"/>
  </r>
  <r>
    <d v="2022-10-03T10:05:10"/>
    <s v="JC03F08"/>
    <n v="60"/>
    <n v="1.103"/>
    <n v="0.09"/>
    <n v="8.1999999999999993"/>
    <n v="83.3"/>
    <n v="490"/>
    <n v="1103"/>
    <s v="08"/>
    <s v="J"/>
    <s v="C"/>
    <x v="2"/>
    <x v="0"/>
    <d v="2022-08-08T00:00:00"/>
    <x v="4"/>
    <x v="7"/>
    <d v="2022-10-08T10:05:10"/>
    <x v="5"/>
  </r>
  <r>
    <d v="2022-10-03T10:14:52"/>
    <s v="JC03F07"/>
    <n v="60"/>
    <n v="1.036"/>
    <n v="8.1000000000000003E-2"/>
    <n v="7.8"/>
    <n v="83.3"/>
    <n v="451"/>
    <n v="1036"/>
    <s v="07"/>
    <s v="J"/>
    <s v="C"/>
    <x v="2"/>
    <x v="0"/>
    <d v="2022-08-08T00:00:00"/>
    <x v="4"/>
    <x v="6"/>
    <d v="2022-10-08T10:14:52"/>
    <x v="5"/>
  </r>
  <r>
    <d v="2022-10-03T10:25:34"/>
    <s v="JC03F06"/>
    <n v="60"/>
    <n v="0.97299999999999998"/>
    <n v="7.6999999999999999E-2"/>
    <n v="7.9"/>
    <n v="75"/>
    <n v="531"/>
    <n v="973"/>
    <s v="06"/>
    <s v="J"/>
    <s v="C"/>
    <x v="2"/>
    <x v="0"/>
    <d v="2022-08-08T00:00:00"/>
    <x v="4"/>
    <x v="5"/>
    <d v="2022-10-08T10:25:34"/>
    <x v="5"/>
  </r>
  <r>
    <d v="2022-10-03T10:34:29"/>
    <s v="JC03F05"/>
    <n v="60"/>
    <n v="0.92900000000000005"/>
    <n v="0.11899999999999999"/>
    <n v="12.9"/>
    <n v="56.7"/>
    <n v="526"/>
    <n v="929"/>
    <s v="05"/>
    <s v="J"/>
    <s v="C"/>
    <x v="2"/>
    <x v="0"/>
    <d v="2022-08-08T00:00:00"/>
    <x v="4"/>
    <x v="4"/>
    <d v="2022-10-08T10:34:29"/>
    <x v="5"/>
  </r>
  <r>
    <d v="2022-10-03T10:44:10"/>
    <s v="JC03F04"/>
    <n v="60"/>
    <n v="0.92200000000000004"/>
    <n v="8.4000000000000005E-2"/>
    <n v="9.1"/>
    <n v="73.3"/>
    <n v="506"/>
    <n v="922"/>
    <s v="04"/>
    <s v="J"/>
    <s v="C"/>
    <x v="2"/>
    <x v="0"/>
    <d v="2022-08-08T00:00:00"/>
    <x v="4"/>
    <x v="3"/>
    <d v="2022-10-08T10:44:10"/>
    <x v="5"/>
  </r>
  <r>
    <d v="2022-10-03T10:53:46"/>
    <s v="JC03F03"/>
    <n v="60"/>
    <n v="0.92200000000000004"/>
    <n v="8.4000000000000005E-2"/>
    <n v="9.1999999999999993"/>
    <n v="75"/>
    <n v="480"/>
    <n v="922"/>
    <s v="03"/>
    <s v="J"/>
    <s v="C"/>
    <x v="2"/>
    <x v="0"/>
    <d v="2022-08-08T00:00:00"/>
    <x v="4"/>
    <x v="2"/>
    <d v="2022-10-08T10:53:46"/>
    <x v="5"/>
  </r>
  <r>
    <d v="2022-10-03T11:03:40"/>
    <s v="JC03F02"/>
    <n v="60"/>
    <n v="0.95899999999999996"/>
    <n v="9.8000000000000004E-2"/>
    <n v="10.199999999999999"/>
    <n v="65"/>
    <n v="428"/>
    <n v="959"/>
    <s v="02"/>
    <s v="J"/>
    <s v="C"/>
    <x v="2"/>
    <x v="0"/>
    <d v="2022-08-08T00:00:00"/>
    <x v="4"/>
    <x v="1"/>
    <d v="2022-10-08T11:03:40"/>
    <x v="5"/>
  </r>
  <r>
    <d v="2022-10-03T11:14:24"/>
    <s v="JC03F01"/>
    <n v="60"/>
    <n v="0.95699999999999996"/>
    <n v="7.9000000000000001E-2"/>
    <n v="8.3000000000000007"/>
    <n v="80"/>
    <n v="463"/>
    <n v="957"/>
    <s v="01"/>
    <s v="J"/>
    <s v="C"/>
    <x v="2"/>
    <x v="0"/>
    <d v="2022-08-08T00:00:00"/>
    <x v="4"/>
    <x v="0"/>
    <d v="2022-10-08T11:14:24"/>
    <x v="5"/>
  </r>
  <r>
    <d v="2022-10-03T12:56:19"/>
    <s v="JC04M01"/>
    <n v="20"/>
    <n v="1.153"/>
    <n v="0.16200000000000001"/>
    <n v="14"/>
    <n v="50"/>
    <n v="537"/>
    <n v="1153"/>
    <s v="01"/>
    <s v="J"/>
    <s v="C"/>
    <x v="3"/>
    <x v="1"/>
    <d v="2022-08-08T00:00:00"/>
    <x v="4"/>
    <x v="0"/>
    <d v="2022-10-08T12:56:19"/>
    <x v="5"/>
  </r>
  <r>
    <d v="2022-10-03T13:00:16"/>
    <s v="JC04M02"/>
    <n v="20"/>
    <n v="1.3149999999999999"/>
    <n v="0.157"/>
    <n v="11.9"/>
    <n v="55"/>
    <n v="462"/>
    <n v="1315"/>
    <s v="02"/>
    <s v="J"/>
    <s v="C"/>
    <x v="3"/>
    <x v="1"/>
    <d v="2022-08-08T00:00:00"/>
    <x v="4"/>
    <x v="1"/>
    <d v="2022-10-08T13:00:16"/>
    <x v="5"/>
  </r>
  <r>
    <d v="2022-10-03T13:04:05"/>
    <s v="JC04M03"/>
    <n v="20"/>
    <n v="1.292"/>
    <n v="8.5999999999999993E-2"/>
    <n v="6.6"/>
    <n v="85"/>
    <n v="450"/>
    <n v="1292"/>
    <s v="03"/>
    <s v="J"/>
    <s v="C"/>
    <x v="3"/>
    <x v="1"/>
    <d v="2022-08-08T00:00:00"/>
    <x v="4"/>
    <x v="2"/>
    <d v="2022-10-08T13:04:05"/>
    <x v="5"/>
  </r>
  <r>
    <d v="2022-10-03T13:08:21"/>
    <s v="JC04M04"/>
    <n v="20"/>
    <n v="1.2050000000000001"/>
    <n v="0.10299999999999999"/>
    <n v="8.6"/>
    <n v="70"/>
    <n v="503"/>
    <n v="1205"/>
    <s v="04"/>
    <s v="J"/>
    <s v="C"/>
    <x v="3"/>
    <x v="1"/>
    <d v="2022-08-08T00:00:00"/>
    <x v="4"/>
    <x v="3"/>
    <d v="2022-10-08T13:08:21"/>
    <x v="5"/>
  </r>
  <r>
    <d v="2022-10-03T13:12:12"/>
    <s v="JC04M05"/>
    <n v="20"/>
    <n v="1.492"/>
    <n v="0.1"/>
    <n v="6.7"/>
    <n v="85"/>
    <n v="383"/>
    <n v="1492"/>
    <s v="05"/>
    <s v="J"/>
    <s v="C"/>
    <x v="3"/>
    <x v="1"/>
    <d v="2022-08-08T00:00:00"/>
    <x v="4"/>
    <x v="4"/>
    <d v="2022-10-08T13:12:12"/>
    <x v="5"/>
  </r>
  <r>
    <d v="2022-10-03T13:16:36"/>
    <s v="JC04M06"/>
    <n v="20"/>
    <n v="1.4319999999999999"/>
    <n v="0.11899999999999999"/>
    <n v="8.3000000000000007"/>
    <n v="85"/>
    <n v="404"/>
    <n v="1432"/>
    <s v="06"/>
    <s v="J"/>
    <s v="C"/>
    <x v="3"/>
    <x v="1"/>
    <d v="2022-08-08T00:00:00"/>
    <x v="4"/>
    <x v="5"/>
    <d v="2022-10-08T13:16:36"/>
    <x v="5"/>
  </r>
  <r>
    <d v="2022-10-03T13:20:49"/>
    <s v="JC04M07"/>
    <n v="20"/>
    <n v="1.262"/>
    <n v="9.5000000000000001E-2"/>
    <n v="7.5"/>
    <n v="85"/>
    <n v="391"/>
    <n v="1262"/>
    <s v="07"/>
    <s v="J"/>
    <s v="C"/>
    <x v="3"/>
    <x v="1"/>
    <d v="2022-08-08T00:00:00"/>
    <x v="4"/>
    <x v="6"/>
    <d v="2022-10-08T13:20:49"/>
    <x v="5"/>
  </r>
  <r>
    <d v="2022-10-03T13:25:39"/>
    <s v="JC04F16"/>
    <n v="60"/>
    <n v="0.95399999999999996"/>
    <n v="7.9000000000000001E-2"/>
    <n v="8.1999999999999993"/>
    <n v="73.3"/>
    <n v="479"/>
    <n v="954"/>
    <s v="16"/>
    <s v="J"/>
    <s v="C"/>
    <x v="3"/>
    <x v="0"/>
    <d v="2022-08-08T00:00:00"/>
    <x v="4"/>
    <x v="8"/>
    <d v="2022-10-08T13:25:39"/>
    <x v="5"/>
  </r>
  <r>
    <d v="2022-10-03T13:35:27"/>
    <s v="JC04F15"/>
    <n v="60"/>
    <n v="0.96299999999999997"/>
    <n v="7.9000000000000001E-2"/>
    <n v="8.1999999999999993"/>
    <n v="73.3"/>
    <n v="581"/>
    <n v="963"/>
    <s v="15"/>
    <s v="J"/>
    <s v="C"/>
    <x v="3"/>
    <x v="0"/>
    <d v="2022-08-08T00:00:00"/>
    <x v="4"/>
    <x v="9"/>
    <d v="2022-10-08T13:35:27"/>
    <x v="5"/>
  </r>
  <r>
    <d v="2022-10-03T13:43:34"/>
    <s v="JC04F14"/>
    <n v="60"/>
    <n v="0.96899999999999997"/>
    <n v="8.3000000000000004E-2"/>
    <n v="8.5"/>
    <n v="78.3"/>
    <n v="573"/>
    <n v="969"/>
    <s v="14"/>
    <s v="J"/>
    <s v="C"/>
    <x v="3"/>
    <x v="0"/>
    <d v="2022-08-08T00:00:00"/>
    <x v="4"/>
    <x v="10"/>
    <d v="2022-10-08T13:43:34"/>
    <x v="5"/>
  </r>
  <r>
    <d v="2022-10-03T13:52:04"/>
    <s v="JC04F13"/>
    <n v="60"/>
    <n v="0.97499999999999998"/>
    <n v="8.5999999999999993E-2"/>
    <n v="8.8000000000000007"/>
    <n v="81.7"/>
    <n v="519"/>
    <n v="975"/>
    <s v="13"/>
    <s v="J"/>
    <s v="C"/>
    <x v="3"/>
    <x v="0"/>
    <d v="2022-08-08T00:00:00"/>
    <x v="4"/>
    <x v="11"/>
    <d v="2022-10-08T13:52:04"/>
    <x v="5"/>
  </r>
  <r>
    <d v="2022-10-03T14:01:23"/>
    <s v="JC04F12"/>
    <n v="60"/>
    <n v="0.96199999999999997"/>
    <n v="7.0999999999999994E-2"/>
    <n v="7.4"/>
    <n v="80"/>
    <n v="499"/>
    <n v="962"/>
    <s v="12"/>
    <s v="J"/>
    <s v="C"/>
    <x v="3"/>
    <x v="0"/>
    <d v="2022-08-08T00:00:00"/>
    <x v="4"/>
    <x v="12"/>
    <d v="2022-10-08T14:01:23"/>
    <x v="5"/>
  </r>
  <r>
    <d v="2022-10-03T14:11:00"/>
    <s v="JC04F11"/>
    <n v="60"/>
    <n v="0.98299999999999998"/>
    <n v="8.4000000000000005E-2"/>
    <n v="8.5"/>
    <n v="71.7"/>
    <n v="467"/>
    <n v="983"/>
    <s v="11"/>
    <s v="J"/>
    <s v="C"/>
    <x v="3"/>
    <x v="0"/>
    <d v="2022-08-08T00:00:00"/>
    <x v="4"/>
    <x v="13"/>
    <d v="2022-10-08T14:11:00"/>
    <x v="5"/>
  </r>
  <r>
    <d v="2022-10-03T14:21:18"/>
    <s v="JC04F10"/>
    <n v="60"/>
    <n v="0.96299999999999997"/>
    <n v="8.1000000000000003E-2"/>
    <n v="8.5"/>
    <n v="85"/>
    <n v="545"/>
    <n v="963"/>
    <s v="10"/>
    <s v="J"/>
    <s v="C"/>
    <x v="3"/>
    <x v="0"/>
    <d v="2022-08-08T00:00:00"/>
    <x v="4"/>
    <x v="14"/>
    <d v="2022-10-08T14:21:18"/>
    <x v="5"/>
  </r>
  <r>
    <d v="2022-10-03T14:29:54"/>
    <s v="JC04F09"/>
    <n v="60"/>
    <n v="0.997"/>
    <n v="0.1"/>
    <n v="10"/>
    <n v="66.7"/>
    <n v="531"/>
    <n v="997"/>
    <s v="09"/>
    <s v="J"/>
    <s v="C"/>
    <x v="3"/>
    <x v="0"/>
    <d v="2022-08-08T00:00:00"/>
    <x v="4"/>
    <x v="15"/>
    <d v="2022-10-08T14:29:54"/>
    <x v="5"/>
  </r>
  <r>
    <d v="2022-10-03T14:39:28"/>
    <s v="JC04F08"/>
    <n v="60"/>
    <n v="1.0329999999999999"/>
    <n v="6.7000000000000004E-2"/>
    <n v="6.5"/>
    <n v="90"/>
    <n v="484"/>
    <n v="1033"/>
    <s v="08"/>
    <s v="J"/>
    <s v="C"/>
    <x v="3"/>
    <x v="0"/>
    <d v="2022-08-08T00:00:00"/>
    <x v="4"/>
    <x v="7"/>
    <d v="2022-10-08T14:39:28"/>
    <x v="5"/>
  </r>
  <r>
    <d v="2022-10-03T14:49:05"/>
    <s v="JC04F07"/>
    <n v="60"/>
    <n v="0.99099999999999999"/>
    <n v="9.6000000000000002E-2"/>
    <n v="9.6999999999999993"/>
    <n v="73.3"/>
    <n v="541"/>
    <n v="991"/>
    <s v="07"/>
    <s v="J"/>
    <s v="C"/>
    <x v="3"/>
    <x v="0"/>
    <d v="2022-08-08T00:00:00"/>
    <x v="4"/>
    <x v="6"/>
    <d v="2022-10-08T14:49:05"/>
    <x v="5"/>
  </r>
  <r>
    <d v="2022-10-03T14:58:43"/>
    <s v="JC04F06"/>
    <n v="60"/>
    <n v="0.86199999999999999"/>
    <n v="8.3000000000000004E-2"/>
    <n v="9.6"/>
    <n v="68.3"/>
    <n v="550"/>
    <n v="862"/>
    <s v="06"/>
    <s v="J"/>
    <s v="C"/>
    <x v="3"/>
    <x v="0"/>
    <d v="2022-08-08T00:00:00"/>
    <x v="4"/>
    <x v="5"/>
    <d v="2022-10-08T14:58:43"/>
    <x v="5"/>
  </r>
  <r>
    <d v="2022-10-03T15:07:08"/>
    <s v="JC04F05"/>
    <n v="60"/>
    <n v="0.89"/>
    <n v="7.2999999999999995E-2"/>
    <n v="8.1999999999999993"/>
    <n v="83.3"/>
    <n v="513"/>
    <n v="890"/>
    <s v="05"/>
    <s v="J"/>
    <s v="C"/>
    <x v="3"/>
    <x v="0"/>
    <d v="2022-08-08T00:00:00"/>
    <x v="4"/>
    <x v="4"/>
    <d v="2022-10-08T15:07:08"/>
    <x v="5"/>
  </r>
  <r>
    <d v="2022-10-03T15:16:44"/>
    <s v="JC04F04"/>
    <n v="60"/>
    <n v="0.93799999999999994"/>
    <n v="6.8000000000000005E-2"/>
    <n v="7.2"/>
    <n v="85"/>
    <n v="491"/>
    <n v="938"/>
    <s v="04"/>
    <s v="J"/>
    <s v="C"/>
    <x v="3"/>
    <x v="0"/>
    <d v="2022-08-08T00:00:00"/>
    <x v="4"/>
    <x v="3"/>
    <d v="2022-10-08T15:16:44"/>
    <x v="5"/>
  </r>
  <r>
    <d v="2022-10-03T15:26:09"/>
    <s v="JC04F03"/>
    <n v="60"/>
    <n v="0.89600000000000002"/>
    <n v="7.1999999999999995E-2"/>
    <n v="8.1"/>
    <n v="78.3"/>
    <n v="535"/>
    <n v="896"/>
    <s v="03"/>
    <s v="J"/>
    <s v="C"/>
    <x v="3"/>
    <x v="0"/>
    <d v="2022-08-08T00:00:00"/>
    <x v="4"/>
    <x v="2"/>
    <d v="2022-10-08T15:26:09"/>
    <x v="5"/>
  </r>
  <r>
    <d v="2022-10-03T15:35:21"/>
    <s v="JC04F02"/>
    <n v="60"/>
    <n v="0.88900000000000001"/>
    <n v="8.1000000000000003E-2"/>
    <n v="9.1"/>
    <n v="71.7"/>
    <n v="527"/>
    <n v="889"/>
    <s v="02"/>
    <s v="J"/>
    <s v="C"/>
    <x v="3"/>
    <x v="0"/>
    <d v="2022-08-08T00:00:00"/>
    <x v="4"/>
    <x v="1"/>
    <d v="2022-10-08T15:35:21"/>
    <x v="5"/>
  </r>
  <r>
    <d v="2022-10-03T15:44:20"/>
    <s v="JC04F01"/>
    <n v="60"/>
    <n v="0.875"/>
    <n v="6.6000000000000003E-2"/>
    <n v="7.6"/>
    <n v="88.3"/>
    <n v="518"/>
    <n v="875"/>
    <s v="01"/>
    <s v="J"/>
    <s v="C"/>
    <x v="3"/>
    <x v="0"/>
    <d v="2022-08-08T00:00:00"/>
    <x v="4"/>
    <x v="0"/>
    <d v="2022-10-08T15:44:20"/>
    <x v="5"/>
  </r>
  <r>
    <d v="2022-10-03T08:20:43"/>
    <s v="JC08M02"/>
    <n v="20"/>
    <n v="1.069"/>
    <n v="0.10199999999999999"/>
    <n v="9.6"/>
    <n v="75"/>
    <n v="477"/>
    <n v="1069"/>
    <s v="02"/>
    <s v="J"/>
    <s v="C"/>
    <x v="7"/>
    <x v="1"/>
    <d v="2022-08-15T00:00:00"/>
    <x v="3"/>
    <x v="1"/>
    <d v="2022-10-08T08:20:43"/>
    <x v="5"/>
  </r>
  <r>
    <d v="2022-10-03T08:24:06"/>
    <s v="JC08M03"/>
    <n v="20"/>
    <n v="1.171"/>
    <n v="0.11"/>
    <n v="9.4"/>
    <n v="80"/>
    <n v="526"/>
    <n v="1171"/>
    <s v="03"/>
    <s v="J"/>
    <s v="C"/>
    <x v="7"/>
    <x v="1"/>
    <d v="2022-08-15T00:00:00"/>
    <x v="3"/>
    <x v="2"/>
    <d v="2022-10-08T08:24:06"/>
    <x v="5"/>
  </r>
  <r>
    <d v="2022-10-03T08:27:03"/>
    <s v="JC08M04"/>
    <n v="20"/>
    <n v="1.1659999999999999"/>
    <n v="0.124"/>
    <n v="10.6"/>
    <n v="60"/>
    <n v="474"/>
    <n v="1166"/>
    <s v="04"/>
    <s v="J"/>
    <s v="C"/>
    <x v="7"/>
    <x v="1"/>
    <d v="2022-08-15T00:00:00"/>
    <x v="3"/>
    <x v="3"/>
    <d v="2022-10-08T08:27:03"/>
    <x v="5"/>
  </r>
  <r>
    <d v="2022-10-03T08:30:18"/>
    <s v="JC08M05"/>
    <n v="20"/>
    <n v="1.2450000000000001"/>
    <n v="7.4999999999999997E-2"/>
    <n v="6"/>
    <n v="90"/>
    <n v="436"/>
    <n v="1245"/>
    <s v="05"/>
    <s v="J"/>
    <s v="C"/>
    <x v="7"/>
    <x v="1"/>
    <d v="2022-08-15T00:00:00"/>
    <x v="3"/>
    <x v="4"/>
    <d v="2022-10-08T08:30:18"/>
    <x v="5"/>
  </r>
  <r>
    <d v="2022-10-03T08:33:49"/>
    <s v="JC08M06"/>
    <n v="20"/>
    <n v="1.196"/>
    <n v="0.09"/>
    <n v="7.5"/>
    <n v="85"/>
    <n v="442"/>
    <n v="1196"/>
    <s v="06"/>
    <s v="J"/>
    <s v="C"/>
    <x v="7"/>
    <x v="1"/>
    <d v="2022-08-15T00:00:00"/>
    <x v="3"/>
    <x v="5"/>
    <d v="2022-10-08T08:33:49"/>
    <x v="5"/>
  </r>
  <r>
    <d v="2022-10-03T08:37:12"/>
    <s v="JC08M07"/>
    <n v="20"/>
    <n v="1.3029999999999999"/>
    <n v="0.10100000000000001"/>
    <n v="7.8"/>
    <n v="85"/>
    <n v="471"/>
    <n v="1303"/>
    <s v="07"/>
    <s v="J"/>
    <s v="C"/>
    <x v="7"/>
    <x v="1"/>
    <d v="2022-08-15T00:00:00"/>
    <x v="3"/>
    <x v="6"/>
    <d v="2022-10-08T08:37:12"/>
    <x v="5"/>
  </r>
  <r>
    <d v="2022-10-03T08:41:36"/>
    <s v="JC08F13"/>
    <n v="61"/>
    <n v="0.82599999999999996"/>
    <n v="5.0999999999999997E-2"/>
    <n v="6.2"/>
    <n v="91.8"/>
    <n v="471"/>
    <n v="826"/>
    <s v="13"/>
    <s v="J"/>
    <s v="C"/>
    <x v="7"/>
    <x v="0"/>
    <d v="2022-08-15T00:00:00"/>
    <x v="3"/>
    <x v="11"/>
    <d v="2022-10-08T08:41:36"/>
    <x v="5"/>
  </r>
  <r>
    <d v="2022-10-03T08:51:41"/>
    <s v="JC08F14"/>
    <n v="60"/>
    <n v="0.83399999999999996"/>
    <n v="5.5E-2"/>
    <n v="6.6"/>
    <n v="90"/>
    <n v="426"/>
    <n v="834"/>
    <s v="14"/>
    <s v="J"/>
    <s v="C"/>
    <x v="7"/>
    <x v="0"/>
    <d v="2022-08-15T00:00:00"/>
    <x v="3"/>
    <x v="10"/>
    <d v="2022-10-08T08:51:41"/>
    <x v="5"/>
  </r>
  <r>
    <d v="2022-10-03T08:51:41"/>
    <s v="JC08F15"/>
    <n v="60"/>
    <n v="0.83599999999999997"/>
    <n v="5.5E-2"/>
    <n v="6.6"/>
    <n v="90"/>
    <n v="426"/>
    <n v="836"/>
    <s v="15"/>
    <s v="J"/>
    <s v="C"/>
    <x v="7"/>
    <x v="0"/>
    <d v="2022-08-15T00:00:00"/>
    <x v="3"/>
    <x v="9"/>
    <d v="2022-10-08T08:51:41"/>
    <x v="5"/>
  </r>
  <r>
    <d v="2022-10-03T09:10:51"/>
    <s v="JC08F16"/>
    <n v="61"/>
    <n v="0.82199999999999995"/>
    <n v="4.4999999999999998E-2"/>
    <n v="5.4"/>
    <n v="95.1"/>
    <n v="351"/>
    <n v="822"/>
    <s v="16"/>
    <s v="J"/>
    <s v="C"/>
    <x v="7"/>
    <x v="0"/>
    <d v="2022-08-15T00:00:00"/>
    <x v="3"/>
    <x v="8"/>
    <d v="2022-10-08T09:10:51"/>
    <x v="5"/>
  </r>
  <r>
    <d v="2022-10-03T09:21:46"/>
    <s v="JC08F12"/>
    <n v="60"/>
    <n v="0.86"/>
    <n v="7.6999999999999999E-2"/>
    <n v="9"/>
    <n v="83.3"/>
    <n v="465"/>
    <n v="860"/>
    <s v="12"/>
    <s v="J"/>
    <s v="C"/>
    <x v="7"/>
    <x v="0"/>
    <d v="2022-08-15T00:00:00"/>
    <x v="3"/>
    <x v="12"/>
    <d v="2022-10-08T09:21:46"/>
    <x v="5"/>
  </r>
  <r>
    <d v="2022-10-03T09:31:30"/>
    <s v="JC08F11"/>
    <n v="60"/>
    <n v="0.82699999999999996"/>
    <n v="5.5E-2"/>
    <n v="6.7"/>
    <n v="85"/>
    <n v="477"/>
    <n v="827"/>
    <s v="11"/>
    <s v="J"/>
    <s v="C"/>
    <x v="7"/>
    <x v="0"/>
    <d v="2022-08-15T00:00:00"/>
    <x v="3"/>
    <x v="13"/>
    <d v="2022-10-08T09:31:30"/>
    <x v="5"/>
  </r>
  <r>
    <d v="2022-10-03T09:41:32"/>
    <s v="JC08F10"/>
    <n v="60"/>
    <n v="0.92700000000000005"/>
    <n v="9.1999999999999998E-2"/>
    <n v="10"/>
    <n v="63.3"/>
    <n v="469"/>
    <n v="927"/>
    <s v="10"/>
    <s v="J"/>
    <s v="C"/>
    <x v="7"/>
    <x v="0"/>
    <d v="2022-08-15T00:00:00"/>
    <x v="3"/>
    <x v="14"/>
    <d v="2022-10-08T09:41:32"/>
    <x v="5"/>
  </r>
  <r>
    <d v="2022-10-03T09:51:07"/>
    <s v="JC08F09"/>
    <n v="60"/>
    <n v="0.90200000000000002"/>
    <n v="7.2999999999999995E-2"/>
    <n v="8.1"/>
    <n v="80"/>
    <n v="453"/>
    <n v="902"/>
    <s v="09"/>
    <s v="J"/>
    <s v="C"/>
    <x v="7"/>
    <x v="0"/>
    <d v="2022-08-15T00:00:00"/>
    <x v="3"/>
    <x v="15"/>
    <d v="2022-10-08T09:51:07"/>
    <x v="5"/>
  </r>
  <r>
    <d v="2022-10-03T10:01:22"/>
    <s v="JC08F08"/>
    <n v="60"/>
    <n v="0.94099999999999995"/>
    <n v="5.7000000000000002E-2"/>
    <n v="6"/>
    <n v="91.7"/>
    <n v="477"/>
    <n v="941"/>
    <s v="08"/>
    <s v="J"/>
    <s v="C"/>
    <x v="7"/>
    <x v="0"/>
    <d v="2022-08-15T00:00:00"/>
    <x v="3"/>
    <x v="7"/>
    <d v="2022-10-08T10:01:22"/>
    <x v="5"/>
  </r>
  <r>
    <d v="2022-10-03T10:11:15"/>
    <s v="JC08F07"/>
    <n v="60"/>
    <n v="0.92200000000000004"/>
    <n v="7.2999999999999995E-2"/>
    <n v="8"/>
    <n v="81.7"/>
    <n v="493"/>
    <n v="922"/>
    <s v="07"/>
    <s v="J"/>
    <s v="C"/>
    <x v="7"/>
    <x v="0"/>
    <d v="2022-08-15T00:00:00"/>
    <x v="3"/>
    <x v="6"/>
    <d v="2022-10-08T10:11:15"/>
    <x v="5"/>
  </r>
  <r>
    <d v="2022-10-03T10:21:11"/>
    <s v="JC08F06"/>
    <n v="60"/>
    <n v="0.81"/>
    <n v="4.5999999999999999E-2"/>
    <n v="5.7"/>
    <n v="90"/>
    <n v="492"/>
    <n v="810"/>
    <s v="06"/>
    <s v="J"/>
    <s v="C"/>
    <x v="7"/>
    <x v="0"/>
    <d v="2022-08-15T00:00:00"/>
    <x v="3"/>
    <x v="5"/>
    <d v="2022-10-08T10:21:11"/>
    <x v="5"/>
  </r>
  <r>
    <d v="2022-10-03T10:30:38"/>
    <s v="JC08F05"/>
    <n v="60"/>
    <n v="0.82199999999999995"/>
    <n v="7.6999999999999999E-2"/>
    <n v="9.4"/>
    <n v="85"/>
    <n v="548"/>
    <n v="822"/>
    <s v="05"/>
    <s v="J"/>
    <s v="C"/>
    <x v="7"/>
    <x v="0"/>
    <d v="2022-08-15T00:00:00"/>
    <x v="3"/>
    <x v="4"/>
    <d v="2022-10-08T10:30:38"/>
    <x v="5"/>
  </r>
  <r>
    <d v="2022-10-03T10:39:37"/>
    <s v="JC08F04"/>
    <n v="60"/>
    <n v="0.77600000000000002"/>
    <n v="4.8000000000000001E-2"/>
    <n v="6.2"/>
    <n v="88.3"/>
    <n v="518"/>
    <n v="776"/>
    <s v="04"/>
    <s v="J"/>
    <s v="C"/>
    <x v="7"/>
    <x v="0"/>
    <d v="2022-08-15T00:00:00"/>
    <x v="3"/>
    <x v="3"/>
    <d v="2022-10-08T10:39:37"/>
    <x v="5"/>
  </r>
  <r>
    <d v="2022-10-03T10:48:58"/>
    <s v="JC08F03"/>
    <n v="60"/>
    <n v="0.80400000000000005"/>
    <n v="5.7000000000000002E-2"/>
    <n v="7"/>
    <n v="85"/>
    <n v="492"/>
    <n v="804"/>
    <s v="03"/>
    <s v="J"/>
    <s v="C"/>
    <x v="7"/>
    <x v="0"/>
    <d v="2022-08-15T00:00:00"/>
    <x v="3"/>
    <x v="2"/>
    <d v="2022-10-08T10:48:58"/>
    <x v="5"/>
  </r>
  <r>
    <d v="2022-10-03T10:58:39"/>
    <s v="JC08F02"/>
    <n v="60"/>
    <n v="0.77900000000000003"/>
    <n v="5.2999999999999999E-2"/>
    <n v="6.9"/>
    <n v="83.3"/>
    <n v="506"/>
    <n v="779"/>
    <s v="02"/>
    <s v="J"/>
    <s v="C"/>
    <x v="7"/>
    <x v="0"/>
    <d v="2022-08-15T00:00:00"/>
    <x v="3"/>
    <x v="1"/>
    <d v="2022-10-08T10:58:39"/>
    <x v="5"/>
  </r>
  <r>
    <d v="2022-10-03T11:11:50"/>
    <s v="JC08F01"/>
    <n v="60"/>
    <n v="0.86799999999999999"/>
    <n v="9.2999999999999999E-2"/>
    <n v="10.7"/>
    <n v="60"/>
    <n v="523"/>
    <n v="868"/>
    <s v="01"/>
    <s v="J"/>
    <s v="C"/>
    <x v="7"/>
    <x v="0"/>
    <d v="2022-08-15T00:00:00"/>
    <x v="3"/>
    <x v="0"/>
    <d v="2022-10-08T11:11:50"/>
    <x v="5"/>
  </r>
  <r>
    <d v="2022-10-03T12:57:41"/>
    <s v="JC09M02"/>
    <n v="20"/>
    <n v="1.042"/>
    <n v="0.115"/>
    <n v="11"/>
    <n v="70"/>
    <n v="375"/>
    <n v="1042"/>
    <s v="02"/>
    <s v="J"/>
    <s v="C"/>
    <x v="6"/>
    <x v="1"/>
    <d v="2022-08-15T00:00:00"/>
    <x v="3"/>
    <x v="1"/>
    <d v="2022-10-08T12:57:41"/>
    <x v="5"/>
  </r>
  <r>
    <d v="2022-10-03T13:01:41"/>
    <s v="JC09M03"/>
    <n v="20"/>
    <n v="1.131"/>
    <n v="0.12"/>
    <n v="10.6"/>
    <n v="60"/>
    <n v="400"/>
    <n v="1131"/>
    <s v="03"/>
    <s v="J"/>
    <s v="C"/>
    <x v="6"/>
    <x v="1"/>
    <d v="2022-08-15T00:00:00"/>
    <x v="3"/>
    <x v="2"/>
    <d v="2022-10-08T13:01:41"/>
    <x v="5"/>
  </r>
  <r>
    <d v="2022-10-03T13:05:54"/>
    <s v="JC09M04"/>
    <n v="20"/>
    <n v="1.163"/>
    <n v="9.7000000000000003E-2"/>
    <n v="8.3000000000000007"/>
    <n v="75"/>
    <n v="483"/>
    <n v="1163"/>
    <s v="04"/>
    <s v="J"/>
    <s v="C"/>
    <x v="6"/>
    <x v="1"/>
    <d v="2022-08-15T00:00:00"/>
    <x v="3"/>
    <x v="3"/>
    <d v="2022-10-08T13:05:54"/>
    <x v="5"/>
  </r>
  <r>
    <d v="2022-10-03T13:09:12"/>
    <s v="JC09M05"/>
    <n v="20"/>
    <n v="1.101"/>
    <n v="0.11600000000000001"/>
    <n v="10.5"/>
    <n v="75"/>
    <n v="453"/>
    <n v="1101"/>
    <s v="05"/>
    <s v="J"/>
    <s v="C"/>
    <x v="6"/>
    <x v="1"/>
    <d v="2022-08-15T00:00:00"/>
    <x v="3"/>
    <x v="4"/>
    <d v="2022-10-08T13:09:12"/>
    <x v="5"/>
  </r>
  <r>
    <d v="2022-10-03T13:12:35"/>
    <s v="JC09M06"/>
    <n v="20"/>
    <n v="1.2729999999999999"/>
    <n v="7.0000000000000007E-2"/>
    <n v="5.5"/>
    <n v="95"/>
    <n v="483"/>
    <n v="1273"/>
    <s v="06"/>
    <s v="J"/>
    <s v="C"/>
    <x v="6"/>
    <x v="1"/>
    <d v="2022-08-15T00:00:00"/>
    <x v="3"/>
    <x v="5"/>
    <d v="2022-10-08T13:12:35"/>
    <x v="5"/>
  </r>
  <r>
    <d v="2022-10-03T13:15:43"/>
    <s v="JC09M07"/>
    <n v="20"/>
    <n v="1.2310000000000001"/>
    <n v="0.08"/>
    <n v="6.5"/>
    <n v="85"/>
    <n v="511"/>
    <n v="1231"/>
    <s v="07"/>
    <s v="J"/>
    <s v="C"/>
    <x v="6"/>
    <x v="1"/>
    <d v="2022-08-15T00:00:00"/>
    <x v="3"/>
    <x v="6"/>
    <d v="2022-10-08T13:15:43"/>
    <x v="5"/>
  </r>
  <r>
    <d v="2022-10-03T13:19:48"/>
    <s v="JC09F13"/>
    <n v="60"/>
    <n v="0.81299999999999994"/>
    <n v="6.4000000000000001E-2"/>
    <n v="7.9"/>
    <n v="81.7"/>
    <n v="497"/>
    <n v="813"/>
    <s v="13"/>
    <s v="J"/>
    <s v="C"/>
    <x v="6"/>
    <x v="0"/>
    <d v="2022-08-15T00:00:00"/>
    <x v="3"/>
    <x v="11"/>
    <d v="2022-10-08T13:19:48"/>
    <x v="5"/>
  </r>
  <r>
    <d v="2022-10-03T13:29:09"/>
    <s v="JC09F14"/>
    <n v="60"/>
    <n v="0.79200000000000004"/>
    <n v="6.0999999999999999E-2"/>
    <n v="7.7"/>
    <n v="81.7"/>
    <n v="528"/>
    <n v="792"/>
    <s v="14"/>
    <s v="J"/>
    <s v="C"/>
    <x v="6"/>
    <x v="0"/>
    <d v="2022-08-15T00:00:00"/>
    <x v="3"/>
    <x v="10"/>
    <d v="2022-10-08T13:29:09"/>
    <x v="5"/>
  </r>
  <r>
    <d v="2022-10-03T13:38:23"/>
    <s v="JC09F15"/>
    <n v="60"/>
    <n v="0.80800000000000005"/>
    <n v="5.7000000000000002E-2"/>
    <n v="7"/>
    <n v="80"/>
    <n v="505"/>
    <n v="808"/>
    <s v="15"/>
    <s v="J"/>
    <s v="C"/>
    <x v="6"/>
    <x v="0"/>
    <d v="2022-08-15T00:00:00"/>
    <x v="3"/>
    <x v="9"/>
    <d v="2022-10-08T13:38:23"/>
    <x v="5"/>
  </r>
  <r>
    <d v="2022-10-03T13:47:53"/>
    <s v="JC09F16"/>
    <n v="60"/>
    <n v="0.79500000000000004"/>
    <n v="5.5E-2"/>
    <n v="6.9"/>
    <n v="78.3"/>
    <n v="560"/>
    <n v="795"/>
    <s v="16"/>
    <s v="J"/>
    <s v="C"/>
    <x v="6"/>
    <x v="0"/>
    <d v="2022-08-15T00:00:00"/>
    <x v="3"/>
    <x v="8"/>
    <d v="2022-10-08T13:47:53"/>
    <x v="5"/>
  </r>
  <r>
    <d v="2022-10-03T13:56:48"/>
    <s v="JC09F12"/>
    <n v="60"/>
    <n v="0.79900000000000004"/>
    <n v="0.05"/>
    <n v="6.3"/>
    <n v="90"/>
    <n v="535"/>
    <n v="799"/>
    <s v="12"/>
    <s v="J"/>
    <s v="C"/>
    <x v="6"/>
    <x v="0"/>
    <d v="2022-08-15T00:00:00"/>
    <x v="3"/>
    <x v="12"/>
    <d v="2022-10-08T13:56:48"/>
    <x v="5"/>
  </r>
  <r>
    <d v="2022-10-03T14:05:45"/>
    <s v="JC09F11"/>
    <n v="60"/>
    <n v="0.80800000000000005"/>
    <n v="4.9000000000000002E-2"/>
    <n v="6.1"/>
    <n v="93.3"/>
    <n v="505"/>
    <n v="808"/>
    <s v="11"/>
    <s v="J"/>
    <s v="C"/>
    <x v="6"/>
    <x v="0"/>
    <d v="2022-08-15T00:00:00"/>
    <x v="3"/>
    <x v="13"/>
    <d v="2022-10-08T14:05:45"/>
    <x v="5"/>
  </r>
  <r>
    <d v="2022-10-03T14:15:20"/>
    <s v="JC09F10"/>
    <n v="60"/>
    <n v="0.80800000000000005"/>
    <n v="4.2000000000000003E-2"/>
    <n v="5.0999999999999996"/>
    <n v="96.7"/>
    <n v="537"/>
    <n v="808"/>
    <s v="10"/>
    <s v="J"/>
    <s v="C"/>
    <x v="6"/>
    <x v="0"/>
    <d v="2022-08-15T00:00:00"/>
    <x v="3"/>
    <x v="14"/>
    <d v="2022-10-08T14:15:20"/>
    <x v="5"/>
  </r>
  <r>
    <d v="2022-10-03T14:24:41"/>
    <s v="JC09F09"/>
    <n v="60"/>
    <n v="0.90200000000000002"/>
    <n v="5.7000000000000002E-2"/>
    <n v="6.3"/>
    <n v="88.3"/>
    <n v="532"/>
    <n v="902"/>
    <s v="09"/>
    <s v="J"/>
    <s v="C"/>
    <x v="6"/>
    <x v="0"/>
    <d v="2022-08-15T00:00:00"/>
    <x v="3"/>
    <x v="15"/>
    <d v="2022-10-08T14:24:41"/>
    <x v="5"/>
  </r>
  <r>
    <d v="2022-10-03T14:33:50"/>
    <s v="JC09F08"/>
    <n v="60"/>
    <n v="0.88800000000000001"/>
    <n v="6.2E-2"/>
    <n v="7"/>
    <n v="83.3"/>
    <n v="533"/>
    <n v="888"/>
    <s v="08"/>
    <s v="J"/>
    <s v="C"/>
    <x v="6"/>
    <x v="0"/>
    <d v="2022-08-15T00:00:00"/>
    <x v="3"/>
    <x v="7"/>
    <d v="2022-10-08T14:33:50"/>
    <x v="5"/>
  </r>
  <r>
    <d v="2022-10-03T14:42:22"/>
    <s v="JC09F07"/>
    <n v="60"/>
    <n v="0.90500000000000003"/>
    <n v="6.4000000000000001E-2"/>
    <n v="7.1"/>
    <n v="86.7"/>
    <n v="481"/>
    <n v="905"/>
    <s v="07"/>
    <s v="J"/>
    <s v="C"/>
    <x v="6"/>
    <x v="0"/>
    <d v="2022-08-15T00:00:00"/>
    <x v="3"/>
    <x v="6"/>
    <d v="2022-10-08T14:42:22"/>
    <x v="5"/>
  </r>
  <r>
    <d v="2022-10-03T14:52:15"/>
    <s v="JC09F06"/>
    <n v="60"/>
    <n v="0.79300000000000004"/>
    <n v="0.05"/>
    <n v="6.3"/>
    <n v="90"/>
    <n v="481"/>
    <n v="793"/>
    <s v="06"/>
    <s v="J"/>
    <s v="C"/>
    <x v="6"/>
    <x v="0"/>
    <d v="2022-08-15T00:00:00"/>
    <x v="3"/>
    <x v="5"/>
    <d v="2022-10-08T14:52:15"/>
    <x v="5"/>
  </r>
  <r>
    <d v="2022-10-03T15:02:11"/>
    <s v="JC09F05"/>
    <n v="60"/>
    <n v="0.78100000000000003"/>
    <n v="5.8999999999999997E-2"/>
    <n v="7.6"/>
    <n v="86.7"/>
    <n v="536"/>
    <n v="781"/>
    <s v="05"/>
    <s v="J"/>
    <s v="C"/>
    <x v="6"/>
    <x v="0"/>
    <d v="2022-08-15T00:00:00"/>
    <x v="3"/>
    <x v="4"/>
    <d v="2022-10-08T15:02:11"/>
    <x v="5"/>
  </r>
  <r>
    <d v="2022-10-03T15:11:12"/>
    <s v="JC09F04"/>
    <n v="60"/>
    <n v="0.77700000000000002"/>
    <n v="5.8999999999999997E-2"/>
    <n v="7.6"/>
    <n v="90"/>
    <n v="497"/>
    <n v="777"/>
    <s v="04"/>
    <s v="J"/>
    <s v="C"/>
    <x v="6"/>
    <x v="0"/>
    <d v="2022-08-15T00:00:00"/>
    <x v="3"/>
    <x v="3"/>
    <d v="2022-10-08T15:11:12"/>
    <x v="5"/>
  </r>
  <r>
    <d v="2022-10-03T15:20:33"/>
    <s v="JC09F03"/>
    <n v="60"/>
    <n v="0.79700000000000004"/>
    <n v="4.7E-2"/>
    <n v="5.8"/>
    <n v="96.7"/>
    <n v="488"/>
    <n v="797"/>
    <s v="03"/>
    <s v="J"/>
    <s v="C"/>
    <x v="6"/>
    <x v="0"/>
    <d v="2022-08-15T00:00:00"/>
    <x v="3"/>
    <x v="2"/>
    <d v="2022-10-08T15:20:33"/>
    <x v="5"/>
  </r>
  <r>
    <d v="2022-10-03T15:29:57"/>
    <s v="JC09F02"/>
    <n v="60"/>
    <n v="0.76"/>
    <n v="4.7E-2"/>
    <n v="6.1"/>
    <n v="88.3"/>
    <n v="554"/>
    <n v="760"/>
    <s v="02"/>
    <s v="J"/>
    <s v="C"/>
    <x v="6"/>
    <x v="0"/>
    <d v="2022-08-15T00:00:00"/>
    <x v="3"/>
    <x v="1"/>
    <d v="2022-10-08T15:29:57"/>
    <x v="5"/>
  </r>
  <r>
    <d v="2022-10-03T15:38:48"/>
    <s v="JC09F01"/>
    <n v="60"/>
    <n v="0.73899999999999999"/>
    <n v="6.7000000000000004E-2"/>
    <n v="9.1"/>
    <n v="71.7"/>
    <n v="501"/>
    <n v="739"/>
    <s v="01"/>
    <s v="J"/>
    <s v="C"/>
    <x v="6"/>
    <x v="0"/>
    <d v="2022-08-15T00:00:00"/>
    <x v="3"/>
    <x v="0"/>
    <d v="2022-10-08T15:38:48"/>
    <x v="5"/>
  </r>
  <r>
    <d v="2022-10-03T08:16:00"/>
    <s v="JC12M02"/>
    <n v="20"/>
    <n v="0.878"/>
    <n v="5.2999999999999999E-2"/>
    <n v="6.1"/>
    <n v="95"/>
    <n v="391"/>
    <n v="878"/>
    <s v="02"/>
    <s v="J"/>
    <s v="C"/>
    <x v="11"/>
    <x v="1"/>
    <d v="2022-08-22T00:00:00"/>
    <x v="2"/>
    <x v="1"/>
    <d v="2022-10-08T08:16:00"/>
    <x v="5"/>
  </r>
  <r>
    <d v="2022-10-03T08:19:48"/>
    <s v="JC12M03"/>
    <n v="20"/>
    <n v="0.78800000000000003"/>
    <n v="8.5999999999999993E-2"/>
    <n v="11"/>
    <n v="55"/>
    <n v="490"/>
    <n v="788"/>
    <s v="03"/>
    <s v="J"/>
    <s v="C"/>
    <x v="11"/>
    <x v="1"/>
    <d v="2022-08-22T00:00:00"/>
    <x v="2"/>
    <x v="2"/>
    <d v="2022-10-08T08:19:48"/>
    <x v="5"/>
  </r>
  <r>
    <d v="2022-10-03T08:23:06"/>
    <s v="JC12M04"/>
    <n v="20"/>
    <n v="1.02"/>
    <n v="5.8000000000000003E-2"/>
    <n v="5.7"/>
    <n v="95"/>
    <n v="541"/>
    <n v="1020"/>
    <s v="04"/>
    <s v="J"/>
    <s v="C"/>
    <x v="11"/>
    <x v="1"/>
    <d v="2022-08-22T00:00:00"/>
    <x v="2"/>
    <x v="3"/>
    <d v="2022-10-08T08:23:06"/>
    <x v="5"/>
  </r>
  <r>
    <d v="2022-10-03T08:26:11"/>
    <s v="JC12M05"/>
    <n v="20"/>
    <n v="1.0489999999999999"/>
    <n v="6.2E-2"/>
    <n v="5.9"/>
    <n v="95"/>
    <n v="486"/>
    <n v="1049"/>
    <s v="05"/>
    <s v="J"/>
    <s v="C"/>
    <x v="11"/>
    <x v="1"/>
    <d v="2022-08-22T00:00:00"/>
    <x v="2"/>
    <x v="4"/>
    <d v="2022-10-08T08:26:11"/>
    <x v="5"/>
  </r>
  <r>
    <d v="2022-10-03T08:29:31"/>
    <s v="JC12M06"/>
    <n v="20"/>
    <n v="1.0469999999999999"/>
    <n v="7.6999999999999999E-2"/>
    <n v="7.3"/>
    <n v="85"/>
    <n v="429"/>
    <n v="1047"/>
    <s v="06"/>
    <s v="J"/>
    <s v="C"/>
    <x v="11"/>
    <x v="1"/>
    <d v="2022-08-22T00:00:00"/>
    <x v="2"/>
    <x v="5"/>
    <d v="2022-10-08T08:29:31"/>
    <x v="5"/>
  </r>
  <r>
    <d v="2022-10-03T08:33:16"/>
    <s v="JC12M07"/>
    <n v="20"/>
    <n v="1.137"/>
    <n v="5.7000000000000002E-2"/>
    <n v="5"/>
    <n v="95"/>
    <n v="336"/>
    <n v="1137"/>
    <s v="07"/>
    <s v="J"/>
    <s v="C"/>
    <x v="11"/>
    <x v="1"/>
    <d v="2022-08-22T00:00:00"/>
    <x v="2"/>
    <x v="6"/>
    <d v="2022-10-08T08:33:16"/>
    <x v="5"/>
  </r>
  <r>
    <d v="2022-10-03T08:39:07"/>
    <s v="JC12F14"/>
    <n v="60"/>
    <n v="0.75700000000000001"/>
    <n v="5.8000000000000003E-2"/>
    <n v="7.7"/>
    <n v="76.7"/>
    <n v="451"/>
    <n v="757"/>
    <s v="14"/>
    <s v="J"/>
    <s v="C"/>
    <x v="11"/>
    <x v="0"/>
    <d v="2022-08-22T00:00:00"/>
    <x v="2"/>
    <x v="10"/>
    <d v="2022-10-08T08:39:07"/>
    <x v="5"/>
  </r>
  <r>
    <d v="2022-10-03T08:48:49"/>
    <s v="JC12F16"/>
    <n v="60"/>
    <n v="0.77200000000000002"/>
    <n v="5.8000000000000003E-2"/>
    <n v="7.5"/>
    <n v="85"/>
    <n v="466"/>
    <n v="772"/>
    <s v="16"/>
    <s v="J"/>
    <s v="C"/>
    <x v="11"/>
    <x v="0"/>
    <d v="2022-08-22T00:00:00"/>
    <x v="2"/>
    <x v="8"/>
    <d v="2022-10-08T08:48:49"/>
    <x v="5"/>
  </r>
  <r>
    <d v="2022-10-03T08:59:25"/>
    <s v="JC12F15"/>
    <n v="60"/>
    <n v="0.77800000000000002"/>
    <n v="5.3999999999999999E-2"/>
    <n v="6.9"/>
    <n v="86.7"/>
    <n v="476"/>
    <n v="778"/>
    <s v="15"/>
    <s v="J"/>
    <s v="C"/>
    <x v="11"/>
    <x v="0"/>
    <d v="2022-08-22T00:00:00"/>
    <x v="2"/>
    <x v="9"/>
    <d v="2022-10-08T08:59:25"/>
    <x v="5"/>
  </r>
  <r>
    <d v="2022-10-03T09:08:44"/>
    <s v="JC12F13"/>
    <n v="60"/>
    <n v="0.752"/>
    <n v="4.9000000000000002E-2"/>
    <n v="6.5"/>
    <n v="86.7"/>
    <n v="398"/>
    <n v="752"/>
    <s v="13"/>
    <s v="J"/>
    <s v="C"/>
    <x v="11"/>
    <x v="0"/>
    <d v="2022-08-22T00:00:00"/>
    <x v="2"/>
    <x v="11"/>
    <d v="2022-10-08T09:08:44"/>
    <x v="5"/>
  </r>
  <r>
    <d v="2022-10-03T09:20:32"/>
    <s v="JC12F12"/>
    <n v="60"/>
    <n v="0.749"/>
    <n v="0.05"/>
    <n v="6.7"/>
    <n v="83.3"/>
    <n v="479"/>
    <n v="749"/>
    <s v="12"/>
    <s v="J"/>
    <s v="C"/>
    <x v="11"/>
    <x v="0"/>
    <d v="2022-08-22T00:00:00"/>
    <x v="2"/>
    <x v="12"/>
    <d v="2022-10-08T09:20:32"/>
    <x v="5"/>
  </r>
  <r>
    <d v="2022-10-03T09:29:59"/>
    <s v="JC12F11"/>
    <n v="60"/>
    <n v="0.77300000000000002"/>
    <n v="5.2999999999999999E-2"/>
    <n v="6.9"/>
    <n v="85"/>
    <n v="536"/>
    <n v="773"/>
    <s v="11"/>
    <s v="J"/>
    <s v="C"/>
    <x v="11"/>
    <x v="0"/>
    <d v="2022-08-22T00:00:00"/>
    <x v="2"/>
    <x v="13"/>
    <d v="2022-10-08T09:29:59"/>
    <x v="5"/>
  </r>
  <r>
    <d v="2022-10-03T09:40:11"/>
    <s v="JC12F10"/>
    <n v="60"/>
    <n v="0.72099999999999997"/>
    <n v="4.3999999999999997E-2"/>
    <n v="6.1"/>
    <n v="86.7"/>
    <n v="435"/>
    <n v="721"/>
    <s v="10"/>
    <s v="J"/>
    <s v="C"/>
    <x v="11"/>
    <x v="0"/>
    <d v="2022-08-22T00:00:00"/>
    <x v="2"/>
    <x v="14"/>
    <d v="2022-10-08T09:40:11"/>
    <x v="5"/>
  </r>
  <r>
    <d v="2022-10-03T09:50:40"/>
    <s v="JC12F09"/>
    <n v="60"/>
    <n v="0.76500000000000001"/>
    <n v="6.0999999999999999E-2"/>
    <n v="7.9"/>
    <n v="86.7"/>
    <n v="437"/>
    <n v="765"/>
    <s v="09"/>
    <s v="J"/>
    <s v="C"/>
    <x v="11"/>
    <x v="0"/>
    <d v="2022-08-22T00:00:00"/>
    <x v="2"/>
    <x v="15"/>
    <d v="2022-10-08T09:50:40"/>
    <x v="5"/>
  </r>
  <r>
    <d v="2022-10-03T10:01:24"/>
    <s v="JC12F08"/>
    <n v="60"/>
    <n v="0.85"/>
    <n v="4.5999999999999999E-2"/>
    <n v="5.4"/>
    <n v="91.7"/>
    <n v="445"/>
    <n v="850"/>
    <s v="08"/>
    <s v="J"/>
    <s v="C"/>
    <x v="11"/>
    <x v="0"/>
    <d v="2022-08-22T00:00:00"/>
    <x v="2"/>
    <x v="7"/>
    <d v="2022-10-08T10:01:24"/>
    <x v="5"/>
  </r>
  <r>
    <d v="2022-10-03T10:11:28"/>
    <s v="JC12F07"/>
    <n v="60"/>
    <n v="0.84199999999999997"/>
    <n v="6.5000000000000002E-2"/>
    <n v="7.8"/>
    <n v="85"/>
    <n v="425"/>
    <n v="842"/>
    <s v="07"/>
    <s v="J"/>
    <s v="C"/>
    <x v="11"/>
    <x v="0"/>
    <d v="2022-08-22T00:00:00"/>
    <x v="2"/>
    <x v="6"/>
    <d v="2022-10-08T10:11:28"/>
    <x v="5"/>
  </r>
  <r>
    <d v="2022-10-03T10:22:24"/>
    <s v="JC12F06"/>
    <n v="60"/>
    <n v="0.748"/>
    <n v="6.8000000000000005E-2"/>
    <n v="9.1"/>
    <n v="60"/>
    <n v="437"/>
    <n v="748"/>
    <s v="06"/>
    <s v="J"/>
    <s v="C"/>
    <x v="11"/>
    <x v="0"/>
    <d v="2022-08-22T00:00:00"/>
    <x v="2"/>
    <x v="5"/>
    <d v="2022-10-08T10:22:24"/>
    <x v="5"/>
  </r>
  <r>
    <d v="2022-10-03T10:33:07"/>
    <s v="JC12F05"/>
    <n v="60"/>
    <n v="0.69799999999999995"/>
    <n v="4.3999999999999997E-2"/>
    <n v="6.3"/>
    <n v="88.3"/>
    <n v="466"/>
    <n v="698"/>
    <s v="05"/>
    <s v="J"/>
    <s v="C"/>
    <x v="11"/>
    <x v="0"/>
    <d v="2022-08-22T00:00:00"/>
    <x v="2"/>
    <x v="4"/>
    <d v="2022-10-08T10:33:07"/>
    <x v="5"/>
  </r>
  <r>
    <d v="2022-10-03T10:44:16"/>
    <s v="JC12F04"/>
    <n v="60"/>
    <n v="0.73199999999999998"/>
    <n v="4.9000000000000002E-2"/>
    <n v="6.7"/>
    <n v="88.3"/>
    <n v="390"/>
    <n v="732"/>
    <s v="04"/>
    <s v="J"/>
    <s v="C"/>
    <x v="11"/>
    <x v="0"/>
    <d v="2022-08-22T00:00:00"/>
    <x v="2"/>
    <x v="3"/>
    <d v="2022-10-08T10:44:16"/>
    <x v="5"/>
  </r>
  <r>
    <d v="2022-10-03T10:56:13"/>
    <s v="JC12F03"/>
    <n v="60"/>
    <n v="0.71699999999999997"/>
    <n v="5.8999999999999997E-2"/>
    <n v="8.3000000000000007"/>
    <n v="90"/>
    <n v="431"/>
    <n v="717"/>
    <s v="03"/>
    <s v="J"/>
    <s v="C"/>
    <x v="11"/>
    <x v="0"/>
    <d v="2022-08-22T00:00:00"/>
    <x v="2"/>
    <x v="2"/>
    <d v="2022-10-08T10:56:13"/>
    <x v="5"/>
  </r>
  <r>
    <d v="2022-10-03T11:07:08"/>
    <s v="JC12F02"/>
    <n v="60"/>
    <n v="0.73099999999999998"/>
    <n v="4.5999999999999999E-2"/>
    <n v="6.3"/>
    <n v="90"/>
    <n v="392"/>
    <n v="731"/>
    <s v="02"/>
    <s v="J"/>
    <s v="C"/>
    <x v="11"/>
    <x v="0"/>
    <d v="2022-08-22T00:00:00"/>
    <x v="2"/>
    <x v="1"/>
    <d v="2022-10-08T11:07:08"/>
    <x v="5"/>
  </r>
  <r>
    <d v="2022-10-03T11:18:23"/>
    <s v="JC12F01"/>
    <n v="60"/>
    <n v="0.71899999999999997"/>
    <n v="4.5999999999999999E-2"/>
    <n v="6.5"/>
    <n v="91.7"/>
    <n v="455"/>
    <n v="719"/>
    <s v="01"/>
    <s v="J"/>
    <s v="C"/>
    <x v="11"/>
    <x v="0"/>
    <d v="2022-08-22T00:00:00"/>
    <x v="2"/>
    <x v="0"/>
    <d v="2022-10-08T11:18:23"/>
    <x v="5"/>
  </r>
  <r>
    <d v="2022-10-03T12:54:59"/>
    <s v="JC13M01"/>
    <n v="20"/>
    <n v="0.92"/>
    <n v="9.2999999999999999E-2"/>
    <n v="10.1"/>
    <n v="80"/>
    <n v="414"/>
    <n v="920"/>
    <s v="01"/>
    <s v="J"/>
    <s v="C"/>
    <x v="12"/>
    <x v="1"/>
    <d v="2022-08-22T00:00:00"/>
    <x v="2"/>
    <x v="0"/>
    <d v="2022-10-08T12:54:59"/>
    <x v="5"/>
  </r>
  <r>
    <d v="2022-10-03T12:58:45"/>
    <s v="JC13M02"/>
    <n v="20"/>
    <n v="0.96699999999999997"/>
    <n v="8.2000000000000003E-2"/>
    <n v="8.5"/>
    <n v="80"/>
    <n v="424"/>
    <n v="967"/>
    <s v="02"/>
    <s v="J"/>
    <s v="C"/>
    <x v="12"/>
    <x v="1"/>
    <d v="2022-08-22T00:00:00"/>
    <x v="2"/>
    <x v="1"/>
    <d v="2022-10-08T12:58:45"/>
    <x v="5"/>
  </r>
  <r>
    <d v="2022-10-03T13:02:59"/>
    <s v="JC13M03"/>
    <n v="20"/>
    <n v="0.99399999999999999"/>
    <n v="6.8000000000000005E-2"/>
    <n v="6.8"/>
    <n v="85"/>
    <n v="419"/>
    <n v="994"/>
    <s v="03"/>
    <s v="J"/>
    <s v="C"/>
    <x v="12"/>
    <x v="1"/>
    <d v="2022-08-22T00:00:00"/>
    <x v="2"/>
    <x v="2"/>
    <d v="2022-10-08T13:02:59"/>
    <x v="5"/>
  </r>
  <r>
    <d v="2022-10-03T13:06:43"/>
    <s v="JC13M04"/>
    <n v="20"/>
    <n v="0.98399999999999999"/>
    <n v="5.1999999999999998E-2"/>
    <n v="5.3"/>
    <n v="95"/>
    <n v="424"/>
    <n v="984"/>
    <s v="04"/>
    <s v="J"/>
    <s v="C"/>
    <x v="12"/>
    <x v="1"/>
    <d v="2022-08-22T00:00:00"/>
    <x v="2"/>
    <x v="3"/>
    <d v="2022-10-08T13:06:43"/>
    <x v="5"/>
  </r>
  <r>
    <d v="2022-10-03T13:10:39"/>
    <s v="JC13M05"/>
    <n v="20"/>
    <n v="1.1399999999999999"/>
    <n v="6.3E-2"/>
    <n v="5.6"/>
    <n v="85"/>
    <n v="338"/>
    <n v="1140"/>
    <s v="05"/>
    <s v="J"/>
    <s v="C"/>
    <x v="12"/>
    <x v="1"/>
    <d v="2022-08-22T00:00:00"/>
    <x v="2"/>
    <x v="4"/>
    <d v="2022-10-08T13:10:39"/>
    <x v="5"/>
  </r>
  <r>
    <d v="2022-10-03T13:16:24"/>
    <s v="JC13F16"/>
    <n v="60"/>
    <n v="0.74299999999999999"/>
    <n v="4.9000000000000002E-2"/>
    <n v="6.6"/>
    <n v="90"/>
    <n v="459"/>
    <n v="743"/>
    <s v="16"/>
    <s v="J"/>
    <s v="C"/>
    <x v="12"/>
    <x v="0"/>
    <d v="2022-08-22T00:00:00"/>
    <x v="2"/>
    <x v="8"/>
    <d v="2022-10-08T13:16:24"/>
    <x v="5"/>
  </r>
  <r>
    <d v="2022-10-03T13:25:48"/>
    <s v="JC13F15"/>
    <n v="60"/>
    <n v="0.75"/>
    <n v="0.05"/>
    <n v="6.6"/>
    <n v="93.3"/>
    <n v="524"/>
    <n v="750"/>
    <s v="15"/>
    <s v="J"/>
    <s v="C"/>
    <x v="12"/>
    <x v="0"/>
    <d v="2022-08-22T00:00:00"/>
    <x v="2"/>
    <x v="9"/>
    <d v="2022-10-08T13:25:48"/>
    <x v="5"/>
  </r>
  <r>
    <d v="2022-10-03T13:34:26"/>
    <s v="JC13F14"/>
    <n v="60"/>
    <n v="0.73899999999999999"/>
    <n v="5.1999999999999998E-2"/>
    <n v="7"/>
    <n v="83.3"/>
    <n v="448"/>
    <n v="739"/>
    <s v="14"/>
    <s v="J"/>
    <s v="C"/>
    <x v="12"/>
    <x v="0"/>
    <d v="2022-08-22T00:00:00"/>
    <x v="2"/>
    <x v="10"/>
    <d v="2022-10-08T13:34:26"/>
    <x v="5"/>
  </r>
  <r>
    <d v="2022-10-03T13:43:33"/>
    <s v="JC13F13"/>
    <n v="60"/>
    <n v="0.76500000000000001"/>
    <n v="5.0999999999999997E-2"/>
    <n v="6.6"/>
    <n v="85"/>
    <n v="419"/>
    <n v="765"/>
    <s v="13"/>
    <s v="J"/>
    <s v="C"/>
    <x v="12"/>
    <x v="0"/>
    <d v="2022-08-22T00:00:00"/>
    <x v="2"/>
    <x v="11"/>
    <d v="2022-10-08T13:43:33"/>
    <x v="5"/>
  </r>
  <r>
    <d v="2022-10-03T13:53:23"/>
    <s v="JC13F12"/>
    <n v="60"/>
    <n v="0.71"/>
    <n v="4.4999999999999998E-2"/>
    <n v="6.3"/>
    <n v="90"/>
    <n v="533"/>
    <n v="710"/>
    <s v="12"/>
    <s v="J"/>
    <s v="C"/>
    <x v="12"/>
    <x v="0"/>
    <d v="2022-08-22T00:00:00"/>
    <x v="2"/>
    <x v="12"/>
    <d v="2022-10-08T13:53:23"/>
    <x v="5"/>
  </r>
  <r>
    <d v="2022-10-03T14:01:47"/>
    <s v="JC13F11"/>
    <n v="60"/>
    <n v="0.76"/>
    <n v="4.3999999999999997E-2"/>
    <n v="5.8"/>
    <n v="95"/>
    <n v="511"/>
    <n v="760"/>
    <s v="11"/>
    <s v="J"/>
    <s v="C"/>
    <x v="12"/>
    <x v="0"/>
    <d v="2022-08-22T00:00:00"/>
    <x v="2"/>
    <x v="13"/>
    <d v="2022-10-08T14:01:47"/>
    <x v="5"/>
  </r>
  <r>
    <d v="2022-10-03T14:11:33"/>
    <s v="JC13F10"/>
    <n v="60"/>
    <n v="0.72399999999999998"/>
    <n v="5.1999999999999998E-2"/>
    <n v="7.1"/>
    <n v="88.3"/>
    <n v="499"/>
    <n v="724"/>
    <s v="10"/>
    <s v="J"/>
    <s v="C"/>
    <x v="12"/>
    <x v="0"/>
    <d v="2022-08-22T00:00:00"/>
    <x v="2"/>
    <x v="14"/>
    <d v="2022-10-08T14:11:33"/>
    <x v="5"/>
  </r>
  <r>
    <d v="2022-10-03T14:20:51"/>
    <s v="JC13F09"/>
    <n v="60"/>
    <n v="0.70899999999999996"/>
    <n v="5.1999999999999998E-2"/>
    <n v="7.3"/>
    <n v="93.3"/>
    <n v="532"/>
    <n v="709"/>
    <s v="09"/>
    <s v="J"/>
    <s v="C"/>
    <x v="12"/>
    <x v="0"/>
    <d v="2022-08-22T00:00:00"/>
    <x v="2"/>
    <x v="15"/>
    <d v="2022-10-08T14:20:51"/>
    <x v="5"/>
  </r>
  <r>
    <d v="2022-10-03T14:29:53"/>
    <s v="JC13F08"/>
    <n v="60"/>
    <n v="0.82799999999999996"/>
    <n v="0.04"/>
    <n v="4.8"/>
    <n v="96.7"/>
    <n v="447"/>
    <n v="828"/>
    <s v="08"/>
    <s v="J"/>
    <s v="C"/>
    <x v="12"/>
    <x v="0"/>
    <d v="2022-08-22T00:00:00"/>
    <x v="2"/>
    <x v="7"/>
    <d v="2022-10-08T14:29:53"/>
    <x v="5"/>
  </r>
  <r>
    <d v="2022-10-03T14:39:58"/>
    <s v="JC13F07"/>
    <n v="60"/>
    <n v="0.84099999999999997"/>
    <n v="5.5E-2"/>
    <n v="6.5"/>
    <n v="91.7"/>
    <n v="449"/>
    <n v="841"/>
    <s v="07"/>
    <s v="J"/>
    <s v="C"/>
    <x v="12"/>
    <x v="0"/>
    <d v="2022-08-22T00:00:00"/>
    <x v="2"/>
    <x v="6"/>
    <d v="2022-10-08T14:39:58"/>
    <x v="5"/>
  </r>
  <r>
    <d v="2022-10-03T14:50:56"/>
    <s v="JC13F06"/>
    <n v="60"/>
    <n v="0.65900000000000003"/>
    <n v="0.03"/>
    <n v="4.5999999999999996"/>
    <n v="96.7"/>
    <n v="442"/>
    <n v="659"/>
    <s v="06"/>
    <s v="J"/>
    <s v="C"/>
    <x v="12"/>
    <x v="0"/>
    <d v="2022-08-22T00:00:00"/>
    <x v="2"/>
    <x v="5"/>
    <d v="2022-10-08T14:50:56"/>
    <x v="5"/>
  </r>
  <r>
    <d v="2022-10-03T15:02:10"/>
    <s v="JC13F05"/>
    <n v="60"/>
    <n v="0.69799999999999995"/>
    <n v="6.3E-2"/>
    <n v="9.1"/>
    <n v="78.3"/>
    <n v="435"/>
    <n v="698"/>
    <s v="05"/>
    <s v="J"/>
    <s v="C"/>
    <x v="12"/>
    <x v="0"/>
    <d v="2022-08-22T00:00:00"/>
    <x v="2"/>
    <x v="4"/>
    <d v="2022-10-08T15:02:10"/>
    <x v="5"/>
  </r>
  <r>
    <d v="2022-10-03T15:14:02"/>
    <s v="JC13F04"/>
    <n v="60"/>
    <n v="0.69899999999999995"/>
    <n v="4.5999999999999999E-2"/>
    <n v="6.6"/>
    <n v="91.7"/>
    <n v="440"/>
    <n v="699"/>
    <s v="04"/>
    <s v="J"/>
    <s v="C"/>
    <x v="12"/>
    <x v="0"/>
    <d v="2022-08-22T00:00:00"/>
    <x v="2"/>
    <x v="3"/>
    <d v="2022-10-08T15:14:02"/>
    <x v="5"/>
  </r>
  <r>
    <d v="2022-10-03T15:24:18"/>
    <s v="JC13F03"/>
    <n v="60"/>
    <n v="0.72"/>
    <n v="4.2999999999999997E-2"/>
    <n v="5.9"/>
    <n v="91.7"/>
    <n v="457"/>
    <n v="720"/>
    <s v="03"/>
    <s v="J"/>
    <s v="C"/>
    <x v="12"/>
    <x v="0"/>
    <d v="2022-08-22T00:00:00"/>
    <x v="2"/>
    <x v="2"/>
    <d v="2022-10-08T15:24:18"/>
    <x v="5"/>
  </r>
  <r>
    <d v="2022-10-03T15:35:37"/>
    <s v="JC13F02"/>
    <n v="60"/>
    <n v="0.67800000000000005"/>
    <n v="6.7000000000000004E-2"/>
    <n v="9.9"/>
    <n v="90"/>
    <n v="507"/>
    <n v="678"/>
    <s v="02"/>
    <s v="J"/>
    <s v="C"/>
    <x v="12"/>
    <x v="0"/>
    <d v="2022-08-22T00:00:00"/>
    <x v="2"/>
    <x v="1"/>
    <d v="2022-10-08T15:35:37"/>
    <x v="5"/>
  </r>
  <r>
    <d v="2022-10-03T15:44:48"/>
    <s v="JC13F01"/>
    <n v="60"/>
    <n v="0.61699999999999999"/>
    <n v="4.3999999999999997E-2"/>
    <n v="7.1"/>
    <n v="88.3"/>
    <n v="446"/>
    <n v="617"/>
    <s v="01"/>
    <s v="J"/>
    <s v="C"/>
    <x v="12"/>
    <x v="0"/>
    <d v="2022-08-22T00:00:00"/>
    <x v="2"/>
    <x v="0"/>
    <d v="2022-10-08T15:44:48"/>
    <x v="5"/>
  </r>
  <r>
    <d v="2022-10-07T08:20:44"/>
    <s v="JC01M02"/>
    <n v="20"/>
    <n v="1.5149999999999999"/>
    <n v="0.188"/>
    <n v="12.4"/>
    <n v="70"/>
    <n v="402"/>
    <n v="1515"/>
    <s v="02"/>
    <s v="J"/>
    <s v="C"/>
    <x v="0"/>
    <x v="1"/>
    <d v="2022-08-05T00:00:00"/>
    <x v="5"/>
    <x v="1"/>
    <d v="2022-10-08T08:20:44"/>
    <x v="5"/>
  </r>
  <r>
    <d v="2022-10-07T08:25:10"/>
    <s v="JC01M03"/>
    <n v="20"/>
    <n v="1.5349999999999999"/>
    <n v="0.14499999999999999"/>
    <n v="9.4"/>
    <n v="65"/>
    <n v="409"/>
    <n v="1535"/>
    <s v="03"/>
    <s v="J"/>
    <s v="C"/>
    <x v="0"/>
    <x v="1"/>
    <d v="2022-08-05T00:00:00"/>
    <x v="5"/>
    <x v="2"/>
    <d v="2022-10-08T08:25:10"/>
    <x v="5"/>
  </r>
  <r>
    <d v="2022-10-07T08:29:31"/>
    <s v="JC01M04"/>
    <n v="20"/>
    <n v="1.59"/>
    <n v="0.14799999999999999"/>
    <n v="9.3000000000000007"/>
    <n v="70"/>
    <n v="373"/>
    <n v="1590"/>
    <s v="04"/>
    <s v="J"/>
    <s v="C"/>
    <x v="0"/>
    <x v="1"/>
    <d v="2022-08-05T00:00:00"/>
    <x v="5"/>
    <x v="3"/>
    <d v="2022-10-08T08:29:31"/>
    <x v="5"/>
  </r>
  <r>
    <d v="2022-10-07T08:34:17"/>
    <s v="JC01M05"/>
    <n v="20"/>
    <n v="1.5509999999999999"/>
    <n v="0.125"/>
    <n v="8.1"/>
    <n v="75"/>
    <n v="396"/>
    <n v="1551"/>
    <s v="05"/>
    <s v="J"/>
    <s v="C"/>
    <x v="0"/>
    <x v="1"/>
    <d v="2022-08-05T00:00:00"/>
    <x v="5"/>
    <x v="4"/>
    <d v="2022-10-08T08:34:17"/>
    <x v="5"/>
  </r>
  <r>
    <d v="2022-10-07T08:39:16"/>
    <s v="JC01M06"/>
    <n v="20"/>
    <n v="1.5620000000000001"/>
    <n v="0.186"/>
    <n v="11.9"/>
    <n v="50"/>
    <n v="450"/>
    <n v="1562"/>
    <s v="06"/>
    <s v="J"/>
    <s v="C"/>
    <x v="0"/>
    <x v="1"/>
    <d v="2022-08-05T00:00:00"/>
    <x v="5"/>
    <x v="5"/>
    <d v="2022-10-08T08:39:16"/>
    <x v="5"/>
  </r>
  <r>
    <d v="2022-10-07T08:42:58"/>
    <s v="JC01M07"/>
    <n v="20"/>
    <n v="1.5209999999999999"/>
    <n v="0.13700000000000001"/>
    <n v="9"/>
    <n v="75"/>
    <n v="375"/>
    <n v="1521"/>
    <s v="07"/>
    <s v="J"/>
    <s v="C"/>
    <x v="0"/>
    <x v="1"/>
    <d v="2022-08-05T00:00:00"/>
    <x v="5"/>
    <x v="6"/>
    <d v="2022-10-08T08:42:58"/>
    <x v="5"/>
  </r>
  <r>
    <d v="2022-10-07T08:48:07"/>
    <s v="JC01F16"/>
    <n v="60"/>
    <n v="1.075"/>
    <n v="8.6999999999999994E-2"/>
    <n v="8.1"/>
    <n v="78.3"/>
    <n v="581"/>
    <n v="1075"/>
    <s v="16"/>
    <s v="J"/>
    <s v="C"/>
    <x v="0"/>
    <x v="0"/>
    <d v="2022-08-05T00:00:00"/>
    <x v="5"/>
    <x v="8"/>
    <d v="2022-10-08T08:48:07"/>
    <x v="5"/>
  </r>
  <r>
    <d v="2022-10-07T08:56:18"/>
    <s v="JC01F15"/>
    <n v="60"/>
    <n v="1.0629999999999999"/>
    <n v="7.0999999999999994E-2"/>
    <n v="6.7"/>
    <n v="86.7"/>
    <n v="522"/>
    <n v="1063"/>
    <s v="15"/>
    <s v="J"/>
    <s v="C"/>
    <x v="0"/>
    <x v="0"/>
    <d v="2022-08-05T00:00:00"/>
    <x v="5"/>
    <x v="9"/>
    <d v="2022-10-08T08:56:18"/>
    <x v="5"/>
  </r>
  <r>
    <d v="2022-10-07T09:05:18"/>
    <s v="JC01F14"/>
    <n v="60"/>
    <n v="1.083"/>
    <n v="0.09"/>
    <n v="8.3000000000000007"/>
    <n v="73.3"/>
    <n v="551"/>
    <n v="1083"/>
    <s v="14"/>
    <s v="J"/>
    <s v="C"/>
    <x v="0"/>
    <x v="0"/>
    <d v="2022-08-05T00:00:00"/>
    <x v="5"/>
    <x v="10"/>
    <d v="2022-10-08T09:05:18"/>
    <x v="5"/>
  </r>
  <r>
    <d v="2022-10-07T09:13:59"/>
    <s v="JC01F13"/>
    <n v="60"/>
    <n v="1.0469999999999999"/>
    <n v="7.3999999999999996E-2"/>
    <n v="7.1"/>
    <n v="83.3"/>
    <n v="547"/>
    <n v="1047"/>
    <s v="13"/>
    <s v="J"/>
    <s v="C"/>
    <x v="0"/>
    <x v="0"/>
    <d v="2022-08-05T00:00:00"/>
    <x v="5"/>
    <x v="11"/>
    <d v="2022-10-08T09:13:59"/>
    <x v="5"/>
  </r>
  <r>
    <d v="2022-10-07T09:22:43"/>
    <s v="JC01F12"/>
    <n v="60"/>
    <n v="1.05"/>
    <n v="7.5999999999999998E-2"/>
    <n v="7.2"/>
    <n v="83.3"/>
    <n v="590"/>
    <n v="1050"/>
    <s v="12"/>
    <s v="J"/>
    <s v="C"/>
    <x v="0"/>
    <x v="0"/>
    <d v="2022-08-05T00:00:00"/>
    <x v="5"/>
    <x v="12"/>
    <d v="2022-10-08T09:22:43"/>
    <x v="5"/>
  </r>
  <r>
    <d v="2022-10-07T09:31:04"/>
    <s v="JC01F11"/>
    <n v="60"/>
    <n v="1.075"/>
    <n v="9.5000000000000001E-2"/>
    <n v="8.8000000000000007"/>
    <n v="75"/>
    <n v="579"/>
    <n v="1075"/>
    <s v="11"/>
    <s v="J"/>
    <s v="C"/>
    <x v="0"/>
    <x v="0"/>
    <d v="2022-08-05T00:00:00"/>
    <x v="5"/>
    <x v="13"/>
    <d v="2022-10-08T09:31:04"/>
    <x v="5"/>
  </r>
  <r>
    <d v="2022-10-07T09:39:26"/>
    <s v="JC01F10"/>
    <n v="60"/>
    <n v="1.0669999999999999"/>
    <n v="7.9000000000000001E-2"/>
    <n v="7.4"/>
    <n v="80"/>
    <n v="585"/>
    <n v="1067"/>
    <s v="10"/>
    <s v="J"/>
    <s v="C"/>
    <x v="0"/>
    <x v="0"/>
    <d v="2022-08-05T00:00:00"/>
    <x v="5"/>
    <x v="14"/>
    <d v="2022-10-08T09:39:26"/>
    <x v="5"/>
  </r>
  <r>
    <d v="2022-10-07T09:47:46"/>
    <s v="JC01F09"/>
    <n v="60"/>
    <n v="1.111"/>
    <n v="0.113"/>
    <n v="10.199999999999999"/>
    <n v="65"/>
    <n v="585"/>
    <n v="1111"/>
    <s v="09"/>
    <s v="J"/>
    <s v="C"/>
    <x v="0"/>
    <x v="0"/>
    <d v="2022-08-05T00:00:00"/>
    <x v="5"/>
    <x v="15"/>
    <d v="2022-10-08T09:47:46"/>
    <x v="5"/>
  </r>
  <r>
    <d v="2022-10-07T09:56:17"/>
    <s v="JC01F08"/>
    <n v="60"/>
    <n v="1.2030000000000001"/>
    <n v="9.7000000000000003E-2"/>
    <n v="8.1"/>
    <n v="81.7"/>
    <n v="508"/>
    <n v="1203"/>
    <s v="08"/>
    <s v="J"/>
    <s v="C"/>
    <x v="0"/>
    <x v="0"/>
    <d v="2022-08-05T00:00:00"/>
    <x v="5"/>
    <x v="7"/>
    <d v="2022-10-08T09:56:17"/>
    <x v="5"/>
  </r>
  <r>
    <d v="2022-10-07T10:05:43"/>
    <s v="JC01F07"/>
    <n v="60"/>
    <n v="1.1020000000000001"/>
    <n v="8.6999999999999994E-2"/>
    <n v="7.9"/>
    <n v="86.7"/>
    <n v="554"/>
    <n v="1102"/>
    <s v="07"/>
    <s v="J"/>
    <s v="C"/>
    <x v="0"/>
    <x v="0"/>
    <d v="2022-08-05T00:00:00"/>
    <x v="5"/>
    <x v="6"/>
    <d v="2022-10-08T10:05:43"/>
    <x v="5"/>
  </r>
  <r>
    <d v="2022-10-07T10:15:00"/>
    <s v="JC01F06"/>
    <n v="60"/>
    <n v="1.054"/>
    <n v="9.6000000000000002E-2"/>
    <n v="9.1"/>
    <n v="71.7"/>
    <n v="562"/>
    <n v="1054"/>
    <s v="06"/>
    <s v="J"/>
    <s v="C"/>
    <x v="0"/>
    <x v="0"/>
    <d v="2022-08-05T00:00:00"/>
    <x v="5"/>
    <x v="5"/>
    <d v="2022-10-08T10:15:00"/>
    <x v="5"/>
  </r>
  <r>
    <d v="2022-10-07T10:23:31"/>
    <s v="JC01F05"/>
    <n v="61"/>
    <n v="1.0349999999999999"/>
    <n v="0.10199999999999999"/>
    <n v="9.9"/>
    <n v="59"/>
    <n v="587"/>
    <n v="1035"/>
    <s v="05"/>
    <s v="J"/>
    <s v="C"/>
    <x v="0"/>
    <x v="0"/>
    <d v="2022-08-05T00:00:00"/>
    <x v="5"/>
    <x v="4"/>
    <d v="2022-10-08T10:23:31"/>
    <x v="5"/>
  </r>
  <r>
    <d v="2022-10-07T10:32:07"/>
    <s v="JC01F04"/>
    <n v="62"/>
    <n v="1.0620000000000001"/>
    <n v="0.09"/>
    <n v="8.5"/>
    <n v="75.8"/>
    <n v="506"/>
    <n v="1062"/>
    <s v="04"/>
    <s v="J"/>
    <s v="C"/>
    <x v="0"/>
    <x v="0"/>
    <d v="2022-08-05T00:00:00"/>
    <x v="5"/>
    <x v="3"/>
    <d v="2022-10-08T10:32:07"/>
    <x v="5"/>
  </r>
  <r>
    <d v="2022-10-07T10:41:29"/>
    <s v="JC01F03"/>
    <n v="60"/>
    <n v="1.125"/>
    <n v="8.2000000000000003E-2"/>
    <n v="7.3"/>
    <n v="86.7"/>
    <n v="541"/>
    <n v="1125"/>
    <s v="03"/>
    <s v="J"/>
    <s v="C"/>
    <x v="0"/>
    <x v="0"/>
    <d v="2022-08-05T00:00:00"/>
    <x v="5"/>
    <x v="2"/>
    <d v="2022-10-08T10:41:29"/>
    <x v="5"/>
  </r>
  <r>
    <d v="2022-10-07T10:50:41"/>
    <s v="JC01F02"/>
    <n v="60"/>
    <n v="1.069"/>
    <n v="7.9000000000000001E-2"/>
    <n v="7.4"/>
    <n v="86.7"/>
    <n v="522"/>
    <n v="1069"/>
    <s v="02"/>
    <s v="J"/>
    <s v="C"/>
    <x v="0"/>
    <x v="0"/>
    <d v="2022-08-05T00:00:00"/>
    <x v="5"/>
    <x v="1"/>
    <d v="2022-10-08T10:50:41"/>
    <x v="5"/>
  </r>
  <r>
    <d v="2022-10-07T10:59:44"/>
    <s v="JC01F01"/>
    <n v="60"/>
    <n v="1.036"/>
    <n v="7.0999999999999994E-2"/>
    <n v="6.9"/>
    <n v="85"/>
    <n v="567"/>
    <n v="1036"/>
    <s v="01"/>
    <s v="J"/>
    <s v="C"/>
    <x v="0"/>
    <x v="0"/>
    <d v="2022-08-05T00:00:00"/>
    <x v="5"/>
    <x v="0"/>
    <d v="2022-10-08T10:59:44"/>
    <x v="5"/>
  </r>
  <r>
    <d v="2022-10-07T13:03:14"/>
    <s v="JC02M02"/>
    <n v="20"/>
    <n v="1.522"/>
    <n v="0.192"/>
    <n v="12.6"/>
    <n v="60"/>
    <n v="360"/>
    <n v="1522"/>
    <s v="02"/>
    <s v="J"/>
    <s v="C"/>
    <x v="1"/>
    <x v="1"/>
    <d v="2022-08-05T00:00:00"/>
    <x v="5"/>
    <x v="1"/>
    <d v="2022-10-08T13:03:14"/>
    <x v="5"/>
  </r>
  <r>
    <d v="2022-10-07T13:07:35"/>
    <s v="JC02M03"/>
    <n v="20"/>
    <n v="1.6"/>
    <n v="0.11"/>
    <n v="6.9"/>
    <n v="90"/>
    <n v="490"/>
    <n v="1600"/>
    <s v="03"/>
    <s v="J"/>
    <s v="C"/>
    <x v="1"/>
    <x v="1"/>
    <d v="2022-08-05T00:00:00"/>
    <x v="5"/>
    <x v="2"/>
    <d v="2022-10-08T13:07:35"/>
    <x v="5"/>
  </r>
  <r>
    <d v="2022-10-07T13:11:24"/>
    <s v="JC02M04"/>
    <n v="20"/>
    <n v="1.6180000000000001"/>
    <n v="0.13"/>
    <n v="8"/>
    <n v="85"/>
    <n v="514"/>
    <n v="1618"/>
    <s v="04"/>
    <s v="J"/>
    <s v="C"/>
    <x v="1"/>
    <x v="1"/>
    <d v="2022-08-05T00:00:00"/>
    <x v="5"/>
    <x v="3"/>
    <d v="2022-10-08T13:11:24"/>
    <x v="5"/>
  </r>
  <r>
    <d v="2022-10-07T13:14:59"/>
    <s v="JC02M05"/>
    <n v="20"/>
    <n v="1.655"/>
    <n v="0.107"/>
    <n v="6.4"/>
    <n v="85"/>
    <n v="518"/>
    <n v="1655"/>
    <s v="05"/>
    <s v="J"/>
    <s v="C"/>
    <x v="1"/>
    <x v="1"/>
    <d v="2022-08-05T00:00:00"/>
    <x v="5"/>
    <x v="4"/>
    <d v="2022-10-08T13:14:59"/>
    <x v="5"/>
  </r>
  <r>
    <d v="2022-10-07T13:18:50"/>
    <s v="JC02M06"/>
    <n v="20"/>
    <n v="1.6120000000000001"/>
    <n v="0.20499999999999999"/>
    <n v="12.7"/>
    <n v="55"/>
    <n v="450"/>
    <n v="1612"/>
    <s v="06"/>
    <s v="J"/>
    <s v="C"/>
    <x v="1"/>
    <x v="1"/>
    <d v="2022-08-05T00:00:00"/>
    <x v="5"/>
    <x v="5"/>
    <d v="2022-10-08T13:18:50"/>
    <x v="5"/>
  </r>
  <r>
    <d v="2022-10-07T13:22:48"/>
    <s v="JC02M07"/>
    <n v="20"/>
    <n v="1.702"/>
    <n v="0.13300000000000001"/>
    <n v="7.8"/>
    <n v="90"/>
    <n v="480"/>
    <n v="1702"/>
    <s v="07"/>
    <s v="J"/>
    <s v="C"/>
    <x v="1"/>
    <x v="1"/>
    <d v="2022-08-05T00:00:00"/>
    <x v="5"/>
    <x v="6"/>
    <d v="2022-10-08T13:22:48"/>
    <x v="5"/>
  </r>
  <r>
    <d v="2022-10-07T13:27:46"/>
    <s v="JC02F16"/>
    <n v="60"/>
    <n v="1.04"/>
    <n v="8.3000000000000004E-2"/>
    <n v="8"/>
    <n v="85"/>
    <n v="605"/>
    <n v="1040"/>
    <s v="16"/>
    <s v="J"/>
    <s v="C"/>
    <x v="1"/>
    <x v="0"/>
    <d v="2022-08-05T00:00:00"/>
    <x v="5"/>
    <x v="8"/>
    <d v="2022-10-08T13:27:46"/>
    <x v="5"/>
  </r>
  <r>
    <d v="2022-10-07T13:36:16"/>
    <s v="JC02F15"/>
    <n v="60"/>
    <n v="1.028"/>
    <n v="7.2999999999999995E-2"/>
    <n v="7.1"/>
    <n v="83.3"/>
    <n v="564"/>
    <n v="1028"/>
    <s v="15"/>
    <s v="J"/>
    <s v="C"/>
    <x v="1"/>
    <x v="0"/>
    <d v="2022-08-05T00:00:00"/>
    <x v="5"/>
    <x v="9"/>
    <d v="2022-10-08T13:36:16"/>
    <x v="5"/>
  </r>
  <r>
    <d v="2022-10-07T13:45:13"/>
    <s v="JC02F14"/>
    <n v="60"/>
    <n v="1.012"/>
    <n v="7.3999999999999996E-2"/>
    <n v="7.3"/>
    <n v="85"/>
    <n v="567"/>
    <n v="1012"/>
    <s v="14"/>
    <s v="J"/>
    <s v="C"/>
    <x v="1"/>
    <x v="0"/>
    <d v="2022-08-05T00:00:00"/>
    <x v="5"/>
    <x v="10"/>
    <d v="2022-10-08T13:45:13"/>
    <x v="5"/>
  </r>
  <r>
    <d v="2022-10-07T13:54:02"/>
    <s v="JC02F13"/>
    <n v="61"/>
    <n v="1.069"/>
    <n v="7.5999999999999998E-2"/>
    <n v="7.1"/>
    <n v="83.6"/>
    <n v="613"/>
    <n v="1069"/>
    <s v="13"/>
    <s v="J"/>
    <s v="C"/>
    <x v="1"/>
    <x v="0"/>
    <d v="2022-08-05T00:00:00"/>
    <x v="5"/>
    <x v="11"/>
    <d v="2022-10-08T13:54:02"/>
    <x v="5"/>
  </r>
  <r>
    <d v="2022-10-07T14:02:21"/>
    <s v="JC02F12"/>
    <n v="60"/>
    <n v="1.024"/>
    <n v="7.5999999999999998E-2"/>
    <n v="7.4"/>
    <n v="85"/>
    <n v="576"/>
    <n v="1024"/>
    <s v="12"/>
    <s v="J"/>
    <s v="C"/>
    <x v="1"/>
    <x v="0"/>
    <d v="2022-08-05T00:00:00"/>
    <x v="5"/>
    <x v="12"/>
    <d v="2022-10-08T14:02:21"/>
    <x v="5"/>
  </r>
  <r>
    <d v="2022-10-07T14:11:03"/>
    <s v="JC02F11"/>
    <n v="60"/>
    <n v="1.0580000000000001"/>
    <n v="8.1000000000000003E-2"/>
    <n v="7.7"/>
    <n v="76.7"/>
    <n v="608"/>
    <n v="1058"/>
    <s v="11"/>
    <s v="J"/>
    <s v="C"/>
    <x v="1"/>
    <x v="0"/>
    <d v="2022-08-05T00:00:00"/>
    <x v="5"/>
    <x v="13"/>
    <d v="2022-10-08T14:11:03"/>
    <x v="5"/>
  </r>
  <r>
    <d v="2022-10-07T14:19:44"/>
    <s v="JC02F10"/>
    <n v="60"/>
    <n v="0.97499999999999998"/>
    <n v="7.6999999999999999E-2"/>
    <n v="7.9"/>
    <n v="76.7"/>
    <n v="550"/>
    <n v="975"/>
    <s v="10"/>
    <s v="J"/>
    <s v="C"/>
    <x v="1"/>
    <x v="0"/>
    <d v="2022-08-05T00:00:00"/>
    <x v="5"/>
    <x v="14"/>
    <d v="2022-10-08T14:19:44"/>
    <x v="5"/>
  </r>
  <r>
    <d v="2022-10-07T14:28:09"/>
    <s v="JC02F09"/>
    <n v="60"/>
    <n v="1.0009999999999999"/>
    <n v="0.08"/>
    <n v="7.9"/>
    <n v="80"/>
    <n v="567"/>
    <n v="1000.9999999999999"/>
    <s v="09"/>
    <s v="J"/>
    <s v="C"/>
    <x v="1"/>
    <x v="0"/>
    <d v="2022-08-05T00:00:00"/>
    <x v="5"/>
    <x v="15"/>
    <d v="2022-10-08T14:28:09"/>
    <x v="5"/>
  </r>
  <r>
    <d v="2022-10-07T14:36:28"/>
    <s v="JC02F08"/>
    <n v="60"/>
    <n v="1.1160000000000001"/>
    <n v="8.4000000000000005E-2"/>
    <n v="7.6"/>
    <n v="85"/>
    <n v="507"/>
    <n v="1116"/>
    <s v="08"/>
    <s v="J"/>
    <s v="C"/>
    <x v="1"/>
    <x v="0"/>
    <d v="2022-08-05T00:00:00"/>
    <x v="5"/>
    <x v="7"/>
    <d v="2022-10-08T14:36:28"/>
    <x v="5"/>
  </r>
  <r>
    <d v="2022-10-07T14:46:05"/>
    <s v="JC02F07"/>
    <n v="60"/>
    <n v="1.073"/>
    <n v="8.3000000000000004E-2"/>
    <n v="7.7"/>
    <n v="76.7"/>
    <n v="547"/>
    <n v="1073"/>
    <s v="07"/>
    <s v="J"/>
    <s v="C"/>
    <x v="1"/>
    <x v="0"/>
    <d v="2022-08-05T00:00:00"/>
    <x v="5"/>
    <x v="6"/>
    <d v="2022-10-08T14:46:05"/>
    <x v="5"/>
  </r>
  <r>
    <d v="2022-10-07T14:54:59"/>
    <s v="JC02F06"/>
    <n v="60"/>
    <n v="1.0309999999999999"/>
    <n v="9.6000000000000002E-2"/>
    <n v="9.3000000000000007"/>
    <n v="71.7"/>
    <n v="557"/>
    <n v="1031"/>
    <s v="06"/>
    <s v="J"/>
    <s v="C"/>
    <x v="1"/>
    <x v="0"/>
    <d v="2022-08-05T00:00:00"/>
    <x v="5"/>
    <x v="5"/>
    <d v="2022-10-08T14:54:59"/>
    <x v="5"/>
  </r>
  <r>
    <d v="2022-10-07T15:03:43"/>
    <s v="JC02F05"/>
    <n v="60"/>
    <n v="0.93300000000000005"/>
    <n v="8.6999999999999994E-2"/>
    <n v="9.3000000000000007"/>
    <n v="75"/>
    <n v="593"/>
    <n v="933"/>
    <s v="05"/>
    <s v="J"/>
    <s v="C"/>
    <x v="1"/>
    <x v="0"/>
    <d v="2022-08-05T00:00:00"/>
    <x v="5"/>
    <x v="4"/>
    <d v="2022-10-08T15:03:43"/>
    <x v="5"/>
  </r>
  <r>
    <d v="2022-10-07T15:12:05"/>
    <s v="JC02F04"/>
    <n v="59"/>
    <n v="0.96599999999999997"/>
    <n v="9.9000000000000005E-2"/>
    <n v="10.3"/>
    <n v="74.599999999999994"/>
    <n v="566"/>
    <n v="966"/>
    <s v="04"/>
    <s v="J"/>
    <s v="C"/>
    <x v="1"/>
    <x v="0"/>
    <d v="2022-08-05T00:00:00"/>
    <x v="5"/>
    <x v="3"/>
    <d v="2022-10-08T15:12:05"/>
    <x v="5"/>
  </r>
  <r>
    <d v="2022-10-07T15:20:23"/>
    <s v="JC02F03"/>
    <n v="60"/>
    <n v="1.081"/>
    <n v="0.128"/>
    <n v="11.9"/>
    <n v="61.7"/>
    <n v="561"/>
    <n v="1081"/>
    <s v="03"/>
    <s v="J"/>
    <s v="C"/>
    <x v="1"/>
    <x v="0"/>
    <d v="2022-08-05T00:00:00"/>
    <x v="5"/>
    <x v="2"/>
    <d v="2022-10-08T15:20:23"/>
    <x v="5"/>
  </r>
  <r>
    <d v="2022-10-07T15:29:13"/>
    <s v="JC02F02"/>
    <n v="60"/>
    <n v="0.998"/>
    <n v="8.5999999999999993E-2"/>
    <n v="8.6999999999999993"/>
    <n v="75"/>
    <n v="548"/>
    <n v="998"/>
    <s v="02"/>
    <s v="J"/>
    <s v="C"/>
    <x v="1"/>
    <x v="0"/>
    <d v="2022-08-05T00:00:00"/>
    <x v="5"/>
    <x v="1"/>
    <d v="2022-10-08T15:29:13"/>
    <x v="5"/>
  </r>
  <r>
    <d v="2022-10-07T15:37:52"/>
    <s v="JC02F01"/>
    <n v="60"/>
    <n v="1.036"/>
    <n v="0.08"/>
    <n v="7.7"/>
    <n v="80"/>
    <n v="581"/>
    <n v="1036"/>
    <s v="01"/>
    <s v="J"/>
    <s v="C"/>
    <x v="1"/>
    <x v="0"/>
    <d v="2022-08-05T00:00:00"/>
    <x v="5"/>
    <x v="0"/>
    <d v="2022-10-08T15:37:52"/>
    <x v="5"/>
  </r>
  <r>
    <d v="2022-10-07T13:09:31"/>
    <s v="JC06M02"/>
    <n v="20"/>
    <n v="1.375"/>
    <n v="0.14399999999999999"/>
    <n v="10.5"/>
    <n v="80"/>
    <n v="444"/>
    <n v="1375"/>
    <s v="02"/>
    <s v="J"/>
    <s v="C"/>
    <x v="4"/>
    <x v="1"/>
    <d v="2022-08-12T00:00:00"/>
    <x v="4"/>
    <x v="1"/>
    <d v="2022-10-08T13:09:31"/>
    <x v="5"/>
  </r>
  <r>
    <d v="2022-10-07T13:12:51"/>
    <s v="JC06M03"/>
    <n v="20"/>
    <n v="1.2929999999999999"/>
    <n v="0.1"/>
    <n v="7.7"/>
    <n v="70"/>
    <n v="483"/>
    <n v="1293"/>
    <s v="03"/>
    <s v="J"/>
    <s v="C"/>
    <x v="4"/>
    <x v="1"/>
    <d v="2022-08-12T00:00:00"/>
    <x v="4"/>
    <x v="2"/>
    <d v="2022-10-08T13:12:51"/>
    <x v="5"/>
  </r>
  <r>
    <d v="2022-10-07T13:15:56"/>
    <s v="JC06M04"/>
    <n v="20"/>
    <n v="1.405"/>
    <n v="0.123"/>
    <n v="8.8000000000000007"/>
    <n v="75"/>
    <n v="490"/>
    <n v="1405"/>
    <s v="04"/>
    <s v="J"/>
    <s v="C"/>
    <x v="4"/>
    <x v="1"/>
    <d v="2022-08-12T00:00:00"/>
    <x v="4"/>
    <x v="3"/>
    <d v="2022-10-08T13:15:56"/>
    <x v="5"/>
  </r>
  <r>
    <d v="2022-10-07T13:19:08"/>
    <s v="JC06M05"/>
    <n v="20"/>
    <n v="1.4219999999999999"/>
    <n v="0.125"/>
    <n v="8.8000000000000007"/>
    <n v="75"/>
    <n v="465"/>
    <n v="1422"/>
    <s v="05"/>
    <s v="J"/>
    <s v="C"/>
    <x v="4"/>
    <x v="1"/>
    <d v="2022-08-12T00:00:00"/>
    <x v="4"/>
    <x v="4"/>
    <d v="2022-10-08T13:19:08"/>
    <x v="5"/>
  </r>
  <r>
    <d v="2022-10-07T13:22:26"/>
    <s v="JC06M06"/>
    <n v="20"/>
    <n v="1.4390000000000001"/>
    <n v="0.14000000000000001"/>
    <n v="9.6999999999999993"/>
    <n v="70"/>
    <n v="471"/>
    <n v="1439"/>
    <s v="06"/>
    <s v="J"/>
    <s v="C"/>
    <x v="4"/>
    <x v="1"/>
    <d v="2022-08-12T00:00:00"/>
    <x v="4"/>
    <x v="5"/>
    <d v="2022-10-08T13:22:26"/>
    <x v="5"/>
  </r>
  <r>
    <d v="2022-10-07T13:25:39"/>
    <s v="JC06M07"/>
    <n v="20"/>
    <n v="1.397"/>
    <n v="8.8999999999999996E-2"/>
    <n v="6.4"/>
    <n v="95"/>
    <n v="459"/>
    <n v="1397"/>
    <s v="07"/>
    <s v="J"/>
    <s v="C"/>
    <x v="4"/>
    <x v="1"/>
    <d v="2022-08-12T00:00:00"/>
    <x v="4"/>
    <x v="6"/>
    <d v="2022-10-08T13:25:39"/>
    <x v="5"/>
  </r>
  <r>
    <d v="2022-10-07T13:29:48"/>
    <s v="JC06F13"/>
    <n v="63"/>
    <n v="0.93500000000000005"/>
    <n v="8.4000000000000005E-2"/>
    <n v="8.9"/>
    <n v="77.8"/>
    <n v="492"/>
    <n v="935"/>
    <s v="13"/>
    <s v="J"/>
    <s v="C"/>
    <x v="4"/>
    <x v="0"/>
    <d v="2022-08-12T00:00:00"/>
    <x v="4"/>
    <x v="11"/>
    <d v="2022-10-08T13:29:48"/>
    <x v="5"/>
  </r>
  <r>
    <d v="2022-10-07T13:39:34"/>
    <s v="JC06F14"/>
    <n v="60"/>
    <n v="0.94499999999999995"/>
    <n v="7.5999999999999998E-2"/>
    <n v="8.1"/>
    <n v="75"/>
    <n v="482"/>
    <n v="945"/>
    <s v="14"/>
    <s v="J"/>
    <s v="C"/>
    <x v="4"/>
    <x v="0"/>
    <d v="2022-08-12T00:00:00"/>
    <x v="4"/>
    <x v="10"/>
    <d v="2022-10-08T13:39:34"/>
    <x v="5"/>
  </r>
  <r>
    <d v="2022-10-07T13:49:50"/>
    <s v="JC06F15"/>
    <n v="60"/>
    <n v="0.96099999999999997"/>
    <n v="7.3999999999999996E-2"/>
    <n v="7.7"/>
    <n v="83.3"/>
    <n v="493"/>
    <n v="961"/>
    <s v="15"/>
    <s v="J"/>
    <s v="C"/>
    <x v="4"/>
    <x v="0"/>
    <d v="2022-08-12T00:00:00"/>
    <x v="4"/>
    <x v="9"/>
    <d v="2022-10-08T13:49:50"/>
    <x v="5"/>
  </r>
  <r>
    <d v="2022-10-07T13:59:37"/>
    <s v="JC06F16"/>
    <n v="60"/>
    <n v="0.93300000000000005"/>
    <n v="6.9000000000000006E-2"/>
    <n v="7.4"/>
    <n v="76.7"/>
    <n v="495"/>
    <n v="933"/>
    <s v="16"/>
    <s v="J"/>
    <s v="C"/>
    <x v="4"/>
    <x v="0"/>
    <d v="2022-08-12T00:00:00"/>
    <x v="4"/>
    <x v="8"/>
    <d v="2022-10-08T13:59:37"/>
    <x v="5"/>
  </r>
  <r>
    <d v="2022-10-07T14:09:37"/>
    <s v="JC06F12"/>
    <n v="60"/>
    <n v="0.92900000000000005"/>
    <n v="7.9000000000000001E-2"/>
    <n v="8.5"/>
    <n v="78.3"/>
    <n v="518"/>
    <n v="929"/>
    <s v="12"/>
    <s v="J"/>
    <s v="C"/>
    <x v="4"/>
    <x v="0"/>
    <d v="2022-08-12T00:00:00"/>
    <x v="4"/>
    <x v="12"/>
    <d v="2022-10-08T14:09:37"/>
    <x v="5"/>
  </r>
  <r>
    <d v="2022-10-07T14:18:39"/>
    <s v="JC06F11"/>
    <n v="60"/>
    <n v="0.92800000000000005"/>
    <n v="7.2999999999999995E-2"/>
    <n v="7.9"/>
    <n v="81.7"/>
    <n v="505"/>
    <n v="928"/>
    <s v="11"/>
    <s v="J"/>
    <s v="C"/>
    <x v="4"/>
    <x v="0"/>
    <d v="2022-08-12T00:00:00"/>
    <x v="4"/>
    <x v="13"/>
    <d v="2022-10-08T14:18:39"/>
    <x v="5"/>
  </r>
  <r>
    <d v="2022-10-07T14:28:34"/>
    <s v="JC06F10"/>
    <n v="60"/>
    <n v="0.94799999999999995"/>
    <n v="7.3999999999999996E-2"/>
    <n v="7.8"/>
    <n v="81.7"/>
    <n v="506"/>
    <n v="948"/>
    <s v="10"/>
    <s v="J"/>
    <s v="C"/>
    <x v="4"/>
    <x v="0"/>
    <d v="2022-08-12T00:00:00"/>
    <x v="4"/>
    <x v="14"/>
    <d v="2022-10-08T14:28:34"/>
    <x v="5"/>
  </r>
  <r>
    <d v="2022-10-07T14:38:53"/>
    <s v="JC06F09"/>
    <n v="60"/>
    <n v="0.999"/>
    <n v="7.9000000000000001E-2"/>
    <n v="7.9"/>
    <n v="76.7"/>
    <n v="477"/>
    <n v="999"/>
    <s v="09"/>
    <s v="J"/>
    <s v="C"/>
    <x v="4"/>
    <x v="0"/>
    <d v="2022-08-12T00:00:00"/>
    <x v="4"/>
    <x v="15"/>
    <d v="2022-10-08T14:38:53"/>
    <x v="5"/>
  </r>
  <r>
    <d v="2022-10-07T14:48:59"/>
    <s v="JC06F08"/>
    <n v="60"/>
    <n v="0.98899999999999999"/>
    <n v="7.5999999999999998E-2"/>
    <n v="7.7"/>
    <n v="78.3"/>
    <n v="494"/>
    <n v="989"/>
    <s v="08"/>
    <s v="J"/>
    <s v="C"/>
    <x v="4"/>
    <x v="0"/>
    <d v="2022-08-12T00:00:00"/>
    <x v="4"/>
    <x v="7"/>
    <d v="2022-10-08T14:48:59"/>
    <x v="5"/>
  </r>
  <r>
    <d v="2022-10-07T14:58:18"/>
    <s v="JC06F07"/>
    <n v="60"/>
    <n v="0.96099999999999997"/>
    <n v="7.9000000000000001E-2"/>
    <n v="8.1999999999999993"/>
    <n v="80"/>
    <n v="481"/>
    <n v="961"/>
    <s v="07"/>
    <s v="J"/>
    <s v="C"/>
    <x v="4"/>
    <x v="0"/>
    <d v="2022-08-12T00:00:00"/>
    <x v="4"/>
    <x v="6"/>
    <d v="2022-10-08T14:58:18"/>
    <x v="5"/>
  </r>
  <r>
    <d v="2022-10-07T15:08:25"/>
    <s v="JC06F06"/>
    <n v="60"/>
    <n v="0.94099999999999995"/>
    <n v="9.1999999999999998E-2"/>
    <n v="9.8000000000000007"/>
    <n v="66.7"/>
    <n v="516"/>
    <n v="941"/>
    <s v="06"/>
    <s v="J"/>
    <s v="C"/>
    <x v="4"/>
    <x v="0"/>
    <d v="2022-08-12T00:00:00"/>
    <x v="4"/>
    <x v="5"/>
    <d v="2022-10-08T15:08:25"/>
    <x v="5"/>
  </r>
  <r>
    <d v="2022-10-07T15:17:44"/>
    <s v="JC06F05"/>
    <n v="69"/>
    <n v="0.91"/>
    <n v="9.1999999999999998E-2"/>
    <n v="10.1"/>
    <n v="66.7"/>
    <n v="350"/>
    <n v="910"/>
    <s v="05"/>
    <s v="J"/>
    <s v="C"/>
    <x v="4"/>
    <x v="0"/>
    <d v="2022-08-12T00:00:00"/>
    <x v="4"/>
    <x v="4"/>
    <d v="2022-10-08T15:17:44"/>
    <x v="5"/>
  </r>
  <r>
    <d v="2022-10-07T15:29:51"/>
    <s v="JC06F04"/>
    <n v="60"/>
    <n v="0.86"/>
    <n v="9.1999999999999998E-2"/>
    <n v="10.7"/>
    <n v="71.7"/>
    <n v="431"/>
    <n v="860"/>
    <s v="04"/>
    <s v="J"/>
    <s v="C"/>
    <x v="4"/>
    <x v="0"/>
    <d v="2022-08-12T00:00:00"/>
    <x v="4"/>
    <x v="3"/>
    <d v="2022-10-08T15:29:51"/>
    <x v="5"/>
  </r>
  <r>
    <d v="2022-10-07T15:40:47"/>
    <s v="JC06F03"/>
    <n v="60"/>
    <n v="0.98799999999999999"/>
    <n v="7.9000000000000001E-2"/>
    <n v="8"/>
    <n v="81.7"/>
    <n v="463"/>
    <n v="988"/>
    <s v="03"/>
    <s v="J"/>
    <s v="C"/>
    <x v="4"/>
    <x v="0"/>
    <d v="2022-08-12T00:00:00"/>
    <x v="4"/>
    <x v="2"/>
    <d v="2022-10-08T15:40:47"/>
    <x v="5"/>
  </r>
  <r>
    <d v="2022-10-07T15:51:24"/>
    <s v="JC06F02"/>
    <n v="60"/>
    <n v="0.94"/>
    <n v="0.08"/>
    <n v="8.5"/>
    <n v="78.3"/>
    <n v="469"/>
    <n v="940"/>
    <s v="02"/>
    <s v="J"/>
    <s v="C"/>
    <x v="4"/>
    <x v="0"/>
    <d v="2022-08-12T00:00:00"/>
    <x v="4"/>
    <x v="1"/>
    <d v="2022-10-08T15:51:24"/>
    <x v="5"/>
  </r>
  <r>
    <d v="2022-10-07T16:01:31"/>
    <s v="JC06F01"/>
    <n v="60"/>
    <n v="0.94899999999999995"/>
    <n v="7.4999999999999997E-2"/>
    <n v="7.9"/>
    <n v="78.3"/>
    <n v="467"/>
    <n v="949"/>
    <s v="01"/>
    <s v="J"/>
    <s v="C"/>
    <x v="4"/>
    <x v="0"/>
    <d v="2022-08-12T00:00:00"/>
    <x v="4"/>
    <x v="0"/>
    <d v="2022-10-08T16:01:31"/>
    <x v="5"/>
  </r>
  <r>
    <d v="2022-10-07T08:24:56"/>
    <s v="JC07M02"/>
    <n v="20"/>
    <n v="1.3720000000000001"/>
    <n v="0.14899999999999999"/>
    <n v="10.9"/>
    <n v="55"/>
    <n v="439"/>
    <n v="1372"/>
    <s v="02"/>
    <s v="J"/>
    <s v="C"/>
    <x v="5"/>
    <x v="1"/>
    <d v="2022-08-12T00:00:00"/>
    <x v="4"/>
    <x v="1"/>
    <d v="2022-10-08T08:24:56"/>
    <x v="5"/>
  </r>
  <r>
    <d v="2022-10-07T08:28:33"/>
    <s v="JC07M03"/>
    <n v="20"/>
    <n v="1.4419999999999999"/>
    <n v="0.154"/>
    <n v="10.7"/>
    <n v="55"/>
    <n v="450"/>
    <n v="1442"/>
    <s v="03"/>
    <s v="J"/>
    <s v="C"/>
    <x v="5"/>
    <x v="1"/>
    <d v="2022-08-12T00:00:00"/>
    <x v="4"/>
    <x v="2"/>
    <d v="2022-10-08T08:28:33"/>
    <x v="5"/>
  </r>
  <r>
    <d v="2022-10-07T08:31:56"/>
    <s v="JC07M04"/>
    <n v="20"/>
    <n v="1.29"/>
    <n v="7.8E-2"/>
    <n v="6.1"/>
    <n v="90"/>
    <n v="497"/>
    <n v="1290"/>
    <s v="04"/>
    <s v="J"/>
    <s v="C"/>
    <x v="5"/>
    <x v="1"/>
    <d v="2022-08-12T00:00:00"/>
    <x v="4"/>
    <x v="3"/>
    <d v="2022-10-08T08:31:56"/>
    <x v="5"/>
  </r>
  <r>
    <d v="2022-10-07T08:35:07"/>
    <s v="JC07M05"/>
    <n v="20"/>
    <n v="1.42"/>
    <n v="0.115"/>
    <n v="8.1"/>
    <n v="85"/>
    <n v="434"/>
    <n v="1420"/>
    <s v="05"/>
    <s v="J"/>
    <s v="C"/>
    <x v="5"/>
    <x v="1"/>
    <d v="2022-08-12T00:00:00"/>
    <x v="4"/>
    <x v="4"/>
    <d v="2022-10-08T08:35:07"/>
    <x v="5"/>
  </r>
  <r>
    <d v="2022-10-07T08:38:42"/>
    <s v="JC07M06"/>
    <n v="20"/>
    <n v="1.421"/>
    <n v="0.14299999999999999"/>
    <n v="10.1"/>
    <n v="65"/>
    <n v="447"/>
    <n v="1421"/>
    <s v="06"/>
    <s v="J"/>
    <s v="C"/>
    <x v="5"/>
    <x v="1"/>
    <d v="2022-08-12T00:00:00"/>
    <x v="4"/>
    <x v="5"/>
    <d v="2022-10-08T08:38:42"/>
    <x v="5"/>
  </r>
  <r>
    <d v="2022-10-07T08:42:07"/>
    <s v="JC07M07"/>
    <n v="20"/>
    <n v="1.4059999999999999"/>
    <n v="9.8000000000000004E-2"/>
    <n v="7"/>
    <n v="75"/>
    <n v="411"/>
    <n v="1406"/>
    <s v="07"/>
    <s v="J"/>
    <s v="C"/>
    <x v="5"/>
    <x v="1"/>
    <d v="2022-08-12T00:00:00"/>
    <x v="4"/>
    <x v="6"/>
    <d v="2022-10-08T08:42:07"/>
    <x v="5"/>
  </r>
  <r>
    <d v="2022-10-07T08:46:49"/>
    <s v="JC07F13"/>
    <n v="60"/>
    <n v="0.95599999999999996"/>
    <n v="7.1999999999999995E-2"/>
    <n v="7.5"/>
    <n v="86.7"/>
    <n v="522"/>
    <n v="956"/>
    <s v="13"/>
    <s v="J"/>
    <s v="C"/>
    <x v="5"/>
    <x v="0"/>
    <d v="2022-08-12T00:00:00"/>
    <x v="4"/>
    <x v="11"/>
    <d v="2022-10-08T08:46:49"/>
    <x v="5"/>
  </r>
  <r>
    <d v="2022-10-07T08:55:47"/>
    <s v="JC07F14"/>
    <n v="60"/>
    <n v="0.93700000000000006"/>
    <n v="7.0000000000000007E-2"/>
    <n v="7.5"/>
    <n v="86.7"/>
    <n v="502"/>
    <n v="937"/>
    <s v="14"/>
    <s v="J"/>
    <s v="C"/>
    <x v="5"/>
    <x v="0"/>
    <d v="2022-08-12T00:00:00"/>
    <x v="4"/>
    <x v="10"/>
    <d v="2022-10-08T08:55:47"/>
    <x v="5"/>
  </r>
  <r>
    <d v="2022-10-07T09:05:37"/>
    <s v="JC07F15"/>
    <n v="60"/>
    <n v="0.98499999999999999"/>
    <n v="6.2E-2"/>
    <n v="6.3"/>
    <n v="86.7"/>
    <n v="483"/>
    <n v="985"/>
    <s v="15"/>
    <s v="J"/>
    <s v="C"/>
    <x v="5"/>
    <x v="0"/>
    <d v="2022-08-12T00:00:00"/>
    <x v="4"/>
    <x v="9"/>
    <d v="2022-10-08T09:05:37"/>
    <x v="5"/>
  </r>
  <r>
    <d v="2022-10-07T09:15:08"/>
    <s v="JC07F16"/>
    <n v="60"/>
    <n v="0.96399999999999997"/>
    <n v="6.7000000000000004E-2"/>
    <n v="7"/>
    <n v="81.7"/>
    <n v="516"/>
    <n v="964"/>
    <s v="16"/>
    <s v="J"/>
    <s v="C"/>
    <x v="5"/>
    <x v="0"/>
    <d v="2022-08-12T00:00:00"/>
    <x v="4"/>
    <x v="8"/>
    <d v="2022-10-08T09:15:08"/>
    <x v="5"/>
  </r>
  <r>
    <d v="2022-10-07T09:25:11"/>
    <s v="JC07F12"/>
    <n v="60"/>
    <n v="0.90900000000000003"/>
    <n v="7.4999999999999997E-2"/>
    <n v="8.3000000000000007"/>
    <n v="75"/>
    <n v="529"/>
    <n v="909"/>
    <s v="12"/>
    <s v="J"/>
    <s v="C"/>
    <x v="5"/>
    <x v="0"/>
    <d v="2022-08-12T00:00:00"/>
    <x v="4"/>
    <x v="12"/>
    <d v="2022-10-08T09:25:11"/>
    <x v="5"/>
  </r>
  <r>
    <d v="2022-10-07T09:34:21"/>
    <s v="JC07F11"/>
    <n v="60"/>
    <n v="0.90700000000000003"/>
    <n v="6.0999999999999999E-2"/>
    <n v="6.8"/>
    <n v="86.7"/>
    <n v="527"/>
    <n v="907"/>
    <s v="11"/>
    <s v="J"/>
    <s v="C"/>
    <x v="5"/>
    <x v="0"/>
    <d v="2022-08-12T00:00:00"/>
    <x v="4"/>
    <x v="13"/>
    <d v="2022-10-08T09:34:21"/>
    <x v="5"/>
  </r>
  <r>
    <d v="2022-10-07T09:43:45"/>
    <s v="JC07F10"/>
    <n v="60"/>
    <n v="0.95"/>
    <n v="8.1000000000000003E-2"/>
    <n v="8.5"/>
    <n v="76.7"/>
    <n v="527"/>
    <n v="950"/>
    <s v="10"/>
    <s v="J"/>
    <s v="C"/>
    <x v="5"/>
    <x v="0"/>
    <d v="2022-08-12T00:00:00"/>
    <x v="4"/>
    <x v="14"/>
    <d v="2022-10-08T09:43:45"/>
    <x v="5"/>
  </r>
  <r>
    <d v="2022-10-07T09:53:02"/>
    <s v="JC07F09"/>
    <n v="60"/>
    <n v="0.93600000000000005"/>
    <n v="7.0000000000000007E-2"/>
    <n v="7.5"/>
    <n v="86.7"/>
    <n v="467"/>
    <n v="936"/>
    <s v="09"/>
    <s v="J"/>
    <s v="C"/>
    <x v="5"/>
    <x v="0"/>
    <d v="2022-08-12T00:00:00"/>
    <x v="4"/>
    <x v="15"/>
    <d v="2022-10-08T09:53:02"/>
    <x v="5"/>
  </r>
  <r>
    <d v="2022-10-07T10:03:49"/>
    <s v="JC07F08"/>
    <n v="60"/>
    <n v="1.0109999999999999"/>
    <n v="0.104"/>
    <n v="10.3"/>
    <n v="80"/>
    <n v="497"/>
    <n v="1010.9999999999999"/>
    <s v="08"/>
    <s v="J"/>
    <s v="C"/>
    <x v="5"/>
    <x v="0"/>
    <d v="2022-08-12T00:00:00"/>
    <x v="4"/>
    <x v="7"/>
    <d v="2022-10-08T10:03:49"/>
    <x v="5"/>
  </r>
  <r>
    <d v="2022-10-07T10:13:22"/>
    <s v="JC07F07"/>
    <n v="60"/>
    <n v="0.97"/>
    <n v="8.5000000000000006E-2"/>
    <n v="8.6999999999999993"/>
    <n v="80"/>
    <n v="529"/>
    <n v="970"/>
    <s v="07"/>
    <s v="J"/>
    <s v="C"/>
    <x v="5"/>
    <x v="0"/>
    <d v="2022-08-12T00:00:00"/>
    <x v="4"/>
    <x v="6"/>
    <d v="2022-10-08T10:13:22"/>
    <x v="5"/>
  </r>
  <r>
    <d v="2022-10-07T10:23:41"/>
    <s v="JC07F06"/>
    <n v="60"/>
    <n v="0.90900000000000003"/>
    <n v="0.08"/>
    <n v="8.6999999999999993"/>
    <n v="73.3"/>
    <n v="499"/>
    <n v="909"/>
    <s v="06"/>
    <s v="J"/>
    <s v="C"/>
    <x v="5"/>
    <x v="0"/>
    <d v="2022-08-12T00:00:00"/>
    <x v="4"/>
    <x v="5"/>
    <d v="2022-10-08T10:23:41"/>
    <x v="5"/>
  </r>
  <r>
    <d v="2022-10-07T10:33:20"/>
    <s v="JC07F05"/>
    <n v="60"/>
    <n v="0.91100000000000003"/>
    <n v="7.5999999999999998E-2"/>
    <n v="8.3000000000000007"/>
    <n v="78.3"/>
    <n v="535"/>
    <n v="911"/>
    <s v="05"/>
    <s v="J"/>
    <s v="C"/>
    <x v="5"/>
    <x v="0"/>
    <d v="2022-08-12T00:00:00"/>
    <x v="4"/>
    <x v="4"/>
    <d v="2022-10-08T10:33:20"/>
    <x v="5"/>
  </r>
  <r>
    <d v="2022-10-07T10:42:54"/>
    <s v="JC07F04"/>
    <n v="60"/>
    <n v="0.92100000000000004"/>
    <n v="0.125"/>
    <n v="13.6"/>
    <n v="66.7"/>
    <n v="493"/>
    <n v="921"/>
    <s v="04"/>
    <s v="J"/>
    <s v="C"/>
    <x v="5"/>
    <x v="0"/>
    <d v="2022-08-12T00:00:00"/>
    <x v="4"/>
    <x v="3"/>
    <d v="2022-10-08T10:42:54"/>
    <x v="5"/>
  </r>
  <r>
    <d v="2022-10-07T10:52:44"/>
    <s v="JC07F03"/>
    <n v="60"/>
    <n v="0.92800000000000005"/>
    <n v="0.13300000000000001"/>
    <n v="14.3"/>
    <n v="40"/>
    <n v="511"/>
    <n v="928"/>
    <s v="03"/>
    <s v="J"/>
    <s v="C"/>
    <x v="5"/>
    <x v="0"/>
    <d v="2022-08-12T00:00:00"/>
    <x v="4"/>
    <x v="2"/>
    <d v="2022-10-08T10:52:44"/>
    <x v="5"/>
  </r>
  <r>
    <d v="2022-10-07T11:02:02"/>
    <s v="JC07F02"/>
    <n v="60"/>
    <n v="0.92200000000000004"/>
    <n v="9.0999999999999998E-2"/>
    <n v="9.8000000000000007"/>
    <n v="70"/>
    <n v="447"/>
    <n v="922"/>
    <s v="02"/>
    <s v="J"/>
    <s v="C"/>
    <x v="5"/>
    <x v="0"/>
    <d v="2022-08-12T00:00:00"/>
    <x v="4"/>
    <x v="1"/>
    <d v="2022-10-08T11:02:02"/>
    <x v="5"/>
  </r>
  <r>
    <d v="2022-10-07T11:12:27"/>
    <s v="JC07F01"/>
    <n v="60"/>
    <n v="0.95699999999999996"/>
    <n v="8.3000000000000004E-2"/>
    <n v="8.6999999999999993"/>
    <n v="73.3"/>
    <n v="478"/>
    <n v="957"/>
    <s v="01"/>
    <s v="J"/>
    <s v="C"/>
    <x v="5"/>
    <x v="0"/>
    <d v="2022-08-12T00:00:00"/>
    <x v="4"/>
    <x v="0"/>
    <d v="2022-10-08T11:12:27"/>
    <x v="5"/>
  </r>
  <r>
    <d v="2022-10-07T08:21:53"/>
    <s v="JC15M02"/>
    <n v="20"/>
    <n v="0.85"/>
    <n v="0.08"/>
    <n v="9.4"/>
    <n v="65"/>
    <n v="364"/>
    <n v="850"/>
    <s v="02"/>
    <s v="J"/>
    <s v="C"/>
    <x v="14"/>
    <x v="1"/>
    <d v="2022-08-26T00:00:00"/>
    <x v="2"/>
    <x v="1"/>
    <d v="2022-10-08T08:21:53"/>
    <x v="5"/>
  </r>
  <r>
    <d v="2022-10-07T08:26:26"/>
    <s v="JC15M03"/>
    <n v="20"/>
    <n v="0.89200000000000002"/>
    <n v="7.4999999999999997E-2"/>
    <n v="8.5"/>
    <n v="85"/>
    <n v="321"/>
    <n v="892"/>
    <s v="03"/>
    <s v="J"/>
    <s v="C"/>
    <x v="14"/>
    <x v="1"/>
    <d v="2022-08-26T00:00:00"/>
    <x v="2"/>
    <x v="2"/>
    <d v="2022-10-08T08:26:26"/>
    <x v="5"/>
  </r>
  <r>
    <d v="2022-10-07T08:31:15"/>
    <s v="JC15M04"/>
    <n v="20"/>
    <n v="0.96099999999999997"/>
    <n v="7.5999999999999998E-2"/>
    <n v="7.9"/>
    <n v="70"/>
    <n v="280"/>
    <n v="961"/>
    <s v="04"/>
    <s v="J"/>
    <s v="C"/>
    <x v="14"/>
    <x v="1"/>
    <d v="2022-08-26T00:00:00"/>
    <x v="2"/>
    <x v="3"/>
    <d v="2022-10-08T08:31:15"/>
    <x v="5"/>
  </r>
  <r>
    <d v="2022-10-07T08:36:48"/>
    <s v="JC15M05"/>
    <n v="20"/>
    <n v="0.93899999999999995"/>
    <n v="7.6999999999999999E-2"/>
    <n v="8.1999999999999993"/>
    <n v="65"/>
    <n v="285"/>
    <n v="939"/>
    <s v="05"/>
    <s v="J"/>
    <s v="C"/>
    <x v="14"/>
    <x v="1"/>
    <d v="2022-08-26T00:00:00"/>
    <x v="2"/>
    <x v="4"/>
    <d v="2022-10-08T08:36:48"/>
    <x v="5"/>
  </r>
  <r>
    <d v="2022-10-07T08:42:07"/>
    <s v="JC15M06"/>
    <n v="20"/>
    <n v="1.0209999999999999"/>
    <n v="0.08"/>
    <n v="7.8"/>
    <n v="85"/>
    <n v="274"/>
    <n v="1020.9999999999999"/>
    <s v="06"/>
    <s v="J"/>
    <s v="C"/>
    <x v="14"/>
    <x v="1"/>
    <d v="2022-08-26T00:00:00"/>
    <x v="2"/>
    <x v="5"/>
    <d v="2022-10-08T08:42:07"/>
    <x v="5"/>
  </r>
  <r>
    <d v="2022-10-07T08:48:03"/>
    <s v="JC15M07"/>
    <n v="20"/>
    <n v="0.98699999999999999"/>
    <n v="7.9000000000000001E-2"/>
    <n v="8"/>
    <n v="75"/>
    <n v="298"/>
    <n v="987"/>
    <s v="07"/>
    <s v="J"/>
    <s v="C"/>
    <x v="14"/>
    <x v="1"/>
    <d v="2022-08-26T00:00:00"/>
    <x v="2"/>
    <x v="6"/>
    <d v="2022-10-08T08:48:03"/>
    <x v="5"/>
  </r>
  <r>
    <d v="2022-10-07T08:54:10"/>
    <s v="JC15F16"/>
    <n v="60"/>
    <n v="0.72299999999999998"/>
    <n v="5.0999999999999997E-2"/>
    <n v="7.1"/>
    <n v="93.3"/>
    <n v="361"/>
    <n v="723"/>
    <s v="16"/>
    <s v="J"/>
    <s v="C"/>
    <x v="14"/>
    <x v="0"/>
    <d v="2022-08-26T00:00:00"/>
    <x v="2"/>
    <x v="8"/>
    <d v="2022-10-08T08:54:10"/>
    <x v="5"/>
  </r>
  <r>
    <d v="2022-10-07T09:06:58"/>
    <s v="JC15F15"/>
    <n v="60"/>
    <n v="0.71899999999999997"/>
    <n v="6.0999999999999999E-2"/>
    <n v="8.5"/>
    <n v="80"/>
    <n v="398"/>
    <n v="719"/>
    <s v="15"/>
    <s v="J"/>
    <s v="C"/>
    <x v="14"/>
    <x v="0"/>
    <d v="2022-08-26T00:00:00"/>
    <x v="2"/>
    <x v="9"/>
    <d v="2022-10-08T09:06:58"/>
    <x v="5"/>
  </r>
  <r>
    <d v="2022-10-07T09:18:16"/>
    <s v="JC15F14"/>
    <n v="60"/>
    <n v="0.73599999999999999"/>
    <n v="5.2999999999999999E-2"/>
    <n v="7.2"/>
    <n v="83.3"/>
    <n v="342"/>
    <n v="736"/>
    <s v="14"/>
    <s v="J"/>
    <s v="C"/>
    <x v="14"/>
    <x v="0"/>
    <d v="2022-08-26T00:00:00"/>
    <x v="2"/>
    <x v="10"/>
    <d v="2022-10-08T09:18:16"/>
    <x v="5"/>
  </r>
  <r>
    <d v="2022-10-07T09:31:49"/>
    <s v="JC15F13"/>
    <n v="60"/>
    <n v="0.73099999999999998"/>
    <n v="5.0999999999999997E-2"/>
    <n v="7"/>
    <n v="81.7"/>
    <n v="158"/>
    <n v="731"/>
    <s v="13"/>
    <s v="J"/>
    <s v="C"/>
    <x v="14"/>
    <x v="0"/>
    <d v="2022-08-26T00:00:00"/>
    <x v="2"/>
    <x v="11"/>
    <d v="2022-10-08T09:31:49"/>
    <x v="5"/>
  </r>
  <r>
    <d v="2022-10-07T09:44:41"/>
    <s v="JC15F12"/>
    <n v="60"/>
    <n v="0.73699999999999999"/>
    <n v="4.7E-2"/>
    <n v="6.4"/>
    <n v="91.7"/>
    <n v="390"/>
    <n v="737"/>
    <s v="12"/>
    <s v="J"/>
    <s v="C"/>
    <x v="14"/>
    <x v="0"/>
    <d v="2022-08-26T00:00:00"/>
    <x v="2"/>
    <x v="12"/>
    <d v="2022-10-08T09:44:41"/>
    <x v="5"/>
  </r>
  <r>
    <d v="2022-10-07T09:57:39"/>
    <s v="JC15F11"/>
    <n v="60"/>
    <n v="0.71399999999999997"/>
    <n v="4.4999999999999998E-2"/>
    <n v="6.3"/>
    <n v="91.7"/>
    <n v="417"/>
    <n v="714"/>
    <s v="11"/>
    <s v="J"/>
    <s v="C"/>
    <x v="14"/>
    <x v="0"/>
    <d v="2022-08-26T00:00:00"/>
    <x v="2"/>
    <x v="13"/>
    <d v="2022-10-08T09:57:39"/>
    <x v="5"/>
  </r>
  <r>
    <d v="2022-10-07T10:08:44"/>
    <s v="JC15F10"/>
    <n v="60"/>
    <n v="0.72499999999999998"/>
    <n v="5.0999999999999997E-2"/>
    <n v="7"/>
    <n v="85"/>
    <n v="402"/>
    <n v="725"/>
    <s v="10"/>
    <s v="J"/>
    <s v="C"/>
    <x v="14"/>
    <x v="0"/>
    <d v="2022-08-26T00:00:00"/>
    <x v="2"/>
    <x v="14"/>
    <d v="2022-10-08T10:08:44"/>
    <x v="5"/>
  </r>
  <r>
    <d v="2022-10-07T10:20:52"/>
    <s v="JC15F09"/>
    <n v="60"/>
    <n v="0.71399999999999997"/>
    <n v="5.8999999999999997E-2"/>
    <n v="8.3000000000000007"/>
    <n v="78.3"/>
    <n v="393"/>
    <n v="714"/>
    <s v="09"/>
    <s v="J"/>
    <s v="C"/>
    <x v="14"/>
    <x v="0"/>
    <d v="2022-08-26T00:00:00"/>
    <x v="2"/>
    <x v="15"/>
    <d v="2022-10-08T10:20:52"/>
    <x v="5"/>
  </r>
  <r>
    <d v="2022-10-07T10:32:51"/>
    <s v="JC15F08"/>
    <n v="60"/>
    <n v="0.81599999999999995"/>
    <n v="5.1999999999999998E-2"/>
    <n v="6.3"/>
    <n v="93.3"/>
    <n v="386"/>
    <n v="816"/>
    <s v="08"/>
    <s v="J"/>
    <s v="C"/>
    <x v="14"/>
    <x v="0"/>
    <d v="2022-08-26T00:00:00"/>
    <x v="2"/>
    <x v="7"/>
    <d v="2022-10-08T10:32:51"/>
    <x v="5"/>
  </r>
  <r>
    <d v="2022-10-07T10:45:01"/>
    <s v="JC15F07"/>
    <n v="61"/>
    <n v="0.81499999999999995"/>
    <n v="0.27900000000000003"/>
    <n v="34.200000000000003"/>
    <n v="80.3"/>
    <n v="471"/>
    <n v="815"/>
    <s v="07"/>
    <s v="J"/>
    <s v="C"/>
    <x v="14"/>
    <x v="0"/>
    <d v="2022-08-26T00:00:00"/>
    <x v="2"/>
    <x v="6"/>
    <d v="2022-10-08T10:45:01"/>
    <x v="5"/>
  </r>
  <r>
    <d v="2022-10-07T10:55:58"/>
    <s v="JC15F06"/>
    <n v="60"/>
    <n v="0.66500000000000004"/>
    <n v="0.05"/>
    <n v="7.5"/>
    <n v="81.7"/>
    <n v="482"/>
    <n v="665"/>
    <s v="06"/>
    <s v="J"/>
    <s v="C"/>
    <x v="14"/>
    <x v="0"/>
    <d v="2022-08-26T00:00:00"/>
    <x v="2"/>
    <x v="5"/>
    <d v="2022-10-08T10:55:58"/>
    <x v="5"/>
  </r>
  <r>
    <d v="2022-10-07T11:05:50"/>
    <s v="JC15F05"/>
    <n v="60"/>
    <n v="0.64900000000000002"/>
    <n v="5.1999999999999998E-2"/>
    <n v="8"/>
    <n v="86.7"/>
    <n v="317"/>
    <n v="649"/>
    <s v="05"/>
    <s v="J"/>
    <s v="C"/>
    <x v="14"/>
    <x v="0"/>
    <d v="2022-08-26T00:00:00"/>
    <x v="2"/>
    <x v="4"/>
    <d v="2022-10-08T11:05:50"/>
    <x v="5"/>
  </r>
  <r>
    <d v="2022-10-07T11:20:39"/>
    <s v="JC15F04"/>
    <n v="60"/>
    <n v="0.67500000000000004"/>
    <n v="0.06"/>
    <n v="8.8000000000000007"/>
    <n v="80"/>
    <n v="372"/>
    <n v="675"/>
    <s v="04"/>
    <s v="J"/>
    <s v="C"/>
    <x v="14"/>
    <x v="0"/>
    <d v="2022-08-26T00:00:00"/>
    <x v="2"/>
    <x v="3"/>
    <d v="2022-10-08T11:20:39"/>
    <x v="5"/>
  </r>
  <r>
    <d v="2022-10-07T11:33:00"/>
    <s v="JC15F03"/>
    <n v="60"/>
    <n v="0.66200000000000003"/>
    <n v="0.04"/>
    <n v="6.1"/>
    <n v="90"/>
    <n v="346"/>
    <n v="662"/>
    <s v="03"/>
    <s v="J"/>
    <s v="C"/>
    <x v="14"/>
    <x v="0"/>
    <d v="2022-08-26T00:00:00"/>
    <x v="2"/>
    <x v="2"/>
    <d v="2022-10-08T11:33:00"/>
    <x v="5"/>
  </r>
  <r>
    <d v="2022-10-07T11:46:39"/>
    <s v="JC15F02"/>
    <n v="60"/>
    <n v="0.68200000000000005"/>
    <n v="4.5999999999999999E-2"/>
    <n v="6.8"/>
    <n v="86.7"/>
    <n v="381"/>
    <n v="682"/>
    <s v="02"/>
    <s v="J"/>
    <s v="C"/>
    <x v="14"/>
    <x v="0"/>
    <d v="2022-08-26T00:00:00"/>
    <x v="2"/>
    <x v="1"/>
    <d v="2022-10-08T11:46:39"/>
    <x v="5"/>
  </r>
  <r>
    <d v="2022-10-07T11:59:26"/>
    <s v="JC15F01"/>
    <n v="60"/>
    <n v="0.57799999999999996"/>
    <n v="4.3999999999999997E-2"/>
    <n v="7.7"/>
    <n v="83.3"/>
    <n v="367"/>
    <n v="578"/>
    <s v="01"/>
    <s v="J"/>
    <s v="C"/>
    <x v="14"/>
    <x v="0"/>
    <d v="2022-08-26T00:00:00"/>
    <x v="2"/>
    <x v="0"/>
    <d v="2022-10-08T11:59:26"/>
    <x v="5"/>
  </r>
  <r>
    <d v="2022-10-07T13:08:37"/>
    <s v="JC16M01"/>
    <n v="20"/>
    <n v="0.90800000000000003"/>
    <n v="8.1000000000000003E-2"/>
    <n v="8.9"/>
    <n v="80"/>
    <n v="393"/>
    <n v="908"/>
    <s v="01"/>
    <s v="J"/>
    <s v="C"/>
    <x v="15"/>
    <x v="1"/>
    <d v="2022-08-26T00:00:00"/>
    <x v="2"/>
    <x v="0"/>
    <d v="2022-10-08T13:08:37"/>
    <x v="5"/>
  </r>
  <r>
    <d v="2022-10-07T13:12:43"/>
    <s v="JC16M02"/>
    <n v="20"/>
    <n v="0.94299999999999995"/>
    <n v="9.7000000000000003E-2"/>
    <n v="10.3"/>
    <n v="65"/>
    <n v="365"/>
    <n v="943"/>
    <s v="02"/>
    <s v="J"/>
    <s v="C"/>
    <x v="15"/>
    <x v="1"/>
    <d v="2022-08-26T00:00:00"/>
    <x v="2"/>
    <x v="1"/>
    <d v="2022-10-08T13:12:43"/>
    <x v="5"/>
  </r>
  <r>
    <d v="2022-10-07T13:16:57"/>
    <s v="JC16M03"/>
    <n v="20"/>
    <n v="0.97899999999999998"/>
    <n v="6.2E-2"/>
    <n v="6.3"/>
    <n v="85"/>
    <n v="477"/>
    <n v="979"/>
    <s v="03"/>
    <s v="J"/>
    <s v="C"/>
    <x v="15"/>
    <x v="1"/>
    <d v="2022-08-26T00:00:00"/>
    <x v="2"/>
    <x v="2"/>
    <d v="2022-10-08T13:16:57"/>
    <x v="5"/>
  </r>
  <r>
    <d v="2022-10-07T13:20:26"/>
    <s v="JC16M04"/>
    <n v="20"/>
    <n v="1.0549999999999999"/>
    <n v="7.2999999999999995E-2"/>
    <n v="6.9"/>
    <n v="85"/>
    <n v="462"/>
    <n v="1055"/>
    <s v="04"/>
    <s v="J"/>
    <s v="C"/>
    <x v="15"/>
    <x v="1"/>
    <d v="2022-08-26T00:00:00"/>
    <x v="2"/>
    <x v="3"/>
    <d v="2022-10-08T13:20:26"/>
    <x v="5"/>
  </r>
  <r>
    <d v="2022-10-07T13:24:14"/>
    <s v="JC16M05"/>
    <n v="20"/>
    <n v="1.177"/>
    <n v="7.0000000000000007E-2"/>
    <n v="6"/>
    <n v="95"/>
    <n v="381"/>
    <n v="1177"/>
    <s v="05"/>
    <s v="J"/>
    <s v="C"/>
    <x v="15"/>
    <x v="1"/>
    <d v="2022-08-26T00:00:00"/>
    <x v="2"/>
    <x v="4"/>
    <d v="2022-10-08T13:24:14"/>
    <x v="5"/>
  </r>
  <r>
    <d v="2022-10-07T13:29:17"/>
    <s v="JC16F09"/>
    <n v="60"/>
    <n v="0.76200000000000001"/>
    <n v="6.3E-2"/>
    <n v="8.3000000000000007"/>
    <n v="83.3"/>
    <n v="424"/>
    <n v="762"/>
    <s v="09"/>
    <s v="J"/>
    <s v="C"/>
    <x v="15"/>
    <x v="0"/>
    <d v="2022-08-26T00:00:00"/>
    <x v="2"/>
    <x v="15"/>
    <d v="2022-10-08T13:29:17"/>
    <x v="5"/>
  </r>
  <r>
    <d v="2022-10-07T13:40:26"/>
    <s v="JC16F10"/>
    <n v="60"/>
    <n v="0.70299999999999996"/>
    <n v="5.2999999999999999E-2"/>
    <n v="7.5"/>
    <n v="78.3"/>
    <n v="441"/>
    <n v="703"/>
    <s v="10"/>
    <s v="J"/>
    <s v="C"/>
    <x v="15"/>
    <x v="0"/>
    <d v="2022-08-26T00:00:00"/>
    <x v="2"/>
    <x v="14"/>
    <d v="2022-10-08T13:40:26"/>
    <x v="5"/>
  </r>
  <r>
    <d v="2022-10-07T13:52:05"/>
    <s v="JC16F11"/>
    <n v="59"/>
    <n v="0.72099999999999997"/>
    <n v="4.5999999999999999E-2"/>
    <n v="6.4"/>
    <n v="93.2"/>
    <n v="363"/>
    <n v="721"/>
    <s v="11"/>
    <s v="J"/>
    <s v="C"/>
    <x v="15"/>
    <x v="0"/>
    <d v="2022-08-26T00:00:00"/>
    <x v="2"/>
    <x v="13"/>
    <d v="2022-10-08T13:52:05"/>
    <x v="5"/>
  </r>
  <r>
    <d v="2022-10-07T14:04:14"/>
    <s v="JC16F12"/>
    <n v="60"/>
    <n v="0.68700000000000006"/>
    <n v="4.3999999999999997E-2"/>
    <n v="6.4"/>
    <n v="88.3"/>
    <n v="379"/>
    <n v="687"/>
    <s v="12"/>
    <s v="J"/>
    <s v="C"/>
    <x v="15"/>
    <x v="0"/>
    <d v="2022-08-26T00:00:00"/>
    <x v="2"/>
    <x v="12"/>
    <d v="2022-10-08T14:04:14"/>
    <x v="5"/>
  </r>
  <r>
    <d v="2022-10-07T14:17:24"/>
    <s v="JC16F13"/>
    <n v="60"/>
    <n v="0.70499999999999996"/>
    <n v="4.2000000000000003E-2"/>
    <n v="5.9"/>
    <n v="90"/>
    <n v="382"/>
    <n v="705"/>
    <s v="13"/>
    <s v="J"/>
    <s v="C"/>
    <x v="15"/>
    <x v="0"/>
    <d v="2022-08-26T00:00:00"/>
    <x v="2"/>
    <x v="11"/>
    <d v="2022-10-08T14:17:24"/>
    <x v="5"/>
  </r>
  <r>
    <d v="2022-10-07T14:29:47"/>
    <s v="JC16F14"/>
    <n v="60"/>
    <n v="0.68899999999999995"/>
    <n v="4.7E-2"/>
    <n v="6.8"/>
    <n v="83.3"/>
    <n v="411"/>
    <n v="689"/>
    <s v="14"/>
    <s v="J"/>
    <s v="C"/>
    <x v="15"/>
    <x v="0"/>
    <d v="2022-08-26T00:00:00"/>
    <x v="2"/>
    <x v="10"/>
    <d v="2022-10-08T14:29:47"/>
    <x v="5"/>
  </r>
  <r>
    <d v="2022-10-07T14:41:54"/>
    <s v="JC16F15"/>
    <n v="60"/>
    <n v="0.69899999999999995"/>
    <n v="4.3999999999999997E-2"/>
    <n v="6.3"/>
    <n v="90"/>
    <n v="469"/>
    <n v="699"/>
    <s v="15"/>
    <s v="J"/>
    <s v="C"/>
    <x v="15"/>
    <x v="0"/>
    <d v="2022-08-26T00:00:00"/>
    <x v="2"/>
    <x v="9"/>
    <d v="2022-10-08T14:41:54"/>
    <x v="5"/>
  </r>
  <r>
    <d v="2022-10-07T14:52:22"/>
    <s v="JC16F16"/>
    <n v="60"/>
    <n v="0.66800000000000004"/>
    <n v="3.5000000000000003E-2"/>
    <n v="5.2"/>
    <n v="96.7"/>
    <n v="428"/>
    <n v="668"/>
    <s v="16"/>
    <s v="J"/>
    <s v="C"/>
    <x v="15"/>
    <x v="0"/>
    <d v="2022-08-26T00:00:00"/>
    <x v="2"/>
    <x v="8"/>
    <d v="2022-10-08T14:52:22"/>
    <x v="5"/>
  </r>
  <r>
    <d v="2022-10-07T15:05:08"/>
    <s v="JC16F08"/>
    <n v="60"/>
    <n v="0.78800000000000003"/>
    <n v="0.06"/>
    <n v="7.6"/>
    <n v="81.7"/>
    <n v="429"/>
    <n v="788"/>
    <s v="08"/>
    <s v="J"/>
    <s v="C"/>
    <x v="15"/>
    <x v="0"/>
    <d v="2022-08-26T00:00:00"/>
    <x v="2"/>
    <x v="7"/>
    <d v="2022-10-08T15:05:08"/>
    <x v="5"/>
  </r>
  <r>
    <d v="2022-10-07T15:16:26"/>
    <s v="JC16F07"/>
    <n v="60"/>
    <n v="0.77600000000000002"/>
    <n v="4.2999999999999997E-2"/>
    <n v="5.6"/>
    <n v="96.7"/>
    <n v="354"/>
    <n v="776"/>
    <s v="07"/>
    <s v="J"/>
    <s v="C"/>
    <x v="15"/>
    <x v="0"/>
    <d v="2022-08-26T00:00:00"/>
    <x v="2"/>
    <x v="6"/>
    <d v="2022-10-08T15:16:26"/>
    <x v="5"/>
  </r>
  <r>
    <d v="2022-10-07T15:29:49"/>
    <s v="JC16F06"/>
    <n v="60"/>
    <n v="0.69399999999999995"/>
    <n v="4.2000000000000003E-2"/>
    <n v="6"/>
    <n v="90"/>
    <n v="334"/>
    <n v="694"/>
    <s v="06"/>
    <s v="J"/>
    <s v="C"/>
    <x v="15"/>
    <x v="0"/>
    <d v="2022-08-26T00:00:00"/>
    <x v="2"/>
    <x v="5"/>
    <d v="2022-10-08T15:29:49"/>
    <x v="5"/>
  </r>
  <r>
    <d v="2022-10-07T15:43:37"/>
    <s v="JC16F05"/>
    <n v="60"/>
    <n v="0.66900000000000004"/>
    <n v="5.0999999999999997E-2"/>
    <n v="7.6"/>
    <n v="81.7"/>
    <n v="337"/>
    <n v="669"/>
    <s v="05"/>
    <s v="J"/>
    <s v="C"/>
    <x v="15"/>
    <x v="0"/>
    <d v="2022-08-26T00:00:00"/>
    <x v="2"/>
    <x v="4"/>
    <d v="2022-10-08T15:43:37"/>
    <x v="5"/>
  </r>
  <r>
    <d v="2022-10-07T15:57:38"/>
    <s v="JC16F04"/>
    <n v="60"/>
    <n v="0.67"/>
    <n v="4.4999999999999998E-2"/>
    <n v="6.6"/>
    <n v="83.3"/>
    <n v="68"/>
    <n v="670"/>
    <s v="04"/>
    <s v="J"/>
    <s v="C"/>
    <x v="15"/>
    <x v="0"/>
    <d v="2022-08-26T00:00:00"/>
    <x v="2"/>
    <x v="3"/>
    <d v="2022-10-08T15:57:38"/>
    <x v="5"/>
  </r>
  <r>
    <d v="2022-10-07T16:52:12"/>
    <s v="JC16F03"/>
    <n v="60"/>
    <n v="0.68200000000000005"/>
    <n v="5.0999999999999997E-2"/>
    <n v="7.4"/>
    <n v="83.3"/>
    <n v="481"/>
    <n v="682"/>
    <s v="03"/>
    <s v="J"/>
    <s v="C"/>
    <x v="15"/>
    <x v="0"/>
    <d v="2022-08-26T00:00:00"/>
    <x v="2"/>
    <x v="2"/>
    <d v="2022-10-08T16:52:12"/>
    <x v="5"/>
  </r>
  <r>
    <d v="2022-10-07T17:01:31"/>
    <s v="JC16F02"/>
    <n v="60"/>
    <n v="0.66500000000000004"/>
    <n v="5.7000000000000002E-2"/>
    <n v="8.5"/>
    <n v="75"/>
    <n v="475"/>
    <n v="665"/>
    <s v="02"/>
    <s v="J"/>
    <s v="C"/>
    <x v="15"/>
    <x v="0"/>
    <d v="2022-08-26T00:00:00"/>
    <x v="2"/>
    <x v="1"/>
    <d v="2022-10-08T17:01:31"/>
    <x v="5"/>
  </r>
  <r>
    <d v="2022-10-07T17:10:54"/>
    <s v="JC16F01"/>
    <n v="60"/>
    <n v="0.59699999999999998"/>
    <n v="5.2999999999999999E-2"/>
    <n v="9.8000000000000007"/>
    <n v="53.3"/>
    <n v="539"/>
    <n v="597"/>
    <s v="01"/>
    <s v="J"/>
    <s v="C"/>
    <x v="15"/>
    <x v="0"/>
    <d v="2022-08-26T00:00:00"/>
    <x v="2"/>
    <x v="0"/>
    <d v="2022-10-08T17:10:54"/>
    <x v="5"/>
  </r>
  <r>
    <d v="2022-10-08T08:29:29"/>
    <s v="JC05M02"/>
    <n v="20"/>
    <n v="1.1990000000000001"/>
    <n v="0.108"/>
    <n v="9"/>
    <n v="70"/>
    <n v="419"/>
    <n v="1199"/>
    <s v="02"/>
    <s v="J"/>
    <s v="C"/>
    <x v="10"/>
    <x v="1"/>
    <d v="2022-08-12T00:00:00"/>
    <x v="4"/>
    <x v="1"/>
    <d v="2022-10-08T08:29:29"/>
    <x v="5"/>
  </r>
  <r>
    <d v="2022-10-08T08:33:38"/>
    <s v="JC05M03"/>
    <n v="20"/>
    <n v="1.292"/>
    <n v="0.123"/>
    <n v="9.6"/>
    <n v="75"/>
    <n v="447"/>
    <n v="1292"/>
    <s v="03"/>
    <s v="J"/>
    <s v="C"/>
    <x v="10"/>
    <x v="1"/>
    <d v="2022-08-12T00:00:00"/>
    <x v="4"/>
    <x v="2"/>
    <d v="2022-10-08T08:33:38"/>
    <x v="5"/>
  </r>
  <r>
    <d v="2022-10-08T08:37:33"/>
    <s v="JC05M04"/>
    <n v="21"/>
    <n v="1.3939999999999999"/>
    <n v="0.17699999999999999"/>
    <n v="12.7"/>
    <n v="57.1"/>
    <n v="413"/>
    <n v="1394"/>
    <s v="04"/>
    <s v="J"/>
    <s v="C"/>
    <x v="10"/>
    <x v="1"/>
    <d v="2022-08-12T00:00:00"/>
    <x v="4"/>
    <x v="3"/>
    <d v="2022-10-08T08:37:33"/>
    <x v="5"/>
  </r>
  <r>
    <d v="2022-10-08T08:41:34"/>
    <s v="JC05M05"/>
    <n v="20"/>
    <n v="1.3109999999999999"/>
    <n v="0.14299999999999999"/>
    <n v="10.9"/>
    <n v="70"/>
    <n v="429"/>
    <n v="1311"/>
    <s v="05"/>
    <s v="J"/>
    <s v="C"/>
    <x v="10"/>
    <x v="1"/>
    <d v="2022-08-12T00:00:00"/>
    <x v="4"/>
    <x v="4"/>
    <d v="2022-10-08T08:41:34"/>
    <x v="5"/>
  </r>
  <r>
    <d v="2022-10-08T08:45:25"/>
    <s v="JC05M06"/>
    <n v="20"/>
    <n v="1.4419999999999999"/>
    <n v="0.115"/>
    <n v="8"/>
    <n v="80"/>
    <n v="442"/>
    <n v="1442"/>
    <s v="06"/>
    <s v="J"/>
    <s v="C"/>
    <x v="10"/>
    <x v="1"/>
    <d v="2022-08-12T00:00:00"/>
    <x v="4"/>
    <x v="5"/>
    <d v="2022-10-08T08:45:25"/>
    <x v="5"/>
  </r>
  <r>
    <d v="2022-10-08T08:49:19"/>
    <s v="JC05M07"/>
    <n v="20"/>
    <n v="1.526"/>
    <n v="0.13700000000000001"/>
    <n v="9"/>
    <n v="65"/>
    <n v="444"/>
    <n v="1526"/>
    <s v="07"/>
    <s v="J"/>
    <s v="C"/>
    <x v="10"/>
    <x v="1"/>
    <d v="2022-08-12T00:00:00"/>
    <x v="4"/>
    <x v="6"/>
    <d v="2022-10-08T08:49:19"/>
    <x v="5"/>
  </r>
  <r>
    <d v="2022-10-08T08:54:14"/>
    <s v="JC05F16"/>
    <n v="60"/>
    <n v="0.94799999999999995"/>
    <n v="0.08"/>
    <n v="8.5"/>
    <n v="81.7"/>
    <n v="527"/>
    <n v="948"/>
    <s v="16"/>
    <s v="J"/>
    <s v="C"/>
    <x v="10"/>
    <x v="0"/>
    <d v="2022-08-12T00:00:00"/>
    <x v="4"/>
    <x v="8"/>
    <d v="2022-10-08T08:54:14"/>
    <x v="5"/>
  </r>
  <r>
    <d v="2022-10-08T09:02:51"/>
    <s v="JC05F15"/>
    <n v="60"/>
    <n v="0.91900000000000004"/>
    <n v="8.5000000000000006E-2"/>
    <n v="9.3000000000000007"/>
    <n v="76.7"/>
    <n v="539"/>
    <n v="919"/>
    <s v="15"/>
    <s v="J"/>
    <s v="C"/>
    <x v="10"/>
    <x v="0"/>
    <d v="2022-08-12T00:00:00"/>
    <x v="4"/>
    <x v="9"/>
    <d v="2022-10-08T09:02:51"/>
    <x v="5"/>
  </r>
  <r>
    <d v="2022-10-08T09:11:20"/>
    <s v="JC05F14"/>
    <n v="60"/>
    <n v="0.871"/>
    <n v="6.7000000000000004E-2"/>
    <n v="7.7"/>
    <n v="80"/>
    <n v="494"/>
    <n v="871"/>
    <s v="14"/>
    <s v="J"/>
    <s v="C"/>
    <x v="10"/>
    <x v="0"/>
    <d v="2022-08-12T00:00:00"/>
    <x v="4"/>
    <x v="10"/>
    <d v="2022-10-08T09:11:20"/>
    <x v="5"/>
  </r>
  <r>
    <d v="2022-10-08T09:20:15"/>
    <s v="JC05F13"/>
    <n v="60"/>
    <n v="0.878"/>
    <n v="7.3999999999999996E-2"/>
    <n v="8.4"/>
    <n v="81.7"/>
    <n v="529"/>
    <n v="878"/>
    <s v="13"/>
    <s v="J"/>
    <s v="C"/>
    <x v="10"/>
    <x v="0"/>
    <d v="2022-08-12T00:00:00"/>
    <x v="4"/>
    <x v="11"/>
    <d v="2022-10-08T09:20:15"/>
    <x v="5"/>
  </r>
  <r>
    <d v="2022-10-08T09:28:58"/>
    <s v="JC05F12"/>
    <n v="60"/>
    <n v="0.871"/>
    <n v="0.09"/>
    <n v="10.3"/>
    <n v="76.7"/>
    <n v="518"/>
    <n v="871"/>
    <s v="12"/>
    <s v="J"/>
    <s v="C"/>
    <x v="10"/>
    <x v="0"/>
    <d v="2022-08-12T00:00:00"/>
    <x v="4"/>
    <x v="12"/>
    <d v="2022-10-08T09:28:58"/>
    <x v="5"/>
  </r>
  <r>
    <d v="2022-10-08T09:37:48"/>
    <s v="JC05F11"/>
    <n v="60"/>
    <n v="0.91600000000000004"/>
    <n v="8.6999999999999994E-2"/>
    <n v="9.5"/>
    <n v="78.3"/>
    <n v="533"/>
    <n v="916"/>
    <s v="11"/>
    <s v="J"/>
    <s v="C"/>
    <x v="10"/>
    <x v="0"/>
    <d v="2022-08-12T00:00:00"/>
    <x v="4"/>
    <x v="13"/>
    <d v="2022-10-08T09:37:48"/>
    <x v="5"/>
  </r>
  <r>
    <d v="2022-10-08T09:46:23"/>
    <s v="JC05F10"/>
    <n v="60"/>
    <n v="0.94199999999999995"/>
    <n v="6.4000000000000001E-2"/>
    <n v="6.7"/>
    <n v="88.3"/>
    <n v="535"/>
    <n v="942"/>
    <s v="10"/>
    <s v="J"/>
    <s v="C"/>
    <x v="10"/>
    <x v="0"/>
    <d v="2022-08-12T00:00:00"/>
    <x v="4"/>
    <x v="14"/>
    <d v="2022-10-08T09:46:23"/>
    <x v="5"/>
  </r>
  <r>
    <d v="2022-10-08T09:54:57"/>
    <s v="JC05F09"/>
    <n v="60"/>
    <n v="0.93899999999999995"/>
    <n v="9.2999999999999999E-2"/>
    <n v="9.9"/>
    <n v="80"/>
    <n v="495"/>
    <n v="939"/>
    <s v="09"/>
    <s v="J"/>
    <s v="C"/>
    <x v="10"/>
    <x v="0"/>
    <d v="2022-08-12T00:00:00"/>
    <x v="4"/>
    <x v="15"/>
    <d v="2022-10-08T09:54:57"/>
    <x v="5"/>
  </r>
  <r>
    <d v="2022-10-08T10:04:17"/>
    <s v="JC05F08"/>
    <n v="60"/>
    <n v="0.94199999999999995"/>
    <n v="7.3999999999999996E-2"/>
    <n v="7.9"/>
    <n v="80"/>
    <n v="500"/>
    <n v="942"/>
    <s v="08"/>
    <s v="J"/>
    <s v="C"/>
    <x v="10"/>
    <x v="0"/>
    <d v="2022-08-12T00:00:00"/>
    <x v="4"/>
    <x v="7"/>
    <d v="2022-10-08T10:04:17"/>
    <x v="5"/>
  </r>
  <r>
    <d v="2022-10-08T10:13:31"/>
    <s v="JC05F07"/>
    <n v="60"/>
    <n v="0.91200000000000003"/>
    <n v="6.4000000000000001E-2"/>
    <n v="7"/>
    <n v="81.7"/>
    <n v="509"/>
    <n v="912"/>
    <s v="07"/>
    <s v="J"/>
    <s v="C"/>
    <x v="10"/>
    <x v="0"/>
    <d v="2022-08-12T00:00:00"/>
    <x v="4"/>
    <x v="6"/>
    <d v="2022-10-08T10:13:31"/>
    <x v="5"/>
  </r>
  <r>
    <d v="2022-10-08T10:23:59"/>
    <s v="JC05F06"/>
    <n v="60"/>
    <n v="0.877"/>
    <n v="6.0999999999999999E-2"/>
    <n v="7"/>
    <n v="78.3"/>
    <n v="513"/>
    <n v="877"/>
    <s v="06"/>
    <s v="J"/>
    <s v="C"/>
    <x v="10"/>
    <x v="0"/>
    <d v="2022-08-12T00:00:00"/>
    <x v="4"/>
    <x v="5"/>
    <d v="2022-10-08T10:23:59"/>
    <x v="5"/>
  </r>
  <r>
    <d v="2022-10-08T10:32:59"/>
    <s v="JC05F05"/>
    <n v="61"/>
    <n v="0.90400000000000003"/>
    <n v="7.2999999999999995E-2"/>
    <n v="8.1"/>
    <n v="78.7"/>
    <n v="533"/>
    <n v="904"/>
    <s v="05"/>
    <s v="J"/>
    <s v="C"/>
    <x v="10"/>
    <x v="0"/>
    <d v="2022-08-12T00:00:00"/>
    <x v="4"/>
    <x v="4"/>
    <d v="2022-10-08T10:32:59"/>
    <x v="5"/>
  </r>
  <r>
    <d v="2022-10-08T10:42:10"/>
    <s v="JC05F04"/>
    <n v="60"/>
    <n v="0.93400000000000005"/>
    <n v="9.9000000000000005E-2"/>
    <n v="10.6"/>
    <n v="65"/>
    <n v="520"/>
    <n v="934"/>
    <s v="04"/>
    <s v="J"/>
    <s v="C"/>
    <x v="10"/>
    <x v="0"/>
    <d v="2022-08-12T00:00:00"/>
    <x v="4"/>
    <x v="3"/>
    <d v="2022-10-08T10:42:10"/>
    <x v="5"/>
  </r>
  <r>
    <d v="2022-10-08T10:51:52"/>
    <s v="JC05F03"/>
    <n v="60"/>
    <n v="0.93600000000000005"/>
    <n v="0.10100000000000001"/>
    <n v="10.8"/>
    <n v="66.7"/>
    <n v="513"/>
    <n v="936"/>
    <s v="03"/>
    <s v="J"/>
    <s v="C"/>
    <x v="10"/>
    <x v="0"/>
    <d v="2022-08-12T00:00:00"/>
    <x v="4"/>
    <x v="2"/>
    <d v="2022-10-08T10:51:52"/>
    <x v="5"/>
  </r>
  <r>
    <d v="2022-10-08T11:01:13"/>
    <s v="JC05F02"/>
    <n v="60"/>
    <n v="0.88100000000000001"/>
    <n v="9.6000000000000002E-2"/>
    <n v="10.9"/>
    <n v="60"/>
    <n v="497"/>
    <n v="881"/>
    <s v="02"/>
    <s v="J"/>
    <s v="C"/>
    <x v="10"/>
    <x v="0"/>
    <d v="2022-08-12T00:00:00"/>
    <x v="4"/>
    <x v="1"/>
    <d v="2022-10-08T11:01:13"/>
    <x v="5"/>
  </r>
  <r>
    <d v="2022-10-08T11:10:41"/>
    <s v="JC05F01"/>
    <n v="60"/>
    <n v="0.877"/>
    <n v="8.5999999999999993E-2"/>
    <n v="9.8000000000000007"/>
    <n v="70"/>
    <n v="477"/>
    <n v="877"/>
    <s v="01"/>
    <s v="J"/>
    <s v="C"/>
    <x v="10"/>
    <x v="0"/>
    <d v="2022-08-12T00:00:00"/>
    <x v="4"/>
    <x v="0"/>
    <d v="2022-10-08T11:10:41"/>
    <x v="5"/>
  </r>
  <r>
    <d v="2022-10-06T09:08:56"/>
    <s v="JC10M02"/>
    <n v="20"/>
    <n v="1.153"/>
    <n v="6.4000000000000001E-2"/>
    <n v="5.5"/>
    <n v="85"/>
    <n v="429"/>
    <n v="1153"/>
    <s v="02"/>
    <s v="J"/>
    <s v="C"/>
    <x v="8"/>
    <x v="1"/>
    <d v="2022-08-18T00:00:00"/>
    <x v="3"/>
    <x v="1"/>
    <d v="2022-10-08T09:08:56"/>
    <x v="5"/>
  </r>
  <r>
    <d v="2022-10-06T09:13:39"/>
    <s v="JC10M03"/>
    <n v="20"/>
    <n v="1.202"/>
    <n v="9.9000000000000005E-2"/>
    <n v="8.3000000000000007"/>
    <n v="85"/>
    <n v="465"/>
    <n v="1202"/>
    <s v="03"/>
    <s v="J"/>
    <s v="C"/>
    <x v="8"/>
    <x v="1"/>
    <d v="2022-08-18T00:00:00"/>
    <x v="3"/>
    <x v="2"/>
    <d v="2022-10-08T09:13:39"/>
    <x v="5"/>
  </r>
  <r>
    <d v="2022-10-06T09:17:37"/>
    <s v="JC10M04"/>
    <n v="20"/>
    <n v="1.2110000000000001"/>
    <n v="7.1999999999999995E-2"/>
    <n v="6"/>
    <n v="95"/>
    <n v="391"/>
    <n v="1211"/>
    <s v="04"/>
    <s v="J"/>
    <s v="C"/>
    <x v="8"/>
    <x v="1"/>
    <d v="2022-08-18T00:00:00"/>
    <x v="3"/>
    <x v="3"/>
    <d v="2022-10-08T09:17:37"/>
    <x v="5"/>
  </r>
  <r>
    <d v="2022-10-06T09:22:07"/>
    <s v="JC10M05"/>
    <n v="20"/>
    <n v="1.212"/>
    <n v="9.8000000000000004E-2"/>
    <n v="8.1"/>
    <n v="95"/>
    <n v="459"/>
    <n v="1212"/>
    <s v="05"/>
    <s v="J"/>
    <s v="C"/>
    <x v="8"/>
    <x v="1"/>
    <d v="2022-08-18T00:00:00"/>
    <x v="3"/>
    <x v="4"/>
    <d v="2022-10-08T09:22:07"/>
    <x v="5"/>
  </r>
  <r>
    <d v="2022-10-06T09:26:17"/>
    <s v="JC10M06"/>
    <n v="20"/>
    <n v="1.3149999999999999"/>
    <n v="9.1999999999999998E-2"/>
    <n v="7"/>
    <n v="95"/>
    <n v="369"/>
    <n v="1315"/>
    <s v="06"/>
    <s v="J"/>
    <s v="C"/>
    <x v="8"/>
    <x v="1"/>
    <d v="2022-08-18T00:00:00"/>
    <x v="3"/>
    <x v="5"/>
    <d v="2022-10-08T09:26:17"/>
    <x v="5"/>
  </r>
  <r>
    <d v="2022-10-06T09:31:03"/>
    <s v="JC10M07"/>
    <n v="20"/>
    <n v="1.1259999999999999"/>
    <n v="0.109"/>
    <n v="9.6"/>
    <n v="75"/>
    <n v="477"/>
    <n v="1126"/>
    <s v="07"/>
    <s v="J"/>
    <s v="C"/>
    <x v="8"/>
    <x v="1"/>
    <d v="2022-08-18T00:00:00"/>
    <x v="3"/>
    <x v="6"/>
    <d v="2022-10-08T09:31:03"/>
    <x v="5"/>
  </r>
  <r>
    <d v="2022-10-06T09:34:38"/>
    <s v="JC14M02"/>
    <n v="20"/>
    <n v="0.91500000000000004"/>
    <n v="5.8000000000000003E-2"/>
    <n v="6.3"/>
    <n v="90"/>
    <n v="320"/>
    <n v="915"/>
    <s v="02"/>
    <s v="J"/>
    <s v="C"/>
    <x v="13"/>
    <x v="1"/>
    <d v="2022-08-25T00:00:00"/>
    <x v="2"/>
    <x v="1"/>
    <d v="2022-10-08T09:34:38"/>
    <x v="5"/>
  </r>
  <r>
    <d v="2022-10-06T09:36:21"/>
    <s v="JC10F16"/>
    <n v="60"/>
    <n v="0.84299999999999997"/>
    <n v="5.7000000000000002E-2"/>
    <n v="6.8"/>
    <n v="91.7"/>
    <n v="561"/>
    <n v="843"/>
    <s v="16"/>
    <s v="J"/>
    <s v="C"/>
    <x v="8"/>
    <x v="0"/>
    <d v="2022-08-18T00:00:00"/>
    <x v="3"/>
    <x v="8"/>
    <d v="2022-10-08T09:36:21"/>
    <x v="5"/>
  </r>
  <r>
    <d v="2022-10-06T09:39:28"/>
    <s v="JC14M03"/>
    <n v="44"/>
    <n v="0.995"/>
    <n v="0.09"/>
    <n v="9"/>
    <n v="77.3"/>
    <n v="356"/>
    <n v="995"/>
    <s v="03"/>
    <s v="J"/>
    <s v="C"/>
    <x v="13"/>
    <x v="1"/>
    <d v="2022-08-25T00:00:00"/>
    <x v="2"/>
    <x v="2"/>
    <d v="2022-10-08T09:39:28"/>
    <x v="5"/>
  </r>
  <r>
    <d v="2022-10-06T09:44:52"/>
    <s v="JC10F15"/>
    <n v="60"/>
    <n v="0.86299999999999999"/>
    <n v="4.5999999999999999E-2"/>
    <n v="5.3"/>
    <n v="93.3"/>
    <n v="570"/>
    <n v="863"/>
    <s v="15"/>
    <s v="J"/>
    <s v="C"/>
    <x v="8"/>
    <x v="0"/>
    <d v="2022-08-18T00:00:00"/>
    <x v="3"/>
    <x v="9"/>
    <d v="2022-10-08T09:44:52"/>
    <x v="5"/>
  </r>
  <r>
    <d v="2022-10-06T09:48:03"/>
    <s v="JC14M04"/>
    <n v="20"/>
    <n v="0.98799999999999999"/>
    <n v="8.3000000000000004E-2"/>
    <n v="8.4"/>
    <n v="85"/>
    <n v="421"/>
    <n v="988"/>
    <s v="04"/>
    <s v="J"/>
    <s v="C"/>
    <x v="13"/>
    <x v="1"/>
    <d v="2022-08-25T00:00:00"/>
    <x v="2"/>
    <x v="3"/>
    <d v="2022-10-08T09:48:03"/>
    <x v="5"/>
  </r>
  <r>
    <d v="2022-10-06T09:51:55"/>
    <s v="JC14M05"/>
    <n v="28"/>
    <n v="0.98799999999999999"/>
    <n v="0.08"/>
    <n v="8.1"/>
    <n v="85.7"/>
    <n v="380"/>
    <n v="988"/>
    <s v="05"/>
    <s v="J"/>
    <s v="C"/>
    <x v="13"/>
    <x v="1"/>
    <d v="2022-08-25T00:00:00"/>
    <x v="2"/>
    <x v="4"/>
    <d v="2022-10-08T09:51:55"/>
    <x v="5"/>
  </r>
  <r>
    <d v="2022-10-06T09:53:41"/>
    <s v="JC10F14"/>
    <n v="60"/>
    <n v="0.84199999999999997"/>
    <n v="5.0999999999999997E-2"/>
    <n v="6"/>
    <n v="93.3"/>
    <n v="523"/>
    <n v="842"/>
    <s v="14"/>
    <s v="J"/>
    <s v="C"/>
    <x v="8"/>
    <x v="0"/>
    <d v="2022-08-18T00:00:00"/>
    <x v="3"/>
    <x v="10"/>
    <d v="2022-10-08T09:53:41"/>
    <x v="5"/>
  </r>
  <r>
    <d v="2022-10-06T09:58:56"/>
    <s v="JC14M06"/>
    <n v="20"/>
    <n v="1.0760000000000001"/>
    <n v="0.1"/>
    <n v="9.3000000000000007"/>
    <n v="60"/>
    <n v="407"/>
    <n v="1076"/>
    <s v="06"/>
    <s v="J"/>
    <s v="C"/>
    <x v="13"/>
    <x v="1"/>
    <d v="2022-08-25T00:00:00"/>
    <x v="2"/>
    <x v="5"/>
    <d v="2022-10-08T09:58:56"/>
    <x v="5"/>
  </r>
  <r>
    <d v="2022-10-06T10:02:47"/>
    <s v="JC14M07"/>
    <n v="20"/>
    <n v="1.1240000000000001"/>
    <n v="9.5000000000000001E-2"/>
    <n v="8.4"/>
    <n v="70"/>
    <n v="365"/>
    <n v="1124"/>
    <s v="07"/>
    <s v="J"/>
    <s v="C"/>
    <x v="13"/>
    <x v="1"/>
    <d v="2022-08-25T00:00:00"/>
    <x v="2"/>
    <x v="6"/>
    <d v="2022-10-08T10:02:47"/>
    <x v="5"/>
  </r>
  <r>
    <d v="2022-10-06T10:03:00"/>
    <s v="JC10F13"/>
    <n v="60"/>
    <n v="0.83199999999999996"/>
    <n v="6.2E-2"/>
    <n v="7.4"/>
    <n v="83.3"/>
    <n v="501"/>
    <n v="832"/>
    <s v="13"/>
    <s v="J"/>
    <s v="C"/>
    <x v="8"/>
    <x v="0"/>
    <d v="2022-08-18T00:00:00"/>
    <x v="3"/>
    <x v="11"/>
    <d v="2022-10-08T10:03:00"/>
    <x v="5"/>
  </r>
  <r>
    <d v="2022-10-06T10:08:27"/>
    <s v="JC14F16"/>
    <n v="60"/>
    <n v="0.71099999999999997"/>
    <n v="5.1999999999999998E-2"/>
    <n v="7.4"/>
    <n v="85"/>
    <n v="404"/>
    <n v="711"/>
    <s v="16"/>
    <s v="J"/>
    <s v="C"/>
    <x v="13"/>
    <x v="0"/>
    <d v="2022-08-25T00:00:00"/>
    <x v="2"/>
    <x v="8"/>
    <d v="2022-10-08T10:08:27"/>
    <x v="5"/>
  </r>
  <r>
    <d v="2022-10-06T10:13:26"/>
    <s v="JC10F12"/>
    <n v="60"/>
    <n v="0.82099999999999995"/>
    <n v="6.7000000000000004E-2"/>
    <n v="8.1999999999999993"/>
    <n v="90"/>
    <n v="508"/>
    <n v="821"/>
    <s v="12"/>
    <s v="J"/>
    <s v="C"/>
    <x v="8"/>
    <x v="0"/>
    <d v="2022-08-18T00:00:00"/>
    <x v="3"/>
    <x v="12"/>
    <d v="2022-10-08T10:13:26"/>
    <x v="5"/>
  </r>
  <r>
    <d v="2022-10-06T10:19:14"/>
    <s v="JC14F15"/>
    <n v="60"/>
    <n v="0.72099999999999997"/>
    <n v="5.1999999999999998E-2"/>
    <n v="7.2"/>
    <n v="86.7"/>
    <n v="468"/>
    <n v="721"/>
    <s v="15"/>
    <s v="J"/>
    <s v="C"/>
    <x v="13"/>
    <x v="0"/>
    <d v="2022-08-25T00:00:00"/>
    <x v="2"/>
    <x v="9"/>
    <d v="2022-10-08T10:19:14"/>
    <x v="5"/>
  </r>
  <r>
    <d v="2022-10-06T10:23:21"/>
    <s v="JC10F11"/>
    <n v="60"/>
    <n v="0.85"/>
    <n v="5.7000000000000002E-2"/>
    <n v="6.7"/>
    <n v="86.7"/>
    <n v="454"/>
    <n v="850"/>
    <s v="11"/>
    <s v="J"/>
    <s v="C"/>
    <x v="8"/>
    <x v="0"/>
    <d v="2022-08-18T00:00:00"/>
    <x v="3"/>
    <x v="13"/>
    <d v="2022-10-08T10:23:21"/>
    <x v="5"/>
  </r>
  <r>
    <d v="2022-10-06T10:29:17"/>
    <s v="JC14F14"/>
    <n v="60"/>
    <n v="0.72099999999999997"/>
    <n v="4.5999999999999999E-2"/>
    <n v="6.4"/>
    <n v="90"/>
    <n v="401"/>
    <n v="721"/>
    <s v="14"/>
    <s v="J"/>
    <s v="C"/>
    <x v="13"/>
    <x v="0"/>
    <d v="2022-08-25T00:00:00"/>
    <x v="2"/>
    <x v="10"/>
    <d v="2022-10-08T10:29:17"/>
    <x v="5"/>
  </r>
  <r>
    <d v="2022-10-06T10:34:55"/>
    <s v="JC10F10"/>
    <n v="60"/>
    <n v="0.82799999999999996"/>
    <n v="4.4999999999999998E-2"/>
    <n v="5.4"/>
    <n v="95"/>
    <n v="424"/>
    <n v="828"/>
    <s v="10"/>
    <s v="J"/>
    <s v="C"/>
    <x v="8"/>
    <x v="0"/>
    <d v="2022-08-18T00:00:00"/>
    <x v="3"/>
    <x v="14"/>
    <d v="2022-10-08T10:34:55"/>
    <x v="5"/>
  </r>
  <r>
    <d v="2022-10-06T10:40:37"/>
    <s v="JC14F13"/>
    <n v="60"/>
    <n v="0.72199999999999998"/>
    <n v="4.2999999999999997E-2"/>
    <n v="5.9"/>
    <n v="93.3"/>
    <n v="444"/>
    <n v="722"/>
    <s v="13"/>
    <s v="J"/>
    <s v="C"/>
    <x v="13"/>
    <x v="0"/>
    <d v="2022-08-25T00:00:00"/>
    <x v="2"/>
    <x v="11"/>
    <d v="2022-10-08T10:40:37"/>
    <x v="5"/>
  </r>
  <r>
    <d v="2022-10-06T10:46:17"/>
    <s v="JC10F09"/>
    <n v="60"/>
    <n v="0.84"/>
    <n v="7.1999999999999995E-2"/>
    <n v="8.6"/>
    <n v="76.7"/>
    <n v="445"/>
    <n v="840"/>
    <s v="09"/>
    <s v="J"/>
    <s v="C"/>
    <x v="8"/>
    <x v="0"/>
    <d v="2022-08-18T00:00:00"/>
    <x v="3"/>
    <x v="15"/>
    <d v="2022-10-08T10:46:17"/>
    <x v="5"/>
  </r>
  <r>
    <d v="2022-10-06T10:51:17"/>
    <s v="JC14F12"/>
    <n v="60"/>
    <n v="0.71"/>
    <n v="4.7E-2"/>
    <n v="6.7"/>
    <n v="88.3"/>
    <n v="421"/>
    <n v="710"/>
    <s v="12"/>
    <s v="J"/>
    <s v="C"/>
    <x v="13"/>
    <x v="0"/>
    <d v="2022-08-25T00:00:00"/>
    <x v="2"/>
    <x v="12"/>
    <d v="2022-10-08T10:51:17"/>
    <x v="5"/>
  </r>
  <r>
    <d v="2022-10-06T10:57:02"/>
    <s v="JC10F08"/>
    <n v="60"/>
    <n v="0.98499999999999999"/>
    <n v="7.0999999999999994E-2"/>
    <n v="7.2"/>
    <n v="90"/>
    <n v="453"/>
    <n v="985"/>
    <s v="08"/>
    <s v="J"/>
    <s v="C"/>
    <x v="8"/>
    <x v="0"/>
    <d v="2022-08-18T00:00:00"/>
    <x v="3"/>
    <x v="7"/>
    <d v="2022-10-08T10:57:02"/>
    <x v="5"/>
  </r>
  <r>
    <d v="2022-10-06T11:02:40"/>
    <s v="JC14F11"/>
    <n v="59"/>
    <n v="0.73399999999999999"/>
    <n v="5.8000000000000003E-2"/>
    <n v="7.8"/>
    <n v="79.7"/>
    <n v="402"/>
    <n v="734"/>
    <s v="11"/>
    <s v="J"/>
    <s v="C"/>
    <x v="13"/>
    <x v="0"/>
    <d v="2022-08-25T00:00:00"/>
    <x v="2"/>
    <x v="13"/>
    <d v="2022-10-08T11:02:40"/>
    <x v="5"/>
  </r>
  <r>
    <d v="2022-10-06T11:06:59"/>
    <s v="JC10F07"/>
    <n v="60"/>
    <n v="0.96899999999999997"/>
    <n v="6.2E-2"/>
    <n v="6.4"/>
    <n v="90"/>
    <n v="489"/>
    <n v="969"/>
    <s v="07"/>
    <s v="J"/>
    <s v="C"/>
    <x v="8"/>
    <x v="0"/>
    <d v="2022-08-18T00:00:00"/>
    <x v="3"/>
    <x v="6"/>
    <d v="2022-10-08T11:06:59"/>
    <x v="5"/>
  </r>
  <r>
    <d v="2022-10-06T11:14:13"/>
    <s v="JC14F10"/>
    <n v="60"/>
    <n v="0.79200000000000004"/>
    <n v="5.5E-2"/>
    <n v="6.9"/>
    <n v="88.3"/>
    <n v="442"/>
    <n v="792"/>
    <s v="10"/>
    <s v="J"/>
    <s v="C"/>
    <x v="13"/>
    <x v="0"/>
    <d v="2022-08-25T00:00:00"/>
    <x v="2"/>
    <x v="14"/>
    <d v="2022-10-08T11:14:13"/>
    <x v="5"/>
  </r>
  <r>
    <d v="2022-10-06T11:16:45"/>
    <s v="JC10F06"/>
    <n v="60"/>
    <n v="0.88400000000000001"/>
    <n v="8.5999999999999993E-2"/>
    <n v="9.6999999999999993"/>
    <n v="70"/>
    <n v="536"/>
    <n v="884"/>
    <s v="06"/>
    <s v="J"/>
    <s v="C"/>
    <x v="8"/>
    <x v="0"/>
    <d v="2022-08-18T00:00:00"/>
    <x v="3"/>
    <x v="5"/>
    <d v="2022-10-08T11:16:45"/>
    <x v="5"/>
  </r>
  <r>
    <d v="2022-10-06T11:25:01"/>
    <s v="JC14F09"/>
    <n v="60"/>
    <n v="0.79600000000000004"/>
    <n v="5.7000000000000002E-2"/>
    <n v="7.1"/>
    <n v="85"/>
    <n v="439"/>
    <n v="796"/>
    <s v="09"/>
    <s v="J"/>
    <s v="C"/>
    <x v="13"/>
    <x v="0"/>
    <d v="2022-08-25T00:00:00"/>
    <x v="2"/>
    <x v="15"/>
    <d v="2022-10-08T11:25:01"/>
    <x v="5"/>
  </r>
  <r>
    <d v="2022-10-06T11:25:43"/>
    <s v="JC10F05"/>
    <n v="60"/>
    <n v="0.77400000000000002"/>
    <n v="4.7E-2"/>
    <n v="6"/>
    <n v="91.7"/>
    <n v="493"/>
    <n v="774"/>
    <s v="05"/>
    <s v="J"/>
    <s v="C"/>
    <x v="8"/>
    <x v="0"/>
    <d v="2022-08-18T00:00:00"/>
    <x v="3"/>
    <x v="4"/>
    <d v="2022-10-08T11:25:43"/>
    <x v="5"/>
  </r>
  <r>
    <d v="2022-10-06T11:35:10"/>
    <s v="JC10F04"/>
    <n v="59"/>
    <n v="0.78900000000000003"/>
    <n v="4.9000000000000002E-2"/>
    <n v="6.3"/>
    <n v="93.2"/>
    <n v="461"/>
    <n v="789"/>
    <s v="04"/>
    <s v="J"/>
    <s v="C"/>
    <x v="8"/>
    <x v="0"/>
    <d v="2022-08-18T00:00:00"/>
    <x v="3"/>
    <x v="3"/>
    <d v="2022-10-08T11:35:10"/>
    <x v="5"/>
  </r>
  <r>
    <d v="2022-10-06T11:44:49"/>
    <s v="JC10F03"/>
    <n v="60"/>
    <n v="0.76400000000000001"/>
    <n v="4.7E-2"/>
    <n v="6.2"/>
    <n v="90"/>
    <n v="539"/>
    <n v="764"/>
    <s v="03"/>
    <s v="J"/>
    <s v="C"/>
    <x v="8"/>
    <x v="0"/>
    <d v="2022-08-18T00:00:00"/>
    <x v="3"/>
    <x v="2"/>
    <d v="2022-10-08T11:44:49"/>
    <x v="5"/>
  </r>
  <r>
    <d v="2022-10-06T11:53:31"/>
    <s v="JC10F02"/>
    <n v="60"/>
    <n v="0.77600000000000002"/>
    <n v="4.3999999999999997E-2"/>
    <n v="5.7"/>
    <n v="88.3"/>
    <n v="532"/>
    <n v="776"/>
    <s v="02"/>
    <s v="J"/>
    <s v="C"/>
    <x v="8"/>
    <x v="0"/>
    <d v="2022-08-18T00:00:00"/>
    <x v="3"/>
    <x v="1"/>
    <d v="2022-10-08T11:53:31"/>
    <x v="5"/>
  </r>
  <r>
    <d v="2022-10-06T12:02:04"/>
    <s v="JC10F01"/>
    <n v="60"/>
    <n v="0.78700000000000003"/>
    <n v="4.7E-2"/>
    <n v="6"/>
    <n v="90"/>
    <n v="536"/>
    <n v="787"/>
    <s v="01"/>
    <s v="J"/>
    <s v="C"/>
    <x v="8"/>
    <x v="0"/>
    <d v="2022-08-18T00:00:00"/>
    <x v="3"/>
    <x v="0"/>
    <d v="2022-10-08T12:02:04"/>
    <x v="5"/>
  </r>
  <r>
    <d v="2022-10-06T13:14:16"/>
    <s v="JC14F08"/>
    <n v="60"/>
    <n v="0.78700000000000003"/>
    <n v="6.8000000000000005E-2"/>
    <n v="8.6"/>
    <n v="75"/>
    <n v="366"/>
    <n v="787"/>
    <s v="08"/>
    <s v="J"/>
    <s v="C"/>
    <x v="13"/>
    <x v="0"/>
    <d v="2022-08-25T00:00:00"/>
    <x v="2"/>
    <x v="7"/>
    <d v="2022-10-08T13:14:16"/>
    <x v="5"/>
  </r>
  <r>
    <d v="2022-10-06T13:14:28"/>
    <s v="JC11M02"/>
    <n v="20"/>
    <n v="1.105"/>
    <n v="8.3000000000000004E-2"/>
    <n v="7.5"/>
    <n v="90"/>
    <n v="456"/>
    <n v="1105"/>
    <s v="02"/>
    <s v="J"/>
    <s v="C"/>
    <x v="9"/>
    <x v="1"/>
    <d v="2022-08-18T00:00:00"/>
    <x v="3"/>
    <x v="1"/>
    <d v="2022-10-08T13:14:28"/>
    <x v="5"/>
  </r>
  <r>
    <d v="2022-10-06T13:19:06"/>
    <s v="JC11M03"/>
    <n v="20"/>
    <n v="1.1599999999999999"/>
    <n v="0.11700000000000001"/>
    <n v="10.1"/>
    <n v="80"/>
    <n v="409"/>
    <n v="1160"/>
    <s v="03"/>
    <s v="J"/>
    <s v="C"/>
    <x v="9"/>
    <x v="1"/>
    <d v="2022-08-18T00:00:00"/>
    <x v="3"/>
    <x v="2"/>
    <d v="2022-10-08T13:19:06"/>
    <x v="5"/>
  </r>
  <r>
    <d v="2022-10-06T13:23:00"/>
    <s v="JC11M04"/>
    <n v="20"/>
    <n v="1.214"/>
    <n v="9.1999999999999998E-2"/>
    <n v="7.6"/>
    <n v="85"/>
    <n v="493"/>
    <n v="1214"/>
    <s v="04"/>
    <s v="J"/>
    <s v="C"/>
    <x v="9"/>
    <x v="1"/>
    <d v="2022-08-18T00:00:00"/>
    <x v="3"/>
    <x v="3"/>
    <d v="2022-10-08T13:23:00"/>
    <x v="5"/>
  </r>
  <r>
    <d v="2022-10-06T13:26:20"/>
    <s v="JC14F07"/>
    <n v="60"/>
    <n v="0.81899999999999995"/>
    <n v="5.2999999999999999E-2"/>
    <n v="6.5"/>
    <n v="91.7"/>
    <n v="443"/>
    <n v="819"/>
    <s v="07"/>
    <s v="J"/>
    <s v="C"/>
    <x v="13"/>
    <x v="0"/>
    <d v="2022-08-25T00:00:00"/>
    <x v="2"/>
    <x v="6"/>
    <d v="2022-10-08T13:26:20"/>
    <x v="5"/>
  </r>
  <r>
    <d v="2022-10-06T13:26:25"/>
    <s v="JC11M05"/>
    <n v="20"/>
    <n v="1.266"/>
    <n v="8.4000000000000005E-2"/>
    <n v="6.7"/>
    <n v="85"/>
    <n v="439"/>
    <n v="1266"/>
    <s v="05"/>
    <s v="J"/>
    <s v="C"/>
    <x v="9"/>
    <x v="1"/>
    <d v="2022-08-18T00:00:00"/>
    <x v="3"/>
    <x v="4"/>
    <d v="2022-10-08T13:26:25"/>
    <x v="5"/>
  </r>
  <r>
    <d v="2022-10-06T13:30:32"/>
    <s v="JC11M06"/>
    <n v="20"/>
    <n v="1.3939999999999999"/>
    <n v="6.9000000000000006E-2"/>
    <n v="4.9000000000000004"/>
    <n v="100"/>
    <n v="456"/>
    <n v="1394"/>
    <s v="06"/>
    <s v="J"/>
    <s v="C"/>
    <x v="9"/>
    <x v="1"/>
    <d v="2022-08-18T00:00:00"/>
    <x v="3"/>
    <x v="5"/>
    <d v="2022-10-08T13:30:32"/>
    <x v="5"/>
  </r>
  <r>
    <d v="2022-10-06T13:34:07"/>
    <s v="JC11M07"/>
    <n v="20"/>
    <n v="0.97499999999999998"/>
    <n v="4.2999999999999997E-2"/>
    <n v="4.4000000000000004"/>
    <n v="100"/>
    <n v="483"/>
    <n v="975"/>
    <s v="07"/>
    <s v="J"/>
    <s v="C"/>
    <x v="9"/>
    <x v="1"/>
    <d v="2022-08-18T00:00:00"/>
    <x v="3"/>
    <x v="6"/>
    <d v="2022-10-08T13:34:07"/>
    <x v="5"/>
  </r>
  <r>
    <d v="2022-10-06T13:37:09"/>
    <s v="JC14F06"/>
    <n v="60"/>
    <n v="0.71099999999999997"/>
    <n v="4.8000000000000001E-2"/>
    <n v="6.8"/>
    <n v="86.7"/>
    <n v="433"/>
    <n v="711"/>
    <s v="06"/>
    <s v="J"/>
    <s v="C"/>
    <x v="13"/>
    <x v="0"/>
    <d v="2022-08-25T00:00:00"/>
    <x v="2"/>
    <x v="5"/>
    <d v="2022-10-08T13:37:09"/>
    <x v="5"/>
  </r>
  <r>
    <d v="2022-10-06T13:39:00"/>
    <s v="JC11F16"/>
    <n v="60"/>
    <n v="0.86"/>
    <n v="0.05"/>
    <n v="5.8"/>
    <n v="91.7"/>
    <n v="513"/>
    <n v="860"/>
    <s v="16"/>
    <s v="J"/>
    <s v="C"/>
    <x v="9"/>
    <x v="0"/>
    <d v="2022-08-18T00:00:00"/>
    <x v="3"/>
    <x v="8"/>
    <d v="2022-10-08T13:39:00"/>
    <x v="5"/>
  </r>
  <r>
    <d v="2022-10-06T13:48:18"/>
    <s v="JC11F15"/>
    <n v="60"/>
    <n v="0.82699999999999996"/>
    <n v="5.6000000000000001E-2"/>
    <n v="6.8"/>
    <n v="90"/>
    <n v="502"/>
    <n v="827"/>
    <s v="15"/>
    <s v="J"/>
    <s v="C"/>
    <x v="9"/>
    <x v="0"/>
    <d v="2022-08-18T00:00:00"/>
    <x v="3"/>
    <x v="9"/>
    <d v="2022-10-08T13:48:18"/>
    <x v="5"/>
  </r>
  <r>
    <d v="2022-10-06T13:48:32"/>
    <s v="JC14F05"/>
    <n v="60"/>
    <n v="0.70899999999999996"/>
    <n v="7.2999999999999995E-2"/>
    <n v="10.3"/>
    <n v="78.3"/>
    <n v="430"/>
    <n v="709"/>
    <s v="05"/>
    <s v="J"/>
    <s v="C"/>
    <x v="13"/>
    <x v="0"/>
    <d v="2022-08-25T00:00:00"/>
    <x v="2"/>
    <x v="4"/>
    <d v="2022-10-08T13:48:32"/>
    <x v="5"/>
  </r>
  <r>
    <d v="2022-10-06T13:58:15"/>
    <s v="JC11F14"/>
    <n v="60"/>
    <n v="0.83599999999999997"/>
    <n v="5.5E-2"/>
    <n v="6.6"/>
    <n v="88.3"/>
    <n v="483"/>
    <n v="836"/>
    <s v="14"/>
    <s v="J"/>
    <s v="C"/>
    <x v="9"/>
    <x v="0"/>
    <d v="2022-08-18T00:00:00"/>
    <x v="3"/>
    <x v="10"/>
    <d v="2022-10-08T13:58:15"/>
    <x v="5"/>
  </r>
  <r>
    <d v="2022-10-06T13:59:35"/>
    <s v="JC14F04"/>
    <n v="60"/>
    <n v="0.84599999999999997"/>
    <n v="7.0000000000000007E-2"/>
    <n v="8.3000000000000007"/>
    <n v="81.7"/>
    <n v="435"/>
    <n v="846"/>
    <s v="04"/>
    <s v="J"/>
    <s v="C"/>
    <x v="13"/>
    <x v="0"/>
    <d v="2022-08-25T00:00:00"/>
    <x v="2"/>
    <x v="3"/>
    <d v="2022-10-08T13:59:35"/>
    <x v="5"/>
  </r>
  <r>
    <d v="2022-10-06T14:07:57"/>
    <s v="JC11F13"/>
    <n v="60"/>
    <n v="0.82299999999999995"/>
    <n v="5.3999999999999999E-2"/>
    <n v="6.5"/>
    <n v="90"/>
    <n v="548"/>
    <n v="823"/>
    <s v="13"/>
    <s v="J"/>
    <s v="C"/>
    <x v="9"/>
    <x v="0"/>
    <d v="2022-08-18T00:00:00"/>
    <x v="3"/>
    <x v="11"/>
    <d v="2022-10-08T14:07:57"/>
    <x v="5"/>
  </r>
  <r>
    <d v="2022-10-06T14:10:00"/>
    <s v="JC14F03"/>
    <n v="60"/>
    <n v="0.63400000000000001"/>
    <n v="3.7999999999999999E-2"/>
    <n v="6"/>
    <n v="90"/>
    <n v="425"/>
    <n v="634"/>
    <s v="03"/>
    <s v="J"/>
    <s v="C"/>
    <x v="13"/>
    <x v="0"/>
    <d v="2022-08-25T00:00:00"/>
    <x v="2"/>
    <x v="2"/>
    <d v="2022-10-08T14:10:00"/>
    <x v="5"/>
  </r>
  <r>
    <d v="2022-10-06T14:17:14"/>
    <s v="JC11F12"/>
    <n v="60"/>
    <n v="0.82299999999999995"/>
    <n v="5.5E-2"/>
    <n v="6.7"/>
    <n v="88.3"/>
    <n v="531"/>
    <n v="823"/>
    <s v="12"/>
    <s v="J"/>
    <s v="C"/>
    <x v="9"/>
    <x v="0"/>
    <d v="2022-08-18T00:00:00"/>
    <x v="3"/>
    <x v="12"/>
    <d v="2022-10-08T14:17:14"/>
    <x v="5"/>
  </r>
  <r>
    <d v="2022-10-06T14:21:50"/>
    <s v="JC14F02"/>
    <n v="60"/>
    <n v="0.67100000000000004"/>
    <n v="3.7999999999999999E-2"/>
    <n v="5.7"/>
    <n v="90"/>
    <n v="393"/>
    <n v="671"/>
    <s v="02"/>
    <s v="J"/>
    <s v="C"/>
    <x v="13"/>
    <x v="0"/>
    <d v="2022-08-25T00:00:00"/>
    <x v="2"/>
    <x v="1"/>
    <d v="2022-10-08T14:21:50"/>
    <x v="5"/>
  </r>
  <r>
    <d v="2022-10-06T14:26:02"/>
    <s v="JC11F11"/>
    <n v="60"/>
    <n v="0.83499999999999996"/>
    <n v="5.2999999999999999E-2"/>
    <n v="6.4"/>
    <n v="91.7"/>
    <n v="513"/>
    <n v="835"/>
    <s v="11"/>
    <s v="J"/>
    <s v="C"/>
    <x v="9"/>
    <x v="0"/>
    <d v="2022-08-18T00:00:00"/>
    <x v="3"/>
    <x v="13"/>
    <d v="2022-10-08T14:26:02"/>
    <x v="5"/>
  </r>
  <r>
    <d v="2022-10-06T14:33:54"/>
    <s v="JC14F01"/>
    <n v="60"/>
    <n v="0.625"/>
    <n v="3.7999999999999999E-2"/>
    <n v="6.1"/>
    <n v="88.3"/>
    <n v="372"/>
    <n v="625"/>
    <s v="01"/>
    <s v="J"/>
    <s v="C"/>
    <x v="13"/>
    <x v="0"/>
    <d v="2022-08-25T00:00:00"/>
    <x v="2"/>
    <x v="0"/>
    <d v="2022-10-08T14:33:54"/>
    <x v="5"/>
  </r>
  <r>
    <d v="2022-10-06T14:35:18"/>
    <s v="JC11F10"/>
    <n v="60"/>
    <n v="0.84399999999999997"/>
    <n v="6.0999999999999999E-2"/>
    <n v="7.2"/>
    <n v="83.3"/>
    <n v="518"/>
    <n v="844"/>
    <s v="10"/>
    <s v="J"/>
    <s v="C"/>
    <x v="9"/>
    <x v="0"/>
    <d v="2022-08-18T00:00:00"/>
    <x v="3"/>
    <x v="14"/>
    <d v="2022-10-08T14:35:18"/>
    <x v="5"/>
  </r>
  <r>
    <d v="2022-10-06T14:44:14"/>
    <s v="JC11F09"/>
    <n v="60"/>
    <n v="0.79400000000000004"/>
    <n v="4.5999999999999999E-2"/>
    <n v="5.8"/>
    <n v="88.3"/>
    <n v="479"/>
    <n v="794"/>
    <s v="09"/>
    <s v="J"/>
    <s v="C"/>
    <x v="9"/>
    <x v="0"/>
    <d v="2022-08-18T00:00:00"/>
    <x v="3"/>
    <x v="15"/>
    <d v="2022-10-08T14:44:14"/>
    <x v="5"/>
  </r>
  <r>
    <d v="2022-10-06T14:53:33"/>
    <s v="JC11F08"/>
    <n v="60"/>
    <n v="0.93500000000000005"/>
    <n v="0.06"/>
    <n v="6.4"/>
    <n v="86.7"/>
    <n v="483"/>
    <n v="935"/>
    <s v="08"/>
    <s v="J"/>
    <s v="C"/>
    <x v="9"/>
    <x v="0"/>
    <d v="2022-08-18T00:00:00"/>
    <x v="3"/>
    <x v="7"/>
    <d v="2022-10-08T14:53:33"/>
    <x v="5"/>
  </r>
  <r>
    <d v="2022-10-06T15:03:10"/>
    <s v="JC11F07"/>
    <n v="60"/>
    <n v="0.95699999999999996"/>
    <n v="7.5999999999999998E-2"/>
    <n v="8"/>
    <n v="83.3"/>
    <n v="493"/>
    <n v="957"/>
    <s v="07"/>
    <s v="J"/>
    <s v="C"/>
    <x v="9"/>
    <x v="0"/>
    <d v="2022-08-18T00:00:00"/>
    <x v="3"/>
    <x v="6"/>
    <d v="2022-10-08T15:03:10"/>
    <x v="5"/>
  </r>
  <r>
    <d v="2022-10-06T15:13:20"/>
    <s v="JC11F06"/>
    <n v="60"/>
    <n v="0.81299999999999994"/>
    <n v="0.11"/>
    <n v="13.6"/>
    <n v="50"/>
    <n v="489"/>
    <n v="813"/>
    <s v="06"/>
    <s v="J"/>
    <s v="C"/>
    <x v="9"/>
    <x v="0"/>
    <d v="2022-08-18T00:00:00"/>
    <x v="3"/>
    <x v="5"/>
    <d v="2022-10-08T15:13:20"/>
    <x v="5"/>
  </r>
  <r>
    <d v="2022-10-06T15:23:12"/>
    <s v="JC11F05"/>
    <n v="60"/>
    <n v="0.73599999999999999"/>
    <n v="4.9000000000000002E-2"/>
    <n v="6.7"/>
    <n v="90"/>
    <n v="475"/>
    <n v="736"/>
    <s v="05"/>
    <s v="J"/>
    <s v="C"/>
    <x v="9"/>
    <x v="0"/>
    <d v="2022-08-18T00:00:00"/>
    <x v="3"/>
    <x v="4"/>
    <d v="2022-10-08T15:23:12"/>
    <x v="5"/>
  </r>
  <r>
    <d v="2022-10-06T15:32:36"/>
    <s v="JC11F04"/>
    <n v="60"/>
    <n v="0.77700000000000002"/>
    <n v="4.2999999999999997E-2"/>
    <n v="5.6"/>
    <n v="91.7"/>
    <n v="506"/>
    <n v="777"/>
    <s v="04"/>
    <s v="J"/>
    <s v="C"/>
    <x v="9"/>
    <x v="0"/>
    <d v="2022-08-18T00:00:00"/>
    <x v="3"/>
    <x v="3"/>
    <d v="2022-10-08T15:32:36"/>
    <x v="5"/>
  </r>
  <r>
    <d v="2022-10-06T15:41:49"/>
    <s v="JC11F03"/>
    <n v="60"/>
    <n v="0.78"/>
    <n v="5.0999999999999997E-2"/>
    <n v="6.6"/>
    <n v="86.7"/>
    <n v="451"/>
    <n v="780"/>
    <s v="03"/>
    <s v="J"/>
    <s v="C"/>
    <x v="9"/>
    <x v="0"/>
    <d v="2022-08-18T00:00:00"/>
    <x v="3"/>
    <x v="2"/>
    <d v="2022-10-08T15:41:49"/>
    <x v="5"/>
  </r>
  <r>
    <d v="2022-10-06T15:52:13"/>
    <s v="JC11F02"/>
    <n v="60"/>
    <n v="0.73799999999999999"/>
    <n v="5.6000000000000001E-2"/>
    <n v="7.6"/>
    <n v="85"/>
    <n v="461"/>
    <n v="738"/>
    <s v="02"/>
    <s v="J"/>
    <s v="C"/>
    <x v="9"/>
    <x v="0"/>
    <d v="2022-08-18T00:00:00"/>
    <x v="3"/>
    <x v="1"/>
    <d v="2022-10-08T15:52:13"/>
    <x v="5"/>
  </r>
  <r>
    <d v="2022-10-06T16:02:03"/>
    <s v="JC11F01"/>
    <n v="60"/>
    <n v="0.79100000000000004"/>
    <n v="7.0000000000000007E-2"/>
    <n v="8.9"/>
    <n v="78.3"/>
    <n v="489"/>
    <n v="791"/>
    <s v="01"/>
    <s v="J"/>
    <s v="C"/>
    <x v="9"/>
    <x v="0"/>
    <d v="2022-08-18T00:00:00"/>
    <x v="3"/>
    <x v="0"/>
    <d v="2022-10-08T16:02:03"/>
    <x v="5"/>
  </r>
  <r>
    <m/>
    <m/>
    <m/>
    <m/>
    <m/>
    <m/>
    <m/>
    <m/>
    <m/>
    <m/>
    <m/>
    <m/>
    <x v="16"/>
    <x v="2"/>
    <m/>
    <x v="6"/>
    <x v="16"/>
    <m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9">
  <r>
    <d v="2022-09-02T10:39:24"/>
    <s v="JC01F01"/>
    <n v="65"/>
    <n v="0.442"/>
    <n v="5.6000000000000001E-2"/>
    <n v="12.8"/>
    <n v="52.3"/>
    <n v="505"/>
    <n v="442"/>
    <s v="01"/>
    <s v="J"/>
    <s v="C"/>
    <x v="0"/>
    <x v="0"/>
    <d v="2022-08-05T00:00:00"/>
    <x v="0"/>
    <x v="0"/>
  </r>
  <r>
    <d v="2022-09-02T10:51:06"/>
    <s v="JC01F02"/>
    <n v="65"/>
    <n v="0.46400000000000002"/>
    <n v="0.05"/>
    <n v="10.7"/>
    <n v="64.599999999999994"/>
    <n v="611"/>
    <n v="464"/>
    <s v="02"/>
    <s v="J"/>
    <s v="C"/>
    <x v="0"/>
    <x v="0"/>
    <d v="2022-08-05T00:00:00"/>
    <x v="0"/>
    <x v="1"/>
  </r>
  <r>
    <d v="2022-09-02T10:59:58"/>
    <s v="JC01F03"/>
    <n v="65"/>
    <n v="0.51700000000000002"/>
    <n v="7.4999999999999997E-2"/>
    <n v="14.5"/>
    <n v="49.2"/>
    <n v="565"/>
    <n v="517"/>
    <s v="03"/>
    <s v="J"/>
    <s v="C"/>
    <x v="0"/>
    <x v="0"/>
    <d v="2022-08-05T00:00:00"/>
    <x v="0"/>
    <x v="2"/>
  </r>
  <r>
    <d v="2022-09-02T11:08:40"/>
    <s v="JC01F04"/>
    <n v="65"/>
    <n v="0.52"/>
    <n v="6.6000000000000003E-2"/>
    <n v="12.7"/>
    <n v="58.5"/>
    <n v="613"/>
    <n v="520"/>
    <s v="04"/>
    <s v="J"/>
    <s v="C"/>
    <x v="0"/>
    <x v="0"/>
    <d v="2022-08-05T00:00:00"/>
    <x v="0"/>
    <x v="3"/>
  </r>
  <r>
    <d v="2022-09-02T11:18:03"/>
    <s v="JC01M02"/>
    <n v="20"/>
    <n v="0.748"/>
    <n v="9.0999999999999998E-2"/>
    <n v="12.2"/>
    <n v="65"/>
    <n v="655"/>
    <n v="748"/>
    <s v="02"/>
    <s v="J"/>
    <s v="C"/>
    <x v="0"/>
    <x v="1"/>
    <d v="2022-08-05T00:00:00"/>
    <x v="0"/>
    <x v="1"/>
  </r>
  <r>
    <d v="2022-09-02T11:20:44"/>
    <s v="JC01M03"/>
    <n v="20"/>
    <n v="0.71099999999999997"/>
    <n v="9.0999999999999998E-2"/>
    <n v="12.8"/>
    <n v="75"/>
    <n v="621"/>
    <n v="711"/>
    <s v="03"/>
    <s v="J"/>
    <s v="C"/>
    <x v="0"/>
    <x v="1"/>
    <d v="2022-08-05T00:00:00"/>
    <x v="0"/>
    <x v="2"/>
  </r>
  <r>
    <d v="2022-09-02T11:24:16"/>
    <s v="JC01F05"/>
    <n v="67"/>
    <n v="0.503"/>
    <n v="5.5E-2"/>
    <n v="11"/>
    <n v="68.7"/>
    <n v="709"/>
    <n v="503"/>
    <s v="05"/>
    <s v="J"/>
    <s v="C"/>
    <x v="0"/>
    <x v="0"/>
    <d v="2022-08-05T00:00:00"/>
    <x v="0"/>
    <x v="4"/>
  </r>
  <r>
    <d v="2022-09-02T11:31:37"/>
    <s v="JC01F06"/>
    <n v="65"/>
    <n v="0.50800000000000001"/>
    <n v="6.9000000000000006E-2"/>
    <n v="13.5"/>
    <n v="55.4"/>
    <n v="690"/>
    <n v="508"/>
    <s v="06"/>
    <s v="J"/>
    <s v="C"/>
    <x v="0"/>
    <x v="0"/>
    <d v="2022-08-05T00:00:00"/>
    <x v="0"/>
    <x v="5"/>
  </r>
  <r>
    <d v="2022-09-02T11:39:31"/>
    <s v="JC01M04"/>
    <n v="30"/>
    <n v="0.74399999999999999"/>
    <n v="8.5000000000000006E-2"/>
    <n v="11.4"/>
    <n v="66.7"/>
    <n v="675"/>
    <n v="744"/>
    <s v="04"/>
    <s v="J"/>
    <s v="C"/>
    <x v="0"/>
    <x v="1"/>
    <d v="2022-08-05T00:00:00"/>
    <x v="0"/>
    <x v="3"/>
  </r>
  <r>
    <d v="2022-09-02T11:43:37"/>
    <s v="JC01F07"/>
    <n v="65"/>
    <n v="0.52500000000000002"/>
    <n v="6.4000000000000001E-2"/>
    <n v="12.1"/>
    <n v="64.599999999999994"/>
    <n v="657"/>
    <n v="525"/>
    <s v="07"/>
    <s v="J"/>
    <s v="C"/>
    <x v="0"/>
    <x v="0"/>
    <d v="2022-08-05T00:00:00"/>
    <x v="0"/>
    <x v="6"/>
  </r>
  <r>
    <d v="2022-09-02T11:51:09"/>
    <s v="JC01F08"/>
    <n v="65"/>
    <n v="0.51900000000000002"/>
    <n v="6.4000000000000001E-2"/>
    <n v="12.2"/>
    <n v="64.599999999999994"/>
    <n v="665"/>
    <n v="519"/>
    <s v="08"/>
    <s v="J"/>
    <s v="C"/>
    <x v="0"/>
    <x v="0"/>
    <d v="2022-08-05T00:00:00"/>
    <x v="0"/>
    <x v="7"/>
  </r>
  <r>
    <d v="2022-09-02T11:58:53"/>
    <s v="JC01M05"/>
    <n v="30"/>
    <n v="0.65700000000000003"/>
    <n v="6.5000000000000002E-2"/>
    <n v="9.9"/>
    <n v="66.7"/>
    <n v="635"/>
    <n v="657"/>
    <s v="05"/>
    <s v="J"/>
    <s v="C"/>
    <x v="0"/>
    <x v="1"/>
    <d v="2022-08-05T00:00:00"/>
    <x v="0"/>
    <x v="4"/>
  </r>
  <r>
    <d v="2022-09-02T12:02:58"/>
    <s v="JC01M06"/>
    <n v="20"/>
    <n v="0.70799999999999996"/>
    <n v="6.5000000000000002E-2"/>
    <n v="9.1"/>
    <n v="80"/>
    <n v="679"/>
    <n v="708"/>
    <s v="06"/>
    <s v="J"/>
    <s v="C"/>
    <x v="0"/>
    <x v="1"/>
    <d v="2022-08-05T00:00:00"/>
    <x v="0"/>
    <x v="5"/>
  </r>
  <r>
    <d v="2022-09-02T12:05:32"/>
    <s v="JC01M07"/>
    <n v="20"/>
    <n v="0.68899999999999995"/>
    <n v="9.4E-2"/>
    <n v="13.6"/>
    <n v="50"/>
    <n v="735"/>
    <n v="689"/>
    <s v="07"/>
    <s v="J"/>
    <s v="C"/>
    <x v="0"/>
    <x v="1"/>
    <d v="2022-08-05T00:00:00"/>
    <x v="0"/>
    <x v="6"/>
  </r>
  <r>
    <d v="2022-09-02T12:08:38"/>
    <s v="JC01F16"/>
    <n v="65"/>
    <n v="0.52100000000000002"/>
    <n v="7.1999999999999995E-2"/>
    <n v="13.8"/>
    <n v="49.2"/>
    <n v="731"/>
    <n v="521"/>
    <s v="16"/>
    <s v="J"/>
    <s v="C"/>
    <x v="0"/>
    <x v="0"/>
    <d v="2022-08-05T00:00:00"/>
    <x v="0"/>
    <x v="8"/>
  </r>
  <r>
    <d v="2022-09-02T12:15:43"/>
    <s v="JC01F15"/>
    <n v="65"/>
    <n v="0.52800000000000002"/>
    <n v="6.8000000000000005E-2"/>
    <n v="12.9"/>
    <n v="61.5"/>
    <n v="631"/>
    <n v="528"/>
    <s v="15"/>
    <s v="J"/>
    <s v="C"/>
    <x v="0"/>
    <x v="0"/>
    <d v="2022-08-05T00:00:00"/>
    <x v="0"/>
    <x v="9"/>
  </r>
  <r>
    <d v="2022-09-02T12:23:32"/>
    <s v="JC01F14"/>
    <n v="65"/>
    <n v="0.50800000000000001"/>
    <n v="7.0999999999999994E-2"/>
    <n v="14"/>
    <n v="47.7"/>
    <n v="674"/>
    <n v="508"/>
    <s v="14"/>
    <s v="J"/>
    <s v="C"/>
    <x v="0"/>
    <x v="0"/>
    <d v="2022-08-05T00:00:00"/>
    <x v="0"/>
    <x v="10"/>
  </r>
  <r>
    <d v="2022-09-02T12:31:02"/>
    <s v="JC01F13"/>
    <n v="65"/>
    <n v="0.52500000000000002"/>
    <n v="6.2E-2"/>
    <n v="11.8"/>
    <n v="64.599999999999994"/>
    <n v="643"/>
    <n v="525"/>
    <s v="13"/>
    <s v="J"/>
    <s v="C"/>
    <x v="0"/>
    <x v="0"/>
    <d v="2022-08-05T00:00:00"/>
    <x v="0"/>
    <x v="11"/>
  </r>
  <r>
    <d v="2022-09-02T12:39:14"/>
    <s v="JC01F12"/>
    <n v="65"/>
    <n v="0.51500000000000001"/>
    <n v="7.0000000000000007E-2"/>
    <n v="13.7"/>
    <n v="47.7"/>
    <n v="680"/>
    <n v="515"/>
    <s v="12"/>
    <s v="J"/>
    <s v="C"/>
    <x v="0"/>
    <x v="0"/>
    <d v="2022-08-05T00:00:00"/>
    <x v="0"/>
    <x v="12"/>
  </r>
  <r>
    <d v="2022-09-02T12:46:56"/>
    <s v="JC01F11"/>
    <n v="65"/>
    <n v="0.42899999999999999"/>
    <n v="7.8E-2"/>
    <n v="18.2"/>
    <n v="35.4"/>
    <n v="648"/>
    <n v="429"/>
    <s v="11"/>
    <s v="J"/>
    <s v="C"/>
    <x v="0"/>
    <x v="0"/>
    <d v="2022-08-05T00:00:00"/>
    <x v="0"/>
    <x v="13"/>
  </r>
  <r>
    <d v="2022-09-02T12:55:17"/>
    <s v="JC01F10"/>
    <n v="75"/>
    <n v="0.495"/>
    <n v="7.1999999999999995E-2"/>
    <n v="14.5"/>
    <n v="56"/>
    <n v="625"/>
    <n v="495"/>
    <s v="10"/>
    <s v="J"/>
    <s v="C"/>
    <x v="0"/>
    <x v="0"/>
    <d v="2022-08-05T00:00:00"/>
    <x v="0"/>
    <x v="14"/>
  </r>
  <r>
    <d v="2022-09-02T13:05:40"/>
    <s v="JC01F09"/>
    <n v="75"/>
    <n v="0.51200000000000001"/>
    <n v="7.8E-2"/>
    <n v="15.3"/>
    <n v="52"/>
    <n v="571"/>
    <n v="512"/>
    <s v="09"/>
    <s v="J"/>
    <s v="C"/>
    <x v="0"/>
    <x v="0"/>
    <d v="2022-08-05T00:00:00"/>
    <x v="0"/>
    <x v="15"/>
  </r>
  <r>
    <d v="2022-09-02T14:33:56"/>
    <s v="JC02M02"/>
    <n v="20"/>
    <n v="0.72"/>
    <n v="7.0000000000000007E-2"/>
    <n v="9.6999999999999993"/>
    <n v="65"/>
    <n v="545"/>
    <n v="720"/>
    <s v="02"/>
    <s v="J"/>
    <s v="C"/>
    <x v="1"/>
    <x v="1"/>
    <d v="2022-08-05T00:00:00"/>
    <x v="0"/>
    <x v="1"/>
  </r>
  <r>
    <d v="2022-09-02T14:37:22"/>
    <s v="JC02M03"/>
    <n v="20"/>
    <n v="0.71599999999999997"/>
    <n v="0.1"/>
    <n v="14"/>
    <n v="50"/>
    <n v="686"/>
    <n v="716"/>
    <s v="03"/>
    <s v="J"/>
    <s v="C"/>
    <x v="1"/>
    <x v="1"/>
    <d v="2022-08-05T00:00:00"/>
    <x v="0"/>
    <x v="2"/>
  </r>
  <r>
    <d v="2022-09-02T14:40:08"/>
    <s v="JC02M04"/>
    <n v="30"/>
    <n v="0.69199999999999995"/>
    <n v="7.8E-2"/>
    <n v="11.2"/>
    <n v="60"/>
    <n v="730"/>
    <n v="692"/>
    <s v="04"/>
    <s v="J"/>
    <s v="C"/>
    <x v="1"/>
    <x v="1"/>
    <d v="2022-08-05T00:00:00"/>
    <x v="0"/>
    <x v="3"/>
  </r>
  <r>
    <d v="2022-09-02T14:43:24"/>
    <s v="JC02M05"/>
    <n v="30"/>
    <n v="0.67600000000000005"/>
    <n v="9.1999999999999998E-2"/>
    <n v="13.6"/>
    <n v="66.7"/>
    <n v="635"/>
    <n v="676"/>
    <s v="05"/>
    <s v="J"/>
    <s v="C"/>
    <x v="1"/>
    <x v="1"/>
    <d v="2022-08-05T00:00:00"/>
    <x v="0"/>
    <x v="4"/>
  </r>
  <r>
    <d v="2022-09-02T14:47:06"/>
    <s v="JC02M06"/>
    <n v="20"/>
    <n v="0.73799999999999999"/>
    <n v="7.3999999999999996E-2"/>
    <n v="10"/>
    <n v="80"/>
    <n v="649"/>
    <n v="738"/>
    <s v="06"/>
    <s v="J"/>
    <s v="C"/>
    <x v="1"/>
    <x v="1"/>
    <d v="2022-08-05T00:00:00"/>
    <x v="0"/>
    <x v="5"/>
  </r>
  <r>
    <d v="2022-09-02T14:49:42"/>
    <s v="JC02M07"/>
    <n v="20"/>
    <n v="0.71599999999999997"/>
    <n v="8.4000000000000005E-2"/>
    <n v="11.8"/>
    <n v="55"/>
    <n v="679"/>
    <n v="716"/>
    <s v="07"/>
    <s v="J"/>
    <s v="C"/>
    <x v="1"/>
    <x v="1"/>
    <d v="2022-08-05T00:00:00"/>
    <x v="0"/>
    <x v="6"/>
  </r>
  <r>
    <d v="2022-09-02T14:53:32"/>
    <s v="JC02F16"/>
    <n v="65"/>
    <n v="0.47499999999999998"/>
    <n v="6.6000000000000003E-2"/>
    <n v="13.9"/>
    <n v="56.9"/>
    <n v="672"/>
    <n v="475"/>
    <s v="16"/>
    <s v="J"/>
    <s v="C"/>
    <x v="1"/>
    <x v="0"/>
    <d v="2022-08-05T00:00:00"/>
    <x v="0"/>
    <x v="8"/>
  </r>
  <r>
    <d v="2022-09-02T15:00:57"/>
    <s v="JC02F15"/>
    <n v="65"/>
    <n v="0.48699999999999999"/>
    <n v="0.06"/>
    <n v="12.4"/>
    <n v="49.2"/>
    <n v="581"/>
    <n v="487"/>
    <s v="15"/>
    <s v="J"/>
    <s v="C"/>
    <x v="1"/>
    <x v="0"/>
    <d v="2022-08-05T00:00:00"/>
    <x v="0"/>
    <x v="9"/>
  </r>
  <r>
    <d v="2022-09-02T15:10:16"/>
    <s v="JC02F14"/>
    <n v="65"/>
    <n v="0.46300000000000002"/>
    <n v="6.5000000000000002E-2"/>
    <n v="14"/>
    <n v="46.2"/>
    <n v="650"/>
    <n v="463"/>
    <s v="14"/>
    <s v="J"/>
    <s v="C"/>
    <x v="1"/>
    <x v="0"/>
    <d v="2022-08-05T00:00:00"/>
    <x v="0"/>
    <x v="10"/>
  </r>
  <r>
    <d v="2022-09-02T15:19:38"/>
    <s v="JC02F13"/>
    <n v="65"/>
    <n v="0.503"/>
    <n v="6.0999999999999999E-2"/>
    <n v="12.1"/>
    <n v="67.7"/>
    <n v="641"/>
    <n v="503"/>
    <s v="13"/>
    <s v="J"/>
    <s v="C"/>
    <x v="1"/>
    <x v="0"/>
    <d v="2022-08-05T00:00:00"/>
    <x v="0"/>
    <x v="11"/>
  </r>
  <r>
    <d v="2022-09-02T15:27:43"/>
    <s v="JC02F12"/>
    <n v="65"/>
    <n v="0.48299999999999998"/>
    <n v="6.9000000000000006E-2"/>
    <n v="14.3"/>
    <n v="47.7"/>
    <n v="627"/>
    <n v="483"/>
    <s v="12"/>
    <s v="J"/>
    <s v="C"/>
    <x v="1"/>
    <x v="0"/>
    <d v="2022-08-05T00:00:00"/>
    <x v="0"/>
    <x v="12"/>
  </r>
  <r>
    <d v="2022-09-02T15:36:22"/>
    <s v="JC02F11"/>
    <n v="65"/>
    <n v="0.49"/>
    <n v="5.7000000000000002E-2"/>
    <n v="11.7"/>
    <n v="63.1"/>
    <n v="646"/>
    <n v="490"/>
    <s v="11"/>
    <s v="J"/>
    <s v="C"/>
    <x v="1"/>
    <x v="0"/>
    <d v="2022-08-05T00:00:00"/>
    <x v="0"/>
    <x v="13"/>
  </r>
  <r>
    <d v="2022-09-02T15:47:12"/>
    <s v="JC02F10"/>
    <n v="75"/>
    <n v="0.46"/>
    <n v="5.5E-2"/>
    <n v="11.9"/>
    <n v="48"/>
    <n v="638"/>
    <n v="460"/>
    <s v="10"/>
    <s v="J"/>
    <s v="C"/>
    <x v="1"/>
    <x v="0"/>
    <d v="2022-08-05T00:00:00"/>
    <x v="0"/>
    <x v="14"/>
  </r>
  <r>
    <d v="2022-09-02T15:55:57"/>
    <s v="JC02F09"/>
    <n v="75"/>
    <n v="0.46400000000000002"/>
    <n v="6.3E-2"/>
    <n v="13.7"/>
    <n v="49.3"/>
    <n v="654"/>
    <n v="464"/>
    <s v="09"/>
    <s v="J"/>
    <s v="C"/>
    <x v="1"/>
    <x v="0"/>
    <d v="2022-08-05T00:00:00"/>
    <x v="0"/>
    <x v="15"/>
  </r>
  <r>
    <d v="2022-09-02T16:04:45"/>
    <s v="JC02F08"/>
    <n v="65"/>
    <n v="0.48399999999999999"/>
    <n v="0.06"/>
    <n v="12.3"/>
    <n v="64.599999999999994"/>
    <n v="648"/>
    <n v="484"/>
    <s v="08"/>
    <s v="J"/>
    <s v="C"/>
    <x v="1"/>
    <x v="0"/>
    <d v="2022-08-05T00:00:00"/>
    <x v="0"/>
    <x v="7"/>
  </r>
  <r>
    <d v="2022-09-02T16:13:39"/>
    <s v="JC02F07"/>
    <n v="65"/>
    <n v="0.46300000000000002"/>
    <n v="5.3999999999999999E-2"/>
    <n v="11.7"/>
    <n v="66.2"/>
    <n v="676"/>
    <n v="463"/>
    <s v="07"/>
    <s v="J"/>
    <s v="C"/>
    <x v="1"/>
    <x v="0"/>
    <d v="2022-08-05T00:00:00"/>
    <x v="0"/>
    <x v="6"/>
  </r>
  <r>
    <d v="2022-09-02T16:21:06"/>
    <s v="JC02F06"/>
    <n v="65"/>
    <n v="0.495"/>
    <n v="7.0999999999999994E-2"/>
    <n v="14.4"/>
    <n v="53.8"/>
    <n v="646"/>
    <n v="495"/>
    <s v="06"/>
    <s v="J"/>
    <s v="C"/>
    <x v="1"/>
    <x v="0"/>
    <d v="2022-08-05T00:00:00"/>
    <x v="0"/>
    <x v="5"/>
  </r>
  <r>
    <d v="2022-09-02T16:28:47"/>
    <s v="JC02F05"/>
    <n v="65"/>
    <n v="0.49"/>
    <n v="5.3999999999999999E-2"/>
    <n v="11.1"/>
    <n v="58.5"/>
    <n v="609"/>
    <n v="490"/>
    <s v="05"/>
    <s v="J"/>
    <s v="C"/>
    <x v="1"/>
    <x v="0"/>
    <d v="2022-08-05T00:00:00"/>
    <x v="0"/>
    <x v="4"/>
  </r>
  <r>
    <d v="2022-09-02T16:36:56"/>
    <s v="JC02F04"/>
    <n v="65"/>
    <n v="0.47799999999999998"/>
    <n v="6.4000000000000001E-2"/>
    <n v="13.4"/>
    <n v="53.8"/>
    <n v="631"/>
    <n v="478"/>
    <s v="04"/>
    <s v="J"/>
    <s v="C"/>
    <x v="1"/>
    <x v="0"/>
    <d v="2022-08-05T00:00:00"/>
    <x v="0"/>
    <x v="3"/>
  </r>
  <r>
    <d v="2022-09-02T16:45:06"/>
    <s v="JC02F03"/>
    <n v="65"/>
    <n v="0.47899999999999998"/>
    <n v="6.2E-2"/>
    <n v="12.9"/>
    <n v="47.7"/>
    <n v="663"/>
    <n v="479"/>
    <s v="03"/>
    <s v="J"/>
    <s v="C"/>
    <x v="1"/>
    <x v="0"/>
    <d v="2022-08-05T00:00:00"/>
    <x v="0"/>
    <x v="2"/>
  </r>
  <r>
    <d v="2022-09-02T16:53:12"/>
    <s v="JC02F02"/>
    <n v="65"/>
    <n v="0.45400000000000001"/>
    <n v="5.6000000000000001E-2"/>
    <n v="12.4"/>
    <n v="55.4"/>
    <n v="575"/>
    <n v="454"/>
    <s v="02"/>
    <s v="J"/>
    <s v="C"/>
    <x v="1"/>
    <x v="0"/>
    <d v="2022-08-05T00:00:00"/>
    <x v="0"/>
    <x v="1"/>
  </r>
  <r>
    <d v="2022-09-02T17:01:53"/>
    <s v="JC02F01"/>
    <n v="65"/>
    <n v="0.44800000000000001"/>
    <n v="5.0999999999999997E-2"/>
    <n v="11.3"/>
    <n v="64.599999999999994"/>
    <n v="600"/>
    <n v="448"/>
    <s v="01"/>
    <s v="J"/>
    <s v="C"/>
    <x v="1"/>
    <x v="0"/>
    <d v="2022-08-05T00:00:00"/>
    <x v="0"/>
    <x v="0"/>
  </r>
  <r>
    <d v="2022-09-05T08:34:27"/>
    <s v="JC03M02"/>
    <n v="20"/>
    <n v="0.63600000000000001"/>
    <n v="0.10299999999999999"/>
    <n v="16.100000000000001"/>
    <n v="40"/>
    <n v="389"/>
    <n v="636"/>
    <s v="02"/>
    <s v="J"/>
    <s v="C"/>
    <x v="2"/>
    <x v="1"/>
    <d v="2022-08-08T00:00:00"/>
    <x v="0"/>
    <x v="1"/>
  </r>
  <r>
    <d v="2022-09-05T08:39:13"/>
    <s v="JC03M03"/>
    <n v="20"/>
    <n v="0.70599999999999996"/>
    <n v="9.1999999999999998E-2"/>
    <n v="13.1"/>
    <n v="40"/>
    <n v="490"/>
    <n v="706"/>
    <s v="03"/>
    <s v="J"/>
    <s v="C"/>
    <x v="2"/>
    <x v="1"/>
    <d v="2022-08-08T00:00:00"/>
    <x v="0"/>
    <x v="2"/>
  </r>
  <r>
    <d v="2022-09-05T08:43:15"/>
    <s v="JC03M04"/>
    <n v="20"/>
    <n v="0.70099999999999996"/>
    <n v="0.10199999999999999"/>
    <n v="14.6"/>
    <n v="45"/>
    <n v="471"/>
    <n v="701"/>
    <s v="04"/>
    <s v="J"/>
    <s v="C"/>
    <x v="2"/>
    <x v="1"/>
    <d v="2022-08-08T00:00:00"/>
    <x v="0"/>
    <x v="3"/>
  </r>
  <r>
    <d v="2022-09-05T08:47:45"/>
    <s v="JC03M05"/>
    <n v="20"/>
    <n v="0.69699999999999995"/>
    <n v="0.08"/>
    <n v="11.5"/>
    <n v="60"/>
    <n v="493"/>
    <n v="697"/>
    <s v="05"/>
    <s v="J"/>
    <s v="C"/>
    <x v="2"/>
    <x v="1"/>
    <d v="2022-08-08T00:00:00"/>
    <x v="0"/>
    <x v="4"/>
  </r>
  <r>
    <d v="2022-09-05T08:51:44"/>
    <s v="JC03M06"/>
    <n v="20"/>
    <n v="0.71499999999999997"/>
    <n v="8.2000000000000003E-2"/>
    <n v="11.4"/>
    <n v="70"/>
    <n v="581"/>
    <n v="715"/>
    <s v="06"/>
    <s v="J"/>
    <s v="C"/>
    <x v="2"/>
    <x v="1"/>
    <d v="2022-08-08T00:00:00"/>
    <x v="0"/>
    <x v="5"/>
  </r>
  <r>
    <d v="2022-09-05T08:55:19"/>
    <s v="JC03M07"/>
    <n v="20"/>
    <n v="0.69699999999999995"/>
    <n v="0.10199999999999999"/>
    <n v="14.6"/>
    <n v="55"/>
    <n v="426"/>
    <n v="697"/>
    <s v="07"/>
    <s v="J"/>
    <s v="C"/>
    <x v="2"/>
    <x v="1"/>
    <d v="2022-08-08T00:00:00"/>
    <x v="0"/>
    <x v="6"/>
  </r>
  <r>
    <d v="2022-09-05T09:00:46"/>
    <s v="JC03F16"/>
    <n v="60"/>
    <n v="0.55300000000000005"/>
    <n v="5.6000000000000001E-2"/>
    <n v="10.1"/>
    <n v="65"/>
    <n v="461"/>
    <n v="553"/>
    <s v="16"/>
    <s v="J"/>
    <s v="C"/>
    <x v="2"/>
    <x v="0"/>
    <d v="2022-08-08T00:00:00"/>
    <x v="0"/>
    <x v="8"/>
  </r>
  <r>
    <d v="2022-09-05T09:10:27"/>
    <s v="JC03F15"/>
    <n v="60"/>
    <n v="0.54500000000000004"/>
    <n v="7.0999999999999994E-2"/>
    <n v="13"/>
    <n v="61.7"/>
    <n v="475"/>
    <n v="545"/>
    <s v="15"/>
    <s v="J"/>
    <s v="C"/>
    <x v="2"/>
    <x v="0"/>
    <d v="2022-08-08T00:00:00"/>
    <x v="0"/>
    <x v="9"/>
  </r>
  <r>
    <d v="2022-09-05T09:19:59"/>
    <s v="JC03F14"/>
    <n v="60"/>
    <n v="0.57299999999999995"/>
    <n v="7.0999999999999994E-2"/>
    <n v="12.4"/>
    <n v="66.7"/>
    <n v="477"/>
    <n v="573"/>
    <s v="14"/>
    <s v="J"/>
    <s v="C"/>
    <x v="2"/>
    <x v="0"/>
    <d v="2022-08-08T00:00:00"/>
    <x v="0"/>
    <x v="10"/>
  </r>
  <r>
    <d v="2022-09-05T09:28:43"/>
    <s v="JC03F13"/>
    <n v="60"/>
    <n v="0.56000000000000005"/>
    <n v="6.2E-2"/>
    <n v="11.1"/>
    <n v="53.3"/>
    <n v="485"/>
    <n v="560"/>
    <s v="13"/>
    <s v="J"/>
    <s v="C"/>
    <x v="2"/>
    <x v="0"/>
    <d v="2022-08-08T00:00:00"/>
    <x v="0"/>
    <x v="11"/>
  </r>
  <r>
    <d v="2022-09-05T09:38:46"/>
    <s v="JC03F12"/>
    <n v="60"/>
    <n v="0.56499999999999995"/>
    <n v="5.8000000000000003E-2"/>
    <n v="10.3"/>
    <n v="68.3"/>
    <n v="537"/>
    <n v="565"/>
    <s v="12"/>
    <s v="J"/>
    <s v="C"/>
    <x v="2"/>
    <x v="0"/>
    <d v="2022-08-08T00:00:00"/>
    <x v="0"/>
    <x v="12"/>
  </r>
  <r>
    <d v="2022-09-05T09:48:08"/>
    <s v="JC03F11"/>
    <n v="60"/>
    <n v="0.55700000000000005"/>
    <n v="6.8000000000000005E-2"/>
    <n v="12.3"/>
    <n v="61.7"/>
    <n v="516"/>
    <n v="557"/>
    <s v="11"/>
    <s v="J"/>
    <s v="C"/>
    <x v="2"/>
    <x v="0"/>
    <d v="2022-08-08T00:00:00"/>
    <x v="0"/>
    <x v="13"/>
  </r>
  <r>
    <d v="2022-09-05T09:57:40"/>
    <s v="JC03F10"/>
    <n v="60"/>
    <n v="0.55000000000000004"/>
    <n v="6.6000000000000003E-2"/>
    <n v="12"/>
    <n v="58.3"/>
    <n v="401"/>
    <n v="550"/>
    <s v="10"/>
    <s v="J"/>
    <s v="C"/>
    <x v="2"/>
    <x v="0"/>
    <d v="2022-08-08T00:00:00"/>
    <x v="0"/>
    <x v="14"/>
  </r>
  <r>
    <d v="2022-09-05T10:09:09"/>
    <s v="JC03F09"/>
    <n v="60"/>
    <n v="0.55100000000000005"/>
    <n v="5.7000000000000002E-2"/>
    <n v="10.4"/>
    <n v="63.3"/>
    <n v="508"/>
    <n v="551"/>
    <s v="09"/>
    <s v="J"/>
    <s v="C"/>
    <x v="2"/>
    <x v="0"/>
    <d v="2022-08-08T00:00:00"/>
    <x v="0"/>
    <x v="15"/>
  </r>
  <r>
    <d v="2022-09-05T10:19:14"/>
    <s v="JC03F08"/>
    <n v="60"/>
    <n v="0.54300000000000004"/>
    <n v="6.6000000000000003E-2"/>
    <n v="12.1"/>
    <n v="48.3"/>
    <n v="514"/>
    <n v="543"/>
    <s v="08"/>
    <s v="J"/>
    <s v="C"/>
    <x v="2"/>
    <x v="0"/>
    <d v="2022-08-08T00:00:00"/>
    <x v="0"/>
    <x v="7"/>
  </r>
  <r>
    <d v="2022-09-05T10:28:35"/>
    <s v="JC03F07"/>
    <n v="60"/>
    <n v="0.54100000000000004"/>
    <n v="7.0000000000000007E-2"/>
    <n v="12.9"/>
    <n v="50"/>
    <n v="470"/>
    <n v="541"/>
    <s v="07"/>
    <s v="J"/>
    <s v="C"/>
    <x v="2"/>
    <x v="0"/>
    <d v="2022-08-08T00:00:00"/>
    <x v="0"/>
    <x v="6"/>
  </r>
  <r>
    <d v="2022-09-05T10:39:10"/>
    <s v="JC03F06"/>
    <n v="60"/>
    <n v="0.58099999999999996"/>
    <n v="7.0000000000000007E-2"/>
    <n v="12.1"/>
    <n v="50"/>
    <n v="526"/>
    <n v="581"/>
    <s v="06"/>
    <s v="J"/>
    <s v="C"/>
    <x v="2"/>
    <x v="0"/>
    <d v="2022-08-08T00:00:00"/>
    <x v="0"/>
    <x v="5"/>
  </r>
  <r>
    <d v="2022-09-05T10:48:27"/>
    <s v="JC03F05"/>
    <n v="60"/>
    <n v="0.57199999999999995"/>
    <n v="5.6000000000000001E-2"/>
    <n v="9.8000000000000007"/>
    <n v="61.7"/>
    <n v="482"/>
    <n v="572"/>
    <s v="05"/>
    <s v="J"/>
    <s v="C"/>
    <x v="2"/>
    <x v="0"/>
    <d v="2022-08-08T00:00:00"/>
    <x v="0"/>
    <x v="4"/>
  </r>
  <r>
    <d v="2022-09-05T10:58:47"/>
    <s v="JC03F04"/>
    <n v="60"/>
    <n v="0.54"/>
    <n v="7.9000000000000001E-2"/>
    <n v="14.6"/>
    <n v="51.7"/>
    <n v="509"/>
    <n v="540"/>
    <s v="04"/>
    <s v="J"/>
    <s v="C"/>
    <x v="2"/>
    <x v="0"/>
    <d v="2022-08-08T00:00:00"/>
    <x v="0"/>
    <x v="3"/>
  </r>
  <r>
    <d v="2022-09-05T11:08:08"/>
    <s v="JC03F03"/>
    <n v="60"/>
    <n v="0.56000000000000005"/>
    <n v="5.2999999999999999E-2"/>
    <n v="9.5"/>
    <n v="70"/>
    <n v="497"/>
    <n v="560"/>
    <s v="03"/>
    <s v="J"/>
    <s v="C"/>
    <x v="2"/>
    <x v="0"/>
    <d v="2022-08-08T00:00:00"/>
    <x v="0"/>
    <x v="2"/>
  </r>
  <r>
    <d v="2022-09-05T11:17:57"/>
    <s v="JC03F02"/>
    <n v="60"/>
    <n v="0.53800000000000003"/>
    <n v="7.0999999999999994E-2"/>
    <n v="13.1"/>
    <n v="60"/>
    <n v="473"/>
    <n v="538"/>
    <s v="02"/>
    <s v="J"/>
    <s v="C"/>
    <x v="2"/>
    <x v="0"/>
    <d v="2022-08-08T00:00:00"/>
    <x v="0"/>
    <x v="1"/>
  </r>
  <r>
    <d v="2022-09-05T11:28:24"/>
    <s v="JC03F01"/>
    <n v="60"/>
    <n v="0.52"/>
    <n v="6.8000000000000005E-2"/>
    <n v="13.1"/>
    <n v="53.3"/>
    <n v="541"/>
    <n v="520"/>
    <s v="01"/>
    <s v="J"/>
    <s v="C"/>
    <x v="2"/>
    <x v="0"/>
    <d v="2022-08-08T00:00:00"/>
    <x v="0"/>
    <x v="0"/>
  </r>
  <r>
    <d v="2022-09-05T13:13:44"/>
    <s v="JC04M02"/>
    <n v="20"/>
    <n v="0.63100000000000001"/>
    <n v="7.4999999999999997E-2"/>
    <n v="11.9"/>
    <n v="65"/>
    <n v="486"/>
    <n v="631"/>
    <s v="02"/>
    <s v="J"/>
    <s v="C"/>
    <x v="3"/>
    <x v="1"/>
    <d v="2022-08-08T00:00:00"/>
    <x v="0"/>
    <x v="1"/>
  </r>
  <r>
    <d v="2022-09-05T13:17:42"/>
    <s v="JC04M03"/>
    <n v="20"/>
    <n v="0.69299999999999995"/>
    <n v="6.6000000000000003E-2"/>
    <n v="9.5"/>
    <n v="70"/>
    <n v="431"/>
    <n v="693"/>
    <s v="03"/>
    <s v="J"/>
    <s v="C"/>
    <x v="3"/>
    <x v="1"/>
    <d v="2022-08-08T00:00:00"/>
    <x v="0"/>
    <x v="2"/>
  </r>
  <r>
    <d v="2022-09-05T13:22:04"/>
    <s v="JC04M04"/>
    <n v="20"/>
    <n v="0.64900000000000002"/>
    <n v="8.2000000000000003E-2"/>
    <n v="12.6"/>
    <n v="60"/>
    <n v="411"/>
    <n v="649"/>
    <s v="04"/>
    <s v="J"/>
    <s v="C"/>
    <x v="3"/>
    <x v="1"/>
    <d v="2022-08-08T00:00:00"/>
    <x v="0"/>
    <x v="3"/>
  </r>
  <r>
    <d v="2022-09-05T13:26:41"/>
    <s v="JC04M05"/>
    <n v="20"/>
    <n v="0.58899999999999997"/>
    <n v="9.2999999999999999E-2"/>
    <n v="15.8"/>
    <n v="60"/>
    <n v="375"/>
    <n v="589"/>
    <s v="05"/>
    <s v="J"/>
    <s v="C"/>
    <x v="3"/>
    <x v="1"/>
    <d v="2022-08-08T00:00:00"/>
    <x v="0"/>
    <x v="4"/>
  </r>
  <r>
    <d v="2022-09-05T13:31:49"/>
    <s v="JC04M06"/>
    <n v="20"/>
    <n v="0.63600000000000001"/>
    <n v="7.3999999999999996E-2"/>
    <n v="11.7"/>
    <n v="55"/>
    <n v="429"/>
    <n v="636"/>
    <s v="06"/>
    <s v="J"/>
    <s v="C"/>
    <x v="3"/>
    <x v="1"/>
    <d v="2022-08-08T00:00:00"/>
    <x v="0"/>
    <x v="5"/>
  </r>
  <r>
    <d v="2022-09-05T13:35:33"/>
    <s v="JC04M07"/>
    <n v="20"/>
    <n v="0.64200000000000002"/>
    <n v="7.2999999999999995E-2"/>
    <n v="11.4"/>
    <n v="65"/>
    <n v="280"/>
    <n v="642"/>
    <s v="07"/>
    <s v="J"/>
    <s v="C"/>
    <x v="3"/>
    <x v="1"/>
    <d v="2022-08-08T00:00:00"/>
    <x v="0"/>
    <x v="6"/>
  </r>
  <r>
    <d v="2022-09-05T13:42:15"/>
    <s v="JC04F16"/>
    <n v="60"/>
    <n v="0.53800000000000003"/>
    <n v="0.06"/>
    <n v="11.1"/>
    <n v="56.7"/>
    <n v="495"/>
    <n v="538"/>
    <s v="16"/>
    <s v="J"/>
    <s v="C"/>
    <x v="3"/>
    <x v="0"/>
    <d v="2022-08-08T00:00:00"/>
    <x v="0"/>
    <x v="8"/>
  </r>
  <r>
    <d v="2022-09-05T13:52:19"/>
    <s v="JC04F15"/>
    <n v="60"/>
    <n v="0.54100000000000004"/>
    <n v="0.06"/>
    <n v="11"/>
    <n v="61.7"/>
    <n v="533"/>
    <n v="541"/>
    <s v="15"/>
    <s v="J"/>
    <s v="C"/>
    <x v="3"/>
    <x v="0"/>
    <d v="2022-08-08T00:00:00"/>
    <x v="0"/>
    <x v="9"/>
  </r>
  <r>
    <d v="2022-09-05T14:01:24"/>
    <s v="JC04F14"/>
    <n v="60"/>
    <n v="0.51200000000000001"/>
    <n v="0.06"/>
    <n v="11.7"/>
    <n v="58.3"/>
    <n v="463"/>
    <n v="512"/>
    <s v="14"/>
    <s v="J"/>
    <s v="C"/>
    <x v="3"/>
    <x v="0"/>
    <d v="2022-08-08T00:00:00"/>
    <x v="0"/>
    <x v="10"/>
  </r>
  <r>
    <d v="2022-09-05T14:12:52"/>
    <s v="JC04F13"/>
    <n v="60"/>
    <n v="0.50600000000000001"/>
    <n v="5.3999999999999999E-2"/>
    <n v="10.6"/>
    <n v="65"/>
    <n v="428"/>
    <n v="506"/>
    <s v="13"/>
    <s v="J"/>
    <s v="C"/>
    <x v="3"/>
    <x v="0"/>
    <d v="2022-08-08T00:00:00"/>
    <x v="0"/>
    <x v="11"/>
  </r>
  <r>
    <d v="2022-09-05T14:23:53"/>
    <s v="JC04F12"/>
    <n v="60"/>
    <n v="0.55300000000000005"/>
    <n v="6.3E-2"/>
    <n v="11.5"/>
    <n v="61.7"/>
    <n v="498"/>
    <n v="553"/>
    <s v="12"/>
    <s v="J"/>
    <s v="C"/>
    <x v="3"/>
    <x v="0"/>
    <d v="2022-08-08T00:00:00"/>
    <x v="0"/>
    <x v="12"/>
  </r>
  <r>
    <d v="2022-09-05T14:34:16"/>
    <s v="JC04F11"/>
    <n v="60"/>
    <n v="0.53"/>
    <n v="6.4000000000000001E-2"/>
    <n v="12.1"/>
    <n v="46.7"/>
    <n v="511"/>
    <n v="530"/>
    <s v="11"/>
    <s v="J"/>
    <s v="C"/>
    <x v="3"/>
    <x v="0"/>
    <d v="2022-08-08T00:00:00"/>
    <x v="0"/>
    <x v="13"/>
  </r>
  <r>
    <d v="2022-09-05T14:43:58"/>
    <s v="JC04F10"/>
    <n v="60"/>
    <n v="0.502"/>
    <n v="5.8000000000000003E-2"/>
    <n v="11.6"/>
    <n v="56.7"/>
    <n v="460"/>
    <n v="502"/>
    <s v="10"/>
    <s v="J"/>
    <s v="C"/>
    <x v="3"/>
    <x v="0"/>
    <d v="2022-08-08T00:00:00"/>
    <x v="0"/>
    <x v="14"/>
  </r>
  <r>
    <d v="2022-09-05T14:54:19"/>
    <s v="JC04F09"/>
    <n v="60"/>
    <n v="0.52"/>
    <n v="6.5000000000000002E-2"/>
    <n v="12.6"/>
    <n v="65"/>
    <n v="470"/>
    <n v="520"/>
    <s v="09"/>
    <s v="J"/>
    <s v="C"/>
    <x v="3"/>
    <x v="0"/>
    <d v="2022-08-08T00:00:00"/>
    <x v="0"/>
    <x v="15"/>
  </r>
  <r>
    <d v="2022-09-05T15:04:16"/>
    <s v="JC04F08"/>
    <n v="60"/>
    <n v="0.502"/>
    <n v="4.9000000000000002E-2"/>
    <n v="9.6999999999999993"/>
    <n v="68.3"/>
    <n v="505"/>
    <n v="502"/>
    <s v="08"/>
    <s v="J"/>
    <s v="C"/>
    <x v="3"/>
    <x v="0"/>
    <d v="2022-08-08T00:00:00"/>
    <x v="0"/>
    <x v="7"/>
  </r>
  <r>
    <d v="2022-09-05T15:14:15"/>
    <s v="JC04F07"/>
    <n v="60"/>
    <n v="0.49399999999999999"/>
    <n v="5.6000000000000001E-2"/>
    <n v="11.4"/>
    <n v="55"/>
    <n v="508"/>
    <n v="494"/>
    <s v="07"/>
    <s v="J"/>
    <s v="C"/>
    <x v="3"/>
    <x v="0"/>
    <d v="2022-08-08T00:00:00"/>
    <x v="0"/>
    <x v="6"/>
  </r>
  <r>
    <d v="2022-09-05T15:24:18"/>
    <s v="JC04F06"/>
    <n v="60"/>
    <n v="0.52100000000000002"/>
    <n v="6.2E-2"/>
    <n v="11.9"/>
    <n v="63.3"/>
    <n v="619"/>
    <n v="521"/>
    <s v="06"/>
    <s v="J"/>
    <s v="C"/>
    <x v="3"/>
    <x v="0"/>
    <d v="2022-08-08T00:00:00"/>
    <x v="0"/>
    <x v="5"/>
  </r>
  <r>
    <d v="2022-09-05T15:32:59"/>
    <s v="JC04F05"/>
    <n v="60"/>
    <n v="0.501"/>
    <n v="6.4000000000000001E-2"/>
    <n v="12.9"/>
    <n v="56.7"/>
    <n v="545"/>
    <n v="501"/>
    <s v="05"/>
    <s v="J"/>
    <s v="C"/>
    <x v="3"/>
    <x v="0"/>
    <d v="2022-08-08T00:00:00"/>
    <x v="0"/>
    <x v="4"/>
  </r>
  <r>
    <d v="2022-09-05T15:42:34"/>
    <s v="JC04F04"/>
    <n v="60"/>
    <n v="0.51700000000000002"/>
    <n v="6.6000000000000003E-2"/>
    <n v="12.8"/>
    <n v="53.3"/>
    <n v="526"/>
    <n v="517"/>
    <s v="04"/>
    <s v="J"/>
    <s v="C"/>
    <x v="3"/>
    <x v="0"/>
    <d v="2022-08-08T00:00:00"/>
    <x v="0"/>
    <x v="3"/>
  </r>
  <r>
    <d v="2022-09-05T15:51:56"/>
    <s v="JC04F03"/>
    <n v="60"/>
    <n v="0.51400000000000001"/>
    <n v="7.4999999999999997E-2"/>
    <n v="14.5"/>
    <n v="48.3"/>
    <n v="528"/>
    <n v="514"/>
    <s v="03"/>
    <s v="J"/>
    <s v="C"/>
    <x v="3"/>
    <x v="0"/>
    <d v="2022-08-08T00:00:00"/>
    <x v="0"/>
    <x v="2"/>
  </r>
  <r>
    <d v="2022-09-05T16:01:50"/>
    <s v="JC04F02"/>
    <n v="60"/>
    <n v="0.50700000000000001"/>
    <n v="8.5000000000000006E-2"/>
    <n v="16.7"/>
    <n v="41.7"/>
    <n v="512"/>
    <n v="507"/>
    <s v="02"/>
    <s v="J"/>
    <s v="C"/>
    <x v="3"/>
    <x v="0"/>
    <d v="2022-08-08T00:00:00"/>
    <x v="0"/>
    <x v="1"/>
  </r>
  <r>
    <d v="2022-09-05T16:11:17"/>
    <s v="JC04F01"/>
    <n v="60"/>
    <n v="0.51100000000000001"/>
    <n v="7.0999999999999994E-2"/>
    <n v="13.8"/>
    <n v="48.3"/>
    <n v="558"/>
    <n v="511"/>
    <s v="01"/>
    <s v="J"/>
    <s v="C"/>
    <x v="3"/>
    <x v="0"/>
    <d v="2022-08-08T00:00:00"/>
    <x v="0"/>
    <x v="0"/>
  </r>
  <r>
    <d v="2022-09-09T08:24:12"/>
    <s v="JC01M02"/>
    <n v="20"/>
    <n v="0.98299999999999998"/>
    <n v="0.11899999999999999"/>
    <n v="12.1"/>
    <n v="50"/>
    <n v="296"/>
    <n v="983"/>
    <s v="02"/>
    <s v="J"/>
    <s v="C"/>
    <x v="0"/>
    <x v="1"/>
    <d v="2022-08-05T00:00:00"/>
    <x v="1"/>
    <x v="1"/>
  </r>
  <r>
    <d v="2022-09-09T08:29:48"/>
    <s v="JC01M03"/>
    <n v="20"/>
    <n v="0.86199999999999999"/>
    <n v="9.8000000000000004E-2"/>
    <n v="11.4"/>
    <n v="70"/>
    <n v="373"/>
    <n v="862"/>
    <s v="03"/>
    <s v="J"/>
    <s v="C"/>
    <x v="0"/>
    <x v="1"/>
    <d v="2022-08-05T00:00:00"/>
    <x v="1"/>
    <x v="2"/>
  </r>
  <r>
    <d v="2022-09-09T08:34:59"/>
    <s v="JC01M04"/>
    <n v="20"/>
    <n v="0.873"/>
    <n v="0.14000000000000001"/>
    <n v="16"/>
    <n v="50"/>
    <n v="308"/>
    <n v="873"/>
    <s v="04"/>
    <s v="J"/>
    <s v="C"/>
    <x v="0"/>
    <x v="1"/>
    <d v="2022-08-05T00:00:00"/>
    <x v="1"/>
    <x v="3"/>
  </r>
  <r>
    <d v="2022-09-09T08:40:21"/>
    <s v="JC01M05"/>
    <n v="20"/>
    <n v="0.89600000000000002"/>
    <n v="0.10199999999999999"/>
    <n v="11.4"/>
    <n v="45"/>
    <n v="362"/>
    <n v="896"/>
    <s v="05"/>
    <s v="J"/>
    <s v="C"/>
    <x v="0"/>
    <x v="1"/>
    <d v="2022-08-05T00:00:00"/>
    <x v="1"/>
    <x v="4"/>
  </r>
  <r>
    <d v="2022-09-09T08:45:01"/>
    <s v="JC01M06"/>
    <n v="20"/>
    <n v="0.92"/>
    <n v="0.104"/>
    <n v="11.3"/>
    <n v="60"/>
    <n v="385"/>
    <n v="920"/>
    <s v="06"/>
    <s v="J"/>
    <s v="C"/>
    <x v="0"/>
    <x v="1"/>
    <d v="2022-08-05T00:00:00"/>
    <x v="1"/>
    <x v="5"/>
  </r>
  <r>
    <d v="2022-09-09T08:49:38"/>
    <s v="JC01M07"/>
    <n v="20"/>
    <n v="0.92700000000000005"/>
    <n v="0.13"/>
    <n v="14"/>
    <n v="60"/>
    <n v="391"/>
    <n v="927"/>
    <s v="07"/>
    <s v="J"/>
    <s v="C"/>
    <x v="0"/>
    <x v="1"/>
    <d v="2022-08-05T00:00:00"/>
    <x v="1"/>
    <x v="6"/>
  </r>
  <r>
    <d v="2022-09-09T08:54:57"/>
    <s v="JC06F01"/>
    <n v="61"/>
    <n v="0.501"/>
    <n v="6.3E-2"/>
    <n v="12.7"/>
    <n v="54.1"/>
    <n v="241"/>
    <n v="501"/>
    <s v="01"/>
    <s v="J"/>
    <s v="C"/>
    <x v="4"/>
    <x v="0"/>
    <d v="2022-08-12T00:00:00"/>
    <x v="0"/>
    <x v="0"/>
  </r>
  <r>
    <d v="2022-09-09T08:55:21"/>
    <s v="JC01F15"/>
    <n v="60"/>
    <n v="0.65500000000000003"/>
    <n v="8.8999999999999996E-2"/>
    <n v="13.6"/>
    <n v="63.3"/>
    <n v="323"/>
    <n v="655"/>
    <s v="15"/>
    <s v="J"/>
    <s v="C"/>
    <x v="0"/>
    <x v="0"/>
    <d v="2022-08-05T00:00:00"/>
    <x v="1"/>
    <x v="9"/>
  </r>
  <r>
    <d v="2022-09-09T09:08:51"/>
    <s v="JC01F16"/>
    <n v="60"/>
    <n v="0.66300000000000003"/>
    <n v="7.5999999999999998E-2"/>
    <n v="11.5"/>
    <n v="65"/>
    <n v="354"/>
    <n v="663"/>
    <s v="16"/>
    <s v="J"/>
    <s v="C"/>
    <x v="0"/>
    <x v="0"/>
    <d v="2022-08-05T00:00:00"/>
    <x v="1"/>
    <x v="8"/>
  </r>
  <r>
    <d v="2022-09-09T09:13:29"/>
    <s v="JC06F02"/>
    <n v="61"/>
    <n v="0.51800000000000002"/>
    <n v="6.5000000000000002E-2"/>
    <n v="12.6"/>
    <n v="54.1"/>
    <n v="267"/>
    <n v="518"/>
    <s v="02"/>
    <s v="J"/>
    <s v="C"/>
    <x v="4"/>
    <x v="0"/>
    <d v="2022-08-12T00:00:00"/>
    <x v="0"/>
    <x v="1"/>
  </r>
  <r>
    <d v="2022-09-09T09:21:13"/>
    <s v="JC01F14"/>
    <n v="60"/>
    <n v="0.66300000000000003"/>
    <n v="7.2999999999999995E-2"/>
    <n v="11"/>
    <n v="61.7"/>
    <n v="340"/>
    <n v="663"/>
    <s v="14"/>
    <s v="J"/>
    <s v="C"/>
    <x v="0"/>
    <x v="0"/>
    <d v="2022-08-05T00:00:00"/>
    <x v="1"/>
    <x v="10"/>
  </r>
  <r>
    <d v="2022-09-09T09:32:59"/>
    <s v="JC06F03"/>
    <n v="61"/>
    <n v="0.51500000000000001"/>
    <n v="6.3E-2"/>
    <n v="12.2"/>
    <n v="50.8"/>
    <n v="291"/>
    <n v="515"/>
    <s v="03"/>
    <s v="J"/>
    <s v="C"/>
    <x v="4"/>
    <x v="0"/>
    <d v="2022-08-12T00:00:00"/>
    <x v="0"/>
    <x v="2"/>
  </r>
  <r>
    <d v="2022-09-09T09:33:57"/>
    <s v="JC01F13"/>
    <n v="60"/>
    <n v="0.64800000000000002"/>
    <n v="9.0999999999999998E-2"/>
    <n v="14"/>
    <n v="43.3"/>
    <n v="372"/>
    <n v="648"/>
    <s v="13"/>
    <s v="J"/>
    <s v="C"/>
    <x v="0"/>
    <x v="0"/>
    <d v="2022-08-05T00:00:00"/>
    <x v="1"/>
    <x v="11"/>
  </r>
  <r>
    <d v="2022-09-09T09:46:01"/>
    <s v="JC01F12"/>
    <n v="60"/>
    <n v="0.64400000000000002"/>
    <n v="7.2999999999999995E-2"/>
    <n v="11.3"/>
    <n v="56.7"/>
    <n v="365"/>
    <n v="644"/>
    <s v="12"/>
    <s v="J"/>
    <s v="C"/>
    <x v="0"/>
    <x v="0"/>
    <d v="2022-08-05T00:00:00"/>
    <x v="1"/>
    <x v="12"/>
  </r>
  <r>
    <d v="2022-09-09T09:50:48"/>
    <s v="JC06F04"/>
    <n v="60"/>
    <n v="0.48399999999999999"/>
    <n v="5.6000000000000001E-2"/>
    <n v="11.6"/>
    <n v="58.3"/>
    <n v="273"/>
    <n v="484"/>
    <s v="04"/>
    <s v="J"/>
    <s v="C"/>
    <x v="4"/>
    <x v="0"/>
    <d v="2022-08-12T00:00:00"/>
    <x v="0"/>
    <x v="3"/>
  </r>
  <r>
    <d v="2022-09-09T09:58:01"/>
    <s v="JC01F11"/>
    <n v="60"/>
    <n v="0.621"/>
    <n v="7.0999999999999994E-2"/>
    <n v="11.4"/>
    <n v="61.7"/>
    <n v="354"/>
    <n v="621"/>
    <s v="11"/>
    <s v="J"/>
    <s v="C"/>
    <x v="0"/>
    <x v="0"/>
    <d v="2022-08-05T00:00:00"/>
    <x v="1"/>
    <x v="13"/>
  </r>
  <r>
    <d v="2022-09-09T10:10:42"/>
    <s v="JC01F10"/>
    <n v="60"/>
    <n v="0.63300000000000001"/>
    <n v="6.3E-2"/>
    <n v="9.9"/>
    <n v="68.3"/>
    <n v="393"/>
    <n v="633"/>
    <s v="10"/>
    <s v="J"/>
    <s v="C"/>
    <x v="0"/>
    <x v="0"/>
    <d v="2022-08-05T00:00:00"/>
    <x v="1"/>
    <x v="14"/>
  </r>
  <r>
    <d v="2022-09-09T10:22:24"/>
    <s v="JC01F09"/>
    <n v="60"/>
    <n v="0.61499999999999999"/>
    <n v="7.5999999999999998E-2"/>
    <n v="12.3"/>
    <n v="53.3"/>
    <n v="370"/>
    <n v="615"/>
    <s v="09"/>
    <s v="J"/>
    <s v="C"/>
    <x v="0"/>
    <x v="0"/>
    <d v="2022-08-05T00:00:00"/>
    <x v="1"/>
    <x v="15"/>
  </r>
  <r>
    <d v="2022-09-09T10:26:04"/>
    <s v="JC06F06"/>
    <n v="61"/>
    <n v="0.497"/>
    <n v="5.1999999999999998E-2"/>
    <n v="10.5"/>
    <n v="67.2"/>
    <n v="275"/>
    <n v="497"/>
    <s v="06"/>
    <s v="J"/>
    <s v="C"/>
    <x v="4"/>
    <x v="0"/>
    <d v="2022-08-12T00:00:00"/>
    <x v="0"/>
    <x v="5"/>
  </r>
  <r>
    <d v="2022-09-09T10:34:18"/>
    <s v="JC01F08"/>
    <n v="60"/>
    <n v="0.63200000000000001"/>
    <n v="0.08"/>
    <n v="12.6"/>
    <n v="56.7"/>
    <n v="398"/>
    <n v="632"/>
    <s v="08"/>
    <s v="J"/>
    <s v="C"/>
    <x v="0"/>
    <x v="0"/>
    <d v="2022-08-05T00:00:00"/>
    <x v="1"/>
    <x v="7"/>
  </r>
  <r>
    <d v="2022-09-09T10:43:31"/>
    <s v="JC06F07"/>
    <n v="61"/>
    <n v="0.51600000000000001"/>
    <n v="5.5E-2"/>
    <n v="10.6"/>
    <n v="62.3"/>
    <n v="294"/>
    <n v="516"/>
    <s v="07"/>
    <s v="J"/>
    <s v="C"/>
    <x v="4"/>
    <x v="0"/>
    <d v="2022-08-12T00:00:00"/>
    <x v="0"/>
    <x v="6"/>
  </r>
  <r>
    <d v="2022-09-09T10:45:40"/>
    <s v="JC01F07"/>
    <n v="60"/>
    <n v="0.61699999999999999"/>
    <n v="8.1000000000000003E-2"/>
    <n v="13.1"/>
    <n v="60"/>
    <n v="401"/>
    <n v="617"/>
    <s v="07"/>
    <s v="J"/>
    <s v="C"/>
    <x v="0"/>
    <x v="0"/>
    <d v="2022-08-05T00:00:00"/>
    <x v="1"/>
    <x v="6"/>
  </r>
  <r>
    <d v="2022-09-09T10:57:26"/>
    <s v="JC01F06"/>
    <n v="60"/>
    <n v="0.60899999999999999"/>
    <n v="7.6999999999999999E-2"/>
    <n v="12.6"/>
    <n v="56.7"/>
    <n v="355"/>
    <n v="609"/>
    <s v="06"/>
    <s v="J"/>
    <s v="C"/>
    <x v="0"/>
    <x v="0"/>
    <d v="2022-08-05T00:00:00"/>
    <x v="1"/>
    <x v="5"/>
  </r>
  <r>
    <d v="2022-09-09T10:59:19"/>
    <s v="JC06F08"/>
    <n v="61"/>
    <n v="0.52500000000000002"/>
    <n v="5.0999999999999997E-2"/>
    <n v="9.8000000000000007"/>
    <n v="70.5"/>
    <n v="292"/>
    <n v="525"/>
    <s v="08"/>
    <s v="J"/>
    <s v="C"/>
    <x v="4"/>
    <x v="0"/>
    <d v="2022-08-12T00:00:00"/>
    <x v="0"/>
    <x v="7"/>
  </r>
  <r>
    <d v="2022-09-09T11:11:34"/>
    <s v="JC01F05"/>
    <n v="60"/>
    <n v="0.59799999999999998"/>
    <n v="7.0000000000000007E-2"/>
    <n v="11.7"/>
    <n v="63.3"/>
    <n v="406"/>
    <n v="598"/>
    <s v="05"/>
    <s v="J"/>
    <s v="C"/>
    <x v="0"/>
    <x v="0"/>
    <d v="2022-08-05T00:00:00"/>
    <x v="1"/>
    <x v="4"/>
  </r>
  <r>
    <d v="2022-09-09T11:14:40"/>
    <s v="JC06F09"/>
    <n v="61"/>
    <n v="0.51100000000000001"/>
    <n v="5.5E-2"/>
    <n v="10.7"/>
    <n v="62.3"/>
    <n v="349"/>
    <n v="511"/>
    <s v="09"/>
    <s v="J"/>
    <s v="C"/>
    <x v="4"/>
    <x v="0"/>
    <d v="2022-08-12T00:00:00"/>
    <x v="0"/>
    <x v="15"/>
  </r>
  <r>
    <d v="2022-09-09T11:22:45"/>
    <s v="JC01F04"/>
    <n v="60"/>
    <n v="0.60799999999999998"/>
    <n v="8.6999999999999994E-2"/>
    <n v="14.3"/>
    <n v="46.7"/>
    <n v="368"/>
    <n v="608"/>
    <s v="04"/>
    <s v="J"/>
    <s v="C"/>
    <x v="0"/>
    <x v="0"/>
    <d v="2022-08-05T00:00:00"/>
    <x v="1"/>
    <x v="3"/>
  </r>
  <r>
    <d v="2022-09-09T11:28:24"/>
    <s v="JC06F10"/>
    <n v="61"/>
    <n v="0.50900000000000001"/>
    <n v="6.5000000000000002E-2"/>
    <n v="12.8"/>
    <n v="55.7"/>
    <n v="335"/>
    <n v="509"/>
    <s v="10"/>
    <s v="J"/>
    <s v="C"/>
    <x v="4"/>
    <x v="0"/>
    <d v="2022-08-12T00:00:00"/>
    <x v="0"/>
    <x v="14"/>
  </r>
  <r>
    <d v="2022-09-09T11:35:25"/>
    <s v="JC01F03"/>
    <n v="60"/>
    <n v="0.6"/>
    <n v="6.5000000000000002E-2"/>
    <n v="10.8"/>
    <n v="68.3"/>
    <n v="319"/>
    <n v="600"/>
    <s v="03"/>
    <s v="J"/>
    <s v="C"/>
    <x v="0"/>
    <x v="0"/>
    <d v="2022-08-05T00:00:00"/>
    <x v="1"/>
    <x v="2"/>
  </r>
  <r>
    <d v="2022-09-09T11:42:09"/>
    <s v="JC06F11"/>
    <n v="61"/>
    <n v="0.52500000000000002"/>
    <n v="5.1999999999999998E-2"/>
    <n v="9.9"/>
    <n v="68.900000000000006"/>
    <n v="352"/>
    <n v="525"/>
    <s v="11"/>
    <s v="J"/>
    <s v="C"/>
    <x v="4"/>
    <x v="0"/>
    <d v="2022-08-12T00:00:00"/>
    <x v="0"/>
    <x v="13"/>
  </r>
  <r>
    <d v="2022-09-09T11:49:50"/>
    <s v="JC01F02"/>
    <n v="60"/>
    <n v="0.58099999999999996"/>
    <n v="5.3999999999999999E-2"/>
    <n v="9.3000000000000007"/>
    <n v="71.7"/>
    <n v="365"/>
    <n v="581"/>
    <s v="02"/>
    <s v="J"/>
    <s v="C"/>
    <x v="0"/>
    <x v="0"/>
    <d v="2022-08-05T00:00:00"/>
    <x v="1"/>
    <x v="1"/>
  </r>
  <r>
    <d v="2022-09-09T11:54:59"/>
    <s v="JC06F12"/>
    <n v="61"/>
    <n v="0.51100000000000001"/>
    <n v="0.06"/>
    <n v="11.7"/>
    <n v="67.2"/>
    <n v="350"/>
    <n v="511"/>
    <s v="12"/>
    <s v="J"/>
    <s v="C"/>
    <x v="4"/>
    <x v="0"/>
    <d v="2022-08-12T00:00:00"/>
    <x v="0"/>
    <x v="12"/>
  </r>
  <r>
    <d v="2022-09-09T12:03:02"/>
    <s v="JC01F01"/>
    <n v="60"/>
    <n v="0.55700000000000005"/>
    <n v="7.0000000000000007E-2"/>
    <n v="12.6"/>
    <n v="58.3"/>
    <n v="369"/>
    <n v="557"/>
    <s v="01"/>
    <s v="J"/>
    <s v="C"/>
    <x v="0"/>
    <x v="0"/>
    <d v="2022-08-05T00:00:00"/>
    <x v="1"/>
    <x v="0"/>
  </r>
  <r>
    <d v="2022-09-09T12:07:40"/>
    <s v="JC06F13"/>
    <n v="61"/>
    <n v="0.52"/>
    <n v="5.8999999999999997E-2"/>
    <n v="11.3"/>
    <n v="59"/>
    <n v="295"/>
    <n v="520"/>
    <s v="13"/>
    <s v="J"/>
    <s v="C"/>
    <x v="4"/>
    <x v="0"/>
    <d v="2022-08-12T00:00:00"/>
    <x v="0"/>
    <x v="11"/>
  </r>
  <r>
    <d v="2022-09-09T12:21:54"/>
    <s v="JC06F14"/>
    <n v="61"/>
    <n v="0.52200000000000002"/>
    <n v="5.1999999999999998E-2"/>
    <n v="10"/>
    <n v="73.8"/>
    <n v="343"/>
    <n v="522"/>
    <s v="14"/>
    <s v="J"/>
    <s v="C"/>
    <x v="4"/>
    <x v="0"/>
    <d v="2022-08-12T00:00:00"/>
    <x v="0"/>
    <x v="10"/>
  </r>
  <r>
    <d v="2022-09-09T12:34:45"/>
    <s v="JC06F15"/>
    <n v="61"/>
    <n v="0.53600000000000003"/>
    <n v="5.6000000000000001E-2"/>
    <n v="10.5"/>
    <n v="65.599999999999994"/>
    <n v="287"/>
    <n v="536"/>
    <s v="15"/>
    <s v="J"/>
    <s v="C"/>
    <x v="4"/>
    <x v="0"/>
    <d v="2022-08-12T00:00:00"/>
    <x v="0"/>
    <x v="9"/>
  </r>
  <r>
    <d v="2022-09-09T12:49:25"/>
    <s v="JC06F16"/>
    <n v="61"/>
    <n v="0.54100000000000004"/>
    <n v="5.0999999999999997E-2"/>
    <n v="9.4"/>
    <n v="75.400000000000006"/>
    <n v="339"/>
    <n v="541"/>
    <s v="16"/>
    <s v="J"/>
    <s v="C"/>
    <x v="4"/>
    <x v="0"/>
    <d v="2022-08-12T00:00:00"/>
    <x v="0"/>
    <x v="8"/>
  </r>
  <r>
    <d v="2022-09-09T12:53:25"/>
    <s v="JC06F05"/>
    <n v="61"/>
    <n v="0.56000000000000005"/>
    <n v="5.0999999999999997E-2"/>
    <n v="9.4"/>
    <n v="75.400000000000006"/>
    <n v="339"/>
    <n v="560"/>
    <s v="05"/>
    <s v="J"/>
    <s v="C"/>
    <x v="4"/>
    <x v="0"/>
    <d v="2022-08-12T00:00:00"/>
    <x v="0"/>
    <x v="4"/>
  </r>
  <r>
    <d v="2022-09-09T13:02:37"/>
    <s v="JC06M07"/>
    <n v="21"/>
    <n v="0.7"/>
    <n v="4.3999999999999997E-2"/>
    <n v="6.2"/>
    <n v="90.5"/>
    <n v="332"/>
    <n v="700"/>
    <s v="07"/>
    <s v="J"/>
    <s v="C"/>
    <x v="4"/>
    <x v="1"/>
    <d v="2022-08-12T00:00:00"/>
    <x v="0"/>
    <x v="6"/>
  </r>
  <r>
    <d v="2022-09-09T13:08:11"/>
    <s v="JC06M06"/>
    <n v="21"/>
    <n v="0.67200000000000004"/>
    <n v="8.6999999999999994E-2"/>
    <n v="12.9"/>
    <n v="61.9"/>
    <n v="318"/>
    <n v="672"/>
    <s v="06"/>
    <s v="J"/>
    <s v="C"/>
    <x v="4"/>
    <x v="1"/>
    <d v="2022-08-12T00:00:00"/>
    <x v="0"/>
    <x v="5"/>
  </r>
  <r>
    <d v="2022-09-09T13:13:39"/>
    <s v="JC06M05"/>
    <n v="21"/>
    <n v="0.67200000000000004"/>
    <n v="5.1999999999999998E-2"/>
    <n v="7.8"/>
    <n v="81"/>
    <n v="305"/>
    <n v="672"/>
    <s v="05"/>
    <s v="J"/>
    <s v="C"/>
    <x v="4"/>
    <x v="1"/>
    <d v="2022-08-12T00:00:00"/>
    <x v="0"/>
    <x v="4"/>
  </r>
  <r>
    <d v="2022-09-09T13:19:14"/>
    <s v="JC06M04"/>
    <n v="21"/>
    <n v="0.66200000000000003"/>
    <n v="6.2E-2"/>
    <n v="9.4"/>
    <n v="66.7"/>
    <n v="369"/>
    <n v="662"/>
    <s v="04"/>
    <s v="J"/>
    <s v="C"/>
    <x v="4"/>
    <x v="1"/>
    <d v="2022-08-12T00:00:00"/>
    <x v="0"/>
    <x v="3"/>
  </r>
  <r>
    <d v="2022-09-09T13:23:58"/>
    <s v="JC06M03"/>
    <n v="21"/>
    <n v="0.67"/>
    <n v="5.8999999999999997E-2"/>
    <n v="8.9"/>
    <n v="66.7"/>
    <n v="355"/>
    <n v="670"/>
    <s v="03"/>
    <s v="J"/>
    <s v="C"/>
    <x v="4"/>
    <x v="1"/>
    <d v="2022-08-12T00:00:00"/>
    <x v="0"/>
    <x v="2"/>
  </r>
  <r>
    <d v="2022-09-09T13:24:34"/>
    <s v="JC02F01"/>
    <n v="63"/>
    <n v="0.58199999999999996"/>
    <n v="8.2000000000000003E-2"/>
    <n v="14.2"/>
    <n v="57.1"/>
    <n v="18"/>
    <n v="582"/>
    <s v="01"/>
    <s v="J"/>
    <s v="C"/>
    <x v="1"/>
    <x v="0"/>
    <d v="2022-08-05T00:00:00"/>
    <x v="1"/>
    <x v="0"/>
  </r>
  <r>
    <d v="2022-09-09T13:25:51"/>
    <s v="JC02M02"/>
    <n v="20"/>
    <n v="0.878"/>
    <n v="0.108"/>
    <n v="12.3"/>
    <n v="65"/>
    <n v="338"/>
    <n v="878"/>
    <s v="02"/>
    <s v="J"/>
    <s v="C"/>
    <x v="1"/>
    <x v="1"/>
    <d v="2022-08-05T00:00:00"/>
    <x v="1"/>
    <x v="1"/>
  </r>
  <r>
    <d v="2022-09-09T13:28:34"/>
    <s v="JC06M02"/>
    <n v="21"/>
    <n v="0.67200000000000004"/>
    <n v="7.6999999999999999E-2"/>
    <n v="11.4"/>
    <n v="76.2"/>
    <n v="352"/>
    <n v="672"/>
    <s v="02"/>
    <s v="J"/>
    <s v="C"/>
    <x v="4"/>
    <x v="1"/>
    <d v="2022-08-12T00:00:00"/>
    <x v="0"/>
    <x v="1"/>
  </r>
  <r>
    <d v="2022-09-09T13:31:00"/>
    <s v="JC02M03"/>
    <n v="20"/>
    <n v="0.90500000000000003"/>
    <n v="8.4000000000000005E-2"/>
    <n v="9.3000000000000007"/>
    <n v="55"/>
    <n v="338"/>
    <n v="905"/>
    <s v="03"/>
    <s v="J"/>
    <s v="C"/>
    <x v="1"/>
    <x v="1"/>
    <d v="2022-08-05T00:00:00"/>
    <x v="1"/>
    <x v="2"/>
  </r>
  <r>
    <d v="2022-09-09T13:36:08"/>
    <s v="JC02M04"/>
    <n v="20"/>
    <n v="0.85"/>
    <n v="9.5000000000000001E-2"/>
    <n v="11.2"/>
    <n v="60"/>
    <n v="371"/>
    <n v="850"/>
    <s v="04"/>
    <s v="J"/>
    <s v="C"/>
    <x v="1"/>
    <x v="1"/>
    <d v="2022-08-05T00:00:00"/>
    <x v="1"/>
    <x v="3"/>
  </r>
  <r>
    <d v="2022-09-09T13:41:25"/>
    <s v="JC02M05"/>
    <n v="20"/>
    <n v="0.91"/>
    <n v="9.1999999999999998E-2"/>
    <n v="10.1"/>
    <n v="70"/>
    <n v="383"/>
    <n v="910"/>
    <s v="05"/>
    <s v="J"/>
    <s v="C"/>
    <x v="1"/>
    <x v="1"/>
    <d v="2022-08-05T00:00:00"/>
    <x v="1"/>
    <x v="4"/>
  </r>
  <r>
    <d v="2022-09-09T13:46:01"/>
    <s v="JC02M06"/>
    <n v="20"/>
    <n v="0.90300000000000002"/>
    <n v="0.11"/>
    <n v="12.2"/>
    <n v="70"/>
    <n v="393"/>
    <n v="903"/>
    <s v="06"/>
    <s v="J"/>
    <s v="C"/>
    <x v="1"/>
    <x v="1"/>
    <d v="2022-08-05T00:00:00"/>
    <x v="1"/>
    <x v="5"/>
  </r>
  <r>
    <d v="2022-09-09T13:50:39"/>
    <s v="JC02M07"/>
    <n v="20"/>
    <n v="0.88200000000000001"/>
    <n v="9.7000000000000003E-2"/>
    <n v="11"/>
    <n v="70"/>
    <n v="377"/>
    <n v="882"/>
    <s v="07"/>
    <s v="J"/>
    <s v="C"/>
    <x v="1"/>
    <x v="1"/>
    <d v="2022-08-05T00:00:00"/>
    <x v="1"/>
    <x v="6"/>
  </r>
  <r>
    <d v="2022-09-09T13:55:57"/>
    <s v="JC02F16"/>
    <n v="60"/>
    <n v="0.61599999999999999"/>
    <n v="8.4000000000000005E-2"/>
    <n v="13.6"/>
    <n v="58.3"/>
    <n v="382"/>
    <n v="616"/>
    <s v="16"/>
    <s v="J"/>
    <s v="C"/>
    <x v="1"/>
    <x v="0"/>
    <d v="2022-08-05T00:00:00"/>
    <x v="1"/>
    <x v="8"/>
  </r>
  <r>
    <d v="2022-09-09T14:02:37"/>
    <s v="JC07F01"/>
    <n v="61"/>
    <n v="0.53800000000000003"/>
    <n v="6.8000000000000005E-2"/>
    <n v="12.7"/>
    <n v="54.1"/>
    <n v="303"/>
    <n v="538"/>
    <s v="01"/>
    <s v="J"/>
    <s v="C"/>
    <x v="5"/>
    <x v="0"/>
    <d v="2022-08-12T00:00:00"/>
    <x v="0"/>
    <x v="0"/>
  </r>
  <r>
    <d v="2022-09-09T14:08:18"/>
    <s v="JC02F15"/>
    <n v="60"/>
    <n v="0.622"/>
    <n v="8.2000000000000003E-2"/>
    <n v="13.2"/>
    <n v="51.7"/>
    <n v="371"/>
    <n v="622"/>
    <s v="15"/>
    <s v="J"/>
    <s v="C"/>
    <x v="1"/>
    <x v="0"/>
    <d v="2022-08-05T00:00:00"/>
    <x v="1"/>
    <x v="9"/>
  </r>
  <r>
    <d v="2022-09-09T14:16:47"/>
    <s v="JC07F02"/>
    <n v="62"/>
    <n v="0.52200000000000002"/>
    <n v="7.4999999999999997E-2"/>
    <n v="14.3"/>
    <n v="45.2"/>
    <n v="471"/>
    <n v="522"/>
    <s v="02"/>
    <s v="J"/>
    <s v="C"/>
    <x v="5"/>
    <x v="0"/>
    <d v="2022-08-12T00:00:00"/>
    <x v="0"/>
    <x v="1"/>
  </r>
  <r>
    <d v="2022-09-09T14:20:25"/>
    <s v="JC02F14"/>
    <n v="60"/>
    <n v="0.59699999999999998"/>
    <n v="6.4000000000000001E-2"/>
    <n v="10.7"/>
    <n v="65"/>
    <n v="443"/>
    <n v="597"/>
    <s v="14"/>
    <s v="J"/>
    <s v="C"/>
    <x v="1"/>
    <x v="0"/>
    <d v="2022-08-05T00:00:00"/>
    <x v="1"/>
    <x v="10"/>
  </r>
  <r>
    <d v="2022-09-09T14:27:03"/>
    <s v="JC07F03"/>
    <n v="62"/>
    <n v="0.496"/>
    <n v="5.5E-2"/>
    <n v="11.2"/>
    <n v="69.400000000000006"/>
    <n v="427"/>
    <n v="496"/>
    <s v="03"/>
    <s v="J"/>
    <s v="C"/>
    <x v="5"/>
    <x v="0"/>
    <d v="2022-08-12T00:00:00"/>
    <x v="0"/>
    <x v="2"/>
  </r>
  <r>
    <d v="2022-09-09T14:30:57"/>
    <s v="JC02F13"/>
    <n v="60"/>
    <n v="0.63300000000000001"/>
    <n v="6.9000000000000006E-2"/>
    <n v="11"/>
    <n v="66.7"/>
    <n v="413"/>
    <n v="633"/>
    <s v="13"/>
    <s v="J"/>
    <s v="C"/>
    <x v="1"/>
    <x v="0"/>
    <d v="2022-08-05T00:00:00"/>
    <x v="1"/>
    <x v="11"/>
  </r>
  <r>
    <d v="2022-09-09T14:38:06"/>
    <s v="JC07F04"/>
    <n v="62"/>
    <n v="0.52100000000000002"/>
    <n v="6.3E-2"/>
    <n v="12.2"/>
    <n v="48.4"/>
    <n v="521"/>
    <n v="521"/>
    <s v="04"/>
    <s v="J"/>
    <s v="C"/>
    <x v="5"/>
    <x v="0"/>
    <d v="2022-08-12T00:00:00"/>
    <x v="0"/>
    <x v="3"/>
  </r>
  <r>
    <d v="2022-09-09T14:42:00"/>
    <s v="JC02F12"/>
    <n v="60"/>
    <n v="0.61199999999999999"/>
    <n v="8.1000000000000003E-2"/>
    <n v="13.2"/>
    <n v="46.7"/>
    <n v="415"/>
    <n v="612"/>
    <s v="12"/>
    <s v="J"/>
    <s v="C"/>
    <x v="1"/>
    <x v="0"/>
    <d v="2022-08-05T00:00:00"/>
    <x v="1"/>
    <x v="12"/>
  </r>
  <r>
    <d v="2022-09-09T14:47:24"/>
    <s v="JC07F05"/>
    <n v="62"/>
    <n v="0.53800000000000003"/>
    <n v="7.4999999999999997E-2"/>
    <n v="14"/>
    <n v="46.8"/>
    <n v="403"/>
    <n v="538"/>
    <s v="05"/>
    <s v="J"/>
    <s v="C"/>
    <x v="5"/>
    <x v="0"/>
    <d v="2022-08-12T00:00:00"/>
    <x v="0"/>
    <x v="4"/>
  </r>
  <r>
    <d v="2022-09-09T14:54:24"/>
    <s v="JC02F11"/>
    <n v="60"/>
    <n v="0.58799999999999997"/>
    <n v="6.8000000000000005E-2"/>
    <n v="11.6"/>
    <n v="65"/>
    <n v="460"/>
    <n v="588"/>
    <s v="11"/>
    <s v="J"/>
    <s v="C"/>
    <x v="1"/>
    <x v="0"/>
    <d v="2022-08-05T00:00:00"/>
    <x v="1"/>
    <x v="13"/>
  </r>
  <r>
    <d v="2022-09-09T14:58:41"/>
    <s v="JC07F06"/>
    <n v="62"/>
    <n v="0.49299999999999999"/>
    <n v="5.6000000000000001E-2"/>
    <n v="11.4"/>
    <n v="62.9"/>
    <n v="318"/>
    <n v="493"/>
    <s v="06"/>
    <s v="J"/>
    <s v="C"/>
    <x v="5"/>
    <x v="0"/>
    <d v="2022-08-12T00:00:00"/>
    <x v="0"/>
    <x v="5"/>
  </r>
  <r>
    <d v="2022-09-09T15:05:11"/>
    <s v="JC02F10"/>
    <n v="60"/>
    <n v="0.57399999999999995"/>
    <n v="7.0999999999999994E-2"/>
    <n v="12.4"/>
    <n v="56.7"/>
    <n v="437"/>
    <n v="574"/>
    <s v="10"/>
    <s v="J"/>
    <s v="C"/>
    <x v="1"/>
    <x v="0"/>
    <d v="2022-08-05T00:00:00"/>
    <x v="1"/>
    <x v="14"/>
  </r>
  <r>
    <d v="2022-09-09T15:12:56"/>
    <s v="JC07F07"/>
    <n v="62"/>
    <n v="0.51900000000000002"/>
    <n v="5.8999999999999997E-2"/>
    <n v="11.4"/>
    <n v="61.3"/>
    <n v="554"/>
    <n v="519"/>
    <s v="07"/>
    <s v="J"/>
    <s v="C"/>
    <x v="5"/>
    <x v="0"/>
    <d v="2022-08-12T00:00:00"/>
    <x v="0"/>
    <x v="6"/>
  </r>
  <r>
    <d v="2022-09-09T15:16:10"/>
    <s v="JC02F09"/>
    <n v="60"/>
    <n v="0.56799999999999995"/>
    <n v="7.2999999999999995E-2"/>
    <n v="12.9"/>
    <n v="55"/>
    <n v="488"/>
    <n v="568"/>
    <s v="09"/>
    <s v="J"/>
    <s v="C"/>
    <x v="1"/>
    <x v="0"/>
    <d v="2022-08-05T00:00:00"/>
    <x v="1"/>
    <x v="15"/>
  </r>
  <r>
    <d v="2022-09-09T15:22:13"/>
    <s v="JC07F08"/>
    <n v="62"/>
    <n v="0.52"/>
    <n v="4.7E-2"/>
    <n v="9.1"/>
    <n v="74.2"/>
    <n v="399"/>
    <n v="520"/>
    <s v="08"/>
    <s v="J"/>
    <s v="C"/>
    <x v="5"/>
    <x v="0"/>
    <d v="2022-08-12T00:00:00"/>
    <x v="0"/>
    <x v="7"/>
  </r>
  <r>
    <d v="2022-09-09T15:25:58"/>
    <s v="JC02F08"/>
    <n v="60"/>
    <n v="0.60699999999999998"/>
    <n v="6.4000000000000001E-2"/>
    <n v="10.6"/>
    <n v="65"/>
    <n v="447"/>
    <n v="607"/>
    <s v="08"/>
    <s v="J"/>
    <s v="C"/>
    <x v="1"/>
    <x v="0"/>
    <d v="2022-08-05T00:00:00"/>
    <x v="1"/>
    <x v="7"/>
  </r>
  <r>
    <d v="2022-09-09T15:34:06"/>
    <s v="JC07F09"/>
    <n v="62"/>
    <n v="0.51300000000000001"/>
    <n v="5.0999999999999997E-2"/>
    <n v="10"/>
    <n v="75.8"/>
    <n v="453"/>
    <n v="513"/>
    <s v="09"/>
    <s v="J"/>
    <s v="C"/>
    <x v="5"/>
    <x v="0"/>
    <d v="2022-08-12T00:00:00"/>
    <x v="0"/>
    <x v="15"/>
  </r>
  <r>
    <d v="2022-09-09T15:36:08"/>
    <s v="JC02F07"/>
    <n v="60"/>
    <n v="0.59899999999999998"/>
    <n v="6.4000000000000001E-2"/>
    <n v="10.6"/>
    <n v="71.7"/>
    <n v="418"/>
    <n v="599"/>
    <s v="07"/>
    <s v="J"/>
    <s v="C"/>
    <x v="1"/>
    <x v="0"/>
    <d v="2022-08-05T00:00:00"/>
    <x v="1"/>
    <x v="6"/>
  </r>
  <r>
    <d v="2022-09-09T15:44:50"/>
    <s v="JC07F10"/>
    <n v="63"/>
    <n v="0.501"/>
    <n v="4.8000000000000001E-2"/>
    <n v="9.6"/>
    <n v="63.5"/>
    <n v="423"/>
    <n v="501"/>
    <s v="10"/>
    <s v="J"/>
    <s v="C"/>
    <x v="5"/>
    <x v="0"/>
    <d v="2022-08-12T00:00:00"/>
    <x v="0"/>
    <x v="14"/>
  </r>
  <r>
    <d v="2022-09-09T15:47:20"/>
    <s v="JC02F06"/>
    <n v="60"/>
    <n v="0.57999999999999996"/>
    <n v="7.4999999999999997E-2"/>
    <n v="13"/>
    <n v="50"/>
    <n v="383"/>
    <n v="580"/>
    <s v="06"/>
    <s v="J"/>
    <s v="C"/>
    <x v="1"/>
    <x v="0"/>
    <d v="2022-08-05T00:00:00"/>
    <x v="1"/>
    <x v="5"/>
  </r>
  <r>
    <d v="2022-09-09T15:56:30"/>
    <s v="JC07F11"/>
    <n v="62"/>
    <n v="0.5"/>
    <n v="5.2999999999999999E-2"/>
    <n v="10.5"/>
    <n v="62.9"/>
    <n v="462"/>
    <n v="500"/>
    <s v="11"/>
    <s v="J"/>
    <s v="C"/>
    <x v="5"/>
    <x v="0"/>
    <d v="2022-08-12T00:00:00"/>
    <x v="0"/>
    <x v="13"/>
  </r>
  <r>
    <d v="2022-09-09T15:59:14"/>
    <s v="JC02F05"/>
    <n v="60"/>
    <n v="0.59699999999999998"/>
    <n v="6.3E-2"/>
    <n v="10.6"/>
    <n v="65"/>
    <n v="423"/>
    <n v="597"/>
    <s v="05"/>
    <s v="J"/>
    <s v="C"/>
    <x v="1"/>
    <x v="0"/>
    <d v="2022-08-05T00:00:00"/>
    <x v="1"/>
    <x v="4"/>
  </r>
  <r>
    <d v="2022-09-09T16:07:33"/>
    <s v="JC07F12"/>
    <n v="62"/>
    <n v="0.53200000000000003"/>
    <n v="5.2999999999999999E-2"/>
    <n v="10"/>
    <n v="72.599999999999994"/>
    <n v="435"/>
    <n v="532"/>
    <s v="12"/>
    <s v="J"/>
    <s v="C"/>
    <x v="5"/>
    <x v="0"/>
    <d v="2022-08-12T00:00:00"/>
    <x v="0"/>
    <x v="12"/>
  </r>
  <r>
    <d v="2022-09-09T16:10:23"/>
    <s v="JC02F04"/>
    <n v="60"/>
    <n v="0.57999999999999996"/>
    <n v="7.3999999999999996E-2"/>
    <n v="12.8"/>
    <n v="55"/>
    <n v="429"/>
    <n v="580"/>
    <s v="04"/>
    <s v="J"/>
    <s v="C"/>
    <x v="1"/>
    <x v="0"/>
    <d v="2022-08-05T00:00:00"/>
    <x v="1"/>
    <x v="3"/>
  </r>
  <r>
    <d v="2022-09-09T16:18:08"/>
    <s v="JC07F13"/>
    <n v="62"/>
    <n v="0.498"/>
    <n v="4.9000000000000002E-2"/>
    <n v="9.8000000000000007"/>
    <n v="64.5"/>
    <n v="500"/>
    <n v="498"/>
    <s v="13"/>
    <s v="J"/>
    <s v="C"/>
    <x v="5"/>
    <x v="0"/>
    <d v="2022-08-12T00:00:00"/>
    <x v="0"/>
    <x v="11"/>
  </r>
  <r>
    <d v="2022-09-09T16:20:41"/>
    <s v="JC02F03"/>
    <n v="60"/>
    <n v="0.57699999999999996"/>
    <n v="6.5000000000000002E-2"/>
    <n v="11.3"/>
    <n v="65"/>
    <n v="404"/>
    <n v="577"/>
    <s v="03"/>
    <s v="J"/>
    <s v="C"/>
    <x v="1"/>
    <x v="0"/>
    <d v="2022-08-05T00:00:00"/>
    <x v="1"/>
    <x v="2"/>
  </r>
  <r>
    <d v="2022-09-09T16:27:35"/>
    <s v="JC07F14"/>
    <n v="62"/>
    <n v="0.49199999999999999"/>
    <n v="0.05"/>
    <n v="10.199999999999999"/>
    <n v="64.5"/>
    <n v="484"/>
    <n v="492"/>
    <s v="14"/>
    <s v="J"/>
    <s v="C"/>
    <x v="5"/>
    <x v="0"/>
    <d v="2022-08-12T00:00:00"/>
    <x v="0"/>
    <x v="10"/>
  </r>
  <r>
    <d v="2022-09-09T16:32:03"/>
    <s v="JC02F02"/>
    <n v="60"/>
    <n v="0.54300000000000004"/>
    <n v="7.6999999999999999E-2"/>
    <n v="14.1"/>
    <n v="61.7"/>
    <n v="418"/>
    <n v="543"/>
    <s v="02"/>
    <s v="J"/>
    <s v="C"/>
    <x v="1"/>
    <x v="0"/>
    <d v="2022-08-05T00:00:00"/>
    <x v="1"/>
    <x v="1"/>
  </r>
  <r>
    <d v="2022-09-09T16:37:43"/>
    <s v="JC07F15"/>
    <n v="61"/>
    <n v="0.50700000000000001"/>
    <n v="5.1999999999999998E-2"/>
    <n v="10.3"/>
    <n v="72.099999999999994"/>
    <n v="476"/>
    <n v="507"/>
    <s v="15"/>
    <s v="J"/>
    <s v="C"/>
    <x v="5"/>
    <x v="0"/>
    <d v="2022-08-12T00:00:00"/>
    <x v="0"/>
    <x v="9"/>
  </r>
  <r>
    <d v="2022-09-09T16:47:16"/>
    <s v="JC07F16"/>
    <n v="61"/>
    <n v="0.51"/>
    <n v="5.8999999999999997E-2"/>
    <n v="11.5"/>
    <n v="63.9"/>
    <n v="448"/>
    <n v="510"/>
    <s v="16"/>
    <s v="J"/>
    <s v="C"/>
    <x v="5"/>
    <x v="0"/>
    <d v="2022-08-12T00:00:00"/>
    <x v="0"/>
    <x v="8"/>
  </r>
  <r>
    <d v="2022-09-09T16:58:41"/>
    <s v="JC07M07"/>
    <n v="21"/>
    <n v="0.67200000000000004"/>
    <n v="7.0999999999999994E-2"/>
    <n v="10.5"/>
    <n v="66.7"/>
    <n v="336"/>
    <n v="672"/>
    <s v="07"/>
    <s v="J"/>
    <s v="C"/>
    <x v="5"/>
    <x v="1"/>
    <d v="2022-08-12T00:00:00"/>
    <x v="0"/>
    <x v="6"/>
  </r>
  <r>
    <d v="2022-09-09T17:03:54"/>
    <s v="JC07M06"/>
    <n v="21"/>
    <n v="0.66"/>
    <n v="7.0000000000000007E-2"/>
    <n v="10.6"/>
    <n v="66.7"/>
    <n v="283"/>
    <n v="660"/>
    <s v="06"/>
    <s v="J"/>
    <s v="C"/>
    <x v="5"/>
    <x v="1"/>
    <d v="2022-08-12T00:00:00"/>
    <x v="0"/>
    <x v="5"/>
  </r>
  <r>
    <d v="2022-09-09T17:09:51"/>
    <s v="JC07M05"/>
    <n v="21"/>
    <n v="0.66500000000000004"/>
    <n v="5.5E-2"/>
    <n v="8.3000000000000007"/>
    <n v="66.7"/>
    <n v="330"/>
    <n v="665"/>
    <s v="05"/>
    <s v="J"/>
    <s v="C"/>
    <x v="5"/>
    <x v="1"/>
    <d v="2022-08-12T00:00:00"/>
    <x v="0"/>
    <x v="4"/>
  </r>
  <r>
    <d v="2022-09-09T17:14:57"/>
    <s v="JC07M04"/>
    <n v="22"/>
    <n v="0.75900000000000001"/>
    <n v="0.107"/>
    <n v="14.1"/>
    <n v="63.6"/>
    <n v="323"/>
    <n v="759"/>
    <s v="04"/>
    <s v="J"/>
    <s v="C"/>
    <x v="5"/>
    <x v="1"/>
    <d v="2022-08-12T00:00:00"/>
    <x v="0"/>
    <x v="3"/>
  </r>
  <r>
    <d v="2022-09-09T17:20:01"/>
    <s v="JC07M03"/>
    <n v="20"/>
    <n v="0.73899999999999999"/>
    <n v="5.3999999999999999E-2"/>
    <n v="7.3"/>
    <n v="90"/>
    <n v="398"/>
    <n v="739"/>
    <s v="03"/>
    <s v="J"/>
    <s v="C"/>
    <x v="5"/>
    <x v="1"/>
    <d v="2022-08-12T00:00:00"/>
    <x v="0"/>
    <x v="2"/>
  </r>
  <r>
    <d v="2022-09-09T17:24:07"/>
    <s v="JC07M02"/>
    <n v="21"/>
    <n v="0.69499999999999995"/>
    <n v="8.3000000000000004E-2"/>
    <n v="11.9"/>
    <n v="66.7"/>
    <n v="352"/>
    <n v="695"/>
    <s v="02"/>
    <s v="J"/>
    <s v="C"/>
    <x v="5"/>
    <x v="1"/>
    <d v="2022-08-12T00:00:00"/>
    <x v="0"/>
    <x v="1"/>
  </r>
  <r>
    <d v="2022-09-12T08:10:36"/>
    <s v="JC03M02"/>
    <n v="20"/>
    <n v="0.74199999999999999"/>
    <n v="5.6000000000000001E-2"/>
    <n v="7.6"/>
    <n v="80"/>
    <n v="431"/>
    <n v="742"/>
    <s v="02"/>
    <s v="J"/>
    <s v="C"/>
    <x v="2"/>
    <x v="1"/>
    <d v="2022-08-08T00:00:00"/>
    <x v="1"/>
    <x v="1"/>
  </r>
  <r>
    <d v="2022-09-12T08:14:49"/>
    <s v="JC03M03"/>
    <n v="20"/>
    <n v="0.745"/>
    <n v="6.4000000000000001E-2"/>
    <n v="8.6"/>
    <n v="75"/>
    <n v="424"/>
    <n v="745"/>
    <s v="03"/>
    <s v="J"/>
    <s v="C"/>
    <x v="2"/>
    <x v="1"/>
    <d v="2022-08-08T00:00:00"/>
    <x v="1"/>
    <x v="2"/>
  </r>
  <r>
    <d v="2022-09-12T08:19:18"/>
    <s v="JC03M04"/>
    <n v="20"/>
    <n v="0.84"/>
    <n v="4.7E-2"/>
    <n v="5.5"/>
    <n v="95"/>
    <n v="383"/>
    <n v="840"/>
    <s v="04"/>
    <s v="J"/>
    <s v="C"/>
    <x v="2"/>
    <x v="1"/>
    <d v="2022-08-08T00:00:00"/>
    <x v="1"/>
    <x v="3"/>
  </r>
  <r>
    <d v="2022-09-12T08:23:58"/>
    <s v="JC03M05"/>
    <n v="20"/>
    <n v="0.88300000000000001"/>
    <n v="5.3999999999999999E-2"/>
    <n v="6.1"/>
    <n v="90"/>
    <n v="387"/>
    <n v="883"/>
    <s v="05"/>
    <s v="J"/>
    <s v="C"/>
    <x v="2"/>
    <x v="1"/>
    <d v="2022-08-08T00:00:00"/>
    <x v="1"/>
    <x v="4"/>
  </r>
  <r>
    <d v="2022-09-12T08:26:56"/>
    <s v="JC09F01"/>
    <n v="60"/>
    <n v="0.49399999999999999"/>
    <n v="6.2E-2"/>
    <n v="12.5"/>
    <n v="55"/>
    <n v="213"/>
    <n v="494"/>
    <s v="01"/>
    <s v="J"/>
    <s v="C"/>
    <x v="6"/>
    <x v="0"/>
    <d v="2022-08-15T00:00:00"/>
    <x v="0"/>
    <x v="0"/>
  </r>
  <r>
    <d v="2022-09-12T08:28:15"/>
    <s v="JC03M06"/>
    <n v="20"/>
    <n v="0.98899999999999999"/>
    <n v="7.5999999999999998E-2"/>
    <n v="7.7"/>
    <n v="90"/>
    <n v="431"/>
    <n v="989"/>
    <s v="06"/>
    <s v="J"/>
    <s v="C"/>
    <x v="2"/>
    <x v="1"/>
    <d v="2022-08-08T00:00:00"/>
    <x v="1"/>
    <x v="5"/>
  </r>
  <r>
    <d v="2022-09-12T08:32:19"/>
    <s v="JC03M07"/>
    <n v="20"/>
    <n v="1.08"/>
    <n v="5.2999999999999999E-2"/>
    <n v="4.9000000000000004"/>
    <n v="95"/>
    <n v="465"/>
    <n v="1080"/>
    <s v="07"/>
    <s v="J"/>
    <s v="C"/>
    <x v="2"/>
    <x v="1"/>
    <d v="2022-08-08T00:00:00"/>
    <x v="1"/>
    <x v="6"/>
  </r>
  <r>
    <d v="2022-09-12T08:37:05"/>
    <s v="JC03F016"/>
    <n v="60"/>
    <n v="0.66500000000000004"/>
    <n v="4.3999999999999997E-2"/>
    <n v="6.6"/>
    <n v="86.7"/>
    <n v="511"/>
    <n v="665"/>
    <s v="16"/>
    <s v="J"/>
    <s v="C"/>
    <x v="2"/>
    <x v="0"/>
    <d v="2022-08-08T00:00:00"/>
    <x v="1"/>
    <x v="8"/>
  </r>
  <r>
    <d v="2022-09-12T08:46:17"/>
    <s v="JC03F015"/>
    <n v="60"/>
    <n v="0.66800000000000004"/>
    <n v="4.5999999999999999E-2"/>
    <n v="6.9"/>
    <n v="93.3"/>
    <n v="501"/>
    <n v="668"/>
    <s v="15"/>
    <s v="J"/>
    <s v="C"/>
    <x v="2"/>
    <x v="0"/>
    <d v="2022-08-08T00:00:00"/>
    <x v="1"/>
    <x v="9"/>
  </r>
  <r>
    <d v="2022-09-12T08:48:10"/>
    <s v="JC09F02"/>
    <n v="60"/>
    <n v="0.52"/>
    <n v="6.6000000000000003E-2"/>
    <n v="12.6"/>
    <n v="55"/>
    <n v="265"/>
    <n v="520"/>
    <s v="02"/>
    <s v="J"/>
    <s v="C"/>
    <x v="6"/>
    <x v="0"/>
    <d v="2022-08-15T00:00:00"/>
    <x v="0"/>
    <x v="1"/>
  </r>
  <r>
    <d v="2022-09-12T08:55:45"/>
    <s v="JC03F014"/>
    <n v="60"/>
    <n v="0.66800000000000004"/>
    <n v="4.7E-2"/>
    <n v="7.1"/>
    <n v="83.3"/>
    <n v="535"/>
    <n v="668"/>
    <s v="14"/>
    <s v="J"/>
    <s v="C"/>
    <x v="2"/>
    <x v="0"/>
    <d v="2022-08-08T00:00:00"/>
    <x v="1"/>
    <x v="10"/>
  </r>
  <r>
    <d v="2022-09-12T09:04:24"/>
    <s v="JC03F013"/>
    <n v="60"/>
    <n v="0.66900000000000004"/>
    <n v="3.6999999999999998E-2"/>
    <n v="5.5"/>
    <n v="93.3"/>
    <n v="519"/>
    <n v="669"/>
    <s v="13"/>
    <s v="J"/>
    <s v="C"/>
    <x v="2"/>
    <x v="0"/>
    <d v="2022-08-08T00:00:00"/>
    <x v="1"/>
    <x v="11"/>
  </r>
  <r>
    <d v="2022-09-12T09:06:27"/>
    <s v="JC09F03"/>
    <n v="60"/>
    <n v="0.53100000000000003"/>
    <n v="6.5000000000000002E-2"/>
    <n v="12.2"/>
    <n v="53.3"/>
    <n v="229"/>
    <n v="531"/>
    <s v="03"/>
    <s v="J"/>
    <s v="C"/>
    <x v="6"/>
    <x v="0"/>
    <d v="2022-08-15T00:00:00"/>
    <x v="0"/>
    <x v="2"/>
  </r>
  <r>
    <d v="2022-09-12T09:13:29"/>
    <s v="JC03F012"/>
    <n v="60"/>
    <n v="0.66500000000000004"/>
    <n v="4.2000000000000003E-2"/>
    <n v="6.2"/>
    <n v="86.7"/>
    <n v="532"/>
    <n v="665"/>
    <s v="12"/>
    <s v="J"/>
    <s v="C"/>
    <x v="2"/>
    <x v="0"/>
    <d v="2022-08-08T00:00:00"/>
    <x v="1"/>
    <x v="12"/>
  </r>
  <r>
    <d v="2022-09-12T09:22:17"/>
    <s v="JC03F011"/>
    <n v="60"/>
    <n v="0.66200000000000003"/>
    <n v="3.6999999999999998E-2"/>
    <n v="5.6"/>
    <n v="93.3"/>
    <n v="582"/>
    <n v="662"/>
    <s v="11"/>
    <s v="J"/>
    <s v="C"/>
    <x v="2"/>
    <x v="0"/>
    <d v="2022-08-08T00:00:00"/>
    <x v="1"/>
    <x v="13"/>
  </r>
  <r>
    <d v="2022-09-12T09:25:13"/>
    <s v="JC09F04"/>
    <n v="60"/>
    <n v="0.51500000000000001"/>
    <n v="6.0999999999999999E-2"/>
    <n v="11.9"/>
    <n v="63.3"/>
    <n v="305"/>
    <n v="515"/>
    <s v="04"/>
    <s v="J"/>
    <s v="C"/>
    <x v="6"/>
    <x v="0"/>
    <d v="2022-08-15T00:00:00"/>
    <x v="0"/>
    <x v="3"/>
  </r>
  <r>
    <d v="2022-09-12T09:31:02"/>
    <s v="JC03F010"/>
    <n v="60"/>
    <n v="0.67400000000000004"/>
    <n v="4.2999999999999997E-2"/>
    <n v="6.4"/>
    <n v="91.7"/>
    <n v="490"/>
    <n v="674"/>
    <s v="10"/>
    <s v="J"/>
    <s v="C"/>
    <x v="2"/>
    <x v="0"/>
    <d v="2022-08-08T00:00:00"/>
    <x v="1"/>
    <x v="14"/>
  </r>
  <r>
    <d v="2022-09-12T09:40:28"/>
    <s v="JC09F05"/>
    <n v="60"/>
    <n v="0.52900000000000003"/>
    <n v="7.0999999999999994E-2"/>
    <n v="13.5"/>
    <n v="56.7"/>
    <n v="311"/>
    <n v="529"/>
    <s v="05"/>
    <s v="J"/>
    <s v="C"/>
    <x v="6"/>
    <x v="0"/>
    <d v="2022-08-15T00:00:00"/>
    <x v="0"/>
    <x v="4"/>
  </r>
  <r>
    <d v="2022-09-12T09:40:40"/>
    <s v="JC03F09"/>
    <n v="60"/>
    <n v="0.72899999999999998"/>
    <n v="4.1000000000000002E-2"/>
    <n v="5.7"/>
    <n v="90"/>
    <n v="501"/>
    <n v="729"/>
    <s v="09"/>
    <s v="J"/>
    <s v="C"/>
    <x v="2"/>
    <x v="0"/>
    <d v="2022-08-08T00:00:00"/>
    <x v="1"/>
    <x v="15"/>
  </r>
  <r>
    <d v="2022-09-12T09:50:01"/>
    <s v="JC03F08"/>
    <n v="60"/>
    <n v="0.73899999999999999"/>
    <n v="4.7E-2"/>
    <n v="6.3"/>
    <n v="90"/>
    <n v="514"/>
    <n v="739"/>
    <s v="08"/>
    <s v="J"/>
    <s v="C"/>
    <x v="2"/>
    <x v="0"/>
    <d v="2022-08-08T00:00:00"/>
    <x v="1"/>
    <x v="7"/>
  </r>
  <r>
    <d v="2022-09-12T09:55:14"/>
    <s v="JC09F06"/>
    <n v="60"/>
    <n v="0.50600000000000001"/>
    <n v="6.2E-2"/>
    <n v="12.2"/>
    <n v="68.3"/>
    <n v="325"/>
    <n v="506"/>
    <s v="06"/>
    <s v="J"/>
    <s v="C"/>
    <x v="6"/>
    <x v="0"/>
    <d v="2022-08-15T00:00:00"/>
    <x v="0"/>
    <x v="5"/>
  </r>
  <r>
    <d v="2022-09-12T09:59:08"/>
    <s v="JC03F07"/>
    <n v="60"/>
    <n v="0.747"/>
    <n v="0.05"/>
    <n v="6.7"/>
    <n v="90"/>
    <n v="524"/>
    <n v="747"/>
    <s v="07"/>
    <s v="J"/>
    <s v="C"/>
    <x v="2"/>
    <x v="0"/>
    <d v="2022-08-08T00:00:00"/>
    <x v="1"/>
    <x v="6"/>
  </r>
  <r>
    <d v="2022-09-12T10:08:47"/>
    <s v="JC03F06"/>
    <n v="60"/>
    <n v="0.65500000000000003"/>
    <n v="3.6999999999999998E-2"/>
    <n v="5.7"/>
    <n v="93.3"/>
    <n v="533"/>
    <n v="655"/>
    <s v="06"/>
    <s v="J"/>
    <s v="C"/>
    <x v="2"/>
    <x v="0"/>
    <d v="2022-08-08T00:00:00"/>
    <x v="1"/>
    <x v="5"/>
  </r>
  <r>
    <d v="2022-09-12T10:09:04"/>
    <s v="JC09F07"/>
    <n v="60"/>
    <n v="0.52700000000000002"/>
    <n v="6.0999999999999999E-2"/>
    <n v="11.5"/>
    <n v="53.3"/>
    <n v="319"/>
    <n v="527"/>
    <s v="07"/>
    <s v="J"/>
    <s v="C"/>
    <x v="6"/>
    <x v="0"/>
    <d v="2022-08-15T00:00:00"/>
    <x v="0"/>
    <x v="6"/>
  </r>
  <r>
    <d v="2022-09-12T10:17:43"/>
    <s v="JC03F05"/>
    <n v="60"/>
    <n v="0.58599999999999997"/>
    <n v="7.0000000000000007E-2"/>
    <n v="11.9"/>
    <n v="58.3"/>
    <n v="519"/>
    <n v="586"/>
    <s v="05"/>
    <s v="J"/>
    <s v="C"/>
    <x v="2"/>
    <x v="0"/>
    <d v="2022-08-08T00:00:00"/>
    <x v="1"/>
    <x v="4"/>
  </r>
  <r>
    <d v="2022-09-12T10:23:05"/>
    <s v="JC09F08"/>
    <n v="60"/>
    <n v="0.501"/>
    <n v="5.8999999999999997E-2"/>
    <n v="11.7"/>
    <n v="61.7"/>
    <n v="301"/>
    <n v="501"/>
    <s v="08"/>
    <s v="J"/>
    <s v="C"/>
    <x v="6"/>
    <x v="0"/>
    <d v="2022-08-15T00:00:00"/>
    <x v="0"/>
    <x v="7"/>
  </r>
  <r>
    <d v="2022-09-12T10:27:52"/>
    <s v="JC03F04"/>
    <n v="60"/>
    <n v="0.54700000000000004"/>
    <n v="4.4999999999999998E-2"/>
    <n v="8.1999999999999993"/>
    <n v="78.3"/>
    <n v="474"/>
    <n v="547"/>
    <s v="04"/>
    <s v="J"/>
    <s v="C"/>
    <x v="2"/>
    <x v="0"/>
    <d v="2022-08-08T00:00:00"/>
    <x v="1"/>
    <x v="3"/>
  </r>
  <r>
    <d v="2022-09-12T10:37:41"/>
    <s v="JC03F03"/>
    <n v="60"/>
    <n v="0.57199999999999995"/>
    <n v="4.2999999999999997E-2"/>
    <n v="7.5"/>
    <n v="86.7"/>
    <n v="507"/>
    <n v="572"/>
    <s v="03"/>
    <s v="J"/>
    <s v="C"/>
    <x v="2"/>
    <x v="0"/>
    <d v="2022-08-08T00:00:00"/>
    <x v="1"/>
    <x v="2"/>
  </r>
  <r>
    <d v="2022-09-12T10:38:16"/>
    <s v="JC09F09"/>
    <n v="60"/>
    <n v="0.52500000000000002"/>
    <n v="7.0000000000000007E-2"/>
    <n v="13.4"/>
    <n v="53.3"/>
    <n v="313"/>
    <n v="525"/>
    <s v="09"/>
    <s v="J"/>
    <s v="C"/>
    <x v="6"/>
    <x v="0"/>
    <d v="2022-08-15T00:00:00"/>
    <x v="0"/>
    <x v="15"/>
  </r>
  <r>
    <d v="2022-09-12T10:47:03"/>
    <s v="JC03F02"/>
    <n v="60"/>
    <n v="0.57899999999999996"/>
    <n v="4.8000000000000001E-2"/>
    <n v="8.3000000000000007"/>
    <n v="81.7"/>
    <n v="555"/>
    <n v="579"/>
    <s v="02"/>
    <s v="J"/>
    <s v="C"/>
    <x v="2"/>
    <x v="0"/>
    <d v="2022-08-08T00:00:00"/>
    <x v="1"/>
    <x v="1"/>
  </r>
  <r>
    <d v="2022-09-12T10:52:51"/>
    <s v="JC09F010"/>
    <n v="60"/>
    <n v="0.5"/>
    <n v="5.7000000000000002E-2"/>
    <n v="11.4"/>
    <n v="63.3"/>
    <n v="245"/>
    <n v="500"/>
    <s v="10"/>
    <s v="J"/>
    <s v="C"/>
    <x v="6"/>
    <x v="0"/>
    <d v="2022-08-15T00:00:00"/>
    <x v="0"/>
    <x v="14"/>
  </r>
  <r>
    <d v="2022-09-12T10:55:35"/>
    <s v="JC03F01"/>
    <n v="60"/>
    <n v="0.57399999999999995"/>
    <n v="3.5999999999999997E-2"/>
    <n v="6.3"/>
    <n v="95"/>
    <n v="505"/>
    <n v="574"/>
    <s v="01"/>
    <s v="J"/>
    <s v="C"/>
    <x v="2"/>
    <x v="0"/>
    <d v="2022-08-08T00:00:00"/>
    <x v="1"/>
    <x v="0"/>
  </r>
  <r>
    <d v="2022-09-12T11:10:00"/>
    <s v="JC09F011"/>
    <n v="60"/>
    <n v="0.50600000000000001"/>
    <n v="7.0999999999999994E-2"/>
    <n v="14"/>
    <n v="55"/>
    <n v="271"/>
    <n v="506"/>
    <s v="11"/>
    <s v="J"/>
    <s v="C"/>
    <x v="6"/>
    <x v="0"/>
    <d v="2022-08-15T00:00:00"/>
    <x v="0"/>
    <x v="13"/>
  </r>
  <r>
    <d v="2022-09-12T11:25:26"/>
    <s v="JC09F012"/>
    <n v="60"/>
    <n v="0.497"/>
    <n v="5.6000000000000001E-2"/>
    <n v="11.3"/>
    <n v="70"/>
    <n v="302"/>
    <n v="497"/>
    <s v="12"/>
    <s v="J"/>
    <s v="C"/>
    <x v="6"/>
    <x v="0"/>
    <d v="2022-08-15T00:00:00"/>
    <x v="0"/>
    <x v="12"/>
  </r>
  <r>
    <d v="2022-09-12T11:39:06"/>
    <s v="JC09F013"/>
    <n v="60"/>
    <n v="0.51"/>
    <n v="6.2E-2"/>
    <n v="12.1"/>
    <n v="58.3"/>
    <n v="311"/>
    <n v="510"/>
    <s v="13"/>
    <s v="J"/>
    <s v="C"/>
    <x v="6"/>
    <x v="0"/>
    <d v="2022-08-15T00:00:00"/>
    <x v="0"/>
    <x v="11"/>
  </r>
  <r>
    <d v="2022-09-12T11:53:27"/>
    <s v="JC09F014"/>
    <n v="60"/>
    <n v="0.51400000000000001"/>
    <n v="6.2E-2"/>
    <n v="12.1"/>
    <n v="51.7"/>
    <n v="294"/>
    <n v="514"/>
    <s v="14"/>
    <s v="J"/>
    <s v="C"/>
    <x v="6"/>
    <x v="0"/>
    <d v="2022-08-15T00:00:00"/>
    <x v="0"/>
    <x v="10"/>
  </r>
  <r>
    <d v="2022-09-12T12:07:54"/>
    <s v="JC09F015"/>
    <n v="60"/>
    <n v="0.51100000000000001"/>
    <n v="5.8999999999999997E-2"/>
    <n v="11.6"/>
    <n v="66.7"/>
    <n v="322"/>
    <n v="511"/>
    <s v="15"/>
    <s v="J"/>
    <s v="C"/>
    <x v="6"/>
    <x v="0"/>
    <d v="2022-08-15T00:00:00"/>
    <x v="0"/>
    <x v="9"/>
  </r>
  <r>
    <d v="2022-09-12T12:21:26"/>
    <s v="JC09F016"/>
    <n v="60"/>
    <n v="0.49199999999999999"/>
    <n v="5.8999999999999997E-2"/>
    <n v="12.1"/>
    <n v="60"/>
    <n v="308"/>
    <n v="492"/>
    <s v="16"/>
    <s v="J"/>
    <s v="C"/>
    <x v="6"/>
    <x v="0"/>
    <d v="2022-08-15T00:00:00"/>
    <x v="0"/>
    <x v="8"/>
  </r>
  <r>
    <d v="2022-09-12T12:35:13"/>
    <s v="JC09M07"/>
    <n v="19"/>
    <n v="0.63400000000000001"/>
    <n v="6.5000000000000002E-2"/>
    <n v="10.3"/>
    <n v="57.9"/>
    <n v="374"/>
    <n v="634"/>
    <s v="07"/>
    <s v="J"/>
    <s v="C"/>
    <x v="6"/>
    <x v="1"/>
    <d v="2022-08-15T00:00:00"/>
    <x v="0"/>
    <x v="6"/>
  </r>
  <r>
    <d v="2022-09-12T12:39:27"/>
    <s v="JC09M06"/>
    <n v="20"/>
    <n v="0.65600000000000003"/>
    <n v="6.6000000000000003E-2"/>
    <n v="10"/>
    <n v="75"/>
    <n v="336"/>
    <n v="656"/>
    <s v="06"/>
    <s v="J"/>
    <s v="C"/>
    <x v="6"/>
    <x v="1"/>
    <d v="2022-08-15T00:00:00"/>
    <x v="0"/>
    <x v="5"/>
  </r>
  <r>
    <d v="2022-09-12T12:44:06"/>
    <s v="JC09M05"/>
    <n v="20"/>
    <n v="0.60199999999999998"/>
    <n v="5.5E-2"/>
    <n v="9.1999999999999993"/>
    <n v="75"/>
    <n v="316"/>
    <n v="602"/>
    <s v="05"/>
    <s v="J"/>
    <s v="C"/>
    <x v="6"/>
    <x v="1"/>
    <d v="2022-08-15T00:00:00"/>
    <x v="0"/>
    <x v="4"/>
  </r>
  <r>
    <d v="2022-09-12T12:49:21"/>
    <s v="JC09M04"/>
    <n v="20"/>
    <n v="0.61099999999999999"/>
    <n v="7.5999999999999998E-2"/>
    <n v="12.4"/>
    <n v="55"/>
    <n v="326"/>
    <n v="611"/>
    <s v="04"/>
    <s v="J"/>
    <s v="C"/>
    <x v="6"/>
    <x v="1"/>
    <d v="2022-08-15T00:00:00"/>
    <x v="0"/>
    <x v="3"/>
  </r>
  <r>
    <d v="2022-09-12T12:54:33"/>
    <s v="JC09M03"/>
    <n v="20"/>
    <n v="0.65100000000000002"/>
    <n v="9.8000000000000004E-2"/>
    <n v="15"/>
    <n v="45"/>
    <n v="351"/>
    <n v="651"/>
    <s v="03"/>
    <s v="J"/>
    <s v="C"/>
    <x v="6"/>
    <x v="1"/>
    <d v="2022-08-15T00:00:00"/>
    <x v="0"/>
    <x v="2"/>
  </r>
  <r>
    <d v="2022-09-12T12:59:13"/>
    <s v="JC09M02"/>
    <n v="20"/>
    <n v="0.68400000000000005"/>
    <n v="6.6000000000000003E-2"/>
    <n v="9.6"/>
    <n v="80"/>
    <n v="301"/>
    <n v="684"/>
    <s v="02"/>
    <s v="J"/>
    <s v="C"/>
    <x v="6"/>
    <x v="1"/>
    <d v="2022-08-15T00:00:00"/>
    <x v="0"/>
    <x v="1"/>
  </r>
  <r>
    <d v="2022-09-12T13:08:14"/>
    <s v="JC04M02"/>
    <n v="20"/>
    <n v="0.69299999999999995"/>
    <n v="3.1E-2"/>
    <n v="4.4000000000000004"/>
    <n v="100"/>
    <n v="444"/>
    <n v="693"/>
    <s v="02"/>
    <s v="J"/>
    <s v="C"/>
    <x v="3"/>
    <x v="1"/>
    <d v="2022-08-08T00:00:00"/>
    <x v="1"/>
    <x v="1"/>
  </r>
  <r>
    <d v="2022-09-12T13:11:53"/>
    <s v="JC04M03"/>
    <n v="20"/>
    <n v="0.82099999999999995"/>
    <n v="0.05"/>
    <n v="6.1"/>
    <n v="90"/>
    <n v="567"/>
    <n v="821"/>
    <s v="03"/>
    <s v="J"/>
    <s v="C"/>
    <x v="3"/>
    <x v="1"/>
    <d v="2022-08-08T00:00:00"/>
    <x v="1"/>
    <x v="2"/>
  </r>
  <r>
    <d v="2022-09-12T13:15:18"/>
    <s v="JC04M04"/>
    <n v="20"/>
    <n v="0.79200000000000004"/>
    <n v="4.8000000000000001E-2"/>
    <n v="6.1"/>
    <n v="90"/>
    <n v="450"/>
    <n v="792"/>
    <s v="04"/>
    <s v="J"/>
    <s v="C"/>
    <x v="3"/>
    <x v="1"/>
    <d v="2022-08-08T00:00:00"/>
    <x v="1"/>
    <x v="3"/>
  </r>
  <r>
    <d v="2022-09-12T13:19:39"/>
    <s v="JC04M05"/>
    <n v="20"/>
    <n v="0.81699999999999995"/>
    <n v="5.1999999999999998E-2"/>
    <n v="6.4"/>
    <n v="85"/>
    <n v="450"/>
    <n v="817"/>
    <s v="05"/>
    <s v="J"/>
    <s v="C"/>
    <x v="3"/>
    <x v="1"/>
    <d v="2022-08-08T00:00:00"/>
    <x v="1"/>
    <x v="4"/>
  </r>
  <r>
    <d v="2022-09-12T13:23:36"/>
    <s v="JC04M06"/>
    <n v="20"/>
    <n v="0.85699999999999998"/>
    <n v="6.6000000000000003E-2"/>
    <n v="7.7"/>
    <n v="80"/>
    <n v="500"/>
    <n v="857"/>
    <s v="06"/>
    <s v="J"/>
    <s v="C"/>
    <x v="3"/>
    <x v="1"/>
    <d v="2022-08-08T00:00:00"/>
    <x v="1"/>
    <x v="5"/>
  </r>
  <r>
    <d v="2022-09-12T13:27:29"/>
    <s v="JC04M07"/>
    <n v="20"/>
    <n v="0.91100000000000003"/>
    <n v="3.5000000000000003E-2"/>
    <n v="3.9"/>
    <n v="100"/>
    <n v="447"/>
    <n v="911"/>
    <s v="07"/>
    <s v="J"/>
    <s v="C"/>
    <x v="3"/>
    <x v="1"/>
    <d v="2022-08-08T00:00:00"/>
    <x v="1"/>
    <x v="6"/>
  </r>
  <r>
    <d v="2022-09-12T13:32:13"/>
    <s v="JC04F16"/>
    <n v="60"/>
    <n v="0.624"/>
    <n v="3.9E-2"/>
    <n v="6.2"/>
    <n v="91.7"/>
    <n v="518"/>
    <n v="624"/>
    <s v="16"/>
    <s v="J"/>
    <s v="C"/>
    <x v="3"/>
    <x v="0"/>
    <d v="2022-08-08T00:00:00"/>
    <x v="1"/>
    <x v="8"/>
  </r>
  <r>
    <d v="2022-09-12T13:41:09"/>
    <s v="JC04F15"/>
    <n v="60"/>
    <n v="0.63400000000000001"/>
    <n v="4.4999999999999998E-2"/>
    <n v="7.1"/>
    <n v="88.3"/>
    <n v="518"/>
    <n v="634"/>
    <s v="15"/>
    <s v="J"/>
    <s v="C"/>
    <x v="3"/>
    <x v="0"/>
    <d v="2022-08-08T00:00:00"/>
    <x v="1"/>
    <x v="9"/>
  </r>
  <r>
    <d v="2022-09-12T13:42:53"/>
    <s v="JC08F01"/>
    <n v="60"/>
    <n v="0.499"/>
    <n v="6.9000000000000006E-2"/>
    <n v="13.7"/>
    <n v="56.7"/>
    <n v="282"/>
    <n v="499"/>
    <s v="01"/>
    <s v="J"/>
    <s v="C"/>
    <x v="7"/>
    <x v="0"/>
    <d v="2022-08-15T00:00:00"/>
    <x v="0"/>
    <x v="0"/>
  </r>
  <r>
    <d v="2022-09-12T13:50:23"/>
    <s v="JC04F14"/>
    <n v="60"/>
    <n v="0.63300000000000001"/>
    <n v="3.6999999999999998E-2"/>
    <n v="5.9"/>
    <n v="93.3"/>
    <n v="535"/>
    <n v="633"/>
    <s v="14"/>
    <s v="J"/>
    <s v="C"/>
    <x v="3"/>
    <x v="0"/>
    <d v="2022-08-08T00:00:00"/>
    <x v="1"/>
    <x v="10"/>
  </r>
  <r>
    <d v="2022-09-12T13:58:40"/>
    <s v="JC08F02"/>
    <n v="60"/>
    <n v="0.52600000000000002"/>
    <n v="0.06"/>
    <n v="11.5"/>
    <n v="61.7"/>
    <n v="272"/>
    <n v="526"/>
    <s v="02"/>
    <s v="J"/>
    <s v="C"/>
    <x v="7"/>
    <x v="0"/>
    <d v="2022-08-15T00:00:00"/>
    <x v="0"/>
    <x v="1"/>
  </r>
  <r>
    <d v="2022-09-12T13:59:17"/>
    <s v="JC04F13"/>
    <n v="60"/>
    <n v="0.63400000000000001"/>
    <n v="3.5000000000000003E-2"/>
    <n v="5.6"/>
    <n v="95"/>
    <n v="582"/>
    <n v="634"/>
    <s v="13"/>
    <s v="J"/>
    <s v="C"/>
    <x v="3"/>
    <x v="0"/>
    <d v="2022-08-08T00:00:00"/>
    <x v="1"/>
    <x v="11"/>
  </r>
  <r>
    <d v="2022-09-12T14:07:37"/>
    <s v="JC04F12"/>
    <n v="60"/>
    <n v="0.629"/>
    <n v="3.7999999999999999E-2"/>
    <n v="6"/>
    <n v="91.7"/>
    <n v="514"/>
    <n v="629"/>
    <s v="12"/>
    <s v="J"/>
    <s v="C"/>
    <x v="3"/>
    <x v="0"/>
    <d v="2022-08-08T00:00:00"/>
    <x v="1"/>
    <x v="12"/>
  </r>
  <r>
    <d v="2022-09-12T14:14:14"/>
    <s v="JC08F03"/>
    <n v="60"/>
    <n v="0.51400000000000001"/>
    <n v="6.2E-2"/>
    <n v="12.1"/>
    <n v="68.3"/>
    <n v="277"/>
    <n v="514"/>
    <s v="03"/>
    <s v="J"/>
    <s v="C"/>
    <x v="7"/>
    <x v="0"/>
    <d v="2022-08-15T00:00:00"/>
    <x v="0"/>
    <x v="2"/>
  </r>
  <r>
    <d v="2022-09-12T14:16:49"/>
    <s v="JC04F11"/>
    <n v="60"/>
    <n v="0.64400000000000002"/>
    <n v="4.8000000000000001E-2"/>
    <n v="7.4"/>
    <n v="91.7"/>
    <n v="484"/>
    <n v="644"/>
    <s v="11"/>
    <s v="J"/>
    <s v="C"/>
    <x v="3"/>
    <x v="0"/>
    <d v="2022-08-08T00:00:00"/>
    <x v="1"/>
    <x v="13"/>
  </r>
  <r>
    <d v="2022-09-12T14:26:27"/>
    <s v="JC04F10"/>
    <n v="60"/>
    <n v="0.61899999999999999"/>
    <n v="4.2000000000000003E-2"/>
    <n v="6.8"/>
    <n v="80"/>
    <n v="508"/>
    <n v="619"/>
    <s v="10"/>
    <s v="J"/>
    <s v="C"/>
    <x v="3"/>
    <x v="0"/>
    <d v="2022-08-08T00:00:00"/>
    <x v="1"/>
    <x v="14"/>
  </r>
  <r>
    <d v="2022-09-12T14:29:59"/>
    <s v="JC08F04"/>
    <n v="60"/>
    <n v="0.52100000000000002"/>
    <n v="6.0999999999999999E-2"/>
    <n v="11.7"/>
    <n v="73.3"/>
    <n v="349"/>
    <n v="521"/>
    <s v="04"/>
    <s v="J"/>
    <s v="C"/>
    <x v="7"/>
    <x v="0"/>
    <d v="2022-08-15T00:00:00"/>
    <x v="0"/>
    <x v="3"/>
  </r>
  <r>
    <d v="2022-09-12T14:35:51"/>
    <s v="JC04F09"/>
    <n v="60"/>
    <n v="0.68600000000000005"/>
    <n v="6.8000000000000005E-2"/>
    <n v="9.9"/>
    <n v="73.3"/>
    <n v="442"/>
    <n v="686"/>
    <s v="09"/>
    <s v="J"/>
    <s v="C"/>
    <x v="3"/>
    <x v="0"/>
    <d v="2022-08-08T00:00:00"/>
    <x v="1"/>
    <x v="15"/>
  </r>
  <r>
    <d v="2022-09-12T14:43:22"/>
    <s v="JC08F05"/>
    <n v="60"/>
    <n v="0.503"/>
    <n v="5.2999999999999999E-2"/>
    <n v="10.5"/>
    <n v="66.7"/>
    <n v="316"/>
    <n v="503"/>
    <s v="05"/>
    <s v="J"/>
    <s v="C"/>
    <x v="7"/>
    <x v="0"/>
    <d v="2022-08-15T00:00:00"/>
    <x v="0"/>
    <x v="4"/>
  </r>
  <r>
    <d v="2022-09-12T14:46:16"/>
    <s v="JC04F08"/>
    <n v="60"/>
    <n v="0.72299999999999998"/>
    <n v="4.2999999999999997E-2"/>
    <n v="6"/>
    <n v="93.3"/>
    <n v="499"/>
    <n v="723"/>
    <s v="08"/>
    <s v="J"/>
    <s v="C"/>
    <x v="3"/>
    <x v="0"/>
    <d v="2022-08-08T00:00:00"/>
    <x v="1"/>
    <x v="7"/>
  </r>
  <r>
    <d v="2022-09-12T14:55:33"/>
    <s v="JC04F07"/>
    <n v="60"/>
    <n v="0.70799999999999996"/>
    <n v="4.2000000000000003E-2"/>
    <n v="5.9"/>
    <n v="93.3"/>
    <n v="480"/>
    <n v="708"/>
    <s v="07"/>
    <s v="J"/>
    <s v="C"/>
    <x v="3"/>
    <x v="0"/>
    <d v="2022-08-08T00:00:00"/>
    <x v="1"/>
    <x v="6"/>
  </r>
  <r>
    <d v="2022-09-12T14:57:48"/>
    <s v="JC08F06"/>
    <n v="60"/>
    <n v="0.504"/>
    <n v="6.5000000000000002E-2"/>
    <n v="12.8"/>
    <n v="58.3"/>
    <n v="317"/>
    <n v="504"/>
    <s v="06"/>
    <s v="J"/>
    <s v="C"/>
    <x v="7"/>
    <x v="0"/>
    <d v="2022-08-15T00:00:00"/>
    <x v="0"/>
    <x v="5"/>
  </r>
  <r>
    <d v="2022-09-12T15:05:19"/>
    <s v="JC04F06"/>
    <n v="60"/>
    <n v="0.55900000000000005"/>
    <n v="0.05"/>
    <n v="8.9"/>
    <n v="76.7"/>
    <n v="505"/>
    <n v="559"/>
    <s v="06"/>
    <s v="J"/>
    <s v="C"/>
    <x v="3"/>
    <x v="0"/>
    <d v="2022-08-08T00:00:00"/>
    <x v="1"/>
    <x v="5"/>
  </r>
  <r>
    <d v="2022-09-12T15:11:46"/>
    <s v="JC08F07"/>
    <n v="60"/>
    <n v="0.5"/>
    <n v="5.6000000000000001E-2"/>
    <n v="11.2"/>
    <n v="60"/>
    <n v="256"/>
    <n v="500"/>
    <s v="07"/>
    <s v="J"/>
    <s v="C"/>
    <x v="7"/>
    <x v="0"/>
    <d v="2022-08-15T00:00:00"/>
    <x v="0"/>
    <x v="6"/>
  </r>
  <r>
    <d v="2022-09-12T15:14:52"/>
    <s v="JC04F05"/>
    <n v="60"/>
    <n v="0.53800000000000003"/>
    <n v="3.4000000000000002E-2"/>
    <n v="6.3"/>
    <n v="86.7"/>
    <n v="509"/>
    <n v="538"/>
    <s v="05"/>
    <s v="J"/>
    <s v="C"/>
    <x v="3"/>
    <x v="0"/>
    <d v="2022-08-08T00:00:00"/>
    <x v="1"/>
    <x v="4"/>
  </r>
  <r>
    <d v="2022-09-12T15:24:22"/>
    <s v="JC04F04"/>
    <n v="60"/>
    <n v="0.56100000000000005"/>
    <n v="2.5000000000000001E-2"/>
    <n v="4.4000000000000004"/>
    <n v="96.7"/>
    <n v="539"/>
    <n v="561"/>
    <s v="04"/>
    <s v="J"/>
    <s v="C"/>
    <x v="3"/>
    <x v="0"/>
    <d v="2022-08-08T00:00:00"/>
    <x v="1"/>
    <x v="3"/>
  </r>
  <r>
    <d v="2022-09-12T15:28:14"/>
    <s v="JC08F08"/>
    <n v="60"/>
    <n v="0.47399999999999998"/>
    <n v="5.3999999999999999E-2"/>
    <n v="11.5"/>
    <n v="58.3"/>
    <n v="283"/>
    <n v="474"/>
    <s v="08"/>
    <s v="J"/>
    <s v="C"/>
    <x v="7"/>
    <x v="0"/>
    <d v="2022-08-15T00:00:00"/>
    <x v="0"/>
    <x v="7"/>
  </r>
  <r>
    <d v="2022-09-12T15:33:09"/>
    <s v="JC04F03"/>
    <n v="60"/>
    <n v="0.55400000000000005"/>
    <n v="3.9E-2"/>
    <n v="7"/>
    <n v="91.7"/>
    <n v="451"/>
    <n v="554"/>
    <s v="03"/>
    <s v="J"/>
    <s v="C"/>
    <x v="3"/>
    <x v="0"/>
    <d v="2022-08-08T00:00:00"/>
    <x v="1"/>
    <x v="2"/>
  </r>
  <r>
    <d v="2022-09-12T15:43:44"/>
    <s v="JC04F02"/>
    <n v="60"/>
    <n v="0.49099999999999999"/>
    <n v="3.4000000000000002E-2"/>
    <n v="6.9"/>
    <n v="83.3"/>
    <n v="578"/>
    <n v="491"/>
    <s v="02"/>
    <s v="J"/>
    <s v="C"/>
    <x v="3"/>
    <x v="0"/>
    <d v="2022-08-08T00:00:00"/>
    <x v="1"/>
    <x v="1"/>
  </r>
  <r>
    <d v="2022-09-12T15:44:00"/>
    <s v="JC08F09"/>
    <n v="60"/>
    <n v="0.46700000000000003"/>
    <n v="5.5E-2"/>
    <n v="11.7"/>
    <n v="61.7"/>
    <n v="250"/>
    <n v="467"/>
    <s v="09"/>
    <s v="J"/>
    <s v="C"/>
    <x v="7"/>
    <x v="0"/>
    <d v="2022-08-15T00:00:00"/>
    <x v="0"/>
    <x v="15"/>
  </r>
  <r>
    <d v="2022-09-12T15:51:55"/>
    <s v="JC04F01"/>
    <n v="60"/>
    <n v="0.55900000000000005"/>
    <n v="5.7000000000000002E-2"/>
    <n v="10.199999999999999"/>
    <n v="90"/>
    <n v="533"/>
    <n v="559"/>
    <s v="01"/>
    <s v="J"/>
    <s v="C"/>
    <x v="3"/>
    <x v="0"/>
    <d v="2022-08-08T00:00:00"/>
    <x v="1"/>
    <x v="0"/>
  </r>
  <r>
    <d v="2022-09-12T16:01:05"/>
    <s v="JC08F10"/>
    <n v="60"/>
    <n v="0.49399999999999999"/>
    <n v="5.7000000000000002E-2"/>
    <n v="11.6"/>
    <n v="63.3"/>
    <n v="341"/>
    <n v="494"/>
    <s v="10"/>
    <s v="J"/>
    <s v="C"/>
    <x v="7"/>
    <x v="0"/>
    <d v="2022-08-15T00:00:00"/>
    <x v="0"/>
    <x v="14"/>
  </r>
  <r>
    <d v="2022-09-12T16:14:36"/>
    <s v="JC08F11"/>
    <n v="60"/>
    <n v="0.49"/>
    <n v="6.9000000000000006E-2"/>
    <n v="14.1"/>
    <n v="55"/>
    <n v="329"/>
    <n v="490"/>
    <s v="11"/>
    <s v="J"/>
    <s v="C"/>
    <x v="7"/>
    <x v="0"/>
    <d v="2022-08-15T00:00:00"/>
    <x v="0"/>
    <x v="13"/>
  </r>
  <r>
    <d v="2022-09-12T16:27:25"/>
    <s v="JC08F12"/>
    <n v="60"/>
    <n v="0.52500000000000002"/>
    <n v="6.7000000000000004E-2"/>
    <n v="12.9"/>
    <n v="58.3"/>
    <n v="435"/>
    <n v="525"/>
    <s v="12"/>
    <s v="J"/>
    <s v="C"/>
    <x v="7"/>
    <x v="0"/>
    <d v="2022-08-15T00:00:00"/>
    <x v="0"/>
    <x v="12"/>
  </r>
  <r>
    <d v="2022-09-12T16:37:26"/>
    <s v="JC08F13"/>
    <n v="60"/>
    <n v="0.53400000000000003"/>
    <n v="4.2999999999999997E-2"/>
    <n v="8"/>
    <n v="75"/>
    <n v="446"/>
    <n v="534"/>
    <s v="13"/>
    <s v="J"/>
    <s v="C"/>
    <x v="7"/>
    <x v="0"/>
    <d v="2022-08-15T00:00:00"/>
    <x v="0"/>
    <x v="11"/>
  </r>
  <r>
    <d v="2022-09-12T16:47:01"/>
    <s v="JC08F14"/>
    <n v="60"/>
    <n v="0.51100000000000001"/>
    <n v="5.8999999999999997E-2"/>
    <n v="11.5"/>
    <n v="55"/>
    <n v="380"/>
    <n v="511"/>
    <s v="14"/>
    <s v="J"/>
    <s v="C"/>
    <x v="7"/>
    <x v="0"/>
    <d v="2022-08-15T00:00:00"/>
    <x v="0"/>
    <x v="10"/>
  </r>
  <r>
    <d v="2022-09-12T16:58:17"/>
    <s v="JC08F15"/>
    <n v="60"/>
    <n v="0.52100000000000002"/>
    <n v="6.7000000000000004E-2"/>
    <n v="12.8"/>
    <n v="60"/>
    <n v="456"/>
    <n v="521"/>
    <s v="15"/>
    <s v="J"/>
    <s v="C"/>
    <x v="7"/>
    <x v="0"/>
    <d v="2022-08-15T00:00:00"/>
    <x v="0"/>
    <x v="9"/>
  </r>
  <r>
    <d v="2022-09-12T17:07:38"/>
    <s v="JC08F16"/>
    <n v="60"/>
    <n v="0.50800000000000001"/>
    <n v="5.3999999999999999E-2"/>
    <n v="10.7"/>
    <n v="66.7"/>
    <n v="423"/>
    <n v="508"/>
    <s v="16"/>
    <s v="J"/>
    <s v="C"/>
    <x v="7"/>
    <x v="0"/>
    <d v="2022-08-15T00:00:00"/>
    <x v="0"/>
    <x v="8"/>
  </r>
  <r>
    <d v="2022-09-12T17:17:51"/>
    <s v="JC08M07"/>
    <n v="20"/>
    <n v="0.69199999999999995"/>
    <n v="8.1000000000000003E-2"/>
    <n v="11.7"/>
    <n v="65"/>
    <n v="407"/>
    <n v="692"/>
    <s v="07"/>
    <s v="J"/>
    <s v="C"/>
    <x v="7"/>
    <x v="1"/>
    <d v="2022-08-15T00:00:00"/>
    <x v="0"/>
    <x v="6"/>
  </r>
  <r>
    <d v="2022-09-12T17:21:51"/>
    <s v="JC08M06"/>
    <n v="20"/>
    <n v="0.65100000000000002"/>
    <n v="8.2000000000000003E-2"/>
    <n v="12.6"/>
    <n v="50"/>
    <n v="456"/>
    <n v="651"/>
    <s v="06"/>
    <s v="J"/>
    <s v="C"/>
    <x v="7"/>
    <x v="1"/>
    <d v="2022-08-15T00:00:00"/>
    <x v="0"/>
    <x v="5"/>
  </r>
  <r>
    <d v="2022-09-12T17:26:24"/>
    <s v="JC08M05"/>
    <n v="20"/>
    <n v="0.64600000000000002"/>
    <n v="6.3E-2"/>
    <n v="9.8000000000000007"/>
    <n v="65"/>
    <n v="471"/>
    <n v="646"/>
    <s v="05"/>
    <s v="J"/>
    <s v="C"/>
    <x v="7"/>
    <x v="1"/>
    <d v="2022-08-15T00:00:00"/>
    <x v="0"/>
    <x v="4"/>
  </r>
  <r>
    <d v="2022-09-12T17:29:58"/>
    <s v="JC08M04"/>
    <n v="4"/>
    <n v="0.63800000000000001"/>
    <n v="7.2999999999999995E-2"/>
    <n v="11.4"/>
    <n v="50"/>
    <n v="655"/>
    <n v="638"/>
    <s v="04"/>
    <s v="J"/>
    <s v="C"/>
    <x v="7"/>
    <x v="1"/>
    <d v="2022-08-15T00:00:00"/>
    <x v="0"/>
    <x v="3"/>
  </r>
  <r>
    <d v="2022-09-15T08:16:24"/>
    <s v="JC10F01"/>
    <n v="60"/>
    <n v="0.48499999999999999"/>
    <n v="6.8000000000000005E-2"/>
    <n v="13.9"/>
    <n v="53.3"/>
    <n v="324"/>
    <n v="485"/>
    <s v="01"/>
    <s v="J"/>
    <s v="C"/>
    <x v="8"/>
    <x v="0"/>
    <d v="2022-08-18T00:00:00"/>
    <x v="0"/>
    <x v="0"/>
  </r>
  <r>
    <d v="2022-09-15T08:30:30"/>
    <s v="JC10F02"/>
    <n v="60"/>
    <n v="0.503"/>
    <n v="8.3000000000000004E-2"/>
    <n v="16.600000000000001"/>
    <n v="46.7"/>
    <n v="286"/>
    <n v="503"/>
    <s v="02"/>
    <s v="J"/>
    <s v="C"/>
    <x v="8"/>
    <x v="0"/>
    <d v="2022-08-18T00:00:00"/>
    <x v="0"/>
    <x v="1"/>
  </r>
  <r>
    <d v="2022-09-15T08:46:04"/>
    <s v="JC10F03"/>
    <n v="60"/>
    <n v="0.51500000000000001"/>
    <n v="6.6000000000000003E-2"/>
    <n v="12.8"/>
    <n v="58.3"/>
    <n v="341"/>
    <n v="515"/>
    <s v="03"/>
    <s v="J"/>
    <s v="C"/>
    <x v="8"/>
    <x v="0"/>
    <d v="2022-08-18T00:00:00"/>
    <x v="0"/>
    <x v="2"/>
  </r>
  <r>
    <d v="2022-09-15T08:59:17"/>
    <s v="JC10F04"/>
    <n v="60"/>
    <n v="0.499"/>
    <n v="7.0000000000000007E-2"/>
    <n v="14"/>
    <n v="56.7"/>
    <n v="350"/>
    <n v="499"/>
    <s v="04"/>
    <s v="J"/>
    <s v="C"/>
    <x v="8"/>
    <x v="0"/>
    <d v="2022-08-18T00:00:00"/>
    <x v="0"/>
    <x v="3"/>
  </r>
  <r>
    <d v="2022-09-15T09:12:53"/>
    <s v="JC10F05"/>
    <n v="60"/>
    <n v="0.50800000000000001"/>
    <n v="0.06"/>
    <n v="11.9"/>
    <n v="58.3"/>
    <n v="350"/>
    <n v="508"/>
    <s v="05"/>
    <s v="J"/>
    <s v="C"/>
    <x v="8"/>
    <x v="0"/>
    <d v="2022-08-18T00:00:00"/>
    <x v="0"/>
    <x v="4"/>
  </r>
  <r>
    <d v="2022-09-15T09:25:40"/>
    <s v="JC10F06"/>
    <n v="60"/>
    <n v="0.497"/>
    <n v="5.6000000000000001E-2"/>
    <n v="11.4"/>
    <n v="60"/>
    <n v="392"/>
    <n v="497"/>
    <s v="06"/>
    <s v="J"/>
    <s v="C"/>
    <x v="8"/>
    <x v="0"/>
    <d v="2022-08-18T00:00:00"/>
    <x v="0"/>
    <x v="5"/>
  </r>
  <r>
    <d v="2022-09-15T09:37:46"/>
    <s v="JC10F07"/>
    <n v="60"/>
    <n v="0.505"/>
    <n v="4.8000000000000001E-2"/>
    <n v="9.6"/>
    <n v="68.3"/>
    <n v="350"/>
    <n v="505"/>
    <s v="07"/>
    <s v="J"/>
    <s v="C"/>
    <x v="8"/>
    <x v="0"/>
    <d v="2022-08-18T00:00:00"/>
    <x v="0"/>
    <x v="6"/>
  </r>
  <r>
    <d v="2022-09-15T09:50:46"/>
    <s v="JC10F08"/>
    <n v="60"/>
    <n v="0.50900000000000001"/>
    <n v="6.3E-2"/>
    <n v="12.5"/>
    <n v="40"/>
    <n v="328"/>
    <n v="509"/>
    <s v="08"/>
    <s v="J"/>
    <s v="C"/>
    <x v="8"/>
    <x v="0"/>
    <d v="2022-08-18T00:00:00"/>
    <x v="0"/>
    <x v="7"/>
  </r>
  <r>
    <d v="2022-09-15T10:04:50"/>
    <s v="JC10M05"/>
    <n v="20"/>
    <n v="0.67700000000000005"/>
    <n v="5.8999999999999997E-2"/>
    <n v="8.8000000000000007"/>
    <n v="75"/>
    <n v="344"/>
    <n v="677"/>
    <s v="05"/>
    <s v="J"/>
    <s v="C"/>
    <x v="8"/>
    <x v="1"/>
    <d v="2022-08-18T00:00:00"/>
    <x v="0"/>
    <x v="4"/>
  </r>
  <r>
    <d v="2022-09-15T10:10:37"/>
    <s v="JC10M07"/>
    <n v="20"/>
    <n v="0.68600000000000005"/>
    <n v="7.2999999999999995E-2"/>
    <n v="10.6"/>
    <n v="65"/>
    <n v="308"/>
    <n v="686"/>
    <s v="07"/>
    <s v="J"/>
    <s v="C"/>
    <x v="8"/>
    <x v="1"/>
    <d v="2022-08-18T00:00:00"/>
    <x v="0"/>
    <x v="6"/>
  </r>
  <r>
    <d v="2022-09-15T10:16:21"/>
    <s v="JC10F13"/>
    <n v="60"/>
    <n v="0.496"/>
    <n v="6.3E-2"/>
    <n v="12.8"/>
    <n v="50"/>
    <n v="384"/>
    <n v="496"/>
    <s v="13"/>
    <s v="J"/>
    <s v="C"/>
    <x v="8"/>
    <x v="0"/>
    <d v="2022-08-18T00:00:00"/>
    <x v="0"/>
    <x v="11"/>
  </r>
  <r>
    <d v="2022-09-15T10:27:56"/>
    <s v="JC10F14"/>
    <n v="60"/>
    <n v="0.51600000000000001"/>
    <n v="5.8000000000000003E-2"/>
    <n v="11.2"/>
    <n v="63.3"/>
    <n v="372"/>
    <n v="516"/>
    <s v="14"/>
    <s v="J"/>
    <s v="C"/>
    <x v="8"/>
    <x v="0"/>
    <d v="2022-08-18T00:00:00"/>
    <x v="0"/>
    <x v="10"/>
  </r>
  <r>
    <d v="2022-09-15T10:40:28"/>
    <s v="JC10F15"/>
    <n v="60"/>
    <n v="0.499"/>
    <n v="5.7000000000000002E-2"/>
    <n v="11.4"/>
    <n v="58.3"/>
    <n v="403"/>
    <n v="499"/>
    <s v="15"/>
    <s v="J"/>
    <s v="C"/>
    <x v="8"/>
    <x v="0"/>
    <d v="2022-08-18T00:00:00"/>
    <x v="0"/>
    <x v="9"/>
  </r>
  <r>
    <d v="2022-09-15T10:52:15"/>
    <s v="JC10F16"/>
    <n v="60"/>
    <n v="0.505"/>
    <n v="6.3E-2"/>
    <n v="12.6"/>
    <n v="50"/>
    <n v="464"/>
    <n v="505"/>
    <s v="16"/>
    <s v="J"/>
    <s v="C"/>
    <x v="8"/>
    <x v="0"/>
    <d v="2022-08-18T00:00:00"/>
    <x v="0"/>
    <x v="8"/>
  </r>
  <r>
    <d v="2022-09-15T11:01:53"/>
    <s v="JC10M06"/>
    <n v="20"/>
    <n v="0.64500000000000002"/>
    <n v="5.3999999999999999E-2"/>
    <n v="8.4"/>
    <n v="70"/>
    <n v="411"/>
    <n v="645"/>
    <s v="06"/>
    <s v="J"/>
    <s v="C"/>
    <x v="8"/>
    <x v="1"/>
    <d v="2022-08-18T00:00:00"/>
    <x v="0"/>
    <x v="5"/>
  </r>
  <r>
    <d v="2022-09-15T11:06:45"/>
    <s v="JC10F11"/>
    <n v="60"/>
    <n v="0.48799999999999999"/>
    <n v="6.4000000000000001E-2"/>
    <n v="13.2"/>
    <n v="48.3"/>
    <n v="343"/>
    <n v="488"/>
    <s v="11"/>
    <s v="J"/>
    <s v="C"/>
    <x v="8"/>
    <x v="0"/>
    <d v="2022-08-18T00:00:00"/>
    <x v="0"/>
    <x v="13"/>
  </r>
  <r>
    <d v="2022-09-15T11:19:46"/>
    <s v="JC10F12"/>
    <n v="61"/>
    <n v="0.495"/>
    <n v="4.8000000000000001E-2"/>
    <n v="9.6999999999999993"/>
    <n v="68.900000000000006"/>
    <n v="334"/>
    <n v="495"/>
    <s v="12"/>
    <s v="J"/>
    <s v="C"/>
    <x v="8"/>
    <x v="0"/>
    <d v="2022-08-18T00:00:00"/>
    <x v="0"/>
    <x v="12"/>
  </r>
  <r>
    <d v="2022-09-15T11:33:11"/>
    <s v="JC10F09"/>
    <n v="60"/>
    <n v="0.48499999999999999"/>
    <n v="0.05"/>
    <n v="10.3"/>
    <n v="68.3"/>
    <n v="424"/>
    <n v="485"/>
    <s v="09"/>
    <s v="J"/>
    <s v="C"/>
    <x v="8"/>
    <x v="0"/>
    <d v="2022-08-18T00:00:00"/>
    <x v="0"/>
    <x v="15"/>
  </r>
  <r>
    <d v="2022-09-15T11:44:14"/>
    <s v="JC10F10"/>
    <n v="60"/>
    <n v="0.5"/>
    <n v="5.5E-2"/>
    <n v="11"/>
    <n v="61.7"/>
    <n v="398"/>
    <n v="500"/>
    <s v="10"/>
    <s v="J"/>
    <s v="C"/>
    <x v="8"/>
    <x v="0"/>
    <d v="2022-08-18T00:00:00"/>
    <x v="0"/>
    <x v="14"/>
  </r>
  <r>
    <d v="2022-09-15T11:55:00"/>
    <s v="JC10M04"/>
    <n v="20"/>
    <n v="0.57499999999999996"/>
    <n v="5.8999999999999997E-2"/>
    <n v="10.3"/>
    <n v="60"/>
    <n v="429"/>
    <n v="575"/>
    <s v="04"/>
    <s v="J"/>
    <s v="C"/>
    <x v="8"/>
    <x v="1"/>
    <d v="2022-08-18T00:00:00"/>
    <x v="0"/>
    <x v="3"/>
  </r>
  <r>
    <d v="2022-09-15T11:58:52"/>
    <s v="JC10M03"/>
    <n v="20"/>
    <n v="0.64200000000000002"/>
    <n v="6.9000000000000006E-2"/>
    <n v="10.8"/>
    <n v="65"/>
    <n v="404"/>
    <n v="642"/>
    <s v="03"/>
    <s v="J"/>
    <s v="C"/>
    <x v="8"/>
    <x v="1"/>
    <d v="2022-08-18T00:00:00"/>
    <x v="0"/>
    <x v="2"/>
  </r>
  <r>
    <d v="2022-09-15T12:03:43"/>
    <s v="JC10M02"/>
    <n v="20"/>
    <n v="0.70199999999999996"/>
    <n v="7.8E-2"/>
    <n v="11"/>
    <n v="60"/>
    <n v="381"/>
    <n v="702"/>
    <s v="02"/>
    <s v="J"/>
    <s v="C"/>
    <x v="8"/>
    <x v="1"/>
    <d v="2022-08-18T00:00:00"/>
    <x v="0"/>
    <x v="1"/>
  </r>
  <r>
    <d v="2022-09-15T13:04:55"/>
    <s v="JC11F01"/>
    <n v="60"/>
    <n v="0.435"/>
    <n v="5.8999999999999997E-2"/>
    <n v="13.6"/>
    <n v="60"/>
    <n v="366"/>
    <n v="435"/>
    <s v="01"/>
    <s v="J"/>
    <s v="C"/>
    <x v="9"/>
    <x v="0"/>
    <d v="2022-08-18T00:00:00"/>
    <x v="0"/>
    <x v="0"/>
  </r>
  <r>
    <d v="2022-09-15T13:17:46"/>
    <s v="JC11F02"/>
    <n v="60"/>
    <n v="0.45700000000000002"/>
    <n v="5.2999999999999999E-2"/>
    <n v="11.5"/>
    <n v="65"/>
    <n v="398"/>
    <n v="457"/>
    <s v="02"/>
    <s v="J"/>
    <s v="C"/>
    <x v="9"/>
    <x v="0"/>
    <d v="2022-08-18T00:00:00"/>
    <x v="0"/>
    <x v="1"/>
  </r>
  <r>
    <d v="2022-09-15T13:30:35"/>
    <s v="JC11F03"/>
    <n v="60"/>
    <n v="0.46500000000000002"/>
    <n v="6.7000000000000004E-2"/>
    <n v="14.3"/>
    <n v="56.7"/>
    <n v="408"/>
    <n v="465"/>
    <s v="03"/>
    <s v="J"/>
    <s v="C"/>
    <x v="9"/>
    <x v="0"/>
    <d v="2022-08-18T00:00:00"/>
    <x v="0"/>
    <x v="2"/>
  </r>
  <r>
    <d v="2022-09-15T13:42:10"/>
    <s v="JC11F04"/>
    <n v="60"/>
    <n v="0.47499999999999998"/>
    <n v="5.8999999999999997E-2"/>
    <n v="12.3"/>
    <n v="51.7"/>
    <n v="384"/>
    <n v="475"/>
    <s v="04"/>
    <s v="J"/>
    <s v="C"/>
    <x v="9"/>
    <x v="0"/>
    <d v="2022-08-18T00:00:00"/>
    <x v="0"/>
    <x v="3"/>
  </r>
  <r>
    <d v="2022-09-15T13:53:21"/>
    <s v="JC11M02"/>
    <n v="20"/>
    <n v="0.65200000000000002"/>
    <n v="5.5E-2"/>
    <n v="8.5"/>
    <n v="75"/>
    <n v="364"/>
    <n v="652"/>
    <s v="02"/>
    <s v="J"/>
    <s v="C"/>
    <x v="9"/>
    <x v="1"/>
    <d v="2022-08-18T00:00:00"/>
    <x v="0"/>
    <x v="1"/>
  </r>
  <r>
    <d v="2022-09-15T13:57:46"/>
    <s v="JC11M03"/>
    <n v="20"/>
    <n v="0.67500000000000004"/>
    <n v="6.6000000000000003E-2"/>
    <n v="9.8000000000000007"/>
    <n v="70"/>
    <n v="305"/>
    <n v="675"/>
    <s v="03"/>
    <s v="J"/>
    <s v="C"/>
    <x v="9"/>
    <x v="1"/>
    <d v="2022-08-18T00:00:00"/>
    <x v="0"/>
    <x v="2"/>
  </r>
  <r>
    <d v="2022-09-15T14:04:44"/>
    <s v="JC11F05"/>
    <n v="60"/>
    <n v="0.48799999999999999"/>
    <n v="6.9000000000000006E-2"/>
    <n v="14.1"/>
    <n v="41.7"/>
    <n v="404"/>
    <n v="488"/>
    <s v="05"/>
    <s v="J"/>
    <s v="C"/>
    <x v="9"/>
    <x v="0"/>
    <d v="2022-08-18T00:00:00"/>
    <x v="0"/>
    <x v="4"/>
  </r>
  <r>
    <d v="2022-09-15T14:16:50"/>
    <s v="JC11F06"/>
    <n v="60"/>
    <n v="0.47199999999999998"/>
    <n v="6.9000000000000006E-2"/>
    <n v="14.6"/>
    <n v="50"/>
    <n v="361"/>
    <n v="472"/>
    <s v="06"/>
    <s v="J"/>
    <s v="C"/>
    <x v="9"/>
    <x v="0"/>
    <d v="2022-08-18T00:00:00"/>
    <x v="0"/>
    <x v="5"/>
  </r>
  <r>
    <d v="2022-09-15T14:30:24"/>
    <s v="JC11F07"/>
    <n v="60"/>
    <n v="0.498"/>
    <n v="5.6000000000000001E-2"/>
    <n v="11.3"/>
    <n v="68.3"/>
    <n v="417"/>
    <n v="498"/>
    <s v="07"/>
    <s v="J"/>
    <s v="C"/>
    <x v="9"/>
    <x v="0"/>
    <d v="2022-08-18T00:00:00"/>
    <x v="0"/>
    <x v="6"/>
  </r>
  <r>
    <d v="2022-09-15T14:41:40"/>
    <s v="JC11F08"/>
    <n v="60"/>
    <n v="0.5"/>
    <n v="6.6000000000000003E-2"/>
    <n v="13.2"/>
    <n v="55"/>
    <n v="415"/>
    <n v="500"/>
    <s v="08"/>
    <s v="J"/>
    <s v="C"/>
    <x v="9"/>
    <x v="0"/>
    <d v="2022-08-18T00:00:00"/>
    <x v="0"/>
    <x v="7"/>
  </r>
  <r>
    <d v="2022-09-15T14:51:46"/>
    <s v="JC11M04"/>
    <n v="20"/>
    <n v="0.64800000000000002"/>
    <n v="8.7999999999999995E-2"/>
    <n v="13.6"/>
    <n v="55"/>
    <n v="346"/>
    <n v="648"/>
    <s v="04"/>
    <s v="J"/>
    <s v="C"/>
    <x v="9"/>
    <x v="1"/>
    <d v="2022-08-18T00:00:00"/>
    <x v="0"/>
    <x v="3"/>
  </r>
  <r>
    <d v="2022-09-15T14:55:58"/>
    <s v="JC11M05"/>
    <n v="20"/>
    <n v="0.68100000000000005"/>
    <n v="6.9000000000000006E-2"/>
    <n v="10.1"/>
    <n v="55"/>
    <n v="358"/>
    <n v="681"/>
    <s v="05"/>
    <s v="J"/>
    <s v="C"/>
    <x v="9"/>
    <x v="1"/>
    <d v="2022-08-18T00:00:00"/>
    <x v="0"/>
    <x v="4"/>
  </r>
  <r>
    <d v="2022-09-15T15:01:21"/>
    <s v="JC11F10"/>
    <n v="60"/>
    <n v="0.49399999999999999"/>
    <n v="4.5999999999999999E-2"/>
    <n v="9.3000000000000007"/>
    <n v="71.7"/>
    <n v="392"/>
    <n v="494"/>
    <s v="10"/>
    <s v="J"/>
    <s v="C"/>
    <x v="9"/>
    <x v="0"/>
    <d v="2022-08-18T00:00:00"/>
    <x v="0"/>
    <x v="14"/>
  </r>
  <r>
    <d v="2022-09-15T15:13:38"/>
    <s v="JC11F09"/>
    <n v="60"/>
    <n v="0.48899999999999999"/>
    <n v="5.8000000000000003E-2"/>
    <n v="11.8"/>
    <n v="58.3"/>
    <n v="393"/>
    <n v="489"/>
    <s v="09"/>
    <s v="J"/>
    <s v="C"/>
    <x v="9"/>
    <x v="0"/>
    <d v="2022-08-18T00:00:00"/>
    <x v="0"/>
    <x v="15"/>
  </r>
  <r>
    <d v="2022-09-15T15:25:39"/>
    <s v="JC11F11"/>
    <n v="60"/>
    <n v="0.51100000000000001"/>
    <n v="0.06"/>
    <n v="11.8"/>
    <n v="56.7"/>
    <n v="393"/>
    <n v="511"/>
    <s v="11"/>
    <s v="J"/>
    <s v="C"/>
    <x v="9"/>
    <x v="0"/>
    <d v="2022-08-18T00:00:00"/>
    <x v="0"/>
    <x v="13"/>
  </r>
  <r>
    <d v="2022-09-15T15:37:22"/>
    <s v="JC11F12"/>
    <n v="60"/>
    <n v="0.51"/>
    <n v="5.6000000000000001E-2"/>
    <n v="10.9"/>
    <n v="66.7"/>
    <n v="442"/>
    <n v="510"/>
    <s v="12"/>
    <s v="J"/>
    <s v="C"/>
    <x v="9"/>
    <x v="0"/>
    <d v="2022-08-18T00:00:00"/>
    <x v="0"/>
    <x v="12"/>
  </r>
  <r>
    <d v="2022-09-15T15:46:40"/>
    <s v="JC11M06"/>
    <n v="20"/>
    <n v="0.67900000000000005"/>
    <n v="8.5000000000000006E-2"/>
    <n v="12.5"/>
    <n v="70"/>
    <n v="362"/>
    <n v="679"/>
    <s v="06"/>
    <s v="J"/>
    <s v="C"/>
    <x v="9"/>
    <x v="1"/>
    <d v="2022-08-18T00:00:00"/>
    <x v="0"/>
    <x v="5"/>
  </r>
  <r>
    <d v="2022-09-15T15:52:04"/>
    <s v="JC11M07"/>
    <n v="20"/>
    <n v="0.64300000000000002"/>
    <n v="6.3E-2"/>
    <n v="9.6999999999999993"/>
    <n v="65"/>
    <n v="356"/>
    <n v="643"/>
    <s v="07"/>
    <s v="J"/>
    <s v="C"/>
    <x v="9"/>
    <x v="1"/>
    <d v="2022-08-18T00:00:00"/>
    <x v="0"/>
    <x v="6"/>
  </r>
  <r>
    <d v="2022-09-15T15:57:45"/>
    <s v="JC11F13"/>
    <n v="60"/>
    <n v="0.49"/>
    <n v="5.7000000000000002E-2"/>
    <n v="11.7"/>
    <n v="71.7"/>
    <n v="444"/>
    <n v="490"/>
    <s v="13"/>
    <s v="J"/>
    <s v="C"/>
    <x v="9"/>
    <x v="0"/>
    <d v="2022-08-18T00:00:00"/>
    <x v="0"/>
    <x v="11"/>
  </r>
  <r>
    <d v="2022-09-15T16:08:24"/>
    <s v="JC11F14"/>
    <n v="60"/>
    <n v="0.503"/>
    <n v="6.5000000000000002E-2"/>
    <n v="12.9"/>
    <n v="55"/>
    <n v="373"/>
    <n v="503"/>
    <s v="14"/>
    <s v="J"/>
    <s v="C"/>
    <x v="9"/>
    <x v="0"/>
    <d v="2022-08-18T00:00:00"/>
    <x v="0"/>
    <x v="10"/>
  </r>
  <r>
    <d v="2022-09-15T16:21:52"/>
    <s v="JC11F15"/>
    <n v="60"/>
    <n v="0.49"/>
    <n v="6.5000000000000002E-2"/>
    <n v="13.2"/>
    <n v="51.7"/>
    <n v="372"/>
    <n v="490"/>
    <s v="15"/>
    <s v="J"/>
    <s v="C"/>
    <x v="9"/>
    <x v="0"/>
    <d v="2022-08-18T00:00:00"/>
    <x v="0"/>
    <x v="9"/>
  </r>
  <r>
    <d v="2022-09-15T16:34:44"/>
    <s v="JC11F16"/>
    <n v="60"/>
    <n v="0.51800000000000002"/>
    <n v="6.0999999999999999E-2"/>
    <n v="11.7"/>
    <n v="66.7"/>
    <n v="317"/>
    <n v="518"/>
    <s v="16"/>
    <s v="J"/>
    <s v="C"/>
    <x v="9"/>
    <x v="0"/>
    <d v="2022-08-18T00:00:00"/>
    <x v="0"/>
    <x v="8"/>
  </r>
  <r>
    <d v="2022-09-16T08:20:39"/>
    <s v="JC01M02"/>
    <n v="20"/>
    <n v="1.022"/>
    <n v="0.12"/>
    <n v="11.7"/>
    <n v="55"/>
    <n v="385"/>
    <n v="1022"/>
    <s v="02"/>
    <s v="J"/>
    <s v="C"/>
    <x v="0"/>
    <x v="1"/>
    <d v="2022-08-05T00:00:00"/>
    <x v="2"/>
    <x v="1"/>
  </r>
  <r>
    <d v="2022-09-16T08:25:09"/>
    <s v="JC01M03"/>
    <n v="20"/>
    <n v="1.087"/>
    <n v="6.8000000000000005E-2"/>
    <n v="6.3"/>
    <n v="95"/>
    <n v="483"/>
    <n v="1087"/>
    <s v="03"/>
    <s v="J"/>
    <s v="C"/>
    <x v="0"/>
    <x v="1"/>
    <d v="2022-08-05T00:00:00"/>
    <x v="2"/>
    <x v="2"/>
  </r>
  <r>
    <d v="2022-09-16T08:29:09"/>
    <s v="JC01M04"/>
    <n v="20"/>
    <n v="1.0389999999999999"/>
    <n v="5.7000000000000002E-2"/>
    <n v="5.5"/>
    <n v="100"/>
    <n v="459"/>
    <n v="1039"/>
    <s v="04"/>
    <s v="J"/>
    <s v="C"/>
    <x v="0"/>
    <x v="1"/>
    <d v="2022-08-05T00:00:00"/>
    <x v="2"/>
    <x v="3"/>
  </r>
  <r>
    <d v="2022-09-16T08:33:51"/>
    <s v="JC01M05"/>
    <n v="20"/>
    <n v="1.093"/>
    <n v="0.11"/>
    <n v="10.1"/>
    <n v="65"/>
    <n v="503"/>
    <n v="1093"/>
    <s v="05"/>
    <s v="J"/>
    <s v="C"/>
    <x v="0"/>
    <x v="1"/>
    <d v="2022-08-05T00:00:00"/>
    <x v="2"/>
    <x v="4"/>
  </r>
  <r>
    <d v="2022-09-16T08:37:30"/>
    <s v="JC01M06"/>
    <n v="20"/>
    <n v="1.2110000000000001"/>
    <n v="0.111"/>
    <n v="9.1999999999999993"/>
    <n v="75"/>
    <n v="439"/>
    <n v="1211"/>
    <s v="06"/>
    <s v="J"/>
    <s v="C"/>
    <x v="0"/>
    <x v="1"/>
    <d v="2022-08-05T00:00:00"/>
    <x v="2"/>
    <x v="5"/>
  </r>
  <r>
    <d v="2022-09-16T08:37:33"/>
    <s v="JC07F01"/>
    <n v="60"/>
    <n v="0.66"/>
    <n v="0.05"/>
    <n v="7.6"/>
    <n v="75"/>
    <n v="280"/>
    <n v="660"/>
    <s v="01"/>
    <s v="J"/>
    <s v="C"/>
    <x v="5"/>
    <x v="0"/>
    <d v="2022-08-12T00:00:00"/>
    <x v="1"/>
    <x v="0"/>
  </r>
  <r>
    <d v="2022-09-16T08:41:36"/>
    <s v="JC01M07"/>
    <n v="20"/>
    <n v="1.228"/>
    <n v="9.7000000000000003E-2"/>
    <n v="7.9"/>
    <n v="85"/>
    <n v="398"/>
    <n v="1228"/>
    <s v="07"/>
    <s v="J"/>
    <s v="C"/>
    <x v="0"/>
    <x v="1"/>
    <d v="2022-08-05T00:00:00"/>
    <x v="2"/>
    <x v="6"/>
  </r>
  <r>
    <d v="2022-09-16T08:46:02"/>
    <s v="JC01F16"/>
    <n v="60"/>
    <n v="0.73299999999999998"/>
    <n v="5.7000000000000002E-2"/>
    <n v="7.7"/>
    <n v="83.3"/>
    <n v="597"/>
    <n v="733"/>
    <s v="16"/>
    <s v="J"/>
    <s v="C"/>
    <x v="0"/>
    <x v="0"/>
    <d v="2022-08-05T00:00:00"/>
    <x v="2"/>
    <x v="8"/>
  </r>
  <r>
    <d v="2022-09-16T08:53:17"/>
    <s v="JC01F15"/>
    <n v="60"/>
    <n v="0.76100000000000001"/>
    <n v="5.1999999999999998E-2"/>
    <n v="6.8"/>
    <n v="90"/>
    <n v="607"/>
    <n v="761"/>
    <s v="15"/>
    <s v="J"/>
    <s v="C"/>
    <x v="0"/>
    <x v="0"/>
    <d v="2022-08-05T00:00:00"/>
    <x v="2"/>
    <x v="9"/>
  </r>
  <r>
    <d v="2022-09-16T08:53:36"/>
    <s v="JC07F02"/>
    <n v="60"/>
    <n v="0.627"/>
    <n v="5.7000000000000002E-2"/>
    <n v="9"/>
    <n v="76.7"/>
    <n v="232"/>
    <n v="627"/>
    <s v="02"/>
    <s v="J"/>
    <s v="C"/>
    <x v="5"/>
    <x v="0"/>
    <d v="2022-08-12T00:00:00"/>
    <x v="1"/>
    <x v="1"/>
  </r>
  <r>
    <d v="2022-09-16T09:00:38"/>
    <s v="JC01F14"/>
    <n v="60"/>
    <n v="0.753"/>
    <n v="5.2999999999999999E-2"/>
    <n v="7.1"/>
    <n v="88.3"/>
    <n v="560"/>
    <n v="753"/>
    <s v="14"/>
    <s v="J"/>
    <s v="C"/>
    <x v="0"/>
    <x v="0"/>
    <d v="2022-08-05T00:00:00"/>
    <x v="2"/>
    <x v="10"/>
  </r>
  <r>
    <d v="2022-09-16T09:08:24"/>
    <s v="JC01F13"/>
    <n v="60"/>
    <n v="0.746"/>
    <n v="0.05"/>
    <n v="6.7"/>
    <n v="86.7"/>
    <n v="552"/>
    <n v="746"/>
    <s v="13"/>
    <s v="J"/>
    <s v="C"/>
    <x v="0"/>
    <x v="0"/>
    <d v="2022-08-05T00:00:00"/>
    <x v="2"/>
    <x v="11"/>
  </r>
  <r>
    <d v="2022-09-16T09:12:41"/>
    <s v="JC07F03"/>
    <n v="60"/>
    <n v="0.629"/>
    <n v="0.107"/>
    <n v="17.100000000000001"/>
    <n v="40"/>
    <n v="239"/>
    <n v="629"/>
    <s v="03"/>
    <s v="J"/>
    <s v="C"/>
    <x v="5"/>
    <x v="0"/>
    <d v="2022-08-12T00:00:00"/>
    <x v="1"/>
    <x v="2"/>
  </r>
  <r>
    <d v="2022-09-16T09:17:28"/>
    <s v="JC01F12"/>
    <n v="60"/>
    <n v="0.749"/>
    <n v="0.05"/>
    <n v="6.7"/>
    <n v="81.7"/>
    <n v="573"/>
    <n v="749"/>
    <s v="12"/>
    <s v="J"/>
    <s v="C"/>
    <x v="0"/>
    <x v="0"/>
    <d v="2022-08-05T00:00:00"/>
    <x v="2"/>
    <x v="12"/>
  </r>
  <r>
    <d v="2022-09-16T09:25:40"/>
    <s v="JC01F11"/>
    <n v="60"/>
    <n v="0.747"/>
    <n v="4.8000000000000001E-2"/>
    <n v="6.5"/>
    <n v="88.3"/>
    <n v="516"/>
    <n v="747"/>
    <s v="11"/>
    <s v="J"/>
    <s v="C"/>
    <x v="0"/>
    <x v="0"/>
    <d v="2022-08-05T00:00:00"/>
    <x v="2"/>
    <x v="13"/>
  </r>
  <r>
    <d v="2022-09-16T09:30:43"/>
    <s v="JC07F04"/>
    <n v="60"/>
    <n v="0.56299999999999994"/>
    <n v="0.05"/>
    <n v="8.9"/>
    <n v="85"/>
    <n v="310"/>
    <n v="563"/>
    <s v="04"/>
    <s v="J"/>
    <s v="C"/>
    <x v="5"/>
    <x v="0"/>
    <d v="2022-08-12T00:00:00"/>
    <x v="1"/>
    <x v="3"/>
  </r>
  <r>
    <d v="2022-09-16T09:35:12"/>
    <s v="JC01F10"/>
    <n v="60"/>
    <n v="0.72899999999999998"/>
    <n v="5.1999999999999998E-2"/>
    <n v="7.1"/>
    <n v="85"/>
    <n v="517"/>
    <n v="729"/>
    <s v="10"/>
    <s v="J"/>
    <s v="C"/>
    <x v="0"/>
    <x v="0"/>
    <d v="2022-08-05T00:00:00"/>
    <x v="2"/>
    <x v="14"/>
  </r>
  <r>
    <d v="2022-09-16T09:44:25"/>
    <s v="JC01F09"/>
    <n v="60"/>
    <n v="0.79900000000000004"/>
    <n v="7.5999999999999998E-2"/>
    <n v="9.5"/>
    <n v="68.3"/>
    <n v="528"/>
    <n v="799"/>
    <s v="09"/>
    <s v="J"/>
    <s v="C"/>
    <x v="0"/>
    <x v="0"/>
    <d v="2022-08-05T00:00:00"/>
    <x v="2"/>
    <x v="15"/>
  </r>
  <r>
    <d v="2022-09-16T09:46:04"/>
    <s v="JC07F05"/>
    <n v="60"/>
    <n v="0.53900000000000003"/>
    <n v="4.2999999999999997E-2"/>
    <n v="7.9"/>
    <n v="85"/>
    <n v="288"/>
    <n v="539"/>
    <s v="05"/>
    <s v="J"/>
    <s v="C"/>
    <x v="5"/>
    <x v="0"/>
    <d v="2022-08-12T00:00:00"/>
    <x v="1"/>
    <x v="4"/>
  </r>
  <r>
    <d v="2022-09-16T09:53:46"/>
    <s v="JC01F08"/>
    <n v="60"/>
    <n v="0.81299999999999994"/>
    <n v="0.04"/>
    <n v="4.9000000000000004"/>
    <n v="91.7"/>
    <n v="571"/>
    <n v="813"/>
    <s v="08"/>
    <s v="J"/>
    <s v="C"/>
    <x v="0"/>
    <x v="0"/>
    <d v="2022-08-05T00:00:00"/>
    <x v="2"/>
    <x v="7"/>
  </r>
  <r>
    <d v="2022-09-16T10:02:06"/>
    <s v="JC07F06"/>
    <n v="60"/>
    <n v="0.53900000000000003"/>
    <n v="3.5000000000000003E-2"/>
    <n v="6.4"/>
    <n v="95"/>
    <n v="310"/>
    <n v="539"/>
    <s v="06"/>
    <s v="J"/>
    <s v="C"/>
    <x v="5"/>
    <x v="0"/>
    <d v="2022-08-12T00:00:00"/>
    <x v="1"/>
    <x v="5"/>
  </r>
  <r>
    <d v="2022-09-16T10:02:49"/>
    <s v="JC01F07"/>
    <n v="60"/>
    <n v="0.81"/>
    <n v="5.0999999999999997E-2"/>
    <n v="6.3"/>
    <n v="90"/>
    <n v="532"/>
    <n v="810"/>
    <s v="07"/>
    <s v="J"/>
    <s v="C"/>
    <x v="0"/>
    <x v="0"/>
    <d v="2022-08-05T00:00:00"/>
    <x v="2"/>
    <x v="6"/>
  </r>
  <r>
    <d v="2022-09-16T10:11:42"/>
    <s v="JC01F06"/>
    <n v="60"/>
    <n v="0.745"/>
    <n v="5.5E-2"/>
    <n v="7.4"/>
    <n v="81.7"/>
    <n v="501"/>
    <n v="745"/>
    <s v="06"/>
    <s v="J"/>
    <s v="C"/>
    <x v="0"/>
    <x v="0"/>
    <d v="2022-08-05T00:00:00"/>
    <x v="2"/>
    <x v="5"/>
  </r>
  <r>
    <d v="2022-09-16T10:17:21"/>
    <s v="JC07F07"/>
    <n v="60"/>
    <n v="0.67500000000000004"/>
    <n v="4.8000000000000001E-2"/>
    <n v="7.1"/>
    <n v="88.3"/>
    <n v="329"/>
    <n v="675"/>
    <s v="07"/>
    <s v="J"/>
    <s v="C"/>
    <x v="5"/>
    <x v="0"/>
    <d v="2022-08-12T00:00:00"/>
    <x v="1"/>
    <x v="6"/>
  </r>
  <r>
    <d v="2022-09-16T10:21:09"/>
    <s v="JC01F05"/>
    <n v="60"/>
    <n v="0.69099999999999995"/>
    <n v="6.7000000000000004E-2"/>
    <n v="9.6999999999999993"/>
    <n v="73.3"/>
    <n v="520"/>
    <n v="691"/>
    <s v="05"/>
    <s v="J"/>
    <s v="C"/>
    <x v="0"/>
    <x v="0"/>
    <d v="2022-08-05T00:00:00"/>
    <x v="2"/>
    <x v="4"/>
  </r>
  <r>
    <d v="2022-09-16T10:30:21"/>
    <s v="JC01F04"/>
    <n v="60"/>
    <n v="0.64900000000000002"/>
    <n v="0.05"/>
    <n v="7.6"/>
    <n v="81.7"/>
    <n v="465"/>
    <n v="649"/>
    <s v="04"/>
    <s v="J"/>
    <s v="C"/>
    <x v="0"/>
    <x v="0"/>
    <d v="2022-08-05T00:00:00"/>
    <x v="2"/>
    <x v="3"/>
  </r>
  <r>
    <d v="2022-09-16T10:31:25"/>
    <s v="JC07F08"/>
    <n v="60"/>
    <n v="0.66300000000000003"/>
    <n v="5.8999999999999997E-2"/>
    <n v="8.9"/>
    <n v="76.7"/>
    <n v="341"/>
    <n v="663"/>
    <s v="08"/>
    <s v="J"/>
    <s v="C"/>
    <x v="5"/>
    <x v="0"/>
    <d v="2022-08-12T00:00:00"/>
    <x v="1"/>
    <x v="7"/>
  </r>
  <r>
    <d v="2022-09-16T10:40:00"/>
    <s v="JC01F03"/>
    <n v="60"/>
    <n v="0.82899999999999996"/>
    <n v="7.1999999999999995E-2"/>
    <n v="8.6999999999999993"/>
    <n v="80"/>
    <n v="544"/>
    <n v="829"/>
    <s v="03"/>
    <s v="J"/>
    <s v="C"/>
    <x v="0"/>
    <x v="0"/>
    <d v="2022-08-05T00:00:00"/>
    <x v="2"/>
    <x v="2"/>
  </r>
  <r>
    <d v="2022-09-16T10:45:03"/>
    <s v="JC07F09"/>
    <n v="60"/>
    <n v="0.59899999999999998"/>
    <n v="4.5999999999999999E-2"/>
    <n v="7.7"/>
    <n v="75"/>
    <n v="306"/>
    <n v="599"/>
    <s v="09"/>
    <s v="J"/>
    <s v="C"/>
    <x v="5"/>
    <x v="0"/>
    <d v="2022-08-12T00:00:00"/>
    <x v="1"/>
    <x v="15"/>
  </r>
  <r>
    <d v="2022-09-16T10:49:46"/>
    <s v="JC01F02"/>
    <n v="60"/>
    <n v="0.73"/>
    <n v="4.2000000000000003E-2"/>
    <n v="5.8"/>
    <n v="93.3"/>
    <n v="551"/>
    <n v="730"/>
    <s v="02"/>
    <s v="J"/>
    <s v="C"/>
    <x v="0"/>
    <x v="0"/>
    <d v="2022-08-05T00:00:00"/>
    <x v="2"/>
    <x v="1"/>
  </r>
  <r>
    <d v="2022-09-16T10:58:12"/>
    <s v="JC01F01"/>
    <n v="60"/>
    <n v="0.754"/>
    <n v="4.7E-2"/>
    <n v="6.3"/>
    <n v="91.7"/>
    <n v="520"/>
    <n v="754"/>
    <s v="01"/>
    <s v="J"/>
    <s v="C"/>
    <x v="0"/>
    <x v="0"/>
    <d v="2022-08-05T00:00:00"/>
    <x v="2"/>
    <x v="0"/>
  </r>
  <r>
    <d v="2022-09-16T10:59:13"/>
    <s v="JC07F10"/>
    <n v="60"/>
    <n v="0.56499999999999995"/>
    <n v="5.0999999999999997E-2"/>
    <n v="9"/>
    <n v="73.3"/>
    <n v="323"/>
    <n v="565"/>
    <s v="10"/>
    <s v="J"/>
    <s v="C"/>
    <x v="5"/>
    <x v="0"/>
    <d v="2022-08-12T00:00:00"/>
    <x v="1"/>
    <x v="14"/>
  </r>
  <r>
    <d v="2022-09-16T11:13:47"/>
    <s v="JC07F11"/>
    <n v="60"/>
    <n v="0.60399999999999998"/>
    <n v="0.06"/>
    <n v="9.9"/>
    <n v="78.3"/>
    <n v="307"/>
    <n v="604"/>
    <s v="11"/>
    <s v="J"/>
    <s v="C"/>
    <x v="5"/>
    <x v="0"/>
    <d v="2022-08-12T00:00:00"/>
    <x v="1"/>
    <x v="13"/>
  </r>
  <r>
    <d v="2022-09-16T11:28:26"/>
    <s v="JC07F12"/>
    <n v="60"/>
    <n v="0.60199999999999998"/>
    <n v="6.2E-2"/>
    <n v="10.4"/>
    <n v="61.7"/>
    <n v="258"/>
    <n v="602"/>
    <s v="12"/>
    <s v="J"/>
    <s v="C"/>
    <x v="5"/>
    <x v="0"/>
    <d v="2022-08-12T00:00:00"/>
    <x v="1"/>
    <x v="12"/>
  </r>
  <r>
    <d v="2022-09-16T11:45:21"/>
    <s v="JC07F13"/>
    <n v="60"/>
    <n v="0.59299999999999997"/>
    <n v="4.7E-2"/>
    <n v="7.9"/>
    <n v="78.3"/>
    <n v="352"/>
    <n v="593"/>
    <s v="13"/>
    <s v="J"/>
    <s v="C"/>
    <x v="5"/>
    <x v="0"/>
    <d v="2022-08-12T00:00:00"/>
    <x v="1"/>
    <x v="11"/>
  </r>
  <r>
    <d v="2022-09-16T11:58:31"/>
    <s v="JC07F14"/>
    <n v="60"/>
    <n v="0.64800000000000002"/>
    <n v="5.0999999999999997E-2"/>
    <n v="7.8"/>
    <n v="86.7"/>
    <n v="359"/>
    <n v="648"/>
    <s v="14"/>
    <s v="J"/>
    <s v="C"/>
    <x v="5"/>
    <x v="0"/>
    <d v="2022-08-12T00:00:00"/>
    <x v="1"/>
    <x v="10"/>
  </r>
  <r>
    <d v="2022-09-16T12:11:21"/>
    <s v="JC07F15"/>
    <n v="60"/>
    <n v="0.67200000000000004"/>
    <n v="5.0999999999999997E-2"/>
    <n v="7.6"/>
    <n v="85"/>
    <n v="388"/>
    <n v="672"/>
    <s v="15"/>
    <s v="J"/>
    <s v="C"/>
    <x v="5"/>
    <x v="0"/>
    <d v="2022-08-12T00:00:00"/>
    <x v="1"/>
    <x v="9"/>
  </r>
  <r>
    <d v="2022-09-16T12:23:20"/>
    <s v="JC07F16"/>
    <n v="60"/>
    <n v="0.63700000000000001"/>
    <n v="4.4999999999999998E-2"/>
    <n v="7.1"/>
    <n v="88.3"/>
    <n v="382"/>
    <n v="637"/>
    <s v="16"/>
    <s v="J"/>
    <s v="C"/>
    <x v="5"/>
    <x v="0"/>
    <d v="2022-08-12T00:00:00"/>
    <x v="1"/>
    <x v="8"/>
  </r>
  <r>
    <d v="2022-09-16T12:35:35"/>
    <s v="JC07M07"/>
    <n v="20"/>
    <n v="0.85599999999999998"/>
    <n v="0.08"/>
    <n v="9.4"/>
    <n v="75"/>
    <n v="319"/>
    <n v="856"/>
    <s v="07"/>
    <s v="J"/>
    <s v="C"/>
    <x v="5"/>
    <x v="1"/>
    <d v="2022-08-12T00:00:00"/>
    <x v="1"/>
    <x v="6"/>
  </r>
  <r>
    <d v="2022-09-16T12:40:54"/>
    <s v="JC07M06"/>
    <n v="20"/>
    <n v="0.93300000000000005"/>
    <n v="9.6000000000000002E-2"/>
    <n v="10.3"/>
    <n v="65"/>
    <n v="330"/>
    <n v="933"/>
    <s v="06"/>
    <s v="J"/>
    <s v="C"/>
    <x v="5"/>
    <x v="1"/>
    <d v="2022-08-12T00:00:00"/>
    <x v="1"/>
    <x v="5"/>
  </r>
  <r>
    <d v="2022-09-16T12:45:53"/>
    <s v="JC07M05"/>
    <n v="20"/>
    <n v="0.88200000000000001"/>
    <n v="5.6000000000000001E-2"/>
    <n v="6.3"/>
    <n v="85"/>
    <n v="453"/>
    <n v="882"/>
    <s v="05"/>
    <s v="J"/>
    <s v="C"/>
    <x v="5"/>
    <x v="1"/>
    <d v="2022-08-12T00:00:00"/>
    <x v="1"/>
    <x v="4"/>
  </r>
  <r>
    <d v="2022-09-16T12:49:49"/>
    <s v="JC07M04"/>
    <n v="20"/>
    <n v="0.871"/>
    <n v="4.5999999999999999E-2"/>
    <n v="5.2"/>
    <n v="100"/>
    <n v="400"/>
    <n v="871"/>
    <s v="04"/>
    <s v="J"/>
    <s v="C"/>
    <x v="5"/>
    <x v="1"/>
    <d v="2022-08-12T00:00:00"/>
    <x v="1"/>
    <x v="3"/>
  </r>
  <r>
    <d v="2022-09-16T12:53:43"/>
    <s v="JC07M03"/>
    <n v="20"/>
    <n v="0.82499999999999996"/>
    <n v="9.0999999999999998E-2"/>
    <n v="11"/>
    <n v="65"/>
    <n v="414"/>
    <n v="825"/>
    <s v="03"/>
    <s v="J"/>
    <s v="C"/>
    <x v="5"/>
    <x v="1"/>
    <d v="2022-08-12T00:00:00"/>
    <x v="1"/>
    <x v="2"/>
  </r>
  <r>
    <d v="2022-09-16T12:58:02"/>
    <s v="JC07M02"/>
    <n v="20"/>
    <n v="0.84"/>
    <n v="6.7000000000000004E-2"/>
    <n v="7.9"/>
    <n v="80"/>
    <n v="429"/>
    <n v="840"/>
    <s v="02"/>
    <s v="J"/>
    <s v="C"/>
    <x v="5"/>
    <x v="1"/>
    <d v="2022-08-12T00:00:00"/>
    <x v="1"/>
    <x v="1"/>
  </r>
  <r>
    <d v="2022-09-16T13:07:45"/>
    <s v="JC02M02"/>
    <n v="20"/>
    <n v="0.98499999999999999"/>
    <n v="9.1999999999999998E-2"/>
    <n v="9.3000000000000007"/>
    <n v="65"/>
    <n v="424"/>
    <n v="985"/>
    <s v="02"/>
    <s v="J"/>
    <s v="C"/>
    <x v="1"/>
    <x v="1"/>
    <d v="2022-08-05T00:00:00"/>
    <x v="2"/>
    <x v="1"/>
  </r>
  <r>
    <d v="2022-09-16T13:12:07"/>
    <s v="JC02M03"/>
    <n v="20"/>
    <n v="1.0069999999999999"/>
    <n v="7.5999999999999998E-2"/>
    <n v="7.5"/>
    <n v="80"/>
    <n v="429"/>
    <n v="1006.9999999999999"/>
    <s v="03"/>
    <s v="J"/>
    <s v="C"/>
    <x v="1"/>
    <x v="1"/>
    <d v="2022-08-05T00:00:00"/>
    <x v="2"/>
    <x v="2"/>
  </r>
  <r>
    <d v="2022-09-16T13:16:13"/>
    <s v="JC02M04"/>
    <n v="20"/>
    <n v="1.048"/>
    <n v="7.3999999999999996E-2"/>
    <n v="7"/>
    <n v="95"/>
    <n v="507"/>
    <n v="1048"/>
    <s v="04"/>
    <s v="J"/>
    <s v="C"/>
    <x v="1"/>
    <x v="1"/>
    <d v="2022-08-05T00:00:00"/>
    <x v="2"/>
    <x v="3"/>
  </r>
  <r>
    <d v="2022-09-16T13:19:46"/>
    <s v="JC02M05"/>
    <n v="20"/>
    <n v="1.0209999999999999"/>
    <n v="6.2E-2"/>
    <n v="6.1"/>
    <n v="95"/>
    <n v="511"/>
    <n v="1020.9999999999999"/>
    <s v="05"/>
    <s v="J"/>
    <s v="C"/>
    <x v="1"/>
    <x v="1"/>
    <d v="2022-08-05T00:00:00"/>
    <x v="2"/>
    <x v="4"/>
  </r>
  <r>
    <d v="2022-09-16T13:23:33"/>
    <s v="JC02M06"/>
    <n v="20"/>
    <n v="1.177"/>
    <n v="0.14499999999999999"/>
    <n v="12.3"/>
    <n v="50"/>
    <n v="434"/>
    <n v="1177"/>
    <s v="06"/>
    <s v="J"/>
    <s v="C"/>
    <x v="1"/>
    <x v="1"/>
    <d v="2022-08-05T00:00:00"/>
    <x v="2"/>
    <x v="5"/>
  </r>
  <r>
    <d v="2022-09-16T13:27:55"/>
    <s v="JC02M07"/>
    <n v="20"/>
    <n v="1.1879999999999999"/>
    <n v="9.6000000000000002E-2"/>
    <n v="8.1"/>
    <n v="80"/>
    <n v="371"/>
    <n v="1188"/>
    <s v="07"/>
    <s v="J"/>
    <s v="C"/>
    <x v="1"/>
    <x v="1"/>
    <d v="2022-08-05T00:00:00"/>
    <x v="2"/>
    <x v="6"/>
  </r>
  <r>
    <d v="2022-09-16T13:33:26"/>
    <s v="JC02F16"/>
    <n v="60"/>
    <n v="0.71099999999999997"/>
    <n v="4.5999999999999999E-2"/>
    <n v="6.5"/>
    <n v="91.7"/>
    <n v="570"/>
    <n v="711"/>
    <s v="16"/>
    <s v="J"/>
    <s v="C"/>
    <x v="1"/>
    <x v="0"/>
    <d v="2022-08-05T00:00:00"/>
    <x v="2"/>
    <x v="8"/>
  </r>
  <r>
    <d v="2022-09-16T13:42:51"/>
    <s v="JC02F15"/>
    <n v="60"/>
    <n v="0.70399999999999996"/>
    <n v="0.06"/>
    <n v="8.6"/>
    <n v="81.7"/>
    <n v="544"/>
    <n v="704"/>
    <s v="15"/>
    <s v="J"/>
    <s v="C"/>
    <x v="1"/>
    <x v="0"/>
    <d v="2022-08-05T00:00:00"/>
    <x v="2"/>
    <x v="9"/>
  </r>
  <r>
    <d v="2022-09-16T13:45:59"/>
    <s v="JC06F01"/>
    <n v="60"/>
    <n v="0.61699999999999999"/>
    <n v="4.5999999999999999E-2"/>
    <n v="7.5"/>
    <n v="81.7"/>
    <n v="242"/>
    <n v="617"/>
    <s v="01"/>
    <s v="J"/>
    <s v="C"/>
    <x v="4"/>
    <x v="0"/>
    <d v="2022-08-12T00:00:00"/>
    <x v="1"/>
    <x v="0"/>
  </r>
  <r>
    <d v="2022-09-16T13:51:40"/>
    <s v="JC02F14"/>
    <n v="60"/>
    <n v="0.69799999999999995"/>
    <n v="0.05"/>
    <n v="7.1"/>
    <n v="83.3"/>
    <n v="560"/>
    <n v="698"/>
    <s v="14"/>
    <s v="J"/>
    <s v="C"/>
    <x v="1"/>
    <x v="0"/>
    <d v="2022-08-05T00:00:00"/>
    <x v="2"/>
    <x v="10"/>
  </r>
  <r>
    <d v="2022-09-16T14:00:26"/>
    <s v="JC02F13"/>
    <n v="60"/>
    <n v="0.72199999999999998"/>
    <n v="5.2999999999999999E-2"/>
    <n v="7.3"/>
    <n v="86.7"/>
    <n v="600"/>
    <n v="722"/>
    <s v="13"/>
    <s v="J"/>
    <s v="C"/>
    <x v="1"/>
    <x v="0"/>
    <d v="2022-08-05T00:00:00"/>
    <x v="2"/>
    <x v="11"/>
  </r>
  <r>
    <d v="2022-09-16T14:03:33"/>
    <s v="JC06F02"/>
    <n v="60"/>
    <n v="0.626"/>
    <n v="4.4999999999999998E-2"/>
    <n v="7.2"/>
    <n v="83.3"/>
    <n v="321"/>
    <n v="626"/>
    <s v="02"/>
    <s v="J"/>
    <s v="C"/>
    <x v="4"/>
    <x v="0"/>
    <d v="2022-08-12T00:00:00"/>
    <x v="1"/>
    <x v="1"/>
  </r>
  <r>
    <d v="2022-09-16T14:09:01"/>
    <s v="JC02F12"/>
    <n v="60"/>
    <n v="0.70799999999999996"/>
    <n v="5.0999999999999997E-2"/>
    <n v="7.2"/>
    <n v="81.7"/>
    <n v="492"/>
    <n v="708"/>
    <s v="12"/>
    <s v="J"/>
    <s v="C"/>
    <x v="1"/>
    <x v="0"/>
    <d v="2022-08-05T00:00:00"/>
    <x v="2"/>
    <x v="12"/>
  </r>
  <r>
    <d v="2022-09-16T14:18:04"/>
    <s v="JC06F03"/>
    <n v="60"/>
    <n v="0.67300000000000004"/>
    <n v="5.8999999999999997E-2"/>
    <n v="8.8000000000000007"/>
    <n v="75"/>
    <n v="318"/>
    <n v="673"/>
    <s v="03"/>
    <s v="J"/>
    <s v="C"/>
    <x v="4"/>
    <x v="0"/>
    <d v="2022-08-12T00:00:00"/>
    <x v="1"/>
    <x v="2"/>
  </r>
  <r>
    <d v="2022-09-16T14:18:15"/>
    <s v="JC02F11"/>
    <n v="60"/>
    <n v="0.70399999999999996"/>
    <n v="4.4999999999999998E-2"/>
    <n v="6.3"/>
    <n v="93.3"/>
    <n v="587"/>
    <n v="704"/>
    <s v="11"/>
    <s v="J"/>
    <s v="C"/>
    <x v="1"/>
    <x v="0"/>
    <d v="2022-08-05T00:00:00"/>
    <x v="2"/>
    <x v="13"/>
  </r>
  <r>
    <d v="2022-09-16T14:26:30"/>
    <s v="JC02F10"/>
    <n v="60"/>
    <n v="0.67400000000000004"/>
    <n v="4.5999999999999999E-2"/>
    <n v="6.9"/>
    <n v="85"/>
    <n v="533"/>
    <n v="674"/>
    <s v="10"/>
    <s v="J"/>
    <s v="C"/>
    <x v="1"/>
    <x v="0"/>
    <d v="2022-08-05T00:00:00"/>
    <x v="2"/>
    <x v="14"/>
  </r>
  <r>
    <d v="2022-09-16T14:31:39"/>
    <s v="JC06F04"/>
    <n v="60"/>
    <n v="0.57799999999999996"/>
    <n v="6.8000000000000005E-2"/>
    <n v="11.8"/>
    <n v="60"/>
    <n v="341"/>
    <n v="578"/>
    <s v="04"/>
    <s v="J"/>
    <s v="C"/>
    <x v="4"/>
    <x v="0"/>
    <d v="2022-08-12T00:00:00"/>
    <x v="1"/>
    <x v="3"/>
  </r>
  <r>
    <d v="2022-09-16T14:35:16"/>
    <s v="JC02F09"/>
    <n v="60"/>
    <n v="0.68100000000000005"/>
    <n v="4.9000000000000002E-2"/>
    <n v="7.2"/>
    <n v="80"/>
    <n v="535"/>
    <n v="681"/>
    <s v="09"/>
    <s v="J"/>
    <s v="C"/>
    <x v="1"/>
    <x v="0"/>
    <d v="2022-08-05T00:00:00"/>
    <x v="2"/>
    <x v="15"/>
  </r>
  <r>
    <d v="2022-09-16T14:44:10"/>
    <s v="JC02F08"/>
    <n v="60"/>
    <n v="0.80800000000000005"/>
    <n v="5.7000000000000002E-2"/>
    <n v="7"/>
    <n v="86.7"/>
    <n v="516"/>
    <n v="808"/>
    <s v="08"/>
    <s v="J"/>
    <s v="C"/>
    <x v="1"/>
    <x v="0"/>
    <d v="2022-08-05T00:00:00"/>
    <x v="2"/>
    <x v="7"/>
  </r>
  <r>
    <d v="2022-09-16T14:44:47"/>
    <s v="JC06F05"/>
    <n v="60"/>
    <n v="0.59299999999999997"/>
    <n v="4.2999999999999997E-2"/>
    <n v="7.3"/>
    <n v="81.7"/>
    <n v="308"/>
    <n v="593"/>
    <s v="05"/>
    <s v="J"/>
    <s v="C"/>
    <x v="4"/>
    <x v="0"/>
    <d v="2022-08-12T00:00:00"/>
    <x v="1"/>
    <x v="4"/>
  </r>
  <r>
    <d v="2022-09-16T14:52:58"/>
    <s v="JC02F07"/>
    <n v="60"/>
    <n v="0.79100000000000004"/>
    <n v="0.06"/>
    <n v="7.6"/>
    <n v="86.7"/>
    <n v="527"/>
    <n v="791"/>
    <s v="07"/>
    <s v="J"/>
    <s v="C"/>
    <x v="1"/>
    <x v="0"/>
    <d v="2022-08-05T00:00:00"/>
    <x v="2"/>
    <x v="6"/>
  </r>
  <r>
    <d v="2022-09-16T14:59:19"/>
    <s v="JC06F06"/>
    <n v="60"/>
    <n v="0.57499999999999996"/>
    <n v="3.9E-2"/>
    <n v="6.7"/>
    <n v="85"/>
    <n v="309"/>
    <n v="575"/>
    <s v="06"/>
    <s v="J"/>
    <s v="C"/>
    <x v="4"/>
    <x v="0"/>
    <d v="2022-08-12T00:00:00"/>
    <x v="1"/>
    <x v="5"/>
  </r>
  <r>
    <d v="2022-09-16T15:02:12"/>
    <s v="JC02F06"/>
    <n v="60"/>
    <n v="0.73299999999999998"/>
    <n v="6.3E-2"/>
    <n v="8.6"/>
    <n v="70"/>
    <n v="492"/>
    <n v="733"/>
    <s v="06"/>
    <s v="J"/>
    <s v="C"/>
    <x v="1"/>
    <x v="0"/>
    <d v="2022-08-05T00:00:00"/>
    <x v="2"/>
    <x v="5"/>
  </r>
  <r>
    <d v="2022-09-16T15:11:42"/>
    <s v="JC02F05"/>
    <n v="60"/>
    <n v="0.628"/>
    <n v="6.7000000000000004E-2"/>
    <n v="10.6"/>
    <n v="68.3"/>
    <n v="532"/>
    <n v="628"/>
    <s v="05"/>
    <s v="J"/>
    <s v="C"/>
    <x v="1"/>
    <x v="0"/>
    <d v="2022-08-05T00:00:00"/>
    <x v="2"/>
    <x v="4"/>
  </r>
  <r>
    <d v="2022-09-16T15:14:06"/>
    <s v="JC06F07"/>
    <n v="60"/>
    <n v="0.67500000000000004"/>
    <n v="5.0999999999999997E-2"/>
    <n v="7.5"/>
    <n v="86.7"/>
    <n v="397"/>
    <n v="675"/>
    <s v="07"/>
    <s v="J"/>
    <s v="C"/>
    <x v="4"/>
    <x v="0"/>
    <d v="2022-08-12T00:00:00"/>
    <x v="1"/>
    <x v="6"/>
  </r>
  <r>
    <d v="2022-09-16T15:20:48"/>
    <s v="JC02F04"/>
    <n v="60"/>
    <n v="0.64600000000000002"/>
    <n v="7.3999999999999996E-2"/>
    <n v="11.5"/>
    <n v="73.3"/>
    <n v="499"/>
    <n v="646"/>
    <s v="04"/>
    <s v="J"/>
    <s v="C"/>
    <x v="1"/>
    <x v="0"/>
    <d v="2022-08-05T00:00:00"/>
    <x v="2"/>
    <x v="3"/>
  </r>
  <r>
    <d v="2022-09-16T15:25:52"/>
    <s v="JC06F08"/>
    <n v="60"/>
    <n v="0.66100000000000003"/>
    <n v="4.5999999999999999E-2"/>
    <n v="6.9"/>
    <n v="90"/>
    <n v="375"/>
    <n v="661"/>
    <s v="08"/>
    <s v="J"/>
    <s v="C"/>
    <x v="4"/>
    <x v="0"/>
    <d v="2022-08-12T00:00:00"/>
    <x v="1"/>
    <x v="7"/>
  </r>
  <r>
    <d v="2022-09-16T15:30:42"/>
    <s v="JC02F03"/>
    <n v="60"/>
    <n v="0.76"/>
    <n v="9.2999999999999999E-2"/>
    <n v="12.3"/>
    <n v="48.3"/>
    <n v="543"/>
    <n v="760"/>
    <s v="03"/>
    <s v="J"/>
    <s v="C"/>
    <x v="1"/>
    <x v="0"/>
    <d v="2022-08-05T00:00:00"/>
    <x v="2"/>
    <x v="2"/>
  </r>
  <r>
    <d v="2022-09-16T15:38:18"/>
    <s v="JC06F09"/>
    <n v="60"/>
    <n v="0.65400000000000003"/>
    <n v="3.6999999999999998E-2"/>
    <n v="5.7"/>
    <n v="91.7"/>
    <n v="341"/>
    <n v="654"/>
    <s v="09"/>
    <s v="J"/>
    <s v="C"/>
    <x v="4"/>
    <x v="0"/>
    <d v="2022-08-12T00:00:00"/>
    <x v="1"/>
    <x v="15"/>
  </r>
  <r>
    <d v="2022-09-16T15:39:38"/>
    <s v="JC02F02"/>
    <n v="60"/>
    <n v="0.70499999999999996"/>
    <n v="6.3E-2"/>
    <n v="9"/>
    <n v="75"/>
    <n v="555"/>
    <n v="705"/>
    <s v="02"/>
    <s v="J"/>
    <s v="C"/>
    <x v="1"/>
    <x v="0"/>
    <d v="2022-08-05T00:00:00"/>
    <x v="2"/>
    <x v="1"/>
  </r>
  <r>
    <d v="2022-09-16T15:48:08"/>
    <s v="JC02F01"/>
    <n v="60"/>
    <n v="0.68"/>
    <n v="0.05"/>
    <n v="7.4"/>
    <n v="81.7"/>
    <n v="474"/>
    <n v="680"/>
    <s v="01"/>
    <s v="J"/>
    <s v="C"/>
    <x v="1"/>
    <x v="0"/>
    <d v="2022-08-05T00:00:00"/>
    <x v="2"/>
    <x v="0"/>
  </r>
  <r>
    <d v="2022-09-16T15:51:33"/>
    <s v="JC06F010"/>
    <n v="60"/>
    <n v="0.59499999999999997"/>
    <n v="0.05"/>
    <n v="8.3000000000000007"/>
    <n v="91.7"/>
    <n v="303"/>
    <n v="595"/>
    <s v="10"/>
    <s v="J"/>
    <s v="C"/>
    <x v="4"/>
    <x v="0"/>
    <d v="2022-08-12T00:00:00"/>
    <x v="1"/>
    <x v="14"/>
  </r>
  <r>
    <d v="2022-09-16T15:59:13"/>
    <s v="JC05M02"/>
    <n v="20"/>
    <n v="0.754"/>
    <n v="3.2000000000000001E-2"/>
    <n v="4.3"/>
    <n v="100"/>
    <n v="338"/>
    <n v="754"/>
    <s v="02"/>
    <s v="J"/>
    <s v="C"/>
    <x v="10"/>
    <x v="1"/>
    <d v="2022-08-12T00:00:00"/>
    <x v="1"/>
    <x v="1"/>
  </r>
  <r>
    <d v="2022-09-16T16:04:37"/>
    <s v="JC05M03"/>
    <n v="20"/>
    <n v="0.76700000000000002"/>
    <n v="7.6999999999999999E-2"/>
    <n v="10"/>
    <n v="85"/>
    <n v="416"/>
    <n v="767"/>
    <s v="03"/>
    <s v="J"/>
    <s v="C"/>
    <x v="10"/>
    <x v="1"/>
    <d v="2022-08-12T00:00:00"/>
    <x v="1"/>
    <x v="2"/>
  </r>
  <r>
    <d v="2022-09-16T16:07:16"/>
    <s v="JC06F011"/>
    <n v="60"/>
    <n v="0.59099999999999997"/>
    <n v="3.9E-2"/>
    <n v="6.6"/>
    <n v="90"/>
    <n v="325"/>
    <n v="591"/>
    <s v="11"/>
    <s v="J"/>
    <s v="C"/>
    <x v="4"/>
    <x v="0"/>
    <d v="2022-08-12T00:00:00"/>
    <x v="1"/>
    <x v="13"/>
  </r>
  <r>
    <d v="2022-09-16T16:08:51"/>
    <s v="JC05M04"/>
    <n v="34"/>
    <n v="0.84199999999999997"/>
    <n v="0.125"/>
    <n v="14.9"/>
    <n v="32.4"/>
    <n v="351"/>
    <n v="842"/>
    <s v="04"/>
    <s v="J"/>
    <s v="C"/>
    <x v="10"/>
    <x v="1"/>
    <d v="2022-08-12T00:00:00"/>
    <x v="1"/>
    <x v="3"/>
  </r>
  <r>
    <d v="2022-09-16T16:15:17"/>
    <s v="JC05M05"/>
    <n v="20"/>
    <n v="0.89700000000000002"/>
    <n v="7.4999999999999997E-2"/>
    <n v="8.4"/>
    <n v="85"/>
    <n v="493"/>
    <n v="897"/>
    <s v="05"/>
    <s v="J"/>
    <s v="C"/>
    <x v="10"/>
    <x v="1"/>
    <d v="2022-08-12T00:00:00"/>
    <x v="1"/>
    <x v="4"/>
  </r>
  <r>
    <d v="2022-09-16T16:18:56"/>
    <s v="JC05M06"/>
    <n v="20"/>
    <n v="0.94699999999999995"/>
    <n v="8.4000000000000005E-2"/>
    <n v="8.8000000000000007"/>
    <n v="90"/>
    <n v="442"/>
    <n v="947"/>
    <s v="06"/>
    <s v="J"/>
    <s v="C"/>
    <x v="10"/>
    <x v="1"/>
    <d v="2022-08-12T00:00:00"/>
    <x v="1"/>
    <x v="5"/>
  </r>
  <r>
    <d v="2022-09-16T16:20:51"/>
    <s v="JC06F12"/>
    <n v="60"/>
    <n v="0.59499999999999997"/>
    <n v="5.1999999999999998E-2"/>
    <n v="8.8000000000000007"/>
    <n v="93.3"/>
    <n v="344"/>
    <n v="595"/>
    <s v="12"/>
    <s v="J"/>
    <s v="C"/>
    <x v="4"/>
    <x v="0"/>
    <d v="2022-08-12T00:00:00"/>
    <x v="1"/>
    <x v="12"/>
  </r>
  <r>
    <d v="2022-09-16T16:22:43"/>
    <s v="JC05M07"/>
    <n v="20"/>
    <n v="0.93700000000000006"/>
    <n v="8.5000000000000006E-2"/>
    <n v="9.1"/>
    <n v="85"/>
    <n v="507"/>
    <n v="937"/>
    <s v="07"/>
    <s v="J"/>
    <s v="C"/>
    <x v="10"/>
    <x v="1"/>
    <d v="2022-08-12T00:00:00"/>
    <x v="1"/>
    <x v="6"/>
  </r>
  <r>
    <d v="2022-09-16T16:27:16"/>
    <s v="JC05F16"/>
    <n v="60"/>
    <n v="0.60599999999999998"/>
    <n v="4.2000000000000003E-2"/>
    <n v="7"/>
    <n v="93.3"/>
    <n v="484"/>
    <n v="606"/>
    <s v="16"/>
    <s v="J"/>
    <s v="C"/>
    <x v="10"/>
    <x v="0"/>
    <d v="2022-08-12T00:00:00"/>
    <x v="1"/>
    <x v="8"/>
  </r>
  <r>
    <d v="2022-09-16T16:33:25"/>
    <s v="JC06F13"/>
    <n v="60"/>
    <n v="0.57999999999999996"/>
    <n v="4.8000000000000001E-2"/>
    <n v="8.3000000000000007"/>
    <n v="81.7"/>
    <n v="321"/>
    <n v="580"/>
    <s v="13"/>
    <s v="J"/>
    <s v="C"/>
    <x v="4"/>
    <x v="0"/>
    <d v="2022-08-12T00:00:00"/>
    <x v="1"/>
    <x v="11"/>
  </r>
  <r>
    <d v="2022-09-16T16:36:43"/>
    <s v="JC05F15"/>
    <n v="60"/>
    <n v="0.58399999999999996"/>
    <n v="5.3999999999999999E-2"/>
    <n v="9.1999999999999993"/>
    <n v="71.7"/>
    <n v="469"/>
    <n v="584"/>
    <s v="15"/>
    <s v="J"/>
    <s v="C"/>
    <x v="10"/>
    <x v="0"/>
    <d v="2022-08-12T00:00:00"/>
    <x v="1"/>
    <x v="9"/>
  </r>
  <r>
    <d v="2022-09-16T16:45:43"/>
    <s v="JC06F14"/>
    <n v="61"/>
    <n v="0.58499999999999996"/>
    <n v="5.1999999999999998E-2"/>
    <n v="8.9"/>
    <n v="82"/>
    <n v="399"/>
    <n v="585"/>
    <s v="14"/>
    <s v="J"/>
    <s v="C"/>
    <x v="4"/>
    <x v="0"/>
    <d v="2022-08-12T00:00:00"/>
    <x v="1"/>
    <x v="10"/>
  </r>
  <r>
    <d v="2022-09-16T16:46:20"/>
    <s v="JC05F14"/>
    <n v="60"/>
    <n v="0.51900000000000002"/>
    <n v="3.4000000000000002E-2"/>
    <n v="6.6"/>
    <n v="85"/>
    <n v="492"/>
    <n v="519"/>
    <s v="14"/>
    <s v="J"/>
    <s v="C"/>
    <x v="10"/>
    <x v="0"/>
    <d v="2022-08-12T00:00:00"/>
    <x v="1"/>
    <x v="10"/>
  </r>
  <r>
    <d v="2022-09-16T16:55:30"/>
    <s v="JC05F13"/>
    <n v="60"/>
    <n v="0.52200000000000002"/>
    <n v="2.4E-2"/>
    <n v="4.5"/>
    <n v="96.7"/>
    <n v="488"/>
    <n v="522"/>
    <s v="13"/>
    <s v="J"/>
    <s v="C"/>
    <x v="10"/>
    <x v="0"/>
    <d v="2022-08-12T00:00:00"/>
    <x v="1"/>
    <x v="11"/>
  </r>
  <r>
    <d v="2022-09-16T16:56:41"/>
    <s v="JC06F15"/>
    <n v="60"/>
    <n v="0.59199999999999997"/>
    <n v="4.4999999999999998E-2"/>
    <n v="7.5"/>
    <n v="86.7"/>
    <n v="387"/>
    <n v="592"/>
    <s v="15"/>
    <s v="J"/>
    <s v="C"/>
    <x v="4"/>
    <x v="0"/>
    <d v="2022-08-12T00:00:00"/>
    <x v="1"/>
    <x v="9"/>
  </r>
  <r>
    <d v="2022-09-16T17:05:06"/>
    <s v="JC05F12"/>
    <n v="60"/>
    <n v="0.53"/>
    <n v="4.9000000000000002E-2"/>
    <n v="9.1999999999999993"/>
    <n v="88.3"/>
    <n v="522"/>
    <n v="530"/>
    <s v="12"/>
    <s v="J"/>
    <s v="C"/>
    <x v="10"/>
    <x v="0"/>
    <d v="2022-08-12T00:00:00"/>
    <x v="1"/>
    <x v="12"/>
  </r>
  <r>
    <d v="2022-09-16T17:07:25"/>
    <s v="JC06F16"/>
    <n v="60"/>
    <n v="0.59099999999999997"/>
    <n v="4.2999999999999997E-2"/>
    <n v="7.4"/>
    <n v="81.7"/>
    <n v="384"/>
    <n v="591"/>
    <s v="16"/>
    <s v="J"/>
    <s v="C"/>
    <x v="4"/>
    <x v="0"/>
    <d v="2022-08-12T00:00:00"/>
    <x v="1"/>
    <x v="8"/>
  </r>
  <r>
    <d v="2022-09-16T17:14:09"/>
    <s v="JC05F11"/>
    <n v="60"/>
    <n v="0.52200000000000002"/>
    <n v="3.2000000000000001E-2"/>
    <n v="6.1"/>
    <n v="90"/>
    <n v="466"/>
    <n v="522"/>
    <s v="11"/>
    <s v="J"/>
    <s v="C"/>
    <x v="10"/>
    <x v="0"/>
    <d v="2022-08-12T00:00:00"/>
    <x v="1"/>
    <x v="13"/>
  </r>
  <r>
    <d v="2022-09-16T17:18:56"/>
    <s v="JC06M07"/>
    <n v="21"/>
    <n v="0.88400000000000001"/>
    <n v="6.5000000000000002E-2"/>
    <n v="7.3"/>
    <n v="76.2"/>
    <n v="345"/>
    <n v="884"/>
    <s v="07"/>
    <s v="J"/>
    <s v="C"/>
    <x v="4"/>
    <x v="1"/>
    <d v="2022-08-12T00:00:00"/>
    <x v="1"/>
    <x v="6"/>
  </r>
  <r>
    <d v="2022-09-16T17:23:37"/>
    <s v="JC06M06"/>
    <n v="20"/>
    <n v="0.98"/>
    <n v="8.1000000000000003E-2"/>
    <n v="8.3000000000000007"/>
    <n v="90"/>
    <n v="381"/>
    <n v="980"/>
    <s v="06"/>
    <s v="J"/>
    <s v="C"/>
    <x v="4"/>
    <x v="1"/>
    <d v="2022-08-12T00:00:00"/>
    <x v="1"/>
    <x v="5"/>
  </r>
  <r>
    <d v="2022-09-16T17:24:11"/>
    <s v="JC05F10"/>
    <n v="60"/>
    <n v="0.61699999999999999"/>
    <n v="4.2000000000000003E-2"/>
    <n v="6.8"/>
    <n v="83.3"/>
    <n v="490"/>
    <n v="617"/>
    <s v="10"/>
    <s v="J"/>
    <s v="C"/>
    <x v="10"/>
    <x v="0"/>
    <d v="2022-08-12T00:00:00"/>
    <x v="1"/>
    <x v="14"/>
  </r>
  <r>
    <d v="2022-09-16T17:27:47"/>
    <s v="JC06M05"/>
    <n v="20"/>
    <n v="0.874"/>
    <n v="9.1999999999999998E-2"/>
    <n v="10.5"/>
    <n v="85"/>
    <n v="389"/>
    <n v="874"/>
    <s v="05"/>
    <s v="J"/>
    <s v="C"/>
    <x v="4"/>
    <x v="1"/>
    <d v="2022-08-12T00:00:00"/>
    <x v="1"/>
    <x v="4"/>
  </r>
  <r>
    <d v="2022-09-16T17:31:51"/>
    <s v="JC06M04"/>
    <n v="20"/>
    <n v="0.85899999999999999"/>
    <n v="8.4000000000000005E-2"/>
    <n v="9.8000000000000007"/>
    <n v="90"/>
    <n v="414"/>
    <n v="859"/>
    <s v="04"/>
    <s v="J"/>
    <s v="C"/>
    <x v="4"/>
    <x v="1"/>
    <d v="2022-08-12T00:00:00"/>
    <x v="1"/>
    <x v="3"/>
  </r>
  <r>
    <d v="2022-09-16T17:33:39"/>
    <s v="JC05F09"/>
    <n v="60"/>
    <n v="0.621"/>
    <n v="4.4999999999999998E-2"/>
    <n v="7.3"/>
    <n v="85"/>
    <n v="479"/>
    <n v="621"/>
    <s v="09"/>
    <s v="J"/>
    <s v="C"/>
    <x v="10"/>
    <x v="0"/>
    <d v="2022-08-12T00:00:00"/>
    <x v="1"/>
    <x v="15"/>
  </r>
  <r>
    <d v="2022-09-16T17:43:27"/>
    <s v="JC06M03"/>
    <n v="20"/>
    <n v="0.80100000000000005"/>
    <n v="7.2999999999999995E-2"/>
    <n v="9.1"/>
    <n v="75"/>
    <n v="360"/>
    <n v="801"/>
    <s v="03"/>
    <s v="J"/>
    <s v="C"/>
    <x v="4"/>
    <x v="1"/>
    <d v="2022-08-12T00:00:00"/>
    <x v="1"/>
    <x v="2"/>
  </r>
  <r>
    <d v="2022-09-16T17:43:31"/>
    <s v="JC05F08"/>
    <n v="60"/>
    <n v="0.60799999999999998"/>
    <n v="3.3000000000000002E-2"/>
    <n v="5.5"/>
    <n v="91.7"/>
    <n v="498"/>
    <n v="608"/>
    <s v="08"/>
    <s v="J"/>
    <s v="C"/>
    <x v="10"/>
    <x v="0"/>
    <d v="2022-08-12T00:00:00"/>
    <x v="1"/>
    <x v="7"/>
  </r>
  <r>
    <d v="2022-09-16T17:47:37"/>
    <s v="JC06M02"/>
    <n v="21"/>
    <n v="0.85299999999999998"/>
    <n v="6.6000000000000003E-2"/>
    <n v="7.7"/>
    <n v="81"/>
    <n v="400"/>
    <n v="853"/>
    <s v="02"/>
    <s v="J"/>
    <s v="C"/>
    <x v="4"/>
    <x v="1"/>
    <d v="2022-08-12T00:00:00"/>
    <x v="1"/>
    <x v="1"/>
  </r>
  <r>
    <d v="2022-09-16T17:53:06"/>
    <s v="JC05F07"/>
    <n v="60"/>
    <n v="0.60499999999999998"/>
    <n v="3.7999999999999999E-2"/>
    <n v="6.4"/>
    <n v="90"/>
    <n v="483"/>
    <n v="605"/>
    <s v="07"/>
    <s v="J"/>
    <s v="C"/>
    <x v="10"/>
    <x v="0"/>
    <d v="2022-08-12T00:00:00"/>
    <x v="1"/>
    <x v="6"/>
  </r>
  <r>
    <d v="2022-09-16T18:02:20"/>
    <s v="JC05F06"/>
    <n v="60"/>
    <n v="0.51300000000000001"/>
    <n v="3.6999999999999998E-2"/>
    <n v="7.2"/>
    <n v="86.7"/>
    <n v="507"/>
    <n v="513"/>
    <s v="06"/>
    <s v="J"/>
    <s v="C"/>
    <x v="10"/>
    <x v="0"/>
    <d v="2022-08-12T00:00:00"/>
    <x v="1"/>
    <x v="5"/>
  </r>
  <r>
    <d v="2022-09-16T18:10:37"/>
    <s v="JC05F05"/>
    <n v="60"/>
    <n v="0.52900000000000003"/>
    <n v="3.3000000000000002E-2"/>
    <n v="6.3"/>
    <n v="90"/>
    <n v="511"/>
    <n v="529"/>
    <s v="05"/>
    <s v="J"/>
    <s v="C"/>
    <x v="10"/>
    <x v="0"/>
    <d v="2022-08-12T00:00:00"/>
    <x v="1"/>
    <x v="4"/>
  </r>
  <r>
    <d v="2022-09-16T18:18:59"/>
    <s v="JC05F04"/>
    <n v="60"/>
    <n v="0.50900000000000001"/>
    <n v="3.2000000000000001E-2"/>
    <n v="6.3"/>
    <n v="90"/>
    <n v="499"/>
    <n v="509"/>
    <s v="04"/>
    <s v="J"/>
    <s v="C"/>
    <x v="10"/>
    <x v="0"/>
    <d v="2022-08-12T00:00:00"/>
    <x v="1"/>
    <x v="3"/>
  </r>
  <r>
    <d v="2022-09-16T18:27:28"/>
    <s v="JC05F03"/>
    <n v="60"/>
    <n v="0.54300000000000004"/>
    <n v="4.8000000000000001E-2"/>
    <n v="8.9"/>
    <n v="70"/>
    <n v="500"/>
    <n v="543"/>
    <s v="03"/>
    <s v="J"/>
    <s v="C"/>
    <x v="10"/>
    <x v="0"/>
    <d v="2022-08-12T00:00:00"/>
    <x v="1"/>
    <x v="2"/>
  </r>
  <r>
    <d v="2022-09-16T18:35:47"/>
    <s v="JC05F02"/>
    <n v="60"/>
    <n v="0.502"/>
    <n v="5.1999999999999998E-2"/>
    <n v="10.4"/>
    <n v="73.3"/>
    <n v="478"/>
    <n v="502"/>
    <s v="02"/>
    <s v="J"/>
    <s v="C"/>
    <x v="10"/>
    <x v="0"/>
    <d v="2022-08-12T00:00:00"/>
    <x v="1"/>
    <x v="1"/>
  </r>
  <r>
    <d v="2022-09-16T18:44:26"/>
    <s v="JC05F01"/>
    <n v="60"/>
    <n v="0.48"/>
    <n v="4.8000000000000001E-2"/>
    <n v="10.1"/>
    <n v="85"/>
    <n v="475"/>
    <n v="480"/>
    <s v="01"/>
    <s v="J"/>
    <s v="C"/>
    <x v="10"/>
    <x v="0"/>
    <d v="2022-08-12T00:00:00"/>
    <x v="1"/>
    <x v="0"/>
  </r>
  <r>
    <d v="2022-09-19T08:15:59"/>
    <s v="JC08F01"/>
    <n v="62"/>
    <n v="0.6"/>
    <n v="6.8000000000000005E-2"/>
    <n v="11.4"/>
    <n v="59.7"/>
    <n v="323"/>
    <n v="600"/>
    <s v="01"/>
    <s v="J"/>
    <s v="C"/>
    <x v="7"/>
    <x v="0"/>
    <d v="2022-08-15T00:00:00"/>
    <x v="1"/>
    <x v="0"/>
  </r>
  <r>
    <d v="2022-09-19T08:25:57"/>
    <s v="JC12M03"/>
    <n v="60"/>
    <n v="0.64100000000000001"/>
    <n v="8.5000000000000006E-2"/>
    <n v="13.3"/>
    <n v="46.7"/>
    <n v="331"/>
    <n v="641"/>
    <s v="03"/>
    <s v="J"/>
    <s v="C"/>
    <x v="11"/>
    <x v="1"/>
    <d v="2022-08-22T00:00:00"/>
    <x v="0"/>
    <x v="2"/>
  </r>
  <r>
    <d v="2022-09-19T08:30:07"/>
    <s v="JC08F02"/>
    <n v="62"/>
    <n v="0.63800000000000001"/>
    <n v="7.5999999999999998E-2"/>
    <n v="11.8"/>
    <n v="56.5"/>
    <n v="294"/>
    <n v="638"/>
    <s v="02"/>
    <s v="J"/>
    <s v="C"/>
    <x v="7"/>
    <x v="0"/>
    <d v="2022-08-15T00:00:00"/>
    <x v="1"/>
    <x v="1"/>
  </r>
  <r>
    <d v="2022-09-19T08:38:47"/>
    <s v="JC12M04"/>
    <n v="60"/>
    <n v="0.63900000000000001"/>
    <n v="8.7999999999999995E-2"/>
    <n v="13.8"/>
    <n v="50"/>
    <n v="331"/>
    <n v="639"/>
    <s v="04"/>
    <s v="J"/>
    <s v="C"/>
    <x v="11"/>
    <x v="1"/>
    <d v="2022-08-22T00:00:00"/>
    <x v="0"/>
    <x v="3"/>
  </r>
  <r>
    <d v="2022-09-19T08:47:18"/>
    <s v="JC08F03"/>
    <n v="62"/>
    <n v="0.61"/>
    <n v="8.5999999999999993E-2"/>
    <n v="14.1"/>
    <n v="56.5"/>
    <n v="305"/>
    <n v="610"/>
    <s v="03"/>
    <s v="J"/>
    <s v="C"/>
    <x v="7"/>
    <x v="0"/>
    <d v="2022-08-15T00:00:00"/>
    <x v="1"/>
    <x v="2"/>
  </r>
  <r>
    <d v="2022-09-19T08:52:33"/>
    <s v="JC12F16"/>
    <n v="60"/>
    <n v="0.497"/>
    <n v="7.0999999999999994E-2"/>
    <n v="14.3"/>
    <n v="53.3"/>
    <n v="419"/>
    <n v="497"/>
    <s v="16"/>
    <s v="J"/>
    <s v="C"/>
    <x v="11"/>
    <x v="0"/>
    <d v="2022-08-22T00:00:00"/>
    <x v="0"/>
    <x v="8"/>
  </r>
  <r>
    <d v="2022-09-19T09:02:08"/>
    <s v="JC08F04"/>
    <n v="62"/>
    <n v="0.626"/>
    <n v="7.3999999999999996E-2"/>
    <n v="11.8"/>
    <n v="59.7"/>
    <n v="317"/>
    <n v="626"/>
    <s v="04"/>
    <s v="J"/>
    <s v="C"/>
    <x v="7"/>
    <x v="0"/>
    <d v="2022-08-15T00:00:00"/>
    <x v="1"/>
    <x v="3"/>
  </r>
  <r>
    <d v="2022-09-19T09:02:54"/>
    <s v="JC12F15"/>
    <n v="60"/>
    <n v="0.496"/>
    <n v="5.7000000000000002E-2"/>
    <n v="11.5"/>
    <n v="68.3"/>
    <n v="457"/>
    <n v="496"/>
    <s v="15"/>
    <s v="J"/>
    <s v="C"/>
    <x v="11"/>
    <x v="0"/>
    <d v="2022-08-22T00:00:00"/>
    <x v="0"/>
    <x v="9"/>
  </r>
  <r>
    <d v="2022-09-19T09:12:50"/>
    <s v="JC12F14"/>
    <n v="61"/>
    <n v="0.49199999999999999"/>
    <n v="5.6000000000000001E-2"/>
    <n v="11.4"/>
    <n v="60.7"/>
    <n v="457"/>
    <n v="492"/>
    <s v="14"/>
    <s v="J"/>
    <s v="C"/>
    <x v="11"/>
    <x v="0"/>
    <d v="2022-08-22T00:00:00"/>
    <x v="0"/>
    <x v="10"/>
  </r>
  <r>
    <d v="2022-09-19T09:16:52"/>
    <s v="JC08F05"/>
    <n v="62"/>
    <n v="0.63100000000000001"/>
    <n v="7.3999999999999996E-2"/>
    <n v="11.7"/>
    <n v="71"/>
    <n v="420"/>
    <n v="631"/>
    <s v="05"/>
    <s v="J"/>
    <s v="C"/>
    <x v="7"/>
    <x v="0"/>
    <d v="2022-08-15T00:00:00"/>
    <x v="1"/>
    <x v="4"/>
  </r>
  <r>
    <d v="2022-09-19T09:22:45"/>
    <s v="JC12F13"/>
    <n v="60"/>
    <n v="0.497"/>
    <n v="5.7000000000000002E-2"/>
    <n v="11.5"/>
    <n v="60"/>
    <n v="395"/>
    <n v="497"/>
    <s v="13"/>
    <s v="J"/>
    <s v="C"/>
    <x v="11"/>
    <x v="0"/>
    <d v="2022-08-22T00:00:00"/>
    <x v="0"/>
    <x v="11"/>
  </r>
  <r>
    <d v="2022-09-19T09:28:37"/>
    <s v="JC08F06"/>
    <n v="61"/>
    <n v="0.66"/>
    <n v="7.4999999999999997E-2"/>
    <n v="11.4"/>
    <n v="65.599999999999994"/>
    <n v="377"/>
    <n v="660"/>
    <s v="06"/>
    <s v="J"/>
    <s v="C"/>
    <x v="7"/>
    <x v="0"/>
    <d v="2022-08-15T00:00:00"/>
    <x v="1"/>
    <x v="5"/>
  </r>
  <r>
    <d v="2022-09-19T09:35:02"/>
    <s v="JC12F12"/>
    <n v="60"/>
    <n v="0.43"/>
    <n v="5.8999999999999997E-2"/>
    <n v="13.7"/>
    <n v="55"/>
    <n v="357"/>
    <n v="430"/>
    <s v="12"/>
    <s v="J"/>
    <s v="C"/>
    <x v="11"/>
    <x v="0"/>
    <d v="2022-08-22T00:00:00"/>
    <x v="0"/>
    <x v="12"/>
  </r>
  <r>
    <d v="2022-09-19T09:41:59"/>
    <s v="JC08F07"/>
    <n v="60"/>
    <n v="0.622"/>
    <n v="7.6999999999999999E-2"/>
    <n v="12.3"/>
    <n v="61.7"/>
    <n v="317"/>
    <n v="622"/>
    <s v="07"/>
    <s v="J"/>
    <s v="C"/>
    <x v="7"/>
    <x v="0"/>
    <d v="2022-08-15T00:00:00"/>
    <x v="1"/>
    <x v="6"/>
  </r>
  <r>
    <d v="2022-09-19T09:47:48"/>
    <s v="JC12F11"/>
    <n v="60"/>
    <n v="0.53300000000000003"/>
    <n v="5.8999999999999997E-2"/>
    <n v="11.1"/>
    <n v="65"/>
    <n v="387"/>
    <n v="533"/>
    <s v="11"/>
    <s v="J"/>
    <s v="C"/>
    <x v="11"/>
    <x v="0"/>
    <d v="2022-08-22T00:00:00"/>
    <x v="0"/>
    <x v="13"/>
  </r>
  <r>
    <d v="2022-09-19T09:56:15"/>
    <s v="JC08F08"/>
    <n v="61"/>
    <n v="0.58799999999999997"/>
    <n v="7.5999999999999998E-2"/>
    <n v="13"/>
    <n v="59"/>
    <n v="334"/>
    <n v="588"/>
    <s v="08"/>
    <s v="J"/>
    <s v="C"/>
    <x v="7"/>
    <x v="0"/>
    <d v="2022-08-15T00:00:00"/>
    <x v="1"/>
    <x v="7"/>
  </r>
  <r>
    <d v="2022-09-19T09:59:32"/>
    <s v="JC12F10"/>
    <n v="60"/>
    <n v="0.51900000000000002"/>
    <n v="5.0999999999999997E-2"/>
    <n v="9.6999999999999993"/>
    <n v="75"/>
    <n v="565"/>
    <n v="519"/>
    <s v="10"/>
    <s v="J"/>
    <s v="C"/>
    <x v="11"/>
    <x v="0"/>
    <d v="2022-08-22T00:00:00"/>
    <x v="0"/>
    <x v="14"/>
  </r>
  <r>
    <d v="2022-09-19T10:07:32"/>
    <s v="JC12F09"/>
    <n v="60"/>
    <n v="0.51200000000000001"/>
    <n v="5.8000000000000003E-2"/>
    <n v="11.3"/>
    <n v="63.3"/>
    <n v="520"/>
    <n v="512"/>
    <s v="09"/>
    <s v="J"/>
    <s v="C"/>
    <x v="11"/>
    <x v="0"/>
    <d v="2022-08-22T00:00:00"/>
    <x v="0"/>
    <x v="15"/>
  </r>
  <r>
    <d v="2022-09-19T10:12:06"/>
    <s v="JC08F09"/>
    <n v="61"/>
    <n v="0.59399999999999997"/>
    <n v="7.0000000000000007E-2"/>
    <n v="11.7"/>
    <n v="67.2"/>
    <n v="322"/>
    <n v="594"/>
    <s v="09"/>
    <s v="J"/>
    <s v="C"/>
    <x v="7"/>
    <x v="0"/>
    <d v="2022-08-15T00:00:00"/>
    <x v="1"/>
    <x v="15"/>
  </r>
  <r>
    <d v="2022-09-19T10:17:31"/>
    <s v="JC12F08"/>
    <n v="60"/>
    <n v="0.51100000000000001"/>
    <n v="6.8000000000000005E-2"/>
    <n v="13.3"/>
    <n v="58.3"/>
    <n v="460"/>
    <n v="511"/>
    <s v="08"/>
    <s v="J"/>
    <s v="C"/>
    <x v="11"/>
    <x v="0"/>
    <d v="2022-08-22T00:00:00"/>
    <x v="0"/>
    <x v="7"/>
  </r>
  <r>
    <d v="2022-09-19T10:26:12"/>
    <s v="JC08F10"/>
    <n v="60"/>
    <n v="0.624"/>
    <n v="7.0000000000000007E-2"/>
    <n v="11.3"/>
    <n v="65"/>
    <n v="329"/>
    <n v="624"/>
    <s v="10"/>
    <s v="J"/>
    <s v="C"/>
    <x v="7"/>
    <x v="0"/>
    <d v="2022-08-15T00:00:00"/>
    <x v="1"/>
    <x v="14"/>
  </r>
  <r>
    <d v="2022-09-19T10:28:29"/>
    <s v="JC12F07"/>
    <n v="60"/>
    <n v="0.5"/>
    <n v="5.2999999999999999E-2"/>
    <n v="10.5"/>
    <n v="61.7"/>
    <n v="519"/>
    <n v="500"/>
    <s v="07"/>
    <s v="J"/>
    <s v="C"/>
    <x v="11"/>
    <x v="0"/>
    <d v="2022-08-22T00:00:00"/>
    <x v="0"/>
    <x v="6"/>
  </r>
  <r>
    <d v="2022-09-19T10:37:45"/>
    <s v="JC12F06"/>
    <n v="60"/>
    <n v="0.47599999999999998"/>
    <n v="5.6000000000000001E-2"/>
    <n v="11.8"/>
    <n v="63.3"/>
    <n v="373"/>
    <n v="476"/>
    <s v="06"/>
    <s v="J"/>
    <s v="C"/>
    <x v="11"/>
    <x v="0"/>
    <d v="2022-08-22T00:00:00"/>
    <x v="0"/>
    <x v="5"/>
  </r>
  <r>
    <d v="2022-09-19T10:40:01"/>
    <s v="JC08F11"/>
    <n v="60"/>
    <n v="0.622"/>
    <n v="8.6999999999999994E-2"/>
    <n v="14"/>
    <n v="55"/>
    <n v="360"/>
    <n v="622"/>
    <s v="11"/>
    <s v="J"/>
    <s v="C"/>
    <x v="7"/>
    <x v="0"/>
    <d v="2022-08-15T00:00:00"/>
    <x v="1"/>
    <x v="13"/>
  </r>
  <r>
    <d v="2022-09-19T10:49:15"/>
    <s v="JC12F05"/>
    <n v="60"/>
    <n v="0.54600000000000004"/>
    <n v="5.7000000000000002E-2"/>
    <n v="10.5"/>
    <n v="70"/>
    <n v="347"/>
    <n v="546"/>
    <s v="05"/>
    <s v="J"/>
    <s v="C"/>
    <x v="11"/>
    <x v="0"/>
    <d v="2022-08-22T00:00:00"/>
    <x v="0"/>
    <x v="4"/>
  </r>
  <r>
    <d v="2022-09-19T10:52:26"/>
    <s v="JC08F12"/>
    <n v="60"/>
    <n v="0.622"/>
    <n v="8.4000000000000005E-2"/>
    <n v="13.6"/>
    <n v="53.3"/>
    <n v="347"/>
    <n v="622"/>
    <s v="12"/>
    <s v="J"/>
    <s v="C"/>
    <x v="7"/>
    <x v="0"/>
    <d v="2022-08-15T00:00:00"/>
    <x v="1"/>
    <x v="12"/>
  </r>
  <r>
    <d v="2022-09-19T11:02:51"/>
    <s v="JC12F04"/>
    <n v="60"/>
    <n v="0.51100000000000001"/>
    <n v="5.8000000000000003E-2"/>
    <n v="11.3"/>
    <n v="56.7"/>
    <n v="518"/>
    <n v="511"/>
    <s v="04"/>
    <s v="J"/>
    <s v="C"/>
    <x v="11"/>
    <x v="0"/>
    <d v="2022-08-22T00:00:00"/>
    <x v="0"/>
    <x v="3"/>
  </r>
  <r>
    <d v="2022-09-19T11:05:10"/>
    <s v="JC08F13"/>
    <n v="61"/>
    <n v="0.64700000000000002"/>
    <n v="8.2000000000000003E-2"/>
    <n v="12.6"/>
    <n v="50.8"/>
    <n v="404"/>
    <n v="647"/>
    <s v="13"/>
    <s v="J"/>
    <s v="C"/>
    <x v="7"/>
    <x v="0"/>
    <d v="2022-08-15T00:00:00"/>
    <x v="1"/>
    <x v="11"/>
  </r>
  <r>
    <d v="2022-09-19T11:13:04"/>
    <s v="JC12F02"/>
    <n v="60"/>
    <n v="0.51200000000000001"/>
    <n v="8.8999999999999996E-2"/>
    <n v="17.3"/>
    <n v="55"/>
    <n v="407"/>
    <n v="512"/>
    <s v="02"/>
    <s v="J"/>
    <s v="C"/>
    <x v="11"/>
    <x v="0"/>
    <d v="2022-08-22T00:00:00"/>
    <x v="0"/>
    <x v="1"/>
  </r>
  <r>
    <d v="2022-09-19T11:16:35"/>
    <s v="JC08F14"/>
    <n v="60"/>
    <n v="0.628"/>
    <n v="7.3999999999999996E-2"/>
    <n v="11.8"/>
    <n v="55"/>
    <n v="362"/>
    <n v="628"/>
    <s v="14"/>
    <s v="J"/>
    <s v="C"/>
    <x v="7"/>
    <x v="0"/>
    <d v="2022-08-15T00:00:00"/>
    <x v="1"/>
    <x v="10"/>
  </r>
  <r>
    <d v="2022-09-19T11:24:02"/>
    <s v="JC12F03"/>
    <n v="60"/>
    <n v="0.53900000000000003"/>
    <n v="7.0999999999999994E-2"/>
    <n v="13.2"/>
    <n v="48.3"/>
    <n v="517"/>
    <n v="539"/>
    <s v="03"/>
    <s v="J"/>
    <s v="C"/>
    <x v="11"/>
    <x v="0"/>
    <d v="2022-08-22T00:00:00"/>
    <x v="0"/>
    <x v="2"/>
  </r>
  <r>
    <d v="2022-09-19T11:29:06"/>
    <s v="JC08F15"/>
    <n v="60"/>
    <n v="0.64200000000000002"/>
    <n v="7.0999999999999994E-2"/>
    <n v="11.1"/>
    <n v="65"/>
    <n v="420"/>
    <n v="642"/>
    <s v="15"/>
    <s v="J"/>
    <s v="C"/>
    <x v="7"/>
    <x v="0"/>
    <d v="2022-08-15T00:00:00"/>
    <x v="1"/>
    <x v="9"/>
  </r>
  <r>
    <d v="2022-09-19T11:33:05"/>
    <s v="JC12F01"/>
    <n v="60"/>
    <n v="0.47799999999999998"/>
    <n v="6.0999999999999999E-2"/>
    <n v="12.7"/>
    <n v="66.7"/>
    <n v="444"/>
    <n v="478"/>
    <s v="01"/>
    <s v="J"/>
    <s v="C"/>
    <x v="11"/>
    <x v="0"/>
    <d v="2022-08-22T00:00:00"/>
    <x v="0"/>
    <x v="0"/>
  </r>
  <r>
    <d v="2022-09-19T11:39:54"/>
    <s v="JC08F16"/>
    <n v="60"/>
    <n v="0.60699999999999998"/>
    <n v="6.7000000000000004E-2"/>
    <n v="11"/>
    <n v="66.7"/>
    <n v="467"/>
    <n v="607"/>
    <s v="16"/>
    <s v="J"/>
    <s v="C"/>
    <x v="7"/>
    <x v="0"/>
    <d v="2022-08-15T00:00:00"/>
    <x v="1"/>
    <x v="8"/>
  </r>
  <r>
    <d v="2022-09-19T11:49:39"/>
    <s v="JC08M07"/>
    <n v="21"/>
    <n v="0.875"/>
    <n v="0.12"/>
    <n v="13.7"/>
    <n v="61.9"/>
    <n v="358"/>
    <n v="875"/>
    <s v="07"/>
    <s v="J"/>
    <s v="C"/>
    <x v="7"/>
    <x v="1"/>
    <d v="2022-08-15T00:00:00"/>
    <x v="1"/>
    <x v="6"/>
  </r>
  <r>
    <d v="2022-09-19T11:54:04"/>
    <s v="JC08M06"/>
    <n v="20"/>
    <n v="0.86099999999999999"/>
    <n v="8.4000000000000005E-2"/>
    <n v="9.6999999999999993"/>
    <n v="70"/>
    <n v="426"/>
    <n v="861"/>
    <s v="06"/>
    <s v="J"/>
    <s v="C"/>
    <x v="7"/>
    <x v="1"/>
    <d v="2022-08-15T00:00:00"/>
    <x v="1"/>
    <x v="5"/>
  </r>
  <r>
    <d v="2022-09-19T11:57:49"/>
    <s v="JC08M05"/>
    <n v="20"/>
    <n v="0.84099999999999997"/>
    <n v="8.2000000000000003E-2"/>
    <n v="9.6999999999999993"/>
    <n v="70"/>
    <n v="389"/>
    <n v="841"/>
    <s v="05"/>
    <s v="J"/>
    <s v="C"/>
    <x v="7"/>
    <x v="1"/>
    <d v="2022-08-15T00:00:00"/>
    <x v="1"/>
    <x v="4"/>
  </r>
  <r>
    <d v="2022-09-19T12:02:39"/>
    <s v="JC08M04"/>
    <n v="20"/>
    <n v="0.82399999999999995"/>
    <n v="0.107"/>
    <n v="13"/>
    <n v="55"/>
    <n v="333"/>
    <n v="824"/>
    <s v="04"/>
    <s v="J"/>
    <s v="C"/>
    <x v="7"/>
    <x v="1"/>
    <d v="2022-08-15T00:00:00"/>
    <x v="1"/>
    <x v="3"/>
  </r>
  <r>
    <d v="2022-09-19T12:07:21"/>
    <s v="JC08M03"/>
    <n v="20"/>
    <n v="0.84099999999999997"/>
    <n v="0.115"/>
    <n v="13.6"/>
    <n v="60"/>
    <n v="319"/>
    <n v="841"/>
    <s v="03"/>
    <s v="J"/>
    <s v="C"/>
    <x v="7"/>
    <x v="1"/>
    <d v="2022-08-15T00:00:00"/>
    <x v="1"/>
    <x v="2"/>
  </r>
  <r>
    <d v="2022-09-19T12:12:02"/>
    <s v="JC08M02"/>
    <n v="20"/>
    <n v="0.81100000000000005"/>
    <n v="0.105"/>
    <n v="13"/>
    <n v="50"/>
    <n v="411"/>
    <n v="811"/>
    <s v="02"/>
    <s v="J"/>
    <s v="C"/>
    <x v="7"/>
    <x v="1"/>
    <d v="2022-08-15T00:00:00"/>
    <x v="1"/>
    <x v="1"/>
  </r>
  <r>
    <d v="2022-09-19T13:00:03"/>
    <s v="JC13M03"/>
    <n v="60"/>
    <n v="0.67300000000000004"/>
    <n v="6.8000000000000005E-2"/>
    <n v="10.1"/>
    <n v="65"/>
    <n v="453"/>
    <n v="673"/>
    <s v="03"/>
    <s v="J"/>
    <s v="C"/>
    <x v="12"/>
    <x v="1"/>
    <d v="2022-08-22T00:00:00"/>
    <x v="0"/>
    <x v="2"/>
  </r>
  <r>
    <d v="2022-09-19T13:09:45"/>
    <s v="JC04M02"/>
    <n v="20"/>
    <n v="0.92900000000000005"/>
    <n v="0.113"/>
    <n v="12.1"/>
    <n v="65"/>
    <n v="421"/>
    <n v="929"/>
    <s v="02"/>
    <s v="J"/>
    <s v="C"/>
    <x v="3"/>
    <x v="1"/>
    <d v="2022-08-08T00:00:00"/>
    <x v="2"/>
    <x v="1"/>
  </r>
  <r>
    <d v="2022-09-19T13:10:13"/>
    <s v="JC13M04"/>
    <n v="60"/>
    <n v="0.67900000000000005"/>
    <n v="7.3999999999999996E-2"/>
    <n v="10.9"/>
    <n v="58.3"/>
    <n v="408"/>
    <n v="679"/>
    <s v="04"/>
    <s v="J"/>
    <s v="C"/>
    <x v="12"/>
    <x v="1"/>
    <d v="2022-08-22T00:00:00"/>
    <x v="0"/>
    <x v="3"/>
  </r>
  <r>
    <d v="2022-09-19T13:14:08"/>
    <s v="JC04M03"/>
    <n v="21"/>
    <n v="0.999"/>
    <n v="0.106"/>
    <n v="10.6"/>
    <n v="66.7"/>
    <n v="332"/>
    <n v="999"/>
    <s v="03"/>
    <s v="J"/>
    <s v="C"/>
    <x v="3"/>
    <x v="1"/>
    <d v="2022-08-08T00:00:00"/>
    <x v="2"/>
    <x v="2"/>
  </r>
  <r>
    <d v="2022-09-19T13:15:43"/>
    <s v="JC09F01"/>
    <n v="63"/>
    <n v="0.57599999999999996"/>
    <n v="8.4000000000000005E-2"/>
    <n v="14.5"/>
    <n v="50.8"/>
    <n v="389"/>
    <n v="576"/>
    <s v="01"/>
    <s v="J"/>
    <s v="C"/>
    <x v="6"/>
    <x v="0"/>
    <d v="2022-08-15T00:00:00"/>
    <x v="1"/>
    <x v="0"/>
  </r>
  <r>
    <d v="2022-09-19T13:18:14"/>
    <s v="JC04M04"/>
    <n v="20"/>
    <n v="0.90200000000000002"/>
    <n v="7.0999999999999994E-2"/>
    <n v="7.9"/>
    <n v="75"/>
    <n v="537"/>
    <n v="902"/>
    <s v="04"/>
    <s v="J"/>
    <s v="C"/>
    <x v="3"/>
    <x v="1"/>
    <d v="2022-08-08T00:00:00"/>
    <x v="2"/>
    <x v="3"/>
  </r>
  <r>
    <d v="2022-09-19T13:21:40"/>
    <s v="JC13F16"/>
    <n v="60"/>
    <n v="0.51"/>
    <n v="5.8999999999999997E-2"/>
    <n v="11.5"/>
    <n v="61.7"/>
    <n v="507"/>
    <n v="510"/>
    <s v="16"/>
    <s v="J"/>
    <s v="C"/>
    <x v="12"/>
    <x v="0"/>
    <d v="2022-08-22T00:00:00"/>
    <x v="0"/>
    <x v="8"/>
  </r>
  <r>
    <d v="2022-09-19T13:22:36"/>
    <s v="JC04M05"/>
    <n v="20"/>
    <n v="1.04"/>
    <n v="9.9000000000000005E-2"/>
    <n v="9.5"/>
    <n v="80"/>
    <n v="471"/>
    <n v="1040"/>
    <s v="05"/>
    <s v="J"/>
    <s v="C"/>
    <x v="3"/>
    <x v="1"/>
    <d v="2022-08-08T00:00:00"/>
    <x v="2"/>
    <x v="4"/>
  </r>
  <r>
    <d v="2022-09-19T13:27:18"/>
    <s v="JC04M06"/>
    <n v="20"/>
    <n v="1.034"/>
    <n v="7.3999999999999996E-2"/>
    <n v="7.2"/>
    <n v="85"/>
    <n v="436"/>
    <n v="1034"/>
    <s v="06"/>
    <s v="J"/>
    <s v="C"/>
    <x v="3"/>
    <x v="1"/>
    <d v="2022-08-08T00:00:00"/>
    <x v="2"/>
    <x v="5"/>
  </r>
  <r>
    <d v="2022-09-19T13:27:54"/>
    <s v="JC09F02"/>
    <n v="60"/>
    <n v="0.57199999999999995"/>
    <n v="6.5000000000000002E-2"/>
    <n v="11.4"/>
    <n v="65"/>
    <n v="429"/>
    <n v="572"/>
    <s v="02"/>
    <s v="J"/>
    <s v="C"/>
    <x v="6"/>
    <x v="0"/>
    <d v="2022-08-15T00:00:00"/>
    <x v="1"/>
    <x v="1"/>
  </r>
  <r>
    <d v="2022-09-19T13:30:53"/>
    <s v="JC13F15"/>
    <n v="60"/>
    <n v="0.52"/>
    <n v="7.2999999999999995E-2"/>
    <n v="14"/>
    <n v="45"/>
    <n v="507"/>
    <n v="520"/>
    <s v="15"/>
    <s v="J"/>
    <s v="C"/>
    <x v="12"/>
    <x v="0"/>
    <d v="2022-08-22T00:00:00"/>
    <x v="0"/>
    <x v="9"/>
  </r>
  <r>
    <d v="2022-09-19T13:31:35"/>
    <s v="JC04M07"/>
    <n v="20"/>
    <n v="1.046"/>
    <n v="6.4000000000000001E-2"/>
    <n v="6.2"/>
    <n v="90"/>
    <n v="409"/>
    <n v="1046"/>
    <s v="07"/>
    <s v="J"/>
    <s v="C"/>
    <x v="3"/>
    <x v="1"/>
    <d v="2022-08-08T00:00:00"/>
    <x v="2"/>
    <x v="6"/>
  </r>
  <r>
    <d v="2022-09-19T13:36:27"/>
    <s v="JC04F16"/>
    <n v="60"/>
    <n v="0.76600000000000001"/>
    <n v="5.0999999999999997E-2"/>
    <n v="6.7"/>
    <n v="90"/>
    <n v="573"/>
    <n v="766"/>
    <s v="16"/>
    <s v="J"/>
    <s v="C"/>
    <x v="3"/>
    <x v="0"/>
    <d v="2022-08-08T00:00:00"/>
    <x v="2"/>
    <x v="8"/>
  </r>
  <r>
    <d v="2022-09-19T13:38:44"/>
    <s v="JC09F03"/>
    <n v="89"/>
    <n v="0.58699999999999997"/>
    <n v="8.3000000000000004E-2"/>
    <n v="14.1"/>
    <n v="57.3"/>
    <n v="334"/>
    <n v="587"/>
    <s v="03"/>
    <s v="J"/>
    <s v="C"/>
    <x v="6"/>
    <x v="0"/>
    <d v="2022-08-15T00:00:00"/>
    <x v="1"/>
    <x v="2"/>
  </r>
  <r>
    <d v="2022-09-19T13:40:05"/>
    <s v="JC13F14"/>
    <n v="60"/>
    <n v="0.51300000000000001"/>
    <n v="6.2E-2"/>
    <n v="12.1"/>
    <n v="63.3"/>
    <n v="512"/>
    <n v="513"/>
    <s v="14"/>
    <s v="J"/>
    <s v="C"/>
    <x v="12"/>
    <x v="0"/>
    <d v="2022-08-22T00:00:00"/>
    <x v="0"/>
    <x v="10"/>
  </r>
  <r>
    <d v="2022-09-19T13:45:09"/>
    <s v="JC04F15"/>
    <n v="60"/>
    <n v="0.73599999999999999"/>
    <n v="4.8000000000000001E-2"/>
    <n v="6.5"/>
    <n v="90"/>
    <n v="544"/>
    <n v="736"/>
    <s v="15"/>
    <s v="J"/>
    <s v="C"/>
    <x v="3"/>
    <x v="0"/>
    <d v="2022-08-08T00:00:00"/>
    <x v="2"/>
    <x v="9"/>
  </r>
  <r>
    <d v="2022-09-19T13:48:21"/>
    <s v="JC13F13"/>
    <n v="60"/>
    <n v="0.50800000000000001"/>
    <n v="6.8000000000000005E-2"/>
    <n v="13.3"/>
    <n v="51.7"/>
    <n v="589"/>
    <n v="508"/>
    <s v="13"/>
    <s v="J"/>
    <s v="C"/>
    <x v="12"/>
    <x v="0"/>
    <d v="2022-08-22T00:00:00"/>
    <x v="0"/>
    <x v="11"/>
  </r>
  <r>
    <d v="2022-09-19T13:53:52"/>
    <s v="JC04F14"/>
    <n v="60"/>
    <n v="0.74399999999999999"/>
    <n v="5.2999999999999999E-2"/>
    <n v="7.1"/>
    <n v="80"/>
    <n v="589"/>
    <n v="744"/>
    <s v="14"/>
    <s v="J"/>
    <s v="C"/>
    <x v="3"/>
    <x v="0"/>
    <d v="2022-08-08T00:00:00"/>
    <x v="2"/>
    <x v="10"/>
  </r>
  <r>
    <d v="2022-09-19T13:55:38"/>
    <s v="JC09F04"/>
    <n v="60"/>
    <n v="0.57999999999999996"/>
    <n v="7.6999999999999999E-2"/>
    <n v="13.2"/>
    <n v="55"/>
    <n v="369"/>
    <n v="580"/>
    <s v="04"/>
    <s v="J"/>
    <s v="C"/>
    <x v="6"/>
    <x v="0"/>
    <d v="2022-08-15T00:00:00"/>
    <x v="1"/>
    <x v="3"/>
  </r>
  <r>
    <d v="2022-09-19T13:57:31"/>
    <s v="JC13F12"/>
    <n v="60"/>
    <n v="0.48899999999999999"/>
    <n v="5.6000000000000001E-2"/>
    <n v="11.5"/>
    <n v="51.7"/>
    <n v="489"/>
    <n v="489"/>
    <s v="12"/>
    <s v="J"/>
    <s v="C"/>
    <x v="12"/>
    <x v="0"/>
    <d v="2022-08-22T00:00:00"/>
    <x v="0"/>
    <x v="12"/>
  </r>
  <r>
    <d v="2022-09-19T14:01:57"/>
    <s v="JC04F13"/>
    <n v="60"/>
    <n v="0.74199999999999999"/>
    <n v="5.0999999999999997E-2"/>
    <n v="6.8"/>
    <n v="85"/>
    <n v="573"/>
    <n v="742"/>
    <s v="13"/>
    <s v="J"/>
    <s v="C"/>
    <x v="3"/>
    <x v="0"/>
    <d v="2022-08-08T00:00:00"/>
    <x v="2"/>
    <x v="11"/>
  </r>
  <r>
    <d v="2022-09-19T14:07:46"/>
    <s v="JC09F05"/>
    <n v="61"/>
    <n v="0.58699999999999997"/>
    <n v="7.1999999999999995E-2"/>
    <n v="12.3"/>
    <n v="63.9"/>
    <n v="396"/>
    <n v="587"/>
    <s v="05"/>
    <s v="J"/>
    <s v="C"/>
    <x v="6"/>
    <x v="0"/>
    <d v="2022-08-15T00:00:00"/>
    <x v="1"/>
    <x v="4"/>
  </r>
  <r>
    <d v="2022-09-19T14:08:29"/>
    <s v="JC13F10"/>
    <n v="60"/>
    <n v="0.496"/>
    <n v="5.6000000000000001E-2"/>
    <n v="11.3"/>
    <n v="68.3"/>
    <n v="439"/>
    <n v="496"/>
    <s v="10"/>
    <s v="J"/>
    <s v="C"/>
    <x v="12"/>
    <x v="0"/>
    <d v="2022-08-22T00:00:00"/>
    <x v="0"/>
    <x v="14"/>
  </r>
  <r>
    <d v="2022-09-19T14:10:31"/>
    <s v="JC04F12"/>
    <n v="60"/>
    <n v="0.755"/>
    <n v="5.1999999999999998E-2"/>
    <n v="6.9"/>
    <n v="90"/>
    <n v="624"/>
    <n v="755"/>
    <s v="12"/>
    <s v="J"/>
    <s v="C"/>
    <x v="3"/>
    <x v="0"/>
    <d v="2022-08-08T00:00:00"/>
    <x v="2"/>
    <x v="12"/>
  </r>
  <r>
    <d v="2022-09-19T14:18:14"/>
    <s v="JC04F11"/>
    <n v="60"/>
    <n v="0.74399999999999999"/>
    <n v="0.06"/>
    <n v="8"/>
    <n v="80"/>
    <n v="612"/>
    <n v="744"/>
    <s v="11"/>
    <s v="J"/>
    <s v="C"/>
    <x v="3"/>
    <x v="0"/>
    <d v="2022-08-08T00:00:00"/>
    <x v="2"/>
    <x v="13"/>
  </r>
  <r>
    <d v="2022-09-19T14:18:50"/>
    <s v="JC13F11"/>
    <n v="60"/>
    <n v="0.49"/>
    <n v="5.5E-2"/>
    <n v="11.2"/>
    <n v="58.3"/>
    <n v="509"/>
    <n v="490"/>
    <s v="11"/>
    <s v="J"/>
    <s v="C"/>
    <x v="12"/>
    <x v="0"/>
    <d v="2022-08-22T00:00:00"/>
    <x v="0"/>
    <x v="13"/>
  </r>
  <r>
    <d v="2022-09-19T14:19:17"/>
    <s v="JC09F06"/>
    <n v="61"/>
    <n v="0.56499999999999995"/>
    <n v="8.3000000000000004E-2"/>
    <n v="14.8"/>
    <n v="47.5"/>
    <n v="358"/>
    <n v="565"/>
    <s v="06"/>
    <s v="J"/>
    <s v="C"/>
    <x v="6"/>
    <x v="0"/>
    <d v="2022-08-15T00:00:00"/>
    <x v="1"/>
    <x v="5"/>
  </r>
  <r>
    <d v="2022-09-19T14:26:11"/>
    <s v="JC04F10"/>
    <n v="60"/>
    <n v="0.747"/>
    <n v="5.7000000000000002E-2"/>
    <n v="7.6"/>
    <n v="86.7"/>
    <n v="555"/>
    <n v="747"/>
    <s v="10"/>
    <s v="J"/>
    <s v="C"/>
    <x v="3"/>
    <x v="0"/>
    <d v="2022-08-08T00:00:00"/>
    <x v="2"/>
    <x v="14"/>
  </r>
  <r>
    <d v="2022-09-19T14:27:37"/>
    <s v="JC13F09"/>
    <n v="60"/>
    <n v="0.48899999999999999"/>
    <n v="5.3999999999999999E-2"/>
    <n v="11"/>
    <n v="60"/>
    <n v="523"/>
    <n v="489"/>
    <s v="09"/>
    <s v="J"/>
    <s v="C"/>
    <x v="12"/>
    <x v="0"/>
    <d v="2022-08-22T00:00:00"/>
    <x v="0"/>
    <x v="15"/>
  </r>
  <r>
    <d v="2022-09-19T14:32:03"/>
    <s v="JC09F07"/>
    <n v="60"/>
    <n v="0.58399999999999996"/>
    <n v="6.5000000000000002E-2"/>
    <n v="11.1"/>
    <n v="65"/>
    <n v="367"/>
    <n v="584"/>
    <s v="07"/>
    <s v="J"/>
    <s v="C"/>
    <x v="6"/>
    <x v="0"/>
    <d v="2022-08-15T00:00:00"/>
    <x v="1"/>
    <x v="6"/>
  </r>
  <r>
    <d v="2022-09-19T14:34:42"/>
    <s v="JC04F09"/>
    <n v="60"/>
    <n v="0.76300000000000001"/>
    <n v="7.4999999999999997E-2"/>
    <n v="9.8000000000000007"/>
    <n v="65"/>
    <n v="552"/>
    <n v="763"/>
    <s v="09"/>
    <s v="J"/>
    <s v="C"/>
    <x v="3"/>
    <x v="0"/>
    <d v="2022-08-08T00:00:00"/>
    <x v="2"/>
    <x v="15"/>
  </r>
  <r>
    <d v="2022-09-19T14:37:48"/>
    <s v="JC13F08"/>
    <n v="60"/>
    <n v="0.48299999999999998"/>
    <n v="6.5000000000000002E-2"/>
    <n v="13.5"/>
    <n v="51.7"/>
    <n v="439"/>
    <n v="483"/>
    <s v="08"/>
    <s v="J"/>
    <s v="C"/>
    <x v="12"/>
    <x v="0"/>
    <d v="2022-08-22T00:00:00"/>
    <x v="0"/>
    <x v="7"/>
  </r>
  <r>
    <d v="2022-09-19T14:43:27"/>
    <s v="JC04F08"/>
    <n v="60"/>
    <n v="0.83299999999999996"/>
    <n v="5.3999999999999999E-2"/>
    <n v="6.5"/>
    <n v="90"/>
    <n v="561"/>
    <n v="833"/>
    <s v="08"/>
    <s v="J"/>
    <s v="C"/>
    <x v="3"/>
    <x v="0"/>
    <d v="2022-08-08T00:00:00"/>
    <x v="2"/>
    <x v="7"/>
  </r>
  <r>
    <d v="2022-09-19T14:43:56"/>
    <s v="JC09F08"/>
    <n v="60"/>
    <n v="0.57299999999999995"/>
    <n v="7.1999999999999995E-2"/>
    <n v="12.5"/>
    <n v="45"/>
    <n v="365"/>
    <n v="573"/>
    <s v="08"/>
    <s v="J"/>
    <s v="C"/>
    <x v="6"/>
    <x v="0"/>
    <d v="2022-08-15T00:00:00"/>
    <x v="1"/>
    <x v="7"/>
  </r>
  <r>
    <d v="2022-09-19T14:48:49"/>
    <s v="JC13F07"/>
    <n v="60"/>
    <n v="0.46600000000000003"/>
    <n v="5.8000000000000003E-2"/>
    <n v="12.4"/>
    <n v="56.7"/>
    <n v="550"/>
    <n v="466"/>
    <s v="07"/>
    <s v="J"/>
    <s v="C"/>
    <x v="12"/>
    <x v="0"/>
    <d v="2022-08-22T00:00:00"/>
    <x v="0"/>
    <x v="6"/>
  </r>
  <r>
    <d v="2022-09-19T14:51:51"/>
    <s v="JC04F07"/>
    <n v="60"/>
    <n v="0.80900000000000005"/>
    <n v="6.3E-2"/>
    <n v="7.8"/>
    <n v="83.3"/>
    <n v="560"/>
    <n v="809"/>
    <s v="07"/>
    <s v="J"/>
    <s v="C"/>
    <x v="3"/>
    <x v="0"/>
    <d v="2022-08-08T00:00:00"/>
    <x v="2"/>
    <x v="6"/>
  </r>
  <r>
    <d v="2022-09-19T14:56:25"/>
    <s v="JC09F09"/>
    <n v="60"/>
    <n v="0.57499999999999996"/>
    <n v="7.3999999999999996E-2"/>
    <n v="12.9"/>
    <n v="56.7"/>
    <n v="368"/>
    <n v="575"/>
    <s v="09"/>
    <s v="J"/>
    <s v="C"/>
    <x v="6"/>
    <x v="0"/>
    <d v="2022-08-15T00:00:00"/>
    <x v="1"/>
    <x v="15"/>
  </r>
  <r>
    <d v="2022-09-19T14:58:59"/>
    <s v="JC13F06"/>
    <n v="60"/>
    <n v="0.47"/>
    <n v="4.8000000000000001E-2"/>
    <n v="10.3"/>
    <n v="73.3"/>
    <n v="531"/>
    <n v="470"/>
    <s v="06"/>
    <s v="J"/>
    <s v="C"/>
    <x v="12"/>
    <x v="0"/>
    <d v="2022-08-22T00:00:00"/>
    <x v="0"/>
    <x v="5"/>
  </r>
  <r>
    <d v="2022-09-19T15:00:37"/>
    <s v="JC04F06"/>
    <n v="60"/>
    <n v="0.65400000000000003"/>
    <n v="0.06"/>
    <n v="9.1999999999999993"/>
    <n v="66.7"/>
    <n v="564"/>
    <n v="654"/>
    <s v="06"/>
    <s v="J"/>
    <s v="C"/>
    <x v="3"/>
    <x v="0"/>
    <d v="2022-08-08T00:00:00"/>
    <x v="2"/>
    <x v="5"/>
  </r>
  <r>
    <d v="2022-09-19T15:08:30"/>
    <s v="JC09F10"/>
    <n v="62"/>
    <n v="0.57099999999999995"/>
    <n v="0.08"/>
    <n v="13.9"/>
    <n v="46.8"/>
    <n v="349"/>
    <n v="571"/>
    <s v="10"/>
    <s v="J"/>
    <s v="C"/>
    <x v="6"/>
    <x v="0"/>
    <d v="2022-08-15T00:00:00"/>
    <x v="1"/>
    <x v="14"/>
  </r>
  <r>
    <d v="2022-09-19T15:08:39"/>
    <s v="JC13F05"/>
    <n v="60"/>
    <n v="0.48099999999999998"/>
    <n v="5.3999999999999999E-2"/>
    <n v="11.2"/>
    <n v="61.7"/>
    <n v="488"/>
    <n v="481"/>
    <s v="05"/>
    <s v="J"/>
    <s v="C"/>
    <x v="12"/>
    <x v="0"/>
    <d v="2022-08-22T00:00:00"/>
    <x v="0"/>
    <x v="4"/>
  </r>
  <r>
    <d v="2022-09-19T15:09:37"/>
    <s v="JC04F05"/>
    <n v="60"/>
    <n v="0.66400000000000003"/>
    <n v="5.2999999999999999E-2"/>
    <n v="8"/>
    <n v="81.7"/>
    <n v="479"/>
    <n v="664"/>
    <s v="05"/>
    <s v="J"/>
    <s v="C"/>
    <x v="3"/>
    <x v="0"/>
    <d v="2022-08-08T00:00:00"/>
    <x v="2"/>
    <x v="4"/>
  </r>
  <r>
    <d v="2022-09-19T15:19:36"/>
    <s v="JC13F04"/>
    <n v="60"/>
    <n v="0.495"/>
    <n v="6.7000000000000004E-2"/>
    <n v="13.5"/>
    <n v="58.3"/>
    <n v="453"/>
    <n v="495"/>
    <s v="04"/>
    <s v="J"/>
    <s v="C"/>
    <x v="12"/>
    <x v="0"/>
    <d v="2022-08-22T00:00:00"/>
    <x v="0"/>
    <x v="3"/>
  </r>
  <r>
    <d v="2022-09-19T15:19:43"/>
    <s v="JC04F04"/>
    <n v="60"/>
    <n v="0.68600000000000005"/>
    <n v="5.5E-2"/>
    <n v="8"/>
    <n v="86.7"/>
    <n v="587"/>
    <n v="686"/>
    <s v="04"/>
    <s v="J"/>
    <s v="C"/>
    <x v="3"/>
    <x v="0"/>
    <d v="2022-08-08T00:00:00"/>
    <x v="2"/>
    <x v="3"/>
  </r>
  <r>
    <d v="2022-09-19T15:21:21"/>
    <s v="JC09F11"/>
    <n v="60"/>
    <n v="0.57499999999999996"/>
    <n v="7.1999999999999995E-2"/>
    <n v="12.5"/>
    <n v="55"/>
    <n v="364"/>
    <n v="575"/>
    <s v="11"/>
    <s v="J"/>
    <s v="C"/>
    <x v="6"/>
    <x v="0"/>
    <d v="2022-08-15T00:00:00"/>
    <x v="1"/>
    <x v="13"/>
  </r>
  <r>
    <d v="2022-09-19T15:27:48"/>
    <s v="JC04F03"/>
    <n v="60"/>
    <n v="0.66500000000000004"/>
    <n v="0.05"/>
    <n v="7.5"/>
    <n v="90"/>
    <n v="564"/>
    <n v="665"/>
    <s v="03"/>
    <s v="J"/>
    <s v="C"/>
    <x v="3"/>
    <x v="0"/>
    <d v="2022-08-08T00:00:00"/>
    <x v="2"/>
    <x v="2"/>
  </r>
  <r>
    <d v="2022-09-19T15:31:09"/>
    <s v="JC13F03"/>
    <n v="60"/>
    <n v="0.47399999999999998"/>
    <n v="5.3999999999999999E-2"/>
    <n v="11.4"/>
    <n v="65"/>
    <n v="479"/>
    <n v="474"/>
    <s v="03"/>
    <s v="J"/>
    <s v="C"/>
    <x v="12"/>
    <x v="0"/>
    <d v="2022-08-22T00:00:00"/>
    <x v="0"/>
    <x v="2"/>
  </r>
  <r>
    <d v="2022-09-19T15:33:24"/>
    <s v="JC09F12"/>
    <n v="60"/>
    <n v="0.59599999999999997"/>
    <n v="0.10100000000000001"/>
    <n v="16.899999999999999"/>
    <n v="53.3"/>
    <n v="97"/>
    <n v="596"/>
    <s v="12"/>
    <s v="J"/>
    <s v="C"/>
    <x v="6"/>
    <x v="0"/>
    <d v="2022-08-15T00:00:00"/>
    <x v="1"/>
    <x v="12"/>
  </r>
  <r>
    <d v="2022-09-19T15:36:19"/>
    <s v="JC04F02"/>
    <n v="60"/>
    <n v="0.65500000000000003"/>
    <n v="5.7000000000000002E-2"/>
    <n v="8.6999999999999993"/>
    <n v="83.3"/>
    <n v="585"/>
    <n v="655"/>
    <s v="02"/>
    <s v="J"/>
    <s v="C"/>
    <x v="3"/>
    <x v="0"/>
    <d v="2022-08-08T00:00:00"/>
    <x v="2"/>
    <x v="1"/>
  </r>
  <r>
    <d v="2022-09-19T15:42:33"/>
    <s v="JC13F02"/>
    <n v="60"/>
    <n v="0.45500000000000002"/>
    <n v="6.9000000000000006E-2"/>
    <n v="15.2"/>
    <n v="50"/>
    <n v="437"/>
    <n v="455"/>
    <s v="02"/>
    <s v="J"/>
    <s v="C"/>
    <x v="12"/>
    <x v="0"/>
    <d v="2022-08-22T00:00:00"/>
    <x v="0"/>
    <x v="1"/>
  </r>
  <r>
    <d v="2022-09-19T15:44:33"/>
    <s v="JC04F01"/>
    <n v="60"/>
    <n v="0.68300000000000005"/>
    <n v="5.1999999999999998E-2"/>
    <n v="7.7"/>
    <n v="86.7"/>
    <n v="595"/>
    <n v="683"/>
    <s v="01"/>
    <s v="J"/>
    <s v="C"/>
    <x v="3"/>
    <x v="0"/>
    <d v="2022-08-08T00:00:00"/>
    <x v="2"/>
    <x v="0"/>
  </r>
  <r>
    <d v="2022-09-19T15:54:03"/>
    <s v="JC13F01"/>
    <n v="60"/>
    <n v="0.44500000000000001"/>
    <n v="6.4000000000000001E-2"/>
    <n v="14.3"/>
    <n v="53.3"/>
    <n v="414"/>
    <n v="445"/>
    <s v="01"/>
    <s v="J"/>
    <s v="C"/>
    <x v="12"/>
    <x v="0"/>
    <d v="2022-08-22T00:00:00"/>
    <x v="0"/>
    <x v="0"/>
  </r>
  <r>
    <d v="2022-09-19T16:13:05"/>
    <s v="JC09F13"/>
    <n v="60"/>
    <n v="0.58099999999999996"/>
    <n v="8.7999999999999995E-2"/>
    <n v="15.2"/>
    <n v="56.7"/>
    <n v="362"/>
    <n v="581"/>
    <s v="13"/>
    <s v="J"/>
    <s v="C"/>
    <x v="6"/>
    <x v="0"/>
    <d v="2022-08-15T00:00:00"/>
    <x v="1"/>
    <x v="11"/>
  </r>
  <r>
    <d v="2022-09-19T16:24:54"/>
    <s v="JC09F14"/>
    <n v="60"/>
    <n v="0.54800000000000004"/>
    <n v="7.2999999999999995E-2"/>
    <n v="13.3"/>
    <n v="46.7"/>
    <n v="417"/>
    <n v="548"/>
    <s v="14"/>
    <s v="J"/>
    <s v="C"/>
    <x v="6"/>
    <x v="0"/>
    <d v="2022-08-15T00:00:00"/>
    <x v="1"/>
    <x v="10"/>
  </r>
  <r>
    <d v="2022-09-19T16:35:47"/>
    <s v="JC09F15"/>
    <n v="60"/>
    <n v="0.57099999999999995"/>
    <n v="6.2E-2"/>
    <n v="10.8"/>
    <n v="66.7"/>
    <n v="435"/>
    <n v="571"/>
    <s v="15"/>
    <s v="J"/>
    <s v="C"/>
    <x v="6"/>
    <x v="0"/>
    <d v="2022-08-15T00:00:00"/>
    <x v="1"/>
    <x v="9"/>
  </r>
  <r>
    <d v="2022-09-19T16:46:52"/>
    <s v="JC09F16"/>
    <n v="60"/>
    <n v="0.57099999999999995"/>
    <n v="7.0000000000000007E-2"/>
    <n v="12.2"/>
    <n v="58.3"/>
    <n v="376"/>
    <n v="571"/>
    <s v="16"/>
    <s v="J"/>
    <s v="C"/>
    <x v="6"/>
    <x v="0"/>
    <d v="2022-08-15T00:00:00"/>
    <x v="1"/>
    <x v="8"/>
  </r>
  <r>
    <d v="2022-09-19T16:58:52"/>
    <s v="JC09M07"/>
    <n v="21"/>
    <n v="0.72199999999999998"/>
    <n v="9.1999999999999998E-2"/>
    <n v="12.8"/>
    <n v="66.7"/>
    <n v="378"/>
    <n v="722"/>
    <s v="07"/>
    <s v="J"/>
    <s v="C"/>
    <x v="6"/>
    <x v="1"/>
    <d v="2022-08-15T00:00:00"/>
    <x v="1"/>
    <x v="6"/>
  </r>
  <r>
    <d v="2022-09-19T17:03:15"/>
    <s v="JC09M06"/>
    <n v="20"/>
    <n v="0.81899999999999995"/>
    <n v="0.109"/>
    <n v="13.4"/>
    <n v="50"/>
    <n v="274"/>
    <n v="819"/>
    <s v="06"/>
    <s v="J"/>
    <s v="C"/>
    <x v="6"/>
    <x v="1"/>
    <d v="2022-08-15T00:00:00"/>
    <x v="1"/>
    <x v="5"/>
  </r>
  <r>
    <d v="2022-09-19T17:08:26"/>
    <s v="JC09M05"/>
    <n v="20"/>
    <n v="0.80200000000000005"/>
    <n v="0.11799999999999999"/>
    <n v="14.8"/>
    <n v="45"/>
    <n v="341"/>
    <n v="802"/>
    <s v="05"/>
    <s v="J"/>
    <s v="C"/>
    <x v="6"/>
    <x v="1"/>
    <d v="2022-08-15T00:00:00"/>
    <x v="1"/>
    <x v="4"/>
  </r>
  <r>
    <d v="2022-09-19T17:12:54"/>
    <s v="JC09M04"/>
    <n v="20"/>
    <n v="0.78500000000000003"/>
    <n v="9.9000000000000005E-2"/>
    <n v="12.7"/>
    <n v="50"/>
    <n v="379"/>
    <n v="785"/>
    <s v="04"/>
    <s v="J"/>
    <s v="C"/>
    <x v="6"/>
    <x v="1"/>
    <d v="2022-08-15T00:00:00"/>
    <x v="1"/>
    <x v="3"/>
  </r>
  <r>
    <d v="2022-09-19T17:17:00"/>
    <s v="JC09M03"/>
    <n v="20"/>
    <n v="0.82199999999999995"/>
    <n v="0.156"/>
    <n v="19"/>
    <n v="65"/>
    <n v="149"/>
    <n v="822"/>
    <s v="03"/>
    <s v="J"/>
    <s v="C"/>
    <x v="6"/>
    <x v="1"/>
    <d v="2022-08-15T00:00:00"/>
    <x v="1"/>
    <x v="2"/>
  </r>
  <r>
    <d v="2022-09-19T17:26:27"/>
    <s v="JC09M02"/>
    <n v="20"/>
    <n v="1.085"/>
    <n v="0.20399999999999999"/>
    <n v="18.8"/>
    <n v="65"/>
    <n v="261"/>
    <n v="1085"/>
    <s v="02"/>
    <s v="J"/>
    <s v="C"/>
    <x v="6"/>
    <x v="1"/>
    <d v="2022-08-15T00:00:00"/>
    <x v="1"/>
    <x v="1"/>
  </r>
  <r>
    <d v="2022-09-20T05:34:26"/>
    <s v="JC03F01"/>
    <n v="50"/>
    <n v="0.64500000000000002"/>
    <n v="0.04"/>
    <n v="6.2"/>
    <n v="88"/>
    <n v="204"/>
    <n v="645"/>
    <s v="01"/>
    <s v="J"/>
    <s v="C"/>
    <x v="2"/>
    <x v="0"/>
    <d v="2022-08-08T00:00:00"/>
    <x v="2"/>
    <x v="0"/>
  </r>
  <r>
    <d v="2022-09-20T05:52:36"/>
    <s v="JC03F02"/>
    <n v="51"/>
    <n v="0.64600000000000002"/>
    <n v="5.8000000000000003E-2"/>
    <n v="9.1"/>
    <n v="66.7"/>
    <n v="283"/>
    <n v="646"/>
    <s v="02"/>
    <s v="J"/>
    <s v="C"/>
    <x v="2"/>
    <x v="0"/>
    <d v="2022-08-08T00:00:00"/>
    <x v="2"/>
    <x v="1"/>
  </r>
  <r>
    <d v="2022-09-20T06:07:12"/>
    <s v="JC03F03"/>
    <n v="52"/>
    <n v="0.623"/>
    <n v="5.5E-2"/>
    <n v="8.8000000000000007"/>
    <n v="76.900000000000006"/>
    <n v="286"/>
    <n v="623"/>
    <s v="03"/>
    <s v="J"/>
    <s v="C"/>
    <x v="2"/>
    <x v="0"/>
    <d v="2022-08-08T00:00:00"/>
    <x v="2"/>
    <x v="2"/>
  </r>
  <r>
    <d v="2022-09-20T06:22:07"/>
    <s v="JC03F04"/>
    <n v="50"/>
    <n v="0.61199999999999999"/>
    <n v="5.6000000000000001E-2"/>
    <n v="9.1"/>
    <n v="78"/>
    <n v="291"/>
    <n v="612"/>
    <s v="04"/>
    <s v="J"/>
    <s v="C"/>
    <x v="2"/>
    <x v="0"/>
    <d v="2022-08-08T00:00:00"/>
    <x v="2"/>
    <x v="3"/>
  </r>
  <r>
    <d v="2022-09-20T06:37:13"/>
    <s v="JC03F05"/>
    <n v="50"/>
    <n v="0.63500000000000001"/>
    <n v="5.6000000000000001E-2"/>
    <n v="9.1"/>
    <n v="76"/>
    <n v="288"/>
    <n v="635"/>
    <s v="05"/>
    <s v="J"/>
    <s v="C"/>
    <x v="2"/>
    <x v="0"/>
    <d v="2022-08-08T00:00:00"/>
    <x v="2"/>
    <x v="4"/>
  </r>
  <r>
    <d v="2022-09-21T06:51:11"/>
    <s v="JC03F06"/>
    <n v="50"/>
    <n v="0.71399999999999997"/>
    <n v="4.9000000000000002E-2"/>
    <n v="6.8"/>
    <n v="78"/>
    <n v="328"/>
    <n v="714"/>
    <s v="06"/>
    <s v="J"/>
    <s v="C"/>
    <x v="2"/>
    <x v="0"/>
    <d v="2022-08-08T00:00:00"/>
    <x v="2"/>
    <x v="5"/>
  </r>
  <r>
    <d v="2022-09-20T07:01:01"/>
    <s v="JC03F07"/>
    <n v="50"/>
    <n v="0.78200000000000003"/>
    <n v="4.5999999999999999E-2"/>
    <n v="5.9"/>
    <n v="94"/>
    <n v="345"/>
    <n v="782"/>
    <s v="07"/>
    <s v="J"/>
    <s v="C"/>
    <x v="2"/>
    <x v="0"/>
    <d v="2022-08-08T00:00:00"/>
    <x v="2"/>
    <x v="6"/>
  </r>
  <r>
    <d v="2022-09-20T07:12:59"/>
    <s v="JC03F08"/>
    <n v="50"/>
    <n v="0.78100000000000003"/>
    <n v="0.05"/>
    <n v="6.4"/>
    <n v="94"/>
    <n v="367"/>
    <n v="781"/>
    <s v="08"/>
    <s v="J"/>
    <s v="C"/>
    <x v="2"/>
    <x v="0"/>
    <d v="2022-08-08T00:00:00"/>
    <x v="2"/>
    <x v="7"/>
  </r>
  <r>
    <d v="2022-09-20T07:24:03"/>
    <s v="JC03F09"/>
    <n v="51"/>
    <n v="0.79400000000000004"/>
    <n v="6.3E-2"/>
    <n v="7.9"/>
    <n v="78.400000000000006"/>
    <n v="367"/>
    <n v="794"/>
    <s v="09"/>
    <s v="J"/>
    <s v="C"/>
    <x v="2"/>
    <x v="0"/>
    <d v="2022-08-08T00:00:00"/>
    <x v="2"/>
    <x v="15"/>
  </r>
  <r>
    <d v="2022-09-20T07:32:12"/>
    <s v="JC03F16"/>
    <n v="50"/>
    <n v="0.71399999999999997"/>
    <n v="4.9000000000000002E-2"/>
    <n v="6.8"/>
    <n v="86"/>
    <n v="316"/>
    <n v="714"/>
    <s v="16"/>
    <s v="J"/>
    <s v="C"/>
    <x v="2"/>
    <x v="0"/>
    <d v="2022-08-08T00:00:00"/>
    <x v="2"/>
    <x v="8"/>
  </r>
  <r>
    <d v="2022-09-20T07:36:03"/>
    <s v="JC03F10"/>
    <n v="50"/>
    <n v="0.84599999999999997"/>
    <n v="4.8000000000000001E-2"/>
    <n v="5.0999999999999996"/>
    <n v="94"/>
    <n v="263"/>
    <n v="846"/>
    <s v="10"/>
    <s v="J"/>
    <s v="C"/>
    <x v="2"/>
    <x v="0"/>
    <d v="2022-08-08T00:00:00"/>
    <x v="2"/>
    <x v="14"/>
  </r>
  <r>
    <d v="2022-09-20T07:43:40"/>
    <s v="JC03F15"/>
    <n v="50"/>
    <n v="0.73099999999999998"/>
    <n v="4.8000000000000001E-2"/>
    <n v="6.6"/>
    <n v="94"/>
    <n v="398"/>
    <n v="731"/>
    <s v="15"/>
    <s v="J"/>
    <s v="C"/>
    <x v="2"/>
    <x v="0"/>
    <d v="2022-08-08T00:00:00"/>
    <x v="2"/>
    <x v="9"/>
  </r>
  <r>
    <d v="2022-09-20T07:53:00"/>
    <s v="JC03F11"/>
    <n v="49"/>
    <n v="0.84"/>
    <n v="0.05"/>
    <n v="5.3"/>
    <n v="91.8"/>
    <n v="321"/>
    <n v="840"/>
    <s v="11"/>
    <s v="J"/>
    <s v="C"/>
    <x v="2"/>
    <x v="0"/>
    <d v="2022-08-08T00:00:00"/>
    <x v="2"/>
    <x v="13"/>
  </r>
  <r>
    <d v="2022-09-20T07:53:11"/>
    <s v="JC03F14"/>
    <n v="50"/>
    <n v="0.71"/>
    <n v="0.04"/>
    <n v="5.7"/>
    <n v="94"/>
    <n v="424"/>
    <n v="710"/>
    <s v="14"/>
    <s v="J"/>
    <s v="C"/>
    <x v="2"/>
    <x v="0"/>
    <d v="2022-08-08T00:00:00"/>
    <x v="2"/>
    <x v="10"/>
  </r>
  <r>
    <d v="2022-09-20T08:01:57"/>
    <s v="JC03F13"/>
    <n v="50"/>
    <n v="0.71599999999999997"/>
    <n v="4.9000000000000002E-2"/>
    <n v="6.9"/>
    <n v="88"/>
    <n v="447"/>
    <n v="716"/>
    <s v="13"/>
    <s v="J"/>
    <s v="C"/>
    <x v="2"/>
    <x v="0"/>
    <d v="2022-08-08T00:00:00"/>
    <x v="2"/>
    <x v="11"/>
  </r>
  <r>
    <d v="2022-09-20T08:06:42"/>
    <s v="JC03F12"/>
    <n v="50"/>
    <n v="0.72699999999999998"/>
    <n v="4.7E-2"/>
    <n v="6.4"/>
    <n v="88"/>
    <n v="330"/>
    <n v="727"/>
    <s v="12"/>
    <s v="J"/>
    <s v="C"/>
    <x v="2"/>
    <x v="0"/>
    <d v="2022-08-08T00:00:00"/>
    <x v="2"/>
    <x v="12"/>
  </r>
  <r>
    <d v="2022-09-20T06:56:32"/>
    <s v="JC03M02"/>
    <n v="23"/>
    <n v="0.8"/>
    <n v="0.09"/>
    <n v="11.2"/>
    <n v="65.2"/>
    <n v="222"/>
    <n v="800"/>
    <s v="02"/>
    <s v="J"/>
    <s v="C"/>
    <x v="2"/>
    <x v="1"/>
    <d v="2022-08-08T00:00:00"/>
    <x v="2"/>
    <x v="1"/>
  </r>
  <r>
    <d v="2022-09-20T07:04:23"/>
    <s v="JC03M03"/>
    <n v="20"/>
    <n v="0.86299999999999999"/>
    <n v="7.0999999999999994E-2"/>
    <n v="8.1999999999999993"/>
    <n v="75"/>
    <n v="290"/>
    <n v="863"/>
    <s v="03"/>
    <s v="J"/>
    <s v="C"/>
    <x v="2"/>
    <x v="1"/>
    <d v="2022-08-08T00:00:00"/>
    <x v="2"/>
    <x v="2"/>
  </r>
  <r>
    <d v="2022-09-20T07:10:05"/>
    <s v="JC03M04"/>
    <n v="20"/>
    <n v="0.86099999999999999"/>
    <n v="6.5000000000000002E-2"/>
    <n v="7.5"/>
    <n v="85"/>
    <n v="346"/>
    <n v="861"/>
    <s v="04"/>
    <s v="J"/>
    <s v="C"/>
    <x v="2"/>
    <x v="1"/>
    <d v="2022-08-08T00:00:00"/>
    <x v="2"/>
    <x v="3"/>
  </r>
  <r>
    <d v="2022-09-20T07:15:56"/>
    <s v="JC03M05"/>
    <n v="20"/>
    <n v="0.94599999999999995"/>
    <n v="7.0999999999999994E-2"/>
    <n v="7.5"/>
    <n v="90"/>
    <n v="393"/>
    <n v="946"/>
    <s v="05"/>
    <s v="J"/>
    <s v="C"/>
    <x v="2"/>
    <x v="1"/>
    <d v="2022-08-08T00:00:00"/>
    <x v="2"/>
    <x v="4"/>
  </r>
  <r>
    <d v="2022-09-20T07:20:21"/>
    <s v="JC03M06"/>
    <n v="20"/>
    <n v="1.03"/>
    <n v="0.105"/>
    <n v="10.199999999999999"/>
    <n v="70"/>
    <n v="287"/>
    <n v="1030"/>
    <s v="06"/>
    <s v="J"/>
    <s v="C"/>
    <x v="2"/>
    <x v="1"/>
    <d v="2022-08-08T00:00:00"/>
    <x v="2"/>
    <x v="5"/>
  </r>
  <r>
    <d v="2022-09-20T07:25:50"/>
    <s v="JC03M07"/>
    <n v="20"/>
    <n v="1.1279999999999999"/>
    <n v="6.3E-2"/>
    <n v="5.6"/>
    <n v="90"/>
    <n v="404"/>
    <n v="1128"/>
    <s v="07"/>
    <s v="J"/>
    <s v="C"/>
    <x v="2"/>
    <x v="1"/>
    <d v="2022-08-08T00:00:00"/>
    <x v="2"/>
    <x v="6"/>
  </r>
  <r>
    <d v="2022-09-22T09:07:28"/>
    <s v="JC10F16"/>
    <n v="59"/>
    <n v="0.61599999999999999"/>
    <n v="8.4000000000000005E-2"/>
    <n v="13.7"/>
    <n v="42.4"/>
    <n v="534"/>
    <n v="616"/>
    <s v="16"/>
    <s v="J"/>
    <s v="C"/>
    <x v="8"/>
    <x v="0"/>
    <d v="2022-08-18T00:00:00"/>
    <x v="1"/>
    <x v="8"/>
  </r>
  <r>
    <d v="2022-09-22T09:16:29"/>
    <s v="JC10F15"/>
    <n v="60"/>
    <n v="0.621"/>
    <n v="7.6999999999999999E-2"/>
    <n v="12.4"/>
    <n v="55"/>
    <n v="495"/>
    <n v="621"/>
    <s v="15"/>
    <s v="J"/>
    <s v="C"/>
    <x v="8"/>
    <x v="0"/>
    <d v="2022-08-18T00:00:00"/>
    <x v="1"/>
    <x v="9"/>
  </r>
  <r>
    <d v="2022-09-22T09:26:20"/>
    <s v="JC10F14"/>
    <n v="60"/>
    <n v="0.621"/>
    <n v="7.4999999999999997E-2"/>
    <n v="12"/>
    <n v="55"/>
    <n v="509"/>
    <n v="621"/>
    <s v="14"/>
    <s v="J"/>
    <s v="C"/>
    <x v="8"/>
    <x v="0"/>
    <d v="2022-08-18T00:00:00"/>
    <x v="1"/>
    <x v="10"/>
  </r>
  <r>
    <d v="2022-09-22T09:35:17"/>
    <s v="JC10F13"/>
    <n v="60"/>
    <n v="0.627"/>
    <n v="7.9000000000000001E-2"/>
    <n v="12.6"/>
    <n v="61.7"/>
    <n v="520"/>
    <n v="627"/>
    <s v="13"/>
    <s v="J"/>
    <s v="C"/>
    <x v="8"/>
    <x v="0"/>
    <d v="2022-08-18T00:00:00"/>
    <x v="1"/>
    <x v="11"/>
  </r>
  <r>
    <d v="2022-09-22T09:45:46"/>
    <s v="JC10F12"/>
    <n v="60"/>
    <n v="0.61099999999999999"/>
    <n v="9.8000000000000004E-2"/>
    <n v="16.100000000000001"/>
    <n v="43.3"/>
    <n v="432"/>
    <n v="611"/>
    <s v="12"/>
    <s v="J"/>
    <s v="C"/>
    <x v="8"/>
    <x v="0"/>
    <d v="2022-08-18T00:00:00"/>
    <x v="1"/>
    <x v="12"/>
  </r>
  <r>
    <d v="2022-09-22T09:56:58"/>
    <s v="JC10F11"/>
    <n v="60"/>
    <n v="0.60399999999999998"/>
    <n v="7.9000000000000001E-2"/>
    <n v="13.1"/>
    <n v="55"/>
    <n v="490"/>
    <n v="604"/>
    <s v="11"/>
    <s v="J"/>
    <s v="C"/>
    <x v="8"/>
    <x v="0"/>
    <d v="2022-08-18T00:00:00"/>
    <x v="1"/>
    <x v="13"/>
  </r>
  <r>
    <d v="2022-09-22T10:07:35"/>
    <s v="JC10F10"/>
    <n v="60"/>
    <n v="0.60299999999999998"/>
    <n v="7.0000000000000007E-2"/>
    <n v="11.6"/>
    <n v="63.3"/>
    <n v="522"/>
    <n v="603"/>
    <s v="10"/>
    <s v="J"/>
    <s v="C"/>
    <x v="8"/>
    <x v="0"/>
    <d v="2022-08-18T00:00:00"/>
    <x v="1"/>
    <x v="14"/>
  </r>
  <r>
    <d v="2022-09-22T10:16:26"/>
    <s v="JC10F09"/>
    <n v="60"/>
    <n v="0.626"/>
    <n v="7.6999999999999999E-2"/>
    <n v="12.3"/>
    <n v="50"/>
    <n v="455"/>
    <n v="626"/>
    <s v="09"/>
    <s v="J"/>
    <s v="C"/>
    <x v="8"/>
    <x v="0"/>
    <d v="2022-08-18T00:00:00"/>
    <x v="1"/>
    <x v="15"/>
  </r>
  <r>
    <d v="2022-09-22T10:27:24"/>
    <s v="JC10F08"/>
    <n v="60"/>
    <n v="0.61599999999999999"/>
    <n v="6.6000000000000003E-2"/>
    <n v="10.8"/>
    <n v="63.3"/>
    <n v="532"/>
    <n v="616"/>
    <s v="08"/>
    <s v="J"/>
    <s v="C"/>
    <x v="8"/>
    <x v="0"/>
    <d v="2022-08-18T00:00:00"/>
    <x v="1"/>
    <x v="7"/>
  </r>
  <r>
    <d v="2022-09-22T10:36:40"/>
    <s v="JC10F07"/>
    <n v="60"/>
    <n v="0.62"/>
    <n v="7.9000000000000001E-2"/>
    <n v="12.8"/>
    <n v="53.3"/>
    <n v="540"/>
    <n v="620"/>
    <s v="07"/>
    <s v="J"/>
    <s v="C"/>
    <x v="8"/>
    <x v="0"/>
    <d v="2022-08-18T00:00:00"/>
    <x v="1"/>
    <x v="6"/>
  </r>
  <r>
    <d v="2022-09-22T10:46:18"/>
    <s v="JC10F06"/>
    <n v="60"/>
    <n v="0.621"/>
    <n v="8.3000000000000004E-2"/>
    <n v="13.3"/>
    <n v="48.3"/>
    <n v="541"/>
    <n v="621"/>
    <s v="06"/>
    <s v="J"/>
    <s v="C"/>
    <x v="8"/>
    <x v="0"/>
    <d v="2022-08-18T00:00:00"/>
    <x v="1"/>
    <x v="5"/>
  </r>
  <r>
    <d v="2022-09-22T10:55:02"/>
    <s v="JC10F05"/>
    <n v="60"/>
    <n v="0.61399999999999999"/>
    <n v="6.9000000000000006E-2"/>
    <n v="11.2"/>
    <n v="63.3"/>
    <n v="545"/>
    <n v="614"/>
    <s v="05"/>
    <s v="J"/>
    <s v="C"/>
    <x v="8"/>
    <x v="0"/>
    <d v="2022-08-18T00:00:00"/>
    <x v="1"/>
    <x v="4"/>
  </r>
  <r>
    <d v="2022-09-22T11:04:19"/>
    <s v="JC10F04"/>
    <n v="60"/>
    <n v="0.61"/>
    <n v="8.8999999999999996E-2"/>
    <n v="14.6"/>
    <n v="53.3"/>
    <n v="561"/>
    <n v="610"/>
    <s v="04"/>
    <s v="J"/>
    <s v="C"/>
    <x v="8"/>
    <x v="0"/>
    <d v="2022-08-18T00:00:00"/>
    <x v="1"/>
    <x v="3"/>
  </r>
  <r>
    <d v="2022-09-22T11:14:20"/>
    <s v="JC10F03"/>
    <n v="60"/>
    <n v="0.6"/>
    <n v="6.6000000000000003E-2"/>
    <n v="11"/>
    <n v="68.3"/>
    <n v="447"/>
    <n v="600"/>
    <s v="03"/>
    <s v="J"/>
    <s v="C"/>
    <x v="8"/>
    <x v="0"/>
    <d v="2022-08-18T00:00:00"/>
    <x v="1"/>
    <x v="2"/>
  </r>
  <r>
    <d v="2022-09-22T11:26:01"/>
    <s v="JC10F02"/>
    <n v="60"/>
    <n v="0.59199999999999997"/>
    <n v="9.9000000000000005E-2"/>
    <n v="16.7"/>
    <n v="45"/>
    <n v="447"/>
    <n v="592"/>
    <s v="02"/>
    <s v="J"/>
    <s v="C"/>
    <x v="8"/>
    <x v="0"/>
    <d v="2022-08-18T00:00:00"/>
    <x v="1"/>
    <x v="1"/>
  </r>
  <r>
    <d v="2022-09-22T11:36:57"/>
    <s v="JC10F01"/>
    <n v="60"/>
    <n v="0.61"/>
    <n v="8.3000000000000004E-2"/>
    <n v="13.7"/>
    <n v="51.7"/>
    <n v="516"/>
    <n v="610"/>
    <s v="01"/>
    <s v="J"/>
    <s v="C"/>
    <x v="8"/>
    <x v="0"/>
    <d v="2022-08-18T00:00:00"/>
    <x v="1"/>
    <x v="0"/>
  </r>
  <r>
    <d v="2022-09-22T08:42:39"/>
    <s v="JC10M02"/>
    <n v="19"/>
    <n v="0.81"/>
    <n v="0.151"/>
    <n v="18.7"/>
    <n v="15.8"/>
    <n v="354"/>
    <n v="810"/>
    <s v="02"/>
    <s v="J"/>
    <s v="C"/>
    <x v="8"/>
    <x v="1"/>
    <d v="2022-08-18T00:00:00"/>
    <x v="1"/>
    <x v="1"/>
  </r>
  <r>
    <d v="2022-09-22T08:47:06"/>
    <s v="JC10M03"/>
    <n v="20"/>
    <n v="0.78500000000000003"/>
    <n v="0.109"/>
    <n v="13.9"/>
    <n v="60"/>
    <n v="409"/>
    <n v="785"/>
    <s v="03"/>
    <s v="J"/>
    <s v="C"/>
    <x v="8"/>
    <x v="1"/>
    <d v="2022-08-18T00:00:00"/>
    <x v="1"/>
    <x v="2"/>
  </r>
  <r>
    <d v="2022-09-22T08:50:53"/>
    <s v="JC10M04"/>
    <n v="20"/>
    <n v="0.79900000000000004"/>
    <n v="7.9000000000000001E-2"/>
    <n v="9.9"/>
    <n v="65"/>
    <n v="424"/>
    <n v="799"/>
    <s v="04"/>
    <s v="J"/>
    <s v="C"/>
    <x v="8"/>
    <x v="1"/>
    <d v="2022-08-18T00:00:00"/>
    <x v="1"/>
    <x v="3"/>
  </r>
  <r>
    <d v="2022-09-22T08:54:49"/>
    <s v="JC10M05"/>
    <n v="20"/>
    <n v="0.84199999999999997"/>
    <n v="0.105"/>
    <n v="12.4"/>
    <n v="60"/>
    <n v="456"/>
    <n v="842"/>
    <s v="05"/>
    <s v="J"/>
    <s v="C"/>
    <x v="8"/>
    <x v="1"/>
    <d v="2022-08-18T00:00:00"/>
    <x v="1"/>
    <x v="4"/>
  </r>
  <r>
    <d v="2022-09-22T08:58:41"/>
    <s v="JC10M06"/>
    <n v="20"/>
    <n v="0.83599999999999997"/>
    <n v="0.13600000000000001"/>
    <n v="16.3"/>
    <n v="45"/>
    <n v="439"/>
    <n v="836"/>
    <s v="06"/>
    <s v="J"/>
    <s v="C"/>
    <x v="8"/>
    <x v="1"/>
    <d v="2022-08-18T00:00:00"/>
    <x v="1"/>
    <x v="5"/>
  </r>
  <r>
    <d v="2022-09-22T09:02:16"/>
    <s v="JC10M07"/>
    <n v="20"/>
    <n v="0.84299999999999997"/>
    <n v="7.6999999999999999E-2"/>
    <n v="9.1"/>
    <n v="70"/>
    <n v="477"/>
    <n v="843"/>
    <s v="07"/>
    <s v="J"/>
    <s v="C"/>
    <x v="8"/>
    <x v="1"/>
    <d v="2022-08-18T00:00:00"/>
    <x v="1"/>
    <x v="6"/>
  </r>
  <r>
    <d v="2022-09-22T13:51:33"/>
    <s v="JC11F16"/>
    <n v="59"/>
    <n v="0.63300000000000001"/>
    <n v="7.8E-2"/>
    <n v="12.3"/>
    <n v="59.3"/>
    <n v="560"/>
    <n v="633"/>
    <s v="16"/>
    <s v="J"/>
    <s v="C"/>
    <x v="9"/>
    <x v="0"/>
    <d v="2022-08-18T00:00:00"/>
    <x v="1"/>
    <x v="8"/>
  </r>
  <r>
    <d v="2022-09-22T13:59:35"/>
    <s v="JC11F15"/>
    <n v="60"/>
    <n v="0.624"/>
    <n v="6.5000000000000002E-2"/>
    <n v="10.4"/>
    <n v="68.3"/>
    <n v="493"/>
    <n v="624"/>
    <s v="15"/>
    <s v="J"/>
    <s v="C"/>
    <x v="9"/>
    <x v="0"/>
    <d v="2022-08-18T00:00:00"/>
    <x v="1"/>
    <x v="9"/>
  </r>
  <r>
    <d v="2022-09-22T14:11:07"/>
    <s v="JC11F14"/>
    <n v="60"/>
    <n v="0.61199999999999999"/>
    <n v="0.08"/>
    <n v="13"/>
    <n v="56.7"/>
    <n v="491"/>
    <n v="612"/>
    <s v="14"/>
    <s v="J"/>
    <s v="C"/>
    <x v="9"/>
    <x v="0"/>
    <d v="2022-08-18T00:00:00"/>
    <x v="1"/>
    <x v="10"/>
  </r>
  <r>
    <d v="2022-09-22T14:20:45"/>
    <s v="JC11F13"/>
    <n v="60"/>
    <n v="0.623"/>
    <n v="7.6999999999999999E-2"/>
    <n v="12.4"/>
    <n v="65"/>
    <n v="535"/>
    <n v="623"/>
    <s v="13"/>
    <s v="J"/>
    <s v="C"/>
    <x v="9"/>
    <x v="0"/>
    <d v="2022-08-18T00:00:00"/>
    <x v="1"/>
    <x v="11"/>
  </r>
  <r>
    <d v="2022-09-22T14:29:48"/>
    <s v="JC11F12"/>
    <n v="60"/>
    <n v="0.625"/>
    <n v="6.9000000000000006E-2"/>
    <n v="11"/>
    <n v="60"/>
    <n v="532"/>
    <n v="625"/>
    <s v="12"/>
    <s v="J"/>
    <s v="C"/>
    <x v="9"/>
    <x v="0"/>
    <d v="2022-08-18T00:00:00"/>
    <x v="1"/>
    <x v="12"/>
  </r>
  <r>
    <d v="2022-09-22T14:39:06"/>
    <s v="JC11F11"/>
    <n v="60"/>
    <n v="0.60099999999999998"/>
    <n v="7.0999999999999994E-2"/>
    <n v="11.9"/>
    <n v="58.3"/>
    <n v="550"/>
    <n v="601"/>
    <s v="11"/>
    <s v="J"/>
    <s v="C"/>
    <x v="9"/>
    <x v="0"/>
    <d v="2022-08-18T00:00:00"/>
    <x v="1"/>
    <x v="13"/>
  </r>
  <r>
    <d v="2022-09-22T14:48:45"/>
    <s v="JC11F10"/>
    <n v="60"/>
    <n v="0.60299999999999998"/>
    <n v="7.0000000000000007E-2"/>
    <n v="11.6"/>
    <n v="55"/>
    <n v="503"/>
    <n v="603"/>
    <s v="10"/>
    <s v="J"/>
    <s v="C"/>
    <x v="9"/>
    <x v="0"/>
    <d v="2022-08-18T00:00:00"/>
    <x v="1"/>
    <x v="14"/>
  </r>
  <r>
    <d v="2022-09-22T14:58:50"/>
    <s v="JC11F09"/>
    <n v="60"/>
    <n v="0.61199999999999999"/>
    <n v="7.8E-2"/>
    <n v="12.7"/>
    <n v="43.3"/>
    <n v="434"/>
    <n v="612"/>
    <s v="09"/>
    <s v="J"/>
    <s v="C"/>
    <x v="9"/>
    <x v="0"/>
    <d v="2022-08-18T00:00:00"/>
    <x v="1"/>
    <x v="15"/>
  </r>
  <r>
    <d v="2022-09-22T15:09:47"/>
    <s v="JC11F08"/>
    <n v="60"/>
    <n v="0.623"/>
    <n v="6.9000000000000006E-2"/>
    <n v="11.1"/>
    <n v="60"/>
    <n v="493"/>
    <n v="623"/>
    <s v="08"/>
    <s v="J"/>
    <s v="C"/>
    <x v="9"/>
    <x v="0"/>
    <d v="2022-08-18T00:00:00"/>
    <x v="1"/>
    <x v="7"/>
  </r>
  <r>
    <d v="2022-09-22T15:19:33"/>
    <s v="JC11F07"/>
    <n v="60"/>
    <n v="0.58899999999999997"/>
    <n v="6.5000000000000002E-2"/>
    <n v="11.1"/>
    <n v="65"/>
    <n v="540"/>
    <n v="589"/>
    <s v="07"/>
    <s v="J"/>
    <s v="C"/>
    <x v="9"/>
    <x v="0"/>
    <d v="2022-08-18T00:00:00"/>
    <x v="1"/>
    <x v="6"/>
  </r>
  <r>
    <d v="2022-09-22T15:29:27"/>
    <s v="JC11F06"/>
    <n v="60"/>
    <n v="0.59799999999999998"/>
    <n v="0.08"/>
    <n v="13.4"/>
    <n v="53.3"/>
    <n v="544"/>
    <n v="598"/>
    <s v="06"/>
    <s v="J"/>
    <s v="C"/>
    <x v="9"/>
    <x v="0"/>
    <d v="2022-08-18T00:00:00"/>
    <x v="1"/>
    <x v="5"/>
  </r>
  <r>
    <d v="2022-09-22T15:38:43"/>
    <s v="JC11F05"/>
    <n v="60"/>
    <n v="0.56799999999999995"/>
    <n v="8.6999999999999994E-2"/>
    <n v="15.3"/>
    <n v="50"/>
    <n v="485"/>
    <n v="568"/>
    <s v="05"/>
    <s v="J"/>
    <s v="C"/>
    <x v="9"/>
    <x v="0"/>
    <d v="2022-08-18T00:00:00"/>
    <x v="1"/>
    <x v="4"/>
  </r>
  <r>
    <d v="2022-09-22T15:48:26"/>
    <s v="JC11F04"/>
    <n v="60"/>
    <n v="0.57299999999999995"/>
    <n v="8.8999999999999996E-2"/>
    <n v="15.5"/>
    <n v="41.7"/>
    <n v="481"/>
    <n v="573"/>
    <s v="04"/>
    <s v="J"/>
    <s v="C"/>
    <x v="9"/>
    <x v="0"/>
    <d v="2022-08-18T00:00:00"/>
    <x v="1"/>
    <x v="3"/>
  </r>
  <r>
    <d v="2022-09-22T15:58:53"/>
    <s v="JC11F03"/>
    <n v="60"/>
    <n v="0.55800000000000005"/>
    <n v="7.6999999999999999E-2"/>
    <n v="13.8"/>
    <n v="51.7"/>
    <n v="457"/>
    <n v="558"/>
    <s v="03"/>
    <s v="J"/>
    <s v="C"/>
    <x v="9"/>
    <x v="0"/>
    <d v="2022-08-18T00:00:00"/>
    <x v="1"/>
    <x v="2"/>
  </r>
  <r>
    <d v="2022-09-22T16:08:56"/>
    <s v="JC11F02"/>
    <n v="60"/>
    <n v="0.54"/>
    <n v="6.2E-2"/>
    <n v="11.5"/>
    <n v="61.7"/>
    <n v="444"/>
    <n v="540"/>
    <s v="02"/>
    <s v="J"/>
    <s v="C"/>
    <x v="9"/>
    <x v="0"/>
    <d v="2022-08-18T00:00:00"/>
    <x v="1"/>
    <x v="1"/>
  </r>
  <r>
    <d v="2022-09-22T16:19:23"/>
    <s v="JC11F01"/>
    <n v="60"/>
    <n v="0.59499999999999997"/>
    <n v="6.7000000000000004E-2"/>
    <n v="11.2"/>
    <n v="58.3"/>
    <n v="437"/>
    <n v="595"/>
    <s v="01"/>
    <s v="J"/>
    <s v="C"/>
    <x v="9"/>
    <x v="0"/>
    <d v="2022-08-18T00:00:00"/>
    <x v="1"/>
    <x v="0"/>
  </r>
  <r>
    <d v="2022-09-22T13:28:20"/>
    <s v="JC11M02"/>
    <n v="20"/>
    <n v="0.81799999999999995"/>
    <n v="8.5999999999999993E-2"/>
    <n v="10.5"/>
    <n v="80"/>
    <n v="514"/>
    <n v="818"/>
    <s v="02"/>
    <s v="J"/>
    <s v="C"/>
    <x v="9"/>
    <x v="1"/>
    <d v="2022-08-18T00:00:00"/>
    <x v="1"/>
    <x v="1"/>
  </r>
  <r>
    <d v="2022-09-22T13:32:02"/>
    <s v="JC11M03"/>
    <n v="20"/>
    <n v="0.83599999999999997"/>
    <n v="8.2000000000000003E-2"/>
    <n v="9.9"/>
    <n v="60"/>
    <n v="497"/>
    <n v="836"/>
    <s v="03"/>
    <s v="J"/>
    <s v="C"/>
    <x v="9"/>
    <x v="1"/>
    <d v="2022-08-18T00:00:00"/>
    <x v="1"/>
    <x v="2"/>
  </r>
  <r>
    <d v="2022-09-22T13:35:34"/>
    <s v="JC11M04"/>
    <n v="20"/>
    <n v="0.78200000000000003"/>
    <n v="7.0999999999999994E-2"/>
    <n v="9.1"/>
    <n v="80"/>
    <n v="456"/>
    <n v="782"/>
    <s v="04"/>
    <s v="J"/>
    <s v="C"/>
    <x v="9"/>
    <x v="1"/>
    <d v="2022-08-18T00:00:00"/>
    <x v="1"/>
    <x v="3"/>
  </r>
  <r>
    <d v="2022-09-22T13:39:20"/>
    <s v="JC11M05"/>
    <n v="20"/>
    <n v="0.87"/>
    <n v="0.10199999999999999"/>
    <n v="11.8"/>
    <n v="60"/>
    <n v="429"/>
    <n v="870"/>
    <s v="05"/>
    <s v="J"/>
    <s v="C"/>
    <x v="9"/>
    <x v="1"/>
    <d v="2022-08-18T00:00:00"/>
    <x v="1"/>
    <x v="4"/>
  </r>
  <r>
    <d v="2022-09-22T13:43:30"/>
    <s v="JC11M06"/>
    <n v="20"/>
    <n v="1.0009999999999999"/>
    <n v="0.13100000000000001"/>
    <n v="13.1"/>
    <n v="45"/>
    <n v="398"/>
    <n v="1000.9999999999999"/>
    <s v="06"/>
    <s v="J"/>
    <s v="C"/>
    <x v="9"/>
    <x v="1"/>
    <d v="2022-08-18T00:00:00"/>
    <x v="1"/>
    <x v="5"/>
  </r>
  <r>
    <d v="2022-09-22T13:47:31"/>
    <s v="JC11M07"/>
    <n v="20"/>
    <n v="0.88500000000000001"/>
    <n v="7.1999999999999995E-2"/>
    <n v="8.1999999999999993"/>
    <n v="75"/>
    <n v="497"/>
    <n v="885"/>
    <s v="07"/>
    <s v="J"/>
    <s v="C"/>
    <x v="9"/>
    <x v="1"/>
    <d v="2022-08-18T00:00:00"/>
    <x v="1"/>
    <x v="6"/>
  </r>
  <r>
    <d v="2022-09-22T10:33:58"/>
    <s v="JC14F01"/>
    <n v="60"/>
    <n v="0.40200000000000002"/>
    <n v="7.3999999999999996E-2"/>
    <n v="18.399999999999999"/>
    <n v="46.7"/>
    <n v="378"/>
    <n v="402"/>
    <s v="01"/>
    <s v="J"/>
    <s v="C"/>
    <x v="13"/>
    <x v="0"/>
    <d v="2022-08-25T00:00:00"/>
    <x v="0"/>
    <x v="0"/>
  </r>
  <r>
    <d v="2022-09-22T10:46:19"/>
    <s v="JC14F02"/>
    <n v="60"/>
    <n v="0.42399999999999999"/>
    <n v="6.5000000000000002E-2"/>
    <n v="15.4"/>
    <n v="46.7"/>
    <n v="417"/>
    <n v="424"/>
    <s v="02"/>
    <s v="J"/>
    <s v="C"/>
    <x v="13"/>
    <x v="0"/>
    <d v="2022-08-25T00:00:00"/>
    <x v="0"/>
    <x v="1"/>
  </r>
  <r>
    <d v="2022-09-22T10:57:10"/>
    <s v="JC14F03"/>
    <n v="60"/>
    <n v="0.443"/>
    <n v="6.7000000000000004E-2"/>
    <n v="15"/>
    <n v="45"/>
    <n v="440"/>
    <n v="443"/>
    <s v="03"/>
    <s v="J"/>
    <s v="C"/>
    <x v="13"/>
    <x v="0"/>
    <d v="2022-08-25T00:00:00"/>
    <x v="0"/>
    <x v="2"/>
  </r>
  <r>
    <d v="2022-09-22T11:07:25"/>
    <s v="JC14F04"/>
    <n v="60"/>
    <n v="0.42"/>
    <n v="5.8999999999999997E-2"/>
    <n v="14"/>
    <n v="55"/>
    <n v="474"/>
    <n v="420"/>
    <s v="04"/>
    <s v="J"/>
    <s v="C"/>
    <x v="13"/>
    <x v="0"/>
    <d v="2022-08-25T00:00:00"/>
    <x v="0"/>
    <x v="3"/>
  </r>
  <r>
    <d v="2022-09-22T11:17:31"/>
    <s v="JC14F05"/>
    <n v="59"/>
    <n v="0.42599999999999999"/>
    <n v="5.7000000000000002E-2"/>
    <n v="13.5"/>
    <n v="52.5"/>
    <n v="372"/>
    <n v="426"/>
    <s v="05"/>
    <s v="J"/>
    <s v="C"/>
    <x v="13"/>
    <x v="0"/>
    <d v="2022-08-25T00:00:00"/>
    <x v="0"/>
    <x v="4"/>
  </r>
  <r>
    <d v="2022-09-22T11:29:14"/>
    <s v="JC14F06"/>
    <n v="60"/>
    <n v="0.41599999999999998"/>
    <n v="5.8000000000000003E-2"/>
    <n v="14"/>
    <n v="40"/>
    <n v="423"/>
    <n v="416"/>
    <s v="06"/>
    <s v="J"/>
    <s v="C"/>
    <x v="13"/>
    <x v="0"/>
    <d v="2022-08-25T00:00:00"/>
    <x v="0"/>
    <x v="5"/>
  </r>
  <r>
    <d v="2022-09-22T11:40:07"/>
    <s v="JC14F07"/>
    <n v="60"/>
    <n v="0.41699999999999998"/>
    <n v="0.06"/>
    <n v="14.3"/>
    <n v="53.3"/>
    <n v="411"/>
    <n v="417"/>
    <s v="07"/>
    <s v="J"/>
    <s v="C"/>
    <x v="13"/>
    <x v="0"/>
    <d v="2022-08-25T00:00:00"/>
    <x v="0"/>
    <x v="6"/>
  </r>
  <r>
    <d v="2022-09-22T13:04:39"/>
    <s v="JC14F08"/>
    <n v="64"/>
    <n v="0.47199999999999998"/>
    <n v="6.2E-2"/>
    <n v="13.1"/>
    <n v="50"/>
    <n v="436"/>
    <n v="472"/>
    <s v="08"/>
    <s v="J"/>
    <s v="C"/>
    <x v="13"/>
    <x v="0"/>
    <d v="2022-08-25T00:00:00"/>
    <x v="0"/>
    <x v="7"/>
  </r>
  <r>
    <d v="2022-09-22T13:16:05"/>
    <s v="JC14F09"/>
    <n v="60"/>
    <n v="0.48199999999999998"/>
    <n v="6.6000000000000003E-2"/>
    <n v="13.6"/>
    <n v="51.7"/>
    <n v="365"/>
    <n v="482"/>
    <s v="09"/>
    <s v="J"/>
    <s v="C"/>
    <x v="13"/>
    <x v="0"/>
    <d v="2022-08-25T00:00:00"/>
    <x v="0"/>
    <x v="15"/>
  </r>
  <r>
    <d v="2022-09-22T13:28:17"/>
    <s v="JC14F10"/>
    <n v="60"/>
    <n v="0.45700000000000002"/>
    <n v="4.8000000000000001E-2"/>
    <n v="10.5"/>
    <n v="68.3"/>
    <n v="395"/>
    <n v="457"/>
    <s v="10"/>
    <s v="J"/>
    <s v="C"/>
    <x v="13"/>
    <x v="0"/>
    <d v="2022-08-25T00:00:00"/>
    <x v="0"/>
    <x v="14"/>
  </r>
  <r>
    <d v="2022-09-22T13:39:35"/>
    <s v="JC14F11"/>
    <n v="60"/>
    <n v="0.47799999999999998"/>
    <n v="5.3999999999999999E-2"/>
    <n v="11.3"/>
    <n v="58.3"/>
    <n v="441"/>
    <n v="478"/>
    <s v="11"/>
    <s v="J"/>
    <s v="C"/>
    <x v="13"/>
    <x v="0"/>
    <d v="2022-08-25T00:00:00"/>
    <x v="0"/>
    <x v="13"/>
  </r>
  <r>
    <d v="2022-09-22T13:49:51"/>
    <s v="JC14F12"/>
    <n v="60"/>
    <n v="0.48"/>
    <n v="5.2999999999999999E-2"/>
    <n v="11"/>
    <n v="60"/>
    <n v="422"/>
    <n v="480"/>
    <s v="12"/>
    <s v="J"/>
    <s v="C"/>
    <x v="13"/>
    <x v="0"/>
    <d v="2022-08-25T00:00:00"/>
    <x v="0"/>
    <x v="12"/>
  </r>
  <r>
    <d v="2022-09-22T14:00:39"/>
    <s v="JC14F13"/>
    <n v="60"/>
    <n v="0.495"/>
    <n v="5.7000000000000002E-2"/>
    <n v="11.6"/>
    <n v="55"/>
    <n v="66"/>
    <n v="495"/>
    <s v="13"/>
    <s v="J"/>
    <s v="C"/>
    <x v="13"/>
    <x v="0"/>
    <d v="2022-08-25T00:00:00"/>
    <x v="0"/>
    <x v="11"/>
  </r>
  <r>
    <d v="2022-09-22T14:10:39"/>
    <s v="JC14F14"/>
    <n v="60"/>
    <n v="0.47699999999999998"/>
    <n v="6.7000000000000004E-2"/>
    <n v="14"/>
    <n v="45"/>
    <n v="378"/>
    <n v="477"/>
    <s v="14"/>
    <s v="J"/>
    <s v="C"/>
    <x v="13"/>
    <x v="0"/>
    <d v="2022-08-25T00:00:00"/>
    <x v="0"/>
    <x v="10"/>
  </r>
  <r>
    <d v="2022-09-22T14:22:31"/>
    <s v="JC14F15"/>
    <n v="60"/>
    <n v="0.48499999999999999"/>
    <n v="6.2E-2"/>
    <n v="12.9"/>
    <n v="53.3"/>
    <n v="366"/>
    <n v="485"/>
    <s v="15"/>
    <s v="J"/>
    <s v="C"/>
    <x v="13"/>
    <x v="0"/>
    <d v="2022-08-25T00:00:00"/>
    <x v="0"/>
    <x v="9"/>
  </r>
  <r>
    <d v="2022-09-22T14:34:12"/>
    <s v="JC14F16"/>
    <n v="60"/>
    <n v="0.45500000000000002"/>
    <n v="4.4999999999999998E-2"/>
    <n v="9.9"/>
    <n v="63.3"/>
    <n v="386"/>
    <n v="455"/>
    <s v="16"/>
    <s v="J"/>
    <s v="C"/>
    <x v="13"/>
    <x v="0"/>
    <d v="2022-08-25T00:00:00"/>
    <x v="0"/>
    <x v="8"/>
  </r>
  <r>
    <d v="2022-09-22T14:45:21"/>
    <s v="JC14M07"/>
    <n v="21"/>
    <n v="0.63700000000000001"/>
    <n v="6.4000000000000001E-2"/>
    <n v="10"/>
    <n v="81"/>
    <n v="390"/>
    <n v="637"/>
    <s v="07"/>
    <s v="J"/>
    <s v="C"/>
    <x v="13"/>
    <x v="1"/>
    <d v="2022-08-25T00:00:00"/>
    <x v="0"/>
    <x v="6"/>
  </r>
  <r>
    <d v="2022-09-22T14:49:46"/>
    <s v="JC14M06"/>
    <n v="20"/>
    <n v="0.63200000000000001"/>
    <n v="6.5000000000000002E-2"/>
    <n v="10.3"/>
    <n v="70"/>
    <n v="383"/>
    <n v="632"/>
    <s v="06"/>
    <s v="J"/>
    <s v="C"/>
    <x v="13"/>
    <x v="1"/>
    <d v="2022-08-25T00:00:00"/>
    <x v="0"/>
    <x v="5"/>
  </r>
  <r>
    <d v="2022-09-22T14:56:27"/>
    <s v="JC14M05"/>
    <n v="20"/>
    <n v="0.60299999999999998"/>
    <n v="7.6999999999999999E-2"/>
    <n v="12.8"/>
    <n v="65"/>
    <n v="379"/>
    <n v="603"/>
    <s v="05"/>
    <s v="J"/>
    <s v="C"/>
    <x v="13"/>
    <x v="1"/>
    <d v="2022-08-25T00:00:00"/>
    <x v="0"/>
    <x v="4"/>
  </r>
  <r>
    <d v="2022-09-22T15:01:41"/>
    <s v="JC14M04"/>
    <n v="21"/>
    <n v="0.59599999999999997"/>
    <n v="5.8000000000000003E-2"/>
    <n v="9.6999999999999993"/>
    <n v="61.9"/>
    <n v="335"/>
    <n v="596"/>
    <s v="04"/>
    <s v="J"/>
    <s v="C"/>
    <x v="13"/>
    <x v="1"/>
    <d v="2022-08-25T00:00:00"/>
    <x v="0"/>
    <x v="3"/>
  </r>
  <r>
    <d v="2022-09-22T15:07:04"/>
    <s v="JC14M03"/>
    <n v="20"/>
    <n v="0.60299999999999998"/>
    <n v="6.2E-2"/>
    <n v="10.3"/>
    <n v="80"/>
    <n v="323"/>
    <n v="603"/>
    <s v="03"/>
    <s v="J"/>
    <s v="C"/>
    <x v="13"/>
    <x v="1"/>
    <d v="2022-08-25T00:00:00"/>
    <x v="0"/>
    <x v="2"/>
  </r>
  <r>
    <d v="2022-09-22T15:12:02"/>
    <s v="JC14M02"/>
    <n v="20"/>
    <n v="0.57799999999999996"/>
    <n v="0.06"/>
    <n v="10.4"/>
    <n v="75"/>
    <n v="321"/>
    <n v="578"/>
    <s v="02"/>
    <s v="J"/>
    <s v="C"/>
    <x v="13"/>
    <x v="1"/>
    <d v="2022-08-25T00:00:00"/>
    <x v="0"/>
    <x v="1"/>
  </r>
  <r>
    <d v="2022-09-23T08:21:09"/>
    <s v="JC01M02"/>
    <n v="20"/>
    <n v="1.212"/>
    <n v="0.12"/>
    <n v="9.9"/>
    <n v="70"/>
    <n v="396"/>
    <n v="1212"/>
    <s v="02"/>
    <s v="J"/>
    <s v="C"/>
    <x v="0"/>
    <x v="1"/>
    <d v="2022-08-05T00:00:00"/>
    <x v="3"/>
    <x v="1"/>
  </r>
  <r>
    <d v="2022-09-23T08:22:54"/>
    <s v="JC07F01"/>
    <n v="60"/>
    <n v="0.77500000000000002"/>
    <n v="4.9000000000000002E-2"/>
    <n v="6.3"/>
    <n v="93.3"/>
    <n v="408"/>
    <n v="775"/>
    <s v="01"/>
    <s v="J"/>
    <s v="C"/>
    <x v="5"/>
    <x v="0"/>
    <d v="2022-08-12T00:00:00"/>
    <x v="2"/>
    <x v="0"/>
  </r>
  <r>
    <d v="2022-09-23T08:23:07"/>
    <s v="JC15M02"/>
    <n v="20"/>
    <n v="0.65100000000000002"/>
    <n v="6.0999999999999999E-2"/>
    <n v="9.4"/>
    <n v="75"/>
    <n v="348"/>
    <n v="651"/>
    <s v="02"/>
    <s v="J"/>
    <s v="C"/>
    <x v="14"/>
    <x v="1"/>
    <d v="2022-08-26T00:00:00"/>
    <x v="0"/>
    <x v="1"/>
  </r>
  <r>
    <d v="2022-09-23T08:25:46"/>
    <s v="JC01M03"/>
    <n v="20"/>
    <n v="1.284"/>
    <n v="0.104"/>
    <n v="8.1"/>
    <n v="95"/>
    <n v="465"/>
    <n v="1284"/>
    <s v="03"/>
    <s v="J"/>
    <s v="C"/>
    <x v="0"/>
    <x v="1"/>
    <d v="2022-08-05T00:00:00"/>
    <x v="3"/>
    <x v="2"/>
  </r>
  <r>
    <d v="2022-09-23T08:27:46"/>
    <s v="JC15M03"/>
    <n v="20"/>
    <n v="0.59399999999999997"/>
    <n v="0.107"/>
    <n v="18"/>
    <n v="35"/>
    <n v="319"/>
    <n v="594"/>
    <s v="03"/>
    <s v="J"/>
    <s v="C"/>
    <x v="14"/>
    <x v="1"/>
    <d v="2022-08-26T00:00:00"/>
    <x v="0"/>
    <x v="2"/>
  </r>
  <r>
    <d v="2022-09-23T08:31:56"/>
    <s v="JC01M04"/>
    <n v="20"/>
    <n v="1.1819999999999999"/>
    <n v="0.113"/>
    <n v="9.5"/>
    <n v="60"/>
    <n v="402"/>
    <n v="1182"/>
    <s v="04"/>
    <s v="J"/>
    <s v="C"/>
    <x v="0"/>
    <x v="1"/>
    <d v="2022-08-05T00:00:00"/>
    <x v="3"/>
    <x v="3"/>
  </r>
  <r>
    <d v="2022-09-23T08:32:59"/>
    <s v="JC15M04"/>
    <n v="20"/>
    <n v="0.64100000000000001"/>
    <n v="9.0999999999999998E-2"/>
    <n v="14.2"/>
    <n v="45"/>
    <n v="305"/>
    <n v="641"/>
    <s v="04"/>
    <s v="J"/>
    <s v="C"/>
    <x v="14"/>
    <x v="1"/>
    <d v="2022-08-26T00:00:00"/>
    <x v="0"/>
    <x v="3"/>
  </r>
  <r>
    <d v="2022-09-23T08:34:26"/>
    <s v="JC07F02"/>
    <n v="61"/>
    <n v="0.753"/>
    <n v="0.06"/>
    <n v="8"/>
    <n v="80.3"/>
    <n v="440"/>
    <n v="753"/>
    <s v="02"/>
    <s v="J"/>
    <s v="C"/>
    <x v="5"/>
    <x v="0"/>
    <d v="2022-08-12T00:00:00"/>
    <x v="2"/>
    <x v="1"/>
  </r>
  <r>
    <d v="2022-09-23T08:36:11"/>
    <s v="JC01M05"/>
    <n v="20"/>
    <n v="1.2190000000000001"/>
    <n v="9.2999999999999999E-2"/>
    <n v="7.6"/>
    <n v="80"/>
    <n v="414"/>
    <n v="1219"/>
    <s v="05"/>
    <s v="J"/>
    <s v="C"/>
    <x v="0"/>
    <x v="1"/>
    <d v="2022-08-05T00:00:00"/>
    <x v="3"/>
    <x v="4"/>
  </r>
  <r>
    <d v="2022-09-23T08:38:02"/>
    <s v="JC15M05"/>
    <n v="20"/>
    <n v="0.63400000000000001"/>
    <n v="8.1000000000000003E-2"/>
    <n v="12.8"/>
    <n v="55"/>
    <n v="387"/>
    <n v="634"/>
    <s v="05"/>
    <s v="J"/>
    <s v="C"/>
    <x v="14"/>
    <x v="1"/>
    <d v="2022-08-26T00:00:00"/>
    <x v="0"/>
    <x v="4"/>
  </r>
  <r>
    <d v="2022-09-23T08:40:24"/>
    <s v="JC01M06"/>
    <n v="20"/>
    <n v="1.359"/>
    <n v="0.111"/>
    <n v="8.1999999999999993"/>
    <n v="80"/>
    <n v="493"/>
    <n v="1359"/>
    <s v="06"/>
    <s v="J"/>
    <s v="C"/>
    <x v="0"/>
    <x v="1"/>
    <d v="2022-08-05T00:00:00"/>
    <x v="3"/>
    <x v="5"/>
  </r>
  <r>
    <d v="2022-09-23T08:42:29"/>
    <s v="JC15M06"/>
    <n v="20"/>
    <n v="0.68200000000000005"/>
    <n v="8.3000000000000004E-2"/>
    <n v="12.3"/>
    <n v="50"/>
    <n v="439"/>
    <n v="682"/>
    <s v="06"/>
    <s v="J"/>
    <s v="C"/>
    <x v="14"/>
    <x v="1"/>
    <d v="2022-08-26T00:00:00"/>
    <x v="0"/>
    <x v="5"/>
  </r>
  <r>
    <d v="2022-09-23T08:44:09"/>
    <s v="JC01M07"/>
    <n v="20"/>
    <n v="1.333"/>
    <n v="8.7999999999999995E-2"/>
    <n v="6.6"/>
    <n v="90"/>
    <n v="493"/>
    <n v="1333"/>
    <s v="07"/>
    <s v="J"/>
    <s v="C"/>
    <x v="0"/>
    <x v="1"/>
    <d v="2022-08-05T00:00:00"/>
    <x v="3"/>
    <x v="6"/>
  </r>
  <r>
    <d v="2022-09-23T08:45:12"/>
    <s v="JC07F03"/>
    <n v="60"/>
    <n v="0.73799999999999999"/>
    <n v="0.11700000000000001"/>
    <n v="15.8"/>
    <n v="28.3"/>
    <n v="393"/>
    <n v="738"/>
    <s v="03"/>
    <s v="J"/>
    <s v="C"/>
    <x v="5"/>
    <x v="0"/>
    <d v="2022-08-12T00:00:00"/>
    <x v="2"/>
    <x v="2"/>
  </r>
  <r>
    <d v="2022-09-23T08:48:08"/>
    <s v="JC15F16"/>
    <n v="60"/>
    <n v="0.51700000000000002"/>
    <n v="5.6000000000000001E-2"/>
    <n v="10.8"/>
    <n v="68.3"/>
    <n v="519"/>
    <n v="517"/>
    <s v="16"/>
    <s v="J"/>
    <s v="C"/>
    <x v="14"/>
    <x v="0"/>
    <d v="2022-08-26T00:00:00"/>
    <x v="0"/>
    <x v="8"/>
  </r>
  <r>
    <d v="2022-09-23T08:48:33"/>
    <s v="JC01F16"/>
    <n v="60"/>
    <n v="0.84699999999999998"/>
    <n v="6.0999999999999999E-2"/>
    <n v="7.2"/>
    <n v="80"/>
    <n v="590"/>
    <n v="847"/>
    <s v="16"/>
    <s v="J"/>
    <s v="C"/>
    <x v="0"/>
    <x v="0"/>
    <d v="2022-08-05T00:00:00"/>
    <x v="3"/>
    <x v="8"/>
  </r>
  <r>
    <d v="2022-09-23T08:56:24"/>
    <s v="JC01F15"/>
    <n v="60"/>
    <n v="0.86299999999999999"/>
    <n v="5.8000000000000003E-2"/>
    <n v="6.8"/>
    <n v="90"/>
    <n v="523"/>
    <n v="863"/>
    <s v="15"/>
    <s v="J"/>
    <s v="C"/>
    <x v="0"/>
    <x v="0"/>
    <d v="2022-08-05T00:00:00"/>
    <x v="3"/>
    <x v="9"/>
  </r>
  <r>
    <d v="2022-09-23T08:56:25"/>
    <s v="JC07F04"/>
    <n v="60"/>
    <n v="0.73099999999999998"/>
    <n v="6.4000000000000001E-2"/>
    <n v="8.8000000000000007"/>
    <n v="78.3"/>
    <n v="399"/>
    <n v="731"/>
    <s v="04"/>
    <s v="J"/>
    <s v="C"/>
    <x v="5"/>
    <x v="0"/>
    <d v="2022-08-12T00:00:00"/>
    <x v="2"/>
    <x v="3"/>
  </r>
  <r>
    <d v="2022-09-23T08:57:51"/>
    <s v="JC15F15"/>
    <n v="60"/>
    <n v="0.495"/>
    <n v="6.5000000000000002E-2"/>
    <n v="13.1"/>
    <n v="48.3"/>
    <n v="396"/>
    <n v="495"/>
    <s v="15"/>
    <s v="J"/>
    <s v="C"/>
    <x v="14"/>
    <x v="0"/>
    <d v="2022-08-26T00:00:00"/>
    <x v="0"/>
    <x v="9"/>
  </r>
  <r>
    <d v="2022-09-23T09:05:12"/>
    <s v="JC01F14"/>
    <n v="60"/>
    <n v="0.879"/>
    <n v="7.0999999999999994E-2"/>
    <n v="8.1"/>
    <n v="76.7"/>
    <n v="539"/>
    <n v="879"/>
    <s v="14"/>
    <s v="J"/>
    <s v="C"/>
    <x v="0"/>
    <x v="0"/>
    <d v="2022-08-05T00:00:00"/>
    <x v="3"/>
    <x v="10"/>
  </r>
  <r>
    <d v="2022-09-23T09:07:29"/>
    <s v="JC07F05"/>
    <n v="60"/>
    <n v="0.64300000000000002"/>
    <n v="5.0999999999999997E-2"/>
    <n v="7.9"/>
    <n v="88.3"/>
    <n v="416"/>
    <n v="643"/>
    <s v="05"/>
    <s v="J"/>
    <s v="C"/>
    <x v="5"/>
    <x v="0"/>
    <d v="2022-08-12T00:00:00"/>
    <x v="2"/>
    <x v="4"/>
  </r>
  <r>
    <d v="2022-09-23T09:09:51"/>
    <s v="JC15F14"/>
    <n v="59"/>
    <n v="0.499"/>
    <n v="6.2E-2"/>
    <n v="12.4"/>
    <n v="57.6"/>
    <n v="442"/>
    <n v="499"/>
    <s v="14"/>
    <s v="J"/>
    <s v="C"/>
    <x v="14"/>
    <x v="0"/>
    <d v="2022-08-26T00:00:00"/>
    <x v="0"/>
    <x v="10"/>
  </r>
  <r>
    <d v="2022-09-23T09:13:58"/>
    <s v="JC01F13"/>
    <n v="60"/>
    <n v="0.873"/>
    <n v="5.5E-2"/>
    <n v="6.3"/>
    <n v="86.7"/>
    <n v="592"/>
    <n v="873"/>
    <s v="13"/>
    <s v="J"/>
    <s v="C"/>
    <x v="0"/>
    <x v="0"/>
    <d v="2022-08-05T00:00:00"/>
    <x v="3"/>
    <x v="11"/>
  </r>
  <r>
    <d v="2022-09-23T09:18:26"/>
    <s v="JC07F06"/>
    <n v="60"/>
    <n v="0.65"/>
    <n v="6.0999999999999999E-2"/>
    <n v="9.3000000000000007"/>
    <n v="68.3"/>
    <n v="429"/>
    <n v="650"/>
    <s v="06"/>
    <s v="J"/>
    <s v="C"/>
    <x v="5"/>
    <x v="0"/>
    <d v="2022-08-12T00:00:00"/>
    <x v="2"/>
    <x v="5"/>
  </r>
  <r>
    <d v="2022-09-23T09:19:36"/>
    <s v="JC15F13"/>
    <n v="60"/>
    <n v="0.50900000000000001"/>
    <n v="6.9000000000000006E-2"/>
    <n v="13.6"/>
    <n v="55"/>
    <n v="462"/>
    <n v="509"/>
    <s v="13"/>
    <s v="J"/>
    <s v="C"/>
    <x v="14"/>
    <x v="0"/>
    <d v="2022-08-26T00:00:00"/>
    <x v="0"/>
    <x v="11"/>
  </r>
  <r>
    <d v="2022-09-23T09:22:03"/>
    <s v="JC01F12"/>
    <n v="60"/>
    <n v="0.876"/>
    <n v="0.06"/>
    <n v="6.8"/>
    <n v="88.3"/>
    <n v="593"/>
    <n v="876"/>
    <s v="12"/>
    <s v="J"/>
    <s v="C"/>
    <x v="0"/>
    <x v="0"/>
    <d v="2022-08-05T00:00:00"/>
    <x v="3"/>
    <x v="12"/>
  </r>
  <r>
    <d v="2022-09-23T09:29:02"/>
    <s v="JC07F07"/>
    <n v="60"/>
    <n v="0.80300000000000005"/>
    <n v="6.4000000000000001E-2"/>
    <n v="7.9"/>
    <n v="80"/>
    <n v="462"/>
    <n v="803"/>
    <s v="07"/>
    <s v="J"/>
    <s v="C"/>
    <x v="5"/>
    <x v="0"/>
    <d v="2022-08-12T00:00:00"/>
    <x v="2"/>
    <x v="6"/>
  </r>
  <r>
    <d v="2022-09-23T09:29:32"/>
    <s v="JC15F12"/>
    <n v="60"/>
    <n v="0.49099999999999999"/>
    <n v="0.06"/>
    <n v="12.2"/>
    <n v="60"/>
    <n v="462"/>
    <n v="491"/>
    <s v="12"/>
    <s v="J"/>
    <s v="C"/>
    <x v="14"/>
    <x v="0"/>
    <d v="2022-08-26T00:00:00"/>
    <x v="0"/>
    <x v="12"/>
  </r>
  <r>
    <d v="2022-09-23T09:29:57"/>
    <s v="JC01F11"/>
    <n v="60"/>
    <n v="0.86399999999999999"/>
    <n v="6.7000000000000004E-2"/>
    <n v="7.7"/>
    <n v="85"/>
    <n v="576"/>
    <n v="864"/>
    <s v="11"/>
    <s v="J"/>
    <s v="C"/>
    <x v="0"/>
    <x v="0"/>
    <d v="2022-08-05T00:00:00"/>
    <x v="3"/>
    <x v="13"/>
  </r>
  <r>
    <d v="2022-09-23T09:38:24"/>
    <s v="JC01F10"/>
    <n v="60"/>
    <n v="0.84099999999999997"/>
    <n v="6.3E-2"/>
    <n v="7.5"/>
    <n v="86.7"/>
    <n v="570"/>
    <n v="841"/>
    <s v="10"/>
    <s v="J"/>
    <s v="C"/>
    <x v="0"/>
    <x v="0"/>
    <d v="2022-08-05T00:00:00"/>
    <x v="3"/>
    <x v="14"/>
  </r>
  <r>
    <d v="2022-09-23T09:39:05"/>
    <s v="JC07F08"/>
    <n v="60"/>
    <n v="0.80600000000000005"/>
    <n v="7.5999999999999998E-2"/>
    <n v="9.4"/>
    <n v="78.3"/>
    <n v="500"/>
    <n v="806"/>
    <s v="08"/>
    <s v="J"/>
    <s v="C"/>
    <x v="5"/>
    <x v="0"/>
    <d v="2022-08-12T00:00:00"/>
    <x v="2"/>
    <x v="7"/>
  </r>
  <r>
    <d v="2022-09-23T09:39:43"/>
    <s v="JC15F11"/>
    <n v="60"/>
    <n v="0.49199999999999999"/>
    <n v="6.0999999999999999E-2"/>
    <n v="12.5"/>
    <n v="53.3"/>
    <n v="473"/>
    <n v="492"/>
    <s v="11"/>
    <s v="J"/>
    <s v="C"/>
    <x v="14"/>
    <x v="0"/>
    <d v="2022-08-26T00:00:00"/>
    <x v="0"/>
    <x v="13"/>
  </r>
  <r>
    <d v="2022-09-23T09:46:39"/>
    <s v="JC01F09"/>
    <n v="60"/>
    <n v="0.91900000000000004"/>
    <n v="0.104"/>
    <n v="11.4"/>
    <n v="65"/>
    <n v="589"/>
    <n v="919"/>
    <s v="09"/>
    <s v="J"/>
    <s v="C"/>
    <x v="0"/>
    <x v="0"/>
    <d v="2022-08-05T00:00:00"/>
    <x v="3"/>
    <x v="15"/>
  </r>
  <r>
    <d v="2022-09-23T09:48:45"/>
    <s v="JC07F09"/>
    <n v="60"/>
    <n v="0.69899999999999995"/>
    <n v="4.8000000000000001E-2"/>
    <n v="6.9"/>
    <n v="90"/>
    <n v="439"/>
    <n v="699"/>
    <s v="09"/>
    <s v="J"/>
    <s v="C"/>
    <x v="5"/>
    <x v="0"/>
    <d v="2022-08-12T00:00:00"/>
    <x v="2"/>
    <x v="15"/>
  </r>
  <r>
    <d v="2022-09-23T09:50:45"/>
    <s v="JC15F10"/>
    <n v="60"/>
    <n v="0.495"/>
    <n v="6.3E-2"/>
    <n v="12.7"/>
    <n v="56.7"/>
    <n v="441"/>
    <n v="495"/>
    <s v="10"/>
    <s v="J"/>
    <s v="C"/>
    <x v="14"/>
    <x v="0"/>
    <d v="2022-08-26T00:00:00"/>
    <x v="0"/>
    <x v="14"/>
  </r>
  <r>
    <d v="2022-09-23T09:55:18"/>
    <s v="JC01F08"/>
    <n v="60"/>
    <n v="0.92900000000000005"/>
    <n v="7.1999999999999995E-2"/>
    <n v="7.7"/>
    <n v="83.3"/>
    <n v="607"/>
    <n v="929"/>
    <s v="08"/>
    <s v="J"/>
    <s v="C"/>
    <x v="0"/>
    <x v="0"/>
    <d v="2022-08-05T00:00:00"/>
    <x v="3"/>
    <x v="7"/>
  </r>
  <r>
    <d v="2022-09-23T09:58:58"/>
    <s v="JC07F10"/>
    <n v="60"/>
    <n v="0.70399999999999996"/>
    <n v="5.6000000000000001E-2"/>
    <n v="7.9"/>
    <n v="78.3"/>
    <n v="391"/>
    <n v="704"/>
    <s v="10"/>
    <s v="J"/>
    <s v="C"/>
    <x v="5"/>
    <x v="0"/>
    <d v="2022-08-12T00:00:00"/>
    <x v="2"/>
    <x v="14"/>
  </r>
  <r>
    <d v="2022-09-23T10:01:36"/>
    <s v="JC15F09"/>
    <n v="60"/>
    <n v="0.50800000000000001"/>
    <n v="7.4999999999999997E-2"/>
    <n v="14.8"/>
    <n v="58.3"/>
    <n v="396"/>
    <n v="508"/>
    <s v="09"/>
    <s v="J"/>
    <s v="C"/>
    <x v="14"/>
    <x v="0"/>
    <d v="2022-08-26T00:00:00"/>
    <x v="0"/>
    <x v="15"/>
  </r>
  <r>
    <d v="2022-09-23T10:03:08"/>
    <s v="JC01F07"/>
    <n v="60"/>
    <n v="0.92600000000000005"/>
    <n v="7.8E-2"/>
    <n v="8.4"/>
    <n v="90"/>
    <n v="574"/>
    <n v="926"/>
    <s v="07"/>
    <s v="J"/>
    <s v="C"/>
    <x v="0"/>
    <x v="0"/>
    <d v="2022-08-05T00:00:00"/>
    <x v="3"/>
    <x v="6"/>
  </r>
  <r>
    <d v="2022-09-23T10:10:24"/>
    <s v="JC07F11"/>
    <n v="60"/>
    <n v="0.73099999999999998"/>
    <n v="5.5E-2"/>
    <n v="7.5"/>
    <n v="80"/>
    <n v="401"/>
    <n v="731"/>
    <s v="11"/>
    <s v="J"/>
    <s v="C"/>
    <x v="5"/>
    <x v="0"/>
    <d v="2022-08-12T00:00:00"/>
    <x v="2"/>
    <x v="13"/>
  </r>
  <r>
    <d v="2022-09-23T10:12:10"/>
    <s v="JC01F06"/>
    <n v="60"/>
    <n v="0.84"/>
    <n v="5.0999999999999997E-2"/>
    <n v="6.1"/>
    <n v="90"/>
    <n v="508"/>
    <n v="840"/>
    <s v="06"/>
    <s v="J"/>
    <s v="C"/>
    <x v="0"/>
    <x v="0"/>
    <d v="2022-08-05T00:00:00"/>
    <x v="3"/>
    <x v="5"/>
  </r>
  <r>
    <d v="2022-09-23T10:14:08"/>
    <s v="JC15F08"/>
    <n v="60"/>
    <n v="0.49"/>
    <n v="4.7E-2"/>
    <n v="9.6"/>
    <n v="70"/>
    <n v="498"/>
    <n v="490"/>
    <s v="08"/>
    <s v="J"/>
    <s v="C"/>
    <x v="14"/>
    <x v="0"/>
    <d v="2022-08-26T00:00:00"/>
    <x v="0"/>
    <x v="7"/>
  </r>
  <r>
    <d v="2022-09-23T10:21:10"/>
    <s v="JC01F05"/>
    <n v="60"/>
    <n v="0.80700000000000005"/>
    <n v="6.0999999999999999E-2"/>
    <n v="7.6"/>
    <n v="75"/>
    <n v="543"/>
    <n v="807"/>
    <s v="05"/>
    <s v="J"/>
    <s v="C"/>
    <x v="0"/>
    <x v="0"/>
    <d v="2022-08-05T00:00:00"/>
    <x v="3"/>
    <x v="4"/>
  </r>
  <r>
    <d v="2022-09-23T10:21:29"/>
    <s v="JC07F12"/>
    <n v="61"/>
    <n v="0.70599999999999996"/>
    <n v="5.6000000000000001E-2"/>
    <n v="7.9"/>
    <n v="78.7"/>
    <n v="436"/>
    <n v="706"/>
    <s v="12"/>
    <s v="J"/>
    <s v="C"/>
    <x v="5"/>
    <x v="0"/>
    <d v="2022-08-12T00:00:00"/>
    <x v="2"/>
    <x v="12"/>
  </r>
  <r>
    <d v="2022-09-23T10:24:17"/>
    <s v="JC15F06"/>
    <n v="60"/>
    <n v="0.5"/>
    <n v="6.5000000000000002E-2"/>
    <n v="13"/>
    <n v="53.3"/>
    <n v="466"/>
    <n v="500"/>
    <s v="06"/>
    <s v="J"/>
    <s v="C"/>
    <x v="14"/>
    <x v="0"/>
    <d v="2022-08-26T00:00:00"/>
    <x v="0"/>
    <x v="5"/>
  </r>
  <r>
    <d v="2022-09-23T10:29:41"/>
    <s v="JC01F04"/>
    <n v="60"/>
    <n v="0.78600000000000003"/>
    <n v="5.8000000000000003E-2"/>
    <n v="7.3"/>
    <n v="81.7"/>
    <n v="561"/>
    <n v="786"/>
    <s v="04"/>
    <s v="J"/>
    <s v="C"/>
    <x v="0"/>
    <x v="0"/>
    <d v="2022-08-05T00:00:00"/>
    <x v="3"/>
    <x v="3"/>
  </r>
  <r>
    <d v="2022-09-23T10:32:20"/>
    <s v="JC07F13"/>
    <n v="60"/>
    <n v="0.76100000000000001"/>
    <n v="5.6000000000000001E-2"/>
    <n v="7.3"/>
    <n v="78.3"/>
    <n v="477"/>
    <n v="761"/>
    <s v="13"/>
    <s v="J"/>
    <s v="C"/>
    <x v="5"/>
    <x v="0"/>
    <d v="2022-08-12T00:00:00"/>
    <x v="2"/>
    <x v="11"/>
  </r>
  <r>
    <d v="2022-09-23T10:34:38"/>
    <s v="JC15F07"/>
    <n v="60"/>
    <n v="0.48099999999999998"/>
    <n v="6.0999999999999999E-2"/>
    <n v="12.6"/>
    <n v="56.7"/>
    <n v="464"/>
    <n v="481"/>
    <s v="07"/>
    <s v="J"/>
    <s v="C"/>
    <x v="14"/>
    <x v="0"/>
    <d v="2022-08-26T00:00:00"/>
    <x v="0"/>
    <x v="6"/>
  </r>
  <r>
    <d v="2022-09-23T10:38:15"/>
    <s v="JC01F03"/>
    <n v="60"/>
    <n v="0.92100000000000004"/>
    <n v="6.3E-2"/>
    <n v="6.9"/>
    <n v="90"/>
    <n v="481"/>
    <n v="921"/>
    <s v="03"/>
    <s v="J"/>
    <s v="C"/>
    <x v="0"/>
    <x v="0"/>
    <d v="2022-08-05T00:00:00"/>
    <x v="3"/>
    <x v="2"/>
  </r>
  <r>
    <d v="2022-09-23T10:42:01"/>
    <s v="JC07F14"/>
    <n v="60"/>
    <n v="0.74199999999999999"/>
    <n v="4.8000000000000001E-2"/>
    <n v="6.4"/>
    <n v="93.3"/>
    <n v="491"/>
    <n v="742"/>
    <s v="14"/>
    <s v="J"/>
    <s v="C"/>
    <x v="5"/>
    <x v="0"/>
    <d v="2022-08-12T00:00:00"/>
    <x v="2"/>
    <x v="10"/>
  </r>
  <r>
    <d v="2022-09-23T10:45:50"/>
    <s v="JC15F05"/>
    <n v="60"/>
    <n v="0.498"/>
    <n v="6.3E-2"/>
    <n v="12.6"/>
    <n v="53.3"/>
    <n v="490"/>
    <n v="498"/>
    <s v="05"/>
    <s v="J"/>
    <s v="C"/>
    <x v="14"/>
    <x v="0"/>
    <d v="2022-08-26T00:00:00"/>
    <x v="0"/>
    <x v="4"/>
  </r>
  <r>
    <d v="2022-09-23T10:47:52"/>
    <s v="JC01F02"/>
    <n v="60"/>
    <n v="0.84799999999999998"/>
    <n v="0.06"/>
    <n v="7.1"/>
    <n v="90"/>
    <n v="527"/>
    <n v="848"/>
    <s v="02"/>
    <s v="J"/>
    <s v="C"/>
    <x v="0"/>
    <x v="0"/>
    <d v="2022-08-05T00:00:00"/>
    <x v="3"/>
    <x v="1"/>
  </r>
  <r>
    <d v="2022-09-23T10:51:34"/>
    <s v="JC07F15"/>
    <n v="60"/>
    <n v="0.78"/>
    <n v="4.9000000000000002E-2"/>
    <n v="6.3"/>
    <n v="93.3"/>
    <n v="480"/>
    <n v="780"/>
    <s v="15"/>
    <s v="J"/>
    <s v="C"/>
    <x v="5"/>
    <x v="0"/>
    <d v="2022-08-12T00:00:00"/>
    <x v="2"/>
    <x v="9"/>
  </r>
  <r>
    <d v="2022-09-23T10:56:29"/>
    <s v="JC15F04"/>
    <n v="60"/>
    <n v="0.47699999999999998"/>
    <n v="6.9000000000000006E-2"/>
    <n v="14.4"/>
    <n v="61.7"/>
    <n v="419"/>
    <n v="477"/>
    <s v="04"/>
    <s v="J"/>
    <s v="C"/>
    <x v="14"/>
    <x v="0"/>
    <d v="2022-08-26T00:00:00"/>
    <x v="0"/>
    <x v="3"/>
  </r>
  <r>
    <d v="2022-09-23T10:57:01"/>
    <s v="JC01F01"/>
    <n v="60"/>
    <n v="0.83599999999999997"/>
    <n v="6.2E-2"/>
    <n v="7.4"/>
    <n v="81.7"/>
    <n v="514"/>
    <n v="836"/>
    <s v="01"/>
    <s v="J"/>
    <s v="C"/>
    <x v="0"/>
    <x v="0"/>
    <d v="2022-08-05T00:00:00"/>
    <x v="3"/>
    <x v="0"/>
  </r>
  <r>
    <d v="2022-09-23T11:01:32"/>
    <s v="JC07F16"/>
    <n v="60"/>
    <n v="0.77300000000000002"/>
    <n v="4.1000000000000002E-2"/>
    <n v="5.3"/>
    <n v="93.3"/>
    <n v="445"/>
    <n v="773"/>
    <s v="16"/>
    <s v="J"/>
    <s v="C"/>
    <x v="5"/>
    <x v="0"/>
    <d v="2022-08-12T00:00:00"/>
    <x v="2"/>
    <x v="8"/>
  </r>
  <r>
    <d v="2022-09-23T11:07:22"/>
    <s v="JC15F03"/>
    <n v="60"/>
    <n v="0.503"/>
    <n v="5.8000000000000003E-2"/>
    <n v="11.6"/>
    <n v="53.3"/>
    <n v="492"/>
    <n v="503"/>
    <s v="03"/>
    <s v="J"/>
    <s v="C"/>
    <x v="14"/>
    <x v="0"/>
    <d v="2022-08-26T00:00:00"/>
    <x v="0"/>
    <x v="2"/>
  </r>
  <r>
    <d v="2022-09-23T11:11:17"/>
    <s v="JC07M07"/>
    <n v="20"/>
    <n v="1.087"/>
    <n v="0.08"/>
    <n v="7.3"/>
    <n v="85"/>
    <n v="305"/>
    <n v="1087"/>
    <s v="07"/>
    <s v="J"/>
    <s v="C"/>
    <x v="5"/>
    <x v="1"/>
    <d v="2022-08-12T00:00:00"/>
    <x v="2"/>
    <x v="6"/>
  </r>
  <r>
    <d v="2022-09-23T11:16:20"/>
    <s v="JC07M06"/>
    <n v="20"/>
    <n v="1.0980000000000001"/>
    <n v="0.08"/>
    <n v="7.3"/>
    <n v="90"/>
    <n v="298"/>
    <n v="1098"/>
    <s v="06"/>
    <s v="J"/>
    <s v="C"/>
    <x v="5"/>
    <x v="1"/>
    <d v="2022-08-12T00:00:00"/>
    <x v="2"/>
    <x v="5"/>
  </r>
  <r>
    <d v="2022-09-23T11:17:50"/>
    <s v="JC15F02"/>
    <n v="60"/>
    <n v="0.51600000000000001"/>
    <n v="5.8000000000000003E-2"/>
    <n v="11.2"/>
    <n v="68.3"/>
    <n v="426"/>
    <n v="516"/>
    <s v="02"/>
    <s v="J"/>
    <s v="C"/>
    <x v="14"/>
    <x v="0"/>
    <d v="2022-08-26T00:00:00"/>
    <x v="0"/>
    <x v="1"/>
  </r>
  <r>
    <d v="2022-09-23T11:21:28"/>
    <s v="JC07M05"/>
    <n v="20"/>
    <n v="1.054"/>
    <n v="8.7999999999999995E-2"/>
    <n v="8.3000000000000007"/>
    <n v="85"/>
    <n v="336"/>
    <n v="1054"/>
    <s v="05"/>
    <s v="J"/>
    <s v="C"/>
    <x v="5"/>
    <x v="1"/>
    <d v="2022-08-12T00:00:00"/>
    <x v="2"/>
    <x v="4"/>
  </r>
  <r>
    <d v="2022-09-23T11:26:09"/>
    <s v="JC07M04"/>
    <n v="21"/>
    <n v="0.98899999999999999"/>
    <n v="6.5000000000000002E-2"/>
    <n v="6.5"/>
    <n v="85.7"/>
    <n v="374"/>
    <n v="989"/>
    <s v="04"/>
    <s v="J"/>
    <s v="C"/>
    <x v="5"/>
    <x v="1"/>
    <d v="2022-08-12T00:00:00"/>
    <x v="2"/>
    <x v="3"/>
  </r>
  <r>
    <d v="2022-09-23T11:29:56"/>
    <s v="JC15F01"/>
    <n v="60"/>
    <n v="0.47199999999999998"/>
    <n v="7.5999999999999998E-2"/>
    <n v="16.2"/>
    <n v="53.3"/>
    <n v="377"/>
    <n v="472"/>
    <s v="01"/>
    <s v="J"/>
    <s v="C"/>
    <x v="14"/>
    <x v="0"/>
    <d v="2022-08-26T00:00:00"/>
    <x v="0"/>
    <x v="0"/>
  </r>
  <r>
    <d v="2022-09-23T11:30:22"/>
    <s v="JC07M03"/>
    <n v="20"/>
    <n v="1.0620000000000001"/>
    <n v="8.5999999999999993E-2"/>
    <n v="8.1"/>
    <n v="75"/>
    <n v="320"/>
    <n v="1062"/>
    <s v="03"/>
    <s v="J"/>
    <s v="C"/>
    <x v="5"/>
    <x v="1"/>
    <d v="2022-08-12T00:00:00"/>
    <x v="2"/>
    <x v="2"/>
  </r>
  <r>
    <d v="2022-09-23T11:34:44"/>
    <s v="JC07M02"/>
    <n v="20"/>
    <n v="1.0069999999999999"/>
    <n v="0.10100000000000001"/>
    <n v="10.1"/>
    <n v="70"/>
    <n v="391"/>
    <n v="1006.9999999999999"/>
    <s v="02"/>
    <s v="J"/>
    <s v="C"/>
    <x v="5"/>
    <x v="1"/>
    <d v="2022-08-12T00:00:00"/>
    <x v="2"/>
    <x v="1"/>
  </r>
  <r>
    <d v="2022-09-23T12:41:37"/>
    <s v="JC16M03"/>
    <n v="60"/>
    <n v="0.67"/>
    <n v="0.09"/>
    <n v="13.5"/>
    <n v="50"/>
    <n v="388"/>
    <n v="670"/>
    <s v="03"/>
    <s v="J"/>
    <s v="C"/>
    <x v="15"/>
    <x v="1"/>
    <d v="2022-08-26T00:00:00"/>
    <x v="0"/>
    <x v="2"/>
  </r>
  <r>
    <d v="2022-09-23T12:52:16"/>
    <s v="JC16M04"/>
    <n v="60"/>
    <n v="0.73699999999999999"/>
    <n v="8.5999999999999993E-2"/>
    <n v="11.6"/>
    <n v="60"/>
    <n v="363"/>
    <n v="737"/>
    <s v="04"/>
    <s v="J"/>
    <s v="C"/>
    <x v="15"/>
    <x v="1"/>
    <d v="2022-08-26T00:00:00"/>
    <x v="0"/>
    <x v="3"/>
  </r>
  <r>
    <d v="2022-09-23T12:58:04"/>
    <s v="JC02M02"/>
    <n v="20"/>
    <n v="1.1859999999999999"/>
    <n v="0.122"/>
    <n v="10.199999999999999"/>
    <n v="70"/>
    <n v="442"/>
    <n v="1186"/>
    <s v="02"/>
    <s v="J"/>
    <s v="C"/>
    <x v="1"/>
    <x v="1"/>
    <d v="2022-08-05T00:00:00"/>
    <x v="3"/>
    <x v="1"/>
  </r>
  <r>
    <d v="2022-09-23T13:02:06"/>
    <s v="JC02M03"/>
    <n v="20"/>
    <n v="1.2390000000000001"/>
    <n v="8.5000000000000006E-2"/>
    <n v="6.8"/>
    <n v="80"/>
    <n v="480"/>
    <n v="1239"/>
    <s v="03"/>
    <s v="J"/>
    <s v="C"/>
    <x v="1"/>
    <x v="1"/>
    <d v="2022-08-05T00:00:00"/>
    <x v="3"/>
    <x v="2"/>
  </r>
  <r>
    <d v="2022-09-23T13:05:53"/>
    <s v="JC16F16"/>
    <n v="60"/>
    <n v="0.51500000000000001"/>
    <n v="6.6000000000000003E-2"/>
    <n v="12.9"/>
    <n v="58.3"/>
    <n v="558"/>
    <n v="515"/>
    <s v="16"/>
    <s v="J"/>
    <s v="C"/>
    <x v="15"/>
    <x v="0"/>
    <d v="2022-08-26T00:00:00"/>
    <x v="0"/>
    <x v="8"/>
  </r>
  <r>
    <d v="2022-09-23T13:06:01"/>
    <s v="JC02M04"/>
    <n v="20"/>
    <n v="1.2270000000000001"/>
    <n v="6.9000000000000006E-2"/>
    <n v="5.7"/>
    <n v="90"/>
    <n v="493"/>
    <n v="1227"/>
    <s v="04"/>
    <s v="J"/>
    <s v="C"/>
    <x v="1"/>
    <x v="1"/>
    <d v="2022-08-05T00:00:00"/>
    <x v="3"/>
    <x v="3"/>
  </r>
  <r>
    <d v="2022-09-23T13:08:51"/>
    <s v="JC06F01"/>
    <n v="61"/>
    <n v="0.73"/>
    <n v="5.2999999999999999E-2"/>
    <n v="7.2"/>
    <n v="86.9"/>
    <n v="425"/>
    <n v="730"/>
    <s v="01"/>
    <s v="J"/>
    <s v="C"/>
    <x v="4"/>
    <x v="0"/>
    <d v="2022-08-12T00:00:00"/>
    <x v="2"/>
    <x v="0"/>
  </r>
  <r>
    <d v="2022-09-23T13:09:41"/>
    <s v="JC02M05"/>
    <n v="20"/>
    <n v="1.2150000000000001"/>
    <n v="0.109"/>
    <n v="9"/>
    <n v="75"/>
    <n v="486"/>
    <n v="1215"/>
    <s v="05"/>
    <s v="J"/>
    <s v="C"/>
    <x v="1"/>
    <x v="1"/>
    <d v="2022-08-05T00:00:00"/>
    <x v="3"/>
    <x v="4"/>
  </r>
  <r>
    <d v="2022-09-23T13:13:44"/>
    <s v="JC02M06"/>
    <n v="20"/>
    <n v="1.3660000000000001"/>
    <n v="0.14199999999999999"/>
    <n v="10.4"/>
    <n v="70"/>
    <n v="529"/>
    <n v="1366"/>
    <s v="06"/>
    <s v="J"/>
    <s v="C"/>
    <x v="1"/>
    <x v="1"/>
    <d v="2022-08-05T00:00:00"/>
    <x v="3"/>
    <x v="5"/>
  </r>
  <r>
    <d v="2022-09-23T13:14:58"/>
    <s v="JC16F15"/>
    <n v="60"/>
    <n v="0.51400000000000001"/>
    <n v="6.2E-2"/>
    <n v="12"/>
    <n v="63.3"/>
    <n v="498"/>
    <n v="514"/>
    <s v="15"/>
    <s v="J"/>
    <s v="C"/>
    <x v="15"/>
    <x v="0"/>
    <d v="2022-08-26T00:00:00"/>
    <x v="0"/>
    <x v="9"/>
  </r>
  <r>
    <d v="2022-09-23T13:17:16"/>
    <s v="JC02M07"/>
    <n v="20"/>
    <n v="1.379"/>
    <n v="9.8000000000000004E-2"/>
    <n v="7.1"/>
    <n v="90"/>
    <n v="402"/>
    <n v="1379"/>
    <s v="07"/>
    <s v="J"/>
    <s v="C"/>
    <x v="1"/>
    <x v="1"/>
    <d v="2022-08-05T00:00:00"/>
    <x v="3"/>
    <x v="6"/>
  </r>
  <r>
    <d v="2022-09-23T13:19:46"/>
    <s v="JC06F02"/>
    <n v="60"/>
    <n v="0.73099999999999998"/>
    <n v="5.0999999999999997E-2"/>
    <n v="7"/>
    <n v="83.3"/>
    <n v="414"/>
    <n v="731"/>
    <s v="02"/>
    <s v="J"/>
    <s v="C"/>
    <x v="4"/>
    <x v="0"/>
    <d v="2022-08-12T00:00:00"/>
    <x v="2"/>
    <x v="1"/>
  </r>
  <r>
    <d v="2022-09-23T13:22:04"/>
    <s v="JC02F16"/>
    <n v="60"/>
    <n v="0.82799999999999996"/>
    <n v="5.8000000000000003E-2"/>
    <n v="7"/>
    <n v="88.3"/>
    <n v="557"/>
    <n v="828"/>
    <s v="16"/>
    <s v="J"/>
    <s v="C"/>
    <x v="1"/>
    <x v="0"/>
    <d v="2022-08-05T00:00:00"/>
    <x v="3"/>
    <x v="8"/>
  </r>
  <r>
    <d v="2022-09-23T13:23:56"/>
    <s v="JC16F14"/>
    <n v="60"/>
    <n v="0.52100000000000002"/>
    <n v="6.3E-2"/>
    <n v="12.1"/>
    <n v="66.7"/>
    <n v="495"/>
    <n v="521"/>
    <s v="14"/>
    <s v="J"/>
    <s v="C"/>
    <x v="15"/>
    <x v="0"/>
    <d v="2022-08-26T00:00:00"/>
    <x v="0"/>
    <x v="10"/>
  </r>
  <r>
    <d v="2022-09-23T13:30:13"/>
    <s v="JC02F15"/>
    <n v="60"/>
    <n v="0.81499999999999995"/>
    <n v="6.2E-2"/>
    <n v="7.6"/>
    <n v="80"/>
    <n v="488"/>
    <n v="815"/>
    <s v="15"/>
    <s v="J"/>
    <s v="C"/>
    <x v="1"/>
    <x v="0"/>
    <d v="2022-08-05T00:00:00"/>
    <x v="3"/>
    <x v="9"/>
  </r>
  <r>
    <d v="2022-09-23T13:32:18"/>
    <s v="JC06F03"/>
    <n v="61"/>
    <n v="0.79500000000000004"/>
    <n v="6.8000000000000005E-2"/>
    <n v="8.5"/>
    <n v="72.099999999999994"/>
    <n v="431"/>
    <n v="795"/>
    <s v="03"/>
    <s v="J"/>
    <s v="C"/>
    <x v="4"/>
    <x v="0"/>
    <d v="2022-08-12T00:00:00"/>
    <x v="2"/>
    <x v="2"/>
  </r>
  <r>
    <d v="2022-09-23T13:32:42"/>
    <s v="JC16F13"/>
    <n v="60"/>
    <n v="0.51600000000000001"/>
    <n v="5.8000000000000003E-2"/>
    <n v="11.2"/>
    <n v="60"/>
    <n v="480"/>
    <n v="516"/>
    <s v="13"/>
    <s v="J"/>
    <s v="C"/>
    <x v="15"/>
    <x v="0"/>
    <d v="2022-08-26T00:00:00"/>
    <x v="0"/>
    <x v="11"/>
  </r>
  <r>
    <d v="2022-09-23T13:39:45"/>
    <s v="JC02F14"/>
    <n v="60"/>
    <n v="0.83499999999999996"/>
    <n v="4.9000000000000002E-2"/>
    <n v="5.8"/>
    <n v="95"/>
    <n v="520"/>
    <n v="835"/>
    <s v="14"/>
    <s v="J"/>
    <s v="C"/>
    <x v="1"/>
    <x v="0"/>
    <d v="2022-08-05T00:00:00"/>
    <x v="3"/>
    <x v="10"/>
  </r>
  <r>
    <d v="2022-09-23T13:42:40"/>
    <s v="JC06F04"/>
    <n v="60"/>
    <n v="0.68500000000000005"/>
    <n v="0.08"/>
    <n v="11.7"/>
    <n v="63.3"/>
    <n v="415"/>
    <n v="685"/>
    <s v="04"/>
    <s v="J"/>
    <s v="C"/>
    <x v="4"/>
    <x v="0"/>
    <d v="2022-08-12T00:00:00"/>
    <x v="2"/>
    <x v="3"/>
  </r>
  <r>
    <d v="2022-09-23T13:43:48"/>
    <s v="JC16F12"/>
    <n v="60"/>
    <n v="0.49199999999999999"/>
    <n v="5.1999999999999998E-2"/>
    <n v="10.5"/>
    <n v="63.3"/>
    <n v="444"/>
    <n v="492"/>
    <s v="12"/>
    <s v="J"/>
    <s v="C"/>
    <x v="15"/>
    <x v="0"/>
    <d v="2022-08-26T00:00:00"/>
    <x v="0"/>
    <x v="12"/>
  </r>
  <r>
    <d v="2022-09-23T13:48:47"/>
    <s v="JC02F13"/>
    <n v="60"/>
    <n v="0.83"/>
    <n v="4.7E-2"/>
    <n v="5.6"/>
    <n v="93.3"/>
    <n v="531"/>
    <n v="830"/>
    <s v="13"/>
    <s v="J"/>
    <s v="C"/>
    <x v="1"/>
    <x v="0"/>
    <d v="2022-08-05T00:00:00"/>
    <x v="3"/>
    <x v="11"/>
  </r>
  <r>
    <d v="2022-09-23T13:53:38"/>
    <s v="JC16F11"/>
    <n v="60"/>
    <n v="0.50600000000000001"/>
    <n v="6.2E-2"/>
    <n v="12.2"/>
    <n v="55"/>
    <n v="415"/>
    <n v="506"/>
    <s v="11"/>
    <s v="J"/>
    <s v="C"/>
    <x v="15"/>
    <x v="0"/>
    <d v="2022-08-26T00:00:00"/>
    <x v="0"/>
    <x v="13"/>
  </r>
  <r>
    <d v="2022-09-23T13:54:36"/>
    <s v="JC06F05"/>
    <n v="60"/>
    <n v="0.70899999999999996"/>
    <n v="7.0000000000000007E-2"/>
    <n v="9.9"/>
    <n v="75"/>
    <n v="448"/>
    <n v="709"/>
    <s v="05"/>
    <s v="J"/>
    <s v="C"/>
    <x v="4"/>
    <x v="0"/>
    <d v="2022-08-12T00:00:00"/>
    <x v="2"/>
    <x v="4"/>
  </r>
  <r>
    <d v="2022-09-23T13:57:41"/>
    <s v="JC02F12"/>
    <n v="60"/>
    <n v="0.80800000000000005"/>
    <n v="6.6000000000000003E-2"/>
    <n v="8.1999999999999993"/>
    <n v="83.3"/>
    <n v="570"/>
    <n v="808"/>
    <s v="12"/>
    <s v="J"/>
    <s v="C"/>
    <x v="1"/>
    <x v="0"/>
    <d v="2022-08-05T00:00:00"/>
    <x v="3"/>
    <x v="12"/>
  </r>
  <r>
    <d v="2022-09-23T14:04:14"/>
    <s v="JC16F09"/>
    <n v="60"/>
    <n v="0.496"/>
    <n v="6.2E-2"/>
    <n v="12.5"/>
    <n v="53.3"/>
    <n v="477"/>
    <n v="496"/>
    <s v="09"/>
    <s v="J"/>
    <s v="C"/>
    <x v="15"/>
    <x v="0"/>
    <d v="2022-08-26T00:00:00"/>
    <x v="0"/>
    <x v="15"/>
  </r>
  <r>
    <d v="2022-09-23T14:04:57"/>
    <s v="JC06F06"/>
    <n v="60"/>
    <n v="0.68899999999999995"/>
    <n v="0.05"/>
    <n v="7.3"/>
    <n v="85"/>
    <n v="406"/>
    <n v="689"/>
    <s v="06"/>
    <s v="J"/>
    <s v="C"/>
    <x v="4"/>
    <x v="0"/>
    <d v="2022-08-12T00:00:00"/>
    <x v="2"/>
    <x v="5"/>
  </r>
  <r>
    <d v="2022-09-23T14:05:55"/>
    <s v="JC02F11"/>
    <n v="60"/>
    <n v="0.81599999999999995"/>
    <n v="7.1999999999999995E-2"/>
    <n v="8.8000000000000007"/>
    <n v="78.3"/>
    <n v="551"/>
    <n v="816"/>
    <s v="11"/>
    <s v="J"/>
    <s v="C"/>
    <x v="1"/>
    <x v="0"/>
    <d v="2022-08-05T00:00:00"/>
    <x v="3"/>
    <x v="13"/>
  </r>
  <r>
    <d v="2022-09-23T14:13:02"/>
    <s v="JC16F10"/>
    <n v="60"/>
    <n v="0.505"/>
    <n v="5.5E-2"/>
    <n v="11"/>
    <n v="63.3"/>
    <n v="501"/>
    <n v="505"/>
    <s v="10"/>
    <s v="J"/>
    <s v="C"/>
    <x v="15"/>
    <x v="0"/>
    <d v="2022-08-26T00:00:00"/>
    <x v="0"/>
    <x v="14"/>
  </r>
  <r>
    <d v="2022-09-23T14:14:43"/>
    <s v="JC02F10"/>
    <n v="60"/>
    <n v="0.79"/>
    <n v="5.5E-2"/>
    <n v="6.9"/>
    <n v="85"/>
    <n v="529"/>
    <n v="790"/>
    <s v="10"/>
    <s v="J"/>
    <s v="C"/>
    <x v="1"/>
    <x v="0"/>
    <d v="2022-08-05T00:00:00"/>
    <x v="3"/>
    <x v="14"/>
  </r>
  <r>
    <d v="2022-09-23T14:15:57"/>
    <s v="JC06F07"/>
    <n v="63"/>
    <n v="0.76500000000000001"/>
    <n v="5.8999999999999997E-2"/>
    <n v="7.7"/>
    <n v="84.1"/>
    <n v="468"/>
    <n v="765"/>
    <s v="07"/>
    <s v="J"/>
    <s v="C"/>
    <x v="4"/>
    <x v="0"/>
    <d v="2022-08-12T00:00:00"/>
    <x v="2"/>
    <x v="6"/>
  </r>
  <r>
    <d v="2022-09-23T14:21:44"/>
    <s v="JC16F08"/>
    <n v="60"/>
    <n v="0.47699999999999998"/>
    <n v="6.0999999999999999E-2"/>
    <n v="12.9"/>
    <n v="56.7"/>
    <n v="420"/>
    <n v="477"/>
    <s v="08"/>
    <s v="J"/>
    <s v="C"/>
    <x v="15"/>
    <x v="0"/>
    <d v="2022-08-26T00:00:00"/>
    <x v="0"/>
    <x v="7"/>
  </r>
  <r>
    <d v="2022-09-23T14:23:37"/>
    <s v="JC02F09"/>
    <n v="60"/>
    <n v="0.77100000000000002"/>
    <n v="6.2E-2"/>
    <n v="8"/>
    <n v="75"/>
    <n v="513"/>
    <n v="771"/>
    <s v="09"/>
    <s v="J"/>
    <s v="C"/>
    <x v="1"/>
    <x v="0"/>
    <d v="2022-08-05T00:00:00"/>
    <x v="3"/>
    <x v="15"/>
  </r>
  <r>
    <d v="2022-09-23T14:25:44"/>
    <s v="JC06F08"/>
    <n v="60"/>
    <n v="0.75900000000000001"/>
    <n v="5.0999999999999997E-2"/>
    <n v="6.7"/>
    <n v="90"/>
    <n v="503"/>
    <n v="759"/>
    <s v="08"/>
    <s v="J"/>
    <s v="C"/>
    <x v="4"/>
    <x v="0"/>
    <d v="2022-08-12T00:00:00"/>
    <x v="2"/>
    <x v="7"/>
  </r>
  <r>
    <d v="2022-09-23T14:31:59"/>
    <s v="JC16F07"/>
    <n v="60"/>
    <n v="0.5"/>
    <n v="4.8000000000000001E-2"/>
    <n v="9.5"/>
    <n v="78.3"/>
    <n v="505"/>
    <n v="500"/>
    <s v="07"/>
    <s v="J"/>
    <s v="C"/>
    <x v="15"/>
    <x v="0"/>
    <d v="2022-08-26T00:00:00"/>
    <x v="0"/>
    <x v="6"/>
  </r>
  <r>
    <d v="2022-09-23T14:32:43"/>
    <s v="JC02F08"/>
    <n v="60"/>
    <n v="0.92300000000000004"/>
    <n v="7.6999999999999999E-2"/>
    <n v="8.4"/>
    <n v="81.7"/>
    <n v="508"/>
    <n v="923"/>
    <s v="08"/>
    <s v="J"/>
    <s v="C"/>
    <x v="1"/>
    <x v="0"/>
    <d v="2022-08-05T00:00:00"/>
    <x v="3"/>
    <x v="7"/>
  </r>
  <r>
    <d v="2022-09-23T14:34:52"/>
    <s v="JC06F09"/>
    <n v="60"/>
    <n v="0.78200000000000003"/>
    <n v="5.1999999999999998E-2"/>
    <n v="6.6"/>
    <n v="86.7"/>
    <n v="441"/>
    <n v="782"/>
    <s v="09"/>
    <s v="J"/>
    <s v="C"/>
    <x v="4"/>
    <x v="0"/>
    <d v="2022-08-12T00:00:00"/>
    <x v="2"/>
    <x v="15"/>
  </r>
  <r>
    <d v="2022-09-23T14:41:53"/>
    <s v="JC02F07"/>
    <n v="60"/>
    <n v="0.88"/>
    <n v="6.5000000000000002E-2"/>
    <n v="7.4"/>
    <n v="83.3"/>
    <n v="570"/>
    <n v="880"/>
    <s v="07"/>
    <s v="J"/>
    <s v="C"/>
    <x v="1"/>
    <x v="0"/>
    <d v="2022-08-05T00:00:00"/>
    <x v="3"/>
    <x v="6"/>
  </r>
  <r>
    <d v="2022-09-23T14:42:48"/>
    <s v="JC16F06"/>
    <n v="60"/>
    <n v="0.48899999999999999"/>
    <n v="6.4000000000000001E-2"/>
    <n v="13"/>
    <n v="58.3"/>
    <n v="376"/>
    <n v="489"/>
    <s v="06"/>
    <s v="J"/>
    <s v="C"/>
    <x v="15"/>
    <x v="0"/>
    <d v="2022-08-26T00:00:00"/>
    <x v="0"/>
    <x v="5"/>
  </r>
  <r>
    <d v="2022-09-23T14:44:46"/>
    <s v="JC06F10"/>
    <n v="60"/>
    <n v="0.70699999999999996"/>
    <n v="4.8000000000000001E-2"/>
    <n v="6.8"/>
    <n v="86.7"/>
    <n v="448"/>
    <n v="707"/>
    <s v="10"/>
    <s v="J"/>
    <s v="C"/>
    <x v="4"/>
    <x v="0"/>
    <d v="2022-08-12T00:00:00"/>
    <x v="2"/>
    <x v="14"/>
  </r>
  <r>
    <d v="2022-09-23T14:50:47"/>
    <s v="JC02F06"/>
    <n v="60"/>
    <n v="0.83299999999999996"/>
    <n v="8.1000000000000003E-2"/>
    <n v="9.6999999999999993"/>
    <n v="68.3"/>
    <n v="561"/>
    <n v="833"/>
    <s v="06"/>
    <s v="J"/>
    <s v="C"/>
    <x v="1"/>
    <x v="0"/>
    <d v="2022-08-05T00:00:00"/>
    <x v="3"/>
    <x v="5"/>
  </r>
  <r>
    <d v="2022-09-23T14:54:44"/>
    <s v="JC06F11"/>
    <n v="60"/>
    <n v="0.72899999999999998"/>
    <n v="5.1999999999999998E-2"/>
    <n v="7.2"/>
    <n v="83.3"/>
    <n v="444"/>
    <n v="729"/>
    <s v="11"/>
    <s v="J"/>
    <s v="C"/>
    <x v="4"/>
    <x v="0"/>
    <d v="2022-08-12T00:00:00"/>
    <x v="2"/>
    <x v="13"/>
  </r>
  <r>
    <d v="2022-09-23T14:55:54"/>
    <s v="JC16F05"/>
    <n v="60"/>
    <n v="0.48199999999999998"/>
    <n v="0.06"/>
    <n v="12.5"/>
    <n v="48.3"/>
    <n v="424"/>
    <n v="482"/>
    <s v="05"/>
    <s v="J"/>
    <s v="C"/>
    <x v="15"/>
    <x v="0"/>
    <d v="2022-08-26T00:00:00"/>
    <x v="0"/>
    <x v="4"/>
  </r>
  <r>
    <d v="2022-09-23T14:59:19"/>
    <s v="JC02F05"/>
    <n v="60"/>
    <n v="0.747"/>
    <n v="8.5999999999999993E-2"/>
    <n v="11.5"/>
    <n v="66.7"/>
    <n v="581"/>
    <n v="747"/>
    <s v="05"/>
    <s v="J"/>
    <s v="C"/>
    <x v="1"/>
    <x v="0"/>
    <d v="2022-08-05T00:00:00"/>
    <x v="3"/>
    <x v="4"/>
  </r>
  <r>
    <d v="2022-09-23T15:04:47"/>
    <s v="JC06F12"/>
    <n v="60"/>
    <n v="0.71599999999999997"/>
    <n v="4.2000000000000003E-2"/>
    <n v="5.8"/>
    <n v="91.7"/>
    <n v="439"/>
    <n v="716"/>
    <s v="12"/>
    <s v="J"/>
    <s v="C"/>
    <x v="4"/>
    <x v="0"/>
    <d v="2022-08-12T00:00:00"/>
    <x v="2"/>
    <x v="12"/>
  </r>
  <r>
    <d v="2022-09-23T15:08:12"/>
    <s v="JC02F04"/>
    <n v="60"/>
    <n v="0.76100000000000001"/>
    <n v="6.4000000000000001E-2"/>
    <n v="8.4"/>
    <n v="75"/>
    <n v="562"/>
    <n v="761"/>
    <s v="04"/>
    <s v="J"/>
    <s v="C"/>
    <x v="1"/>
    <x v="0"/>
    <d v="2022-08-05T00:00:00"/>
    <x v="3"/>
    <x v="3"/>
  </r>
  <r>
    <d v="2022-09-23T15:08:15"/>
    <s v="JC16F04"/>
    <n v="60"/>
    <n v="0.46899999999999997"/>
    <n v="6.2E-2"/>
    <n v="13.3"/>
    <n v="48.3"/>
    <n v="482"/>
    <n v="469"/>
    <s v="04"/>
    <s v="J"/>
    <s v="C"/>
    <x v="15"/>
    <x v="0"/>
    <d v="2022-08-26T00:00:00"/>
    <x v="0"/>
    <x v="3"/>
  </r>
  <r>
    <d v="2022-09-23T15:14:55"/>
    <s v="JC06F13"/>
    <n v="60"/>
    <n v="0.70499999999999996"/>
    <n v="5.0999999999999997E-2"/>
    <n v="7.2"/>
    <n v="83.3"/>
    <n v="411"/>
    <n v="705"/>
    <s v="13"/>
    <s v="J"/>
    <s v="C"/>
    <x v="4"/>
    <x v="0"/>
    <d v="2022-08-12T00:00:00"/>
    <x v="2"/>
    <x v="11"/>
  </r>
  <r>
    <d v="2022-09-23T15:16:53"/>
    <s v="JC02F03"/>
    <n v="60"/>
    <n v="0.83"/>
    <n v="8.7999999999999995E-2"/>
    <n v="10.6"/>
    <n v="60"/>
    <n v="565"/>
    <n v="830"/>
    <s v="03"/>
    <s v="J"/>
    <s v="C"/>
    <x v="1"/>
    <x v="0"/>
    <d v="2022-08-05T00:00:00"/>
    <x v="3"/>
    <x v="2"/>
  </r>
  <r>
    <d v="2022-09-23T15:19:13"/>
    <s v="JC16F03"/>
    <n v="60"/>
    <n v="0.47499999999999998"/>
    <n v="5.7000000000000002E-2"/>
    <n v="12"/>
    <n v="60"/>
    <n v="418"/>
    <n v="475"/>
    <s v="03"/>
    <s v="J"/>
    <s v="C"/>
    <x v="15"/>
    <x v="0"/>
    <d v="2022-08-26T00:00:00"/>
    <x v="0"/>
    <x v="2"/>
  </r>
  <r>
    <d v="2022-09-23T15:25:36"/>
    <s v="JC02F02"/>
    <n v="60"/>
    <n v="0.80800000000000005"/>
    <n v="7.4999999999999997E-2"/>
    <n v="9.3000000000000007"/>
    <n v="63.3"/>
    <n v="581"/>
    <n v="808"/>
    <s v="02"/>
    <s v="J"/>
    <s v="C"/>
    <x v="1"/>
    <x v="0"/>
    <d v="2022-08-05T00:00:00"/>
    <x v="3"/>
    <x v="1"/>
  </r>
  <r>
    <d v="2022-09-23T15:25:38"/>
    <s v="JC06F14"/>
    <n v="60"/>
    <n v="0.70599999999999996"/>
    <n v="0.04"/>
    <n v="5.6"/>
    <n v="93.3"/>
    <n v="401"/>
    <n v="706"/>
    <s v="14"/>
    <s v="J"/>
    <s v="C"/>
    <x v="4"/>
    <x v="0"/>
    <d v="2022-08-12T00:00:00"/>
    <x v="2"/>
    <x v="10"/>
  </r>
  <r>
    <d v="2022-09-23T15:31:07"/>
    <s v="JC16F01"/>
    <n v="60"/>
    <n v="0.52200000000000002"/>
    <n v="7.0000000000000007E-2"/>
    <n v="13.4"/>
    <n v="60"/>
    <n v="404"/>
    <n v="522"/>
    <s v="01"/>
    <s v="J"/>
    <s v="C"/>
    <x v="15"/>
    <x v="0"/>
    <d v="2022-08-26T00:00:00"/>
    <x v="0"/>
    <x v="0"/>
  </r>
  <r>
    <d v="2022-09-23T15:33:42"/>
    <s v="JC02F01"/>
    <n v="60"/>
    <n v="0.80400000000000005"/>
    <n v="5.0999999999999997E-2"/>
    <n v="6.4"/>
    <n v="93.3"/>
    <n v="547"/>
    <n v="804"/>
    <s v="01"/>
    <s v="J"/>
    <s v="C"/>
    <x v="1"/>
    <x v="0"/>
    <d v="2022-08-05T00:00:00"/>
    <x v="3"/>
    <x v="0"/>
  </r>
  <r>
    <d v="2022-09-23T15:36:36"/>
    <s v="JC06F15"/>
    <n v="60"/>
    <n v="0.72299999999999998"/>
    <n v="5.7000000000000002E-2"/>
    <n v="7.9"/>
    <n v="85"/>
    <n v="442"/>
    <n v="723"/>
    <s v="15"/>
    <s v="J"/>
    <s v="C"/>
    <x v="4"/>
    <x v="0"/>
    <d v="2022-08-12T00:00:00"/>
    <x v="2"/>
    <x v="9"/>
  </r>
  <r>
    <d v="2022-09-23T15:42:02"/>
    <s v="JC16F02"/>
    <n v="60"/>
    <n v="0.496"/>
    <n v="7.0000000000000007E-2"/>
    <n v="14.1"/>
    <n v="45"/>
    <n v="405"/>
    <n v="496"/>
    <s v="02"/>
    <s v="J"/>
    <s v="C"/>
    <x v="15"/>
    <x v="0"/>
    <d v="2022-08-26T00:00:00"/>
    <x v="0"/>
    <x v="1"/>
  </r>
  <r>
    <d v="2022-09-23T15:46:42"/>
    <s v="JC06F16"/>
    <n v="60"/>
    <n v="0.72499999999999998"/>
    <n v="4.4999999999999998E-2"/>
    <n v="6.2"/>
    <n v="91.7"/>
    <n v="495"/>
    <n v="725"/>
    <s v="16"/>
    <s v="J"/>
    <s v="C"/>
    <x v="4"/>
    <x v="0"/>
    <d v="2022-08-12T00:00:00"/>
    <x v="2"/>
    <x v="8"/>
  </r>
  <r>
    <d v="2022-09-23T15:55:53"/>
    <s v="JC06M07"/>
    <n v="20"/>
    <n v="1.0940000000000001"/>
    <n v="7.9000000000000001E-2"/>
    <n v="7.2"/>
    <n v="85"/>
    <n v="398"/>
    <n v="1094"/>
    <s v="07"/>
    <s v="J"/>
    <s v="C"/>
    <x v="4"/>
    <x v="1"/>
    <d v="2022-08-12T00:00:00"/>
    <x v="2"/>
    <x v="6"/>
  </r>
  <r>
    <d v="2022-09-23T15:59:55"/>
    <s v="JC06M06"/>
    <n v="20"/>
    <n v="1.244"/>
    <n v="0.13400000000000001"/>
    <n v="10.8"/>
    <n v="70"/>
    <n v="416"/>
    <n v="1244"/>
    <s v="06"/>
    <s v="J"/>
    <s v="C"/>
    <x v="4"/>
    <x v="1"/>
    <d v="2022-08-12T00:00:00"/>
    <x v="2"/>
    <x v="5"/>
  </r>
  <r>
    <d v="2022-09-23T16:04:00"/>
    <s v="JC06M05"/>
    <n v="20"/>
    <n v="1.0229999999999999"/>
    <n v="0.108"/>
    <n v="10.5"/>
    <n v="80"/>
    <n v="453"/>
    <n v="1022.9999999999999"/>
    <s v="05"/>
    <s v="J"/>
    <s v="C"/>
    <x v="4"/>
    <x v="1"/>
    <d v="2022-08-12T00:00:00"/>
    <x v="2"/>
    <x v="4"/>
  </r>
  <r>
    <d v="2022-09-23T16:07:57"/>
    <s v="JC06M04"/>
    <n v="20"/>
    <n v="1.0109999999999999"/>
    <n v="8.1000000000000003E-2"/>
    <n v="8"/>
    <n v="90"/>
    <n v="439"/>
    <n v="1010.9999999999999"/>
    <s v="04"/>
    <s v="J"/>
    <s v="C"/>
    <x v="4"/>
    <x v="1"/>
    <d v="2022-08-12T00:00:00"/>
    <x v="2"/>
    <x v="3"/>
  </r>
  <r>
    <d v="2022-09-23T16:11:48"/>
    <s v="JC06M03"/>
    <n v="20"/>
    <n v="0.97399999999999998"/>
    <n v="7.4999999999999997E-2"/>
    <n v="7.7"/>
    <n v="85"/>
    <n v="453"/>
    <n v="974"/>
    <s v="03"/>
    <s v="J"/>
    <s v="C"/>
    <x v="4"/>
    <x v="1"/>
    <d v="2022-08-12T00:00:00"/>
    <x v="2"/>
    <x v="2"/>
  </r>
  <r>
    <d v="2022-09-23T16:15:26"/>
    <s v="JC06M02"/>
    <n v="20"/>
    <n v="1.0069999999999999"/>
    <n v="9.1999999999999998E-2"/>
    <n v="9.1"/>
    <n v="65"/>
    <n v="379"/>
    <n v="1006.9999999999999"/>
    <s v="02"/>
    <s v="J"/>
    <s v="C"/>
    <x v="4"/>
    <x v="1"/>
    <d v="2022-08-12T00:00:00"/>
    <x v="2"/>
    <x v="1"/>
  </r>
  <r>
    <d v="2022-09-24T08:19:13"/>
    <s v="JC05F01"/>
    <n v="60"/>
    <n v="0.67800000000000005"/>
    <n v="7.0000000000000007E-2"/>
    <n v="10.3"/>
    <n v="68.3"/>
    <n v="262"/>
    <n v="678"/>
    <s v="01"/>
    <s v="J"/>
    <s v="C"/>
    <x v="10"/>
    <x v="0"/>
    <d v="2022-08-12T00:00:00"/>
    <x v="2"/>
    <x v="0"/>
  </r>
  <r>
    <d v="2022-09-24T08:33:19"/>
    <s v="JC05F02"/>
    <n v="60"/>
    <n v="0.68200000000000005"/>
    <n v="0.09"/>
    <n v="13.2"/>
    <n v="56.7"/>
    <n v="368"/>
    <n v="682"/>
    <s v="02"/>
    <s v="J"/>
    <s v="C"/>
    <x v="10"/>
    <x v="0"/>
    <d v="2022-08-12T00:00:00"/>
    <x v="2"/>
    <x v="1"/>
  </r>
  <r>
    <d v="2022-09-24T08:46:49"/>
    <s v="JC05F03"/>
    <n v="60"/>
    <n v="0.73099999999999998"/>
    <n v="7.0000000000000007E-2"/>
    <n v="9.5"/>
    <n v="75"/>
    <n v="363"/>
    <n v="731"/>
    <s v="03"/>
    <s v="J"/>
    <s v="C"/>
    <x v="10"/>
    <x v="0"/>
    <d v="2022-08-12T00:00:00"/>
    <x v="2"/>
    <x v="2"/>
  </r>
  <r>
    <d v="2022-09-24T08:59:50"/>
    <s v="JC05F04"/>
    <n v="60"/>
    <n v="0.746"/>
    <n v="6.0999999999999999E-2"/>
    <n v="8.1999999999999993"/>
    <n v="81.7"/>
    <n v="378"/>
    <n v="746"/>
    <s v="04"/>
    <s v="J"/>
    <s v="C"/>
    <x v="10"/>
    <x v="0"/>
    <d v="2022-08-12T00:00:00"/>
    <x v="2"/>
    <x v="3"/>
  </r>
  <r>
    <d v="2022-09-24T09:12:40"/>
    <s v="JC05F05"/>
    <n v="60"/>
    <n v="0.63700000000000001"/>
    <n v="4.7E-2"/>
    <n v="7.3"/>
    <n v="85"/>
    <n v="469"/>
    <n v="637"/>
    <s v="05"/>
    <s v="J"/>
    <s v="C"/>
    <x v="10"/>
    <x v="0"/>
    <d v="2022-08-12T00:00:00"/>
    <x v="2"/>
    <x v="4"/>
  </r>
  <r>
    <d v="2022-09-24T09:23:13"/>
    <s v="JC05F06"/>
    <n v="60"/>
    <n v="0.64900000000000002"/>
    <n v="0.04"/>
    <n v="6.1"/>
    <n v="90"/>
    <n v="384"/>
    <n v="649"/>
    <s v="06"/>
    <s v="J"/>
    <s v="C"/>
    <x v="10"/>
    <x v="0"/>
    <d v="2022-08-12T00:00:00"/>
    <x v="2"/>
    <x v="5"/>
  </r>
  <r>
    <d v="2022-09-24T09:35:20"/>
    <s v="JC05F07"/>
    <n v="60"/>
    <n v="0.72599999999999998"/>
    <n v="4.5999999999999999E-2"/>
    <n v="6.3"/>
    <n v="91.7"/>
    <n v="407"/>
    <n v="726"/>
    <s v="07"/>
    <s v="J"/>
    <s v="C"/>
    <x v="10"/>
    <x v="0"/>
    <d v="2022-08-12T00:00:00"/>
    <x v="2"/>
    <x v="6"/>
  </r>
  <r>
    <d v="2022-09-24T09:46:54"/>
    <s v="JC05F08"/>
    <n v="60"/>
    <n v="0.72599999999999998"/>
    <n v="5.8999999999999997E-2"/>
    <n v="8.1"/>
    <n v="80"/>
    <n v="370"/>
    <n v="726"/>
    <s v="08"/>
    <s v="J"/>
    <s v="C"/>
    <x v="10"/>
    <x v="0"/>
    <d v="2022-08-12T00:00:00"/>
    <x v="2"/>
    <x v="7"/>
  </r>
  <r>
    <d v="2022-09-24T09:59:07"/>
    <s v="JC05F09"/>
    <n v="60"/>
    <n v="0.72599999999999998"/>
    <n v="6.9000000000000006E-2"/>
    <n v="9.5"/>
    <n v="86.7"/>
    <n v="393"/>
    <n v="726"/>
    <s v="09"/>
    <s v="J"/>
    <s v="C"/>
    <x v="10"/>
    <x v="0"/>
    <d v="2022-08-12T00:00:00"/>
    <x v="2"/>
    <x v="15"/>
  </r>
  <r>
    <d v="2022-09-24T10:11:07"/>
    <s v="JC05F10"/>
    <n v="60"/>
    <n v="0.72299999999999998"/>
    <n v="4.3999999999999997E-2"/>
    <n v="6.1"/>
    <n v="88.3"/>
    <n v="390"/>
    <n v="723"/>
    <s v="10"/>
    <s v="J"/>
    <s v="C"/>
    <x v="10"/>
    <x v="0"/>
    <d v="2022-08-12T00:00:00"/>
    <x v="2"/>
    <x v="14"/>
  </r>
  <r>
    <d v="2022-09-24T10:22:57"/>
    <s v="JC05F11"/>
    <n v="60"/>
    <n v="0.64100000000000001"/>
    <n v="4.2999999999999997E-2"/>
    <n v="6.8"/>
    <n v="85"/>
    <n v="453"/>
    <n v="641"/>
    <s v="11"/>
    <s v="J"/>
    <s v="C"/>
    <x v="10"/>
    <x v="0"/>
    <d v="2022-08-12T00:00:00"/>
    <x v="2"/>
    <x v="13"/>
  </r>
  <r>
    <d v="2022-09-24T10:33:23"/>
    <s v="JC05F12"/>
    <n v="60"/>
    <n v="0.621"/>
    <n v="4.7E-2"/>
    <n v="7.6"/>
    <n v="81.7"/>
    <n v="399"/>
    <n v="621"/>
    <s v="12"/>
    <s v="J"/>
    <s v="C"/>
    <x v="10"/>
    <x v="0"/>
    <d v="2022-08-12T00:00:00"/>
    <x v="2"/>
    <x v="12"/>
  </r>
  <r>
    <d v="2022-09-24T10:45:18"/>
    <s v="JC05F13"/>
    <n v="60"/>
    <n v="0.63700000000000001"/>
    <n v="3.7999999999999999E-2"/>
    <n v="5.9"/>
    <n v="90"/>
    <n v="411"/>
    <n v="637"/>
    <s v="13"/>
    <s v="J"/>
    <s v="C"/>
    <x v="10"/>
    <x v="0"/>
    <d v="2022-08-12T00:00:00"/>
    <x v="2"/>
    <x v="11"/>
  </r>
  <r>
    <d v="2022-09-24T10:56:13"/>
    <s v="JC05F14"/>
    <n v="60"/>
    <n v="0.626"/>
    <n v="0.04"/>
    <n v="6.5"/>
    <n v="86.7"/>
    <n v="399"/>
    <n v="626"/>
    <s v="14"/>
    <s v="J"/>
    <s v="C"/>
    <x v="10"/>
    <x v="0"/>
    <d v="2022-08-12T00:00:00"/>
    <x v="2"/>
    <x v="10"/>
  </r>
  <r>
    <d v="2022-09-24T11:08:16"/>
    <s v="JC05F15"/>
    <n v="60"/>
    <n v="0.70599999999999996"/>
    <n v="6.9000000000000006E-2"/>
    <n v="9.8000000000000007"/>
    <n v="65"/>
    <n v="391"/>
    <n v="706"/>
    <s v="15"/>
    <s v="J"/>
    <s v="C"/>
    <x v="10"/>
    <x v="0"/>
    <d v="2022-08-12T00:00:00"/>
    <x v="2"/>
    <x v="9"/>
  </r>
  <r>
    <d v="2022-09-24T11:19:48"/>
    <s v="JC05F16"/>
    <n v="60"/>
    <n v="0.71499999999999997"/>
    <n v="0.05"/>
    <n v="7"/>
    <n v="88.3"/>
    <n v="399"/>
    <n v="715"/>
    <s v="16"/>
    <s v="J"/>
    <s v="C"/>
    <x v="10"/>
    <x v="0"/>
    <d v="2022-08-12T00:00:00"/>
    <x v="2"/>
    <x v="8"/>
  </r>
  <r>
    <d v="2022-09-24T11:30:51"/>
    <s v="JC05M07"/>
    <n v="20"/>
    <n v="1.1479999999999999"/>
    <n v="9.6000000000000002E-2"/>
    <n v="8.4"/>
    <n v="75"/>
    <n v="350"/>
    <n v="1148"/>
    <s v="07"/>
    <s v="J"/>
    <s v="C"/>
    <x v="10"/>
    <x v="1"/>
    <d v="2022-08-12T00:00:00"/>
    <x v="2"/>
    <x v="6"/>
  </r>
  <r>
    <d v="2022-09-24T11:35:26"/>
    <s v="JC05M06"/>
    <n v="20"/>
    <n v="1.155"/>
    <n v="8.2000000000000003E-2"/>
    <n v="7.1"/>
    <n v="80"/>
    <n v="426"/>
    <n v="1155"/>
    <s v="06"/>
    <s v="J"/>
    <s v="C"/>
    <x v="10"/>
    <x v="1"/>
    <d v="2022-08-12T00:00:00"/>
    <x v="2"/>
    <x v="5"/>
  </r>
  <r>
    <d v="2022-09-24T11:39:42"/>
    <s v="JC05M05"/>
    <n v="20"/>
    <n v="1.0509999999999999"/>
    <n v="9.8000000000000004E-2"/>
    <n v="9.3000000000000007"/>
    <n v="70"/>
    <n v="404"/>
    <n v="1051"/>
    <s v="05"/>
    <s v="J"/>
    <s v="C"/>
    <x v="10"/>
    <x v="1"/>
    <d v="2022-08-12T00:00:00"/>
    <x v="2"/>
    <x v="4"/>
  </r>
  <r>
    <d v="2022-09-24T11:43:54"/>
    <s v="JC05M04"/>
    <n v="20"/>
    <n v="1.117"/>
    <n v="0.14000000000000001"/>
    <n v="12.5"/>
    <n v="45"/>
    <n v="409"/>
    <n v="1117"/>
    <s v="04"/>
    <s v="J"/>
    <s v="C"/>
    <x v="10"/>
    <x v="1"/>
    <d v="2022-08-12T00:00:00"/>
    <x v="2"/>
    <x v="3"/>
  </r>
  <r>
    <d v="2022-09-24T11:47:41"/>
    <s v="JC05M03"/>
    <n v="20"/>
    <n v="1.0149999999999999"/>
    <n v="8.3000000000000004E-2"/>
    <n v="8.1999999999999993"/>
    <n v="80"/>
    <n v="387"/>
    <n v="1014.9999999999999"/>
    <s v="03"/>
    <s v="J"/>
    <s v="C"/>
    <x v="10"/>
    <x v="1"/>
    <d v="2022-08-12T00:00:00"/>
    <x v="2"/>
    <x v="2"/>
  </r>
  <r>
    <d v="2022-09-24T11:51:35"/>
    <s v="JC05M02"/>
    <n v="20"/>
    <n v="0.91700000000000004"/>
    <n v="5.6000000000000001E-2"/>
    <n v="6.1"/>
    <n v="90"/>
    <n v="365"/>
    <n v="917"/>
    <s v="02"/>
    <s v="J"/>
    <s v="C"/>
    <x v="10"/>
    <x v="1"/>
    <d v="2022-08-12T00:00:00"/>
    <x v="2"/>
    <x v="1"/>
  </r>
  <r>
    <d v="2022-09-26T08:49:28"/>
    <s v="JC03F16"/>
    <n v="60"/>
    <n v="0.88800000000000001"/>
    <n v="5.6000000000000001E-2"/>
    <n v="6.3"/>
    <n v="90"/>
    <n v="452"/>
    <n v="888"/>
    <s v="16"/>
    <s v="J"/>
    <s v="C"/>
    <x v="2"/>
    <x v="0"/>
    <d v="2022-08-08T00:00:00"/>
    <x v="3"/>
    <x v="8"/>
  </r>
  <r>
    <d v="2022-09-26T09:00:15"/>
    <s v="JC03F15"/>
    <n v="60"/>
    <n v="0.82199999999999995"/>
    <n v="6.5000000000000002E-2"/>
    <n v="7.9"/>
    <n v="80"/>
    <n v="505"/>
    <n v="822"/>
    <s v="15"/>
    <s v="J"/>
    <s v="C"/>
    <x v="2"/>
    <x v="0"/>
    <d v="2022-08-08T00:00:00"/>
    <x v="3"/>
    <x v="9"/>
  </r>
  <r>
    <d v="2022-09-26T09:09:40"/>
    <s v="JC03F14"/>
    <n v="60"/>
    <n v="0.89700000000000002"/>
    <n v="5.7000000000000002E-2"/>
    <n v="6.3"/>
    <n v="88.3"/>
    <n v="512"/>
    <n v="897"/>
    <s v="14"/>
    <s v="J"/>
    <s v="C"/>
    <x v="2"/>
    <x v="0"/>
    <d v="2022-08-08T00:00:00"/>
    <x v="3"/>
    <x v="10"/>
  </r>
  <r>
    <d v="2022-09-26T09:18:19"/>
    <s v="JC03F13"/>
    <n v="60"/>
    <n v="0.88700000000000001"/>
    <n v="5.5E-2"/>
    <n v="6.2"/>
    <n v="91.7"/>
    <n v="491"/>
    <n v="887"/>
    <s v="13"/>
    <s v="J"/>
    <s v="C"/>
    <x v="2"/>
    <x v="0"/>
    <d v="2022-08-08T00:00:00"/>
    <x v="3"/>
    <x v="11"/>
  </r>
  <r>
    <d v="2022-09-26T09:27:20"/>
    <s v="JC03F12"/>
    <n v="62"/>
    <n v="0.91700000000000004"/>
    <n v="6.6000000000000003E-2"/>
    <n v="7.2"/>
    <n v="83.9"/>
    <n v="472"/>
    <n v="917"/>
    <s v="12"/>
    <s v="J"/>
    <s v="C"/>
    <x v="2"/>
    <x v="0"/>
    <d v="2022-08-08T00:00:00"/>
    <x v="3"/>
    <x v="12"/>
  </r>
  <r>
    <d v="2022-09-26T09:37:27"/>
    <s v="JC03F11"/>
    <n v="60"/>
    <n v="0.91600000000000004"/>
    <n v="0.06"/>
    <n v="6.5"/>
    <n v="86.7"/>
    <n v="517"/>
    <n v="916"/>
    <s v="11"/>
    <s v="J"/>
    <s v="C"/>
    <x v="2"/>
    <x v="0"/>
    <d v="2022-08-08T00:00:00"/>
    <x v="3"/>
    <x v="13"/>
  </r>
  <r>
    <d v="2022-09-26T09:46:26"/>
    <s v="JC03F10"/>
    <n v="60"/>
    <n v="0.91"/>
    <n v="6.5000000000000002E-2"/>
    <n v="7.1"/>
    <n v="81.7"/>
    <n v="512"/>
    <n v="910"/>
    <s v="10"/>
    <s v="J"/>
    <s v="C"/>
    <x v="2"/>
    <x v="0"/>
    <d v="2022-08-08T00:00:00"/>
    <x v="3"/>
    <x v="14"/>
  </r>
  <r>
    <d v="2022-09-26T09:55:21"/>
    <s v="JC03F09"/>
    <n v="60"/>
    <n v="0.95199999999999996"/>
    <n v="7.5999999999999998E-2"/>
    <n v="8"/>
    <n v="81.7"/>
    <n v="540"/>
    <n v="952"/>
    <s v="09"/>
    <s v="J"/>
    <s v="C"/>
    <x v="2"/>
    <x v="0"/>
    <d v="2022-08-08T00:00:00"/>
    <x v="3"/>
    <x v="15"/>
  </r>
  <r>
    <d v="2022-09-26T10:04:56"/>
    <s v="JC03F08"/>
    <n v="60"/>
    <n v="0.93600000000000005"/>
    <n v="7.5999999999999998E-2"/>
    <n v="8.1"/>
    <n v="85"/>
    <n v="523"/>
    <n v="936"/>
    <s v="08"/>
    <s v="J"/>
    <s v="C"/>
    <x v="2"/>
    <x v="0"/>
    <d v="2022-08-08T00:00:00"/>
    <x v="3"/>
    <x v="7"/>
  </r>
  <r>
    <d v="2022-09-26T10:13:50"/>
    <s v="JC03F07"/>
    <n v="60"/>
    <n v="0.91200000000000003"/>
    <n v="5.8999999999999997E-2"/>
    <n v="6.4"/>
    <n v="90"/>
    <n v="529"/>
    <n v="912"/>
    <s v="07"/>
    <s v="J"/>
    <s v="C"/>
    <x v="2"/>
    <x v="0"/>
    <d v="2022-08-08T00:00:00"/>
    <x v="3"/>
    <x v="6"/>
  </r>
  <r>
    <d v="2022-09-26T10:23:29"/>
    <s v="JC03F06"/>
    <n v="60"/>
    <n v="0.86399999999999999"/>
    <n v="6.3E-2"/>
    <n v="7.2"/>
    <n v="86.7"/>
    <n v="509"/>
    <n v="864"/>
    <s v="06"/>
    <s v="J"/>
    <s v="C"/>
    <x v="2"/>
    <x v="0"/>
    <d v="2022-08-08T00:00:00"/>
    <x v="3"/>
    <x v="5"/>
  </r>
  <r>
    <d v="2022-09-26T10:32:16"/>
    <s v="JC03F05"/>
    <n v="60"/>
    <n v="0.77900000000000003"/>
    <n v="7.9000000000000001E-2"/>
    <n v="10.199999999999999"/>
    <n v="71.7"/>
    <n v="532"/>
    <n v="779"/>
    <s v="05"/>
    <s v="J"/>
    <s v="C"/>
    <x v="2"/>
    <x v="0"/>
    <d v="2022-08-08T00:00:00"/>
    <x v="3"/>
    <x v="4"/>
  </r>
  <r>
    <d v="2022-09-26T10:41:15"/>
    <s v="JC03F04"/>
    <n v="60"/>
    <n v="0.78700000000000003"/>
    <n v="5.8000000000000003E-2"/>
    <n v="7.4"/>
    <n v="86.7"/>
    <n v="527"/>
    <n v="787"/>
    <s v="04"/>
    <s v="J"/>
    <s v="C"/>
    <x v="2"/>
    <x v="0"/>
    <d v="2022-08-08T00:00:00"/>
    <x v="3"/>
    <x v="3"/>
  </r>
  <r>
    <d v="2022-09-26T10:50:12"/>
    <s v="JC03F03"/>
    <n v="60"/>
    <n v="0.79100000000000004"/>
    <n v="6.7000000000000004E-2"/>
    <n v="8.5"/>
    <n v="83.3"/>
    <n v="528"/>
    <n v="791"/>
    <s v="03"/>
    <s v="J"/>
    <s v="C"/>
    <x v="2"/>
    <x v="0"/>
    <d v="2022-08-08T00:00:00"/>
    <x v="3"/>
    <x v="2"/>
  </r>
  <r>
    <d v="2022-09-26T10:59:12"/>
    <s v="JC03F02"/>
    <n v="60"/>
    <n v="0.81599999999999995"/>
    <n v="6.8000000000000005E-2"/>
    <n v="8.4"/>
    <n v="81.7"/>
    <n v="459"/>
    <n v="816"/>
    <s v="02"/>
    <s v="J"/>
    <s v="C"/>
    <x v="2"/>
    <x v="0"/>
    <d v="2022-08-08T00:00:00"/>
    <x v="3"/>
    <x v="1"/>
  </r>
  <r>
    <d v="2022-09-26T11:09:03"/>
    <s v="JC03F01"/>
    <n v="60"/>
    <n v="0.82799999999999996"/>
    <n v="0.06"/>
    <n v="7.3"/>
    <n v="86.7"/>
    <n v="517"/>
    <n v="828"/>
    <s v="01"/>
    <s v="J"/>
    <s v="C"/>
    <x v="2"/>
    <x v="0"/>
    <d v="2022-08-08T00:00:00"/>
    <x v="3"/>
    <x v="0"/>
  </r>
  <r>
    <d v="2022-09-26T08:17:53"/>
    <s v="JC03M01"/>
    <n v="20"/>
    <n v="1.099"/>
    <n v="0.11799999999999999"/>
    <n v="10.8"/>
    <n v="65"/>
    <n v="436"/>
    <n v="1099"/>
    <s v="01"/>
    <s v="J"/>
    <s v="C"/>
    <x v="2"/>
    <x v="1"/>
    <d v="2022-08-08T00:00:00"/>
    <x v="3"/>
    <x v="0"/>
  </r>
  <r>
    <d v="2022-09-26T08:22:03"/>
    <s v="JC03M02"/>
    <n v="20"/>
    <n v="1.1859999999999999"/>
    <n v="0.107"/>
    <n v="9.1"/>
    <n v="75"/>
    <n v="456"/>
    <n v="1186"/>
    <s v="02"/>
    <s v="J"/>
    <s v="C"/>
    <x v="2"/>
    <x v="1"/>
    <d v="2022-08-08T00:00:00"/>
    <x v="3"/>
    <x v="1"/>
  </r>
  <r>
    <d v="2022-09-26T08:26:49"/>
    <s v="JC03M03"/>
    <n v="21"/>
    <n v="1.2569999999999999"/>
    <n v="9.7000000000000003E-2"/>
    <n v="7.7"/>
    <n v="85.7"/>
    <n v="369"/>
    <n v="1257"/>
    <s v="03"/>
    <s v="J"/>
    <s v="C"/>
    <x v="2"/>
    <x v="1"/>
    <d v="2022-08-08T00:00:00"/>
    <x v="3"/>
    <x v="2"/>
  </r>
  <r>
    <d v="2022-09-26T08:31:40"/>
    <s v="JC03M04"/>
    <n v="20"/>
    <n v="1.143"/>
    <n v="8.2000000000000003E-2"/>
    <n v="7.2"/>
    <n v="90"/>
    <n v="429"/>
    <n v="1143"/>
    <s v="04"/>
    <s v="J"/>
    <s v="C"/>
    <x v="2"/>
    <x v="1"/>
    <d v="2022-08-08T00:00:00"/>
    <x v="3"/>
    <x v="3"/>
  </r>
  <r>
    <d v="2022-09-26T08:36:04"/>
    <s v="JC03M05"/>
    <n v="21"/>
    <n v="1.2270000000000001"/>
    <n v="9.9000000000000005E-2"/>
    <n v="8.1"/>
    <n v="76.2"/>
    <n v="485"/>
    <n v="1227"/>
    <s v="05"/>
    <s v="J"/>
    <s v="C"/>
    <x v="2"/>
    <x v="1"/>
    <d v="2022-08-08T00:00:00"/>
    <x v="3"/>
    <x v="4"/>
  </r>
  <r>
    <d v="2022-09-26T08:39:54"/>
    <s v="JC03M06"/>
    <n v="20"/>
    <n v="1.2050000000000001"/>
    <n v="8.5000000000000006E-2"/>
    <n v="7"/>
    <n v="90"/>
    <n v="447"/>
    <n v="1205"/>
    <s v="06"/>
    <s v="J"/>
    <s v="C"/>
    <x v="2"/>
    <x v="1"/>
    <d v="2022-08-08T00:00:00"/>
    <x v="3"/>
    <x v="5"/>
  </r>
  <r>
    <d v="2022-09-26T08:44:02"/>
    <s v="JC03M07"/>
    <n v="20"/>
    <n v="1.3380000000000001"/>
    <n v="0.14699999999999999"/>
    <n v="11"/>
    <n v="75"/>
    <n v="398"/>
    <n v="1338"/>
    <s v="07"/>
    <s v="J"/>
    <s v="C"/>
    <x v="2"/>
    <x v="1"/>
    <d v="2022-08-08T00:00:00"/>
    <x v="3"/>
    <x v="6"/>
  </r>
  <r>
    <d v="2022-09-26T13:10:22"/>
    <s v="JC04F16"/>
    <n v="60"/>
    <n v="0.86099999999999999"/>
    <n v="5.8999999999999997E-2"/>
    <n v="6.9"/>
    <n v="86.7"/>
    <n v="507"/>
    <n v="861"/>
    <s v="16"/>
    <s v="J"/>
    <s v="C"/>
    <x v="3"/>
    <x v="0"/>
    <d v="2022-08-08T00:00:00"/>
    <x v="3"/>
    <x v="8"/>
  </r>
  <r>
    <d v="2022-09-26T13:19:58"/>
    <s v="JC04F15"/>
    <n v="60"/>
    <n v="0.873"/>
    <n v="6.6000000000000003E-2"/>
    <n v="7.6"/>
    <n v="85"/>
    <n v="464"/>
    <n v="873"/>
    <s v="15"/>
    <s v="J"/>
    <s v="C"/>
    <x v="3"/>
    <x v="0"/>
    <d v="2022-08-08T00:00:00"/>
    <x v="3"/>
    <x v="9"/>
  </r>
  <r>
    <d v="2022-09-26T13:30:22"/>
    <s v="JC04F14"/>
    <n v="60"/>
    <n v="0.872"/>
    <n v="6.7000000000000004E-2"/>
    <n v="7.6"/>
    <n v="81.7"/>
    <n v="480"/>
    <n v="872"/>
    <s v="14"/>
    <s v="J"/>
    <s v="C"/>
    <x v="3"/>
    <x v="0"/>
    <d v="2022-08-08T00:00:00"/>
    <x v="3"/>
    <x v="10"/>
  </r>
  <r>
    <d v="2022-09-26T13:40:09"/>
    <s v="JC04F13"/>
    <n v="60"/>
    <n v="0.86199999999999999"/>
    <n v="5.3999999999999999E-2"/>
    <n v="6.3"/>
    <n v="90"/>
    <n v="469"/>
    <n v="862"/>
    <s v="13"/>
    <s v="J"/>
    <s v="C"/>
    <x v="3"/>
    <x v="0"/>
    <d v="2022-08-08T00:00:00"/>
    <x v="3"/>
    <x v="11"/>
  </r>
  <r>
    <d v="2022-09-26T13:49:59"/>
    <s v="JC04F12"/>
    <n v="60"/>
    <n v="0.86399999999999999"/>
    <n v="5.8999999999999997E-2"/>
    <n v="6.8"/>
    <n v="86.7"/>
    <n v="516"/>
    <n v="864"/>
    <s v="12"/>
    <s v="J"/>
    <s v="C"/>
    <x v="3"/>
    <x v="0"/>
    <d v="2022-08-08T00:00:00"/>
    <x v="3"/>
    <x v="12"/>
  </r>
  <r>
    <d v="2022-09-26T13:59:20"/>
    <s v="JC04F11"/>
    <n v="60"/>
    <n v="0.85399999999999998"/>
    <n v="6.7000000000000004E-2"/>
    <n v="7.9"/>
    <n v="81.7"/>
    <n v="501"/>
    <n v="854"/>
    <s v="11"/>
    <s v="J"/>
    <s v="C"/>
    <x v="3"/>
    <x v="0"/>
    <d v="2022-08-08T00:00:00"/>
    <x v="3"/>
    <x v="13"/>
  </r>
  <r>
    <d v="2022-09-26T14:08:47"/>
    <s v="JC04F10"/>
    <n v="60"/>
    <n v="0.83899999999999997"/>
    <n v="7.4999999999999997E-2"/>
    <n v="8.9"/>
    <n v="66.7"/>
    <n v="558"/>
    <n v="839"/>
    <s v="10"/>
    <s v="J"/>
    <s v="C"/>
    <x v="3"/>
    <x v="0"/>
    <d v="2022-08-08T00:00:00"/>
    <x v="3"/>
    <x v="14"/>
  </r>
  <r>
    <d v="2022-09-26T14:18:21"/>
    <s v="JC04F09"/>
    <n v="60"/>
    <n v="0.876"/>
    <n v="9.0999999999999998E-2"/>
    <n v="10.4"/>
    <n v="68.3"/>
    <n v="516"/>
    <n v="876"/>
    <s v="09"/>
    <s v="J"/>
    <s v="C"/>
    <x v="3"/>
    <x v="0"/>
    <d v="2022-08-08T00:00:00"/>
    <x v="3"/>
    <x v="15"/>
  </r>
  <r>
    <d v="2022-09-26T14:27:50"/>
    <s v="JC04F08"/>
    <n v="60"/>
    <n v="0.94099999999999995"/>
    <n v="6.3E-2"/>
    <n v="6.7"/>
    <n v="86.7"/>
    <n v="501"/>
    <n v="941"/>
    <s v="08"/>
    <s v="J"/>
    <s v="C"/>
    <x v="3"/>
    <x v="0"/>
    <d v="2022-08-08T00:00:00"/>
    <x v="3"/>
    <x v="7"/>
  </r>
  <r>
    <d v="2022-09-26T14:37:38"/>
    <s v="JC04F07"/>
    <n v="60"/>
    <n v="0.92500000000000004"/>
    <n v="8.5999999999999993E-2"/>
    <n v="9.3000000000000007"/>
    <n v="81.7"/>
    <n v="513"/>
    <n v="925"/>
    <s v="07"/>
    <s v="J"/>
    <s v="C"/>
    <x v="3"/>
    <x v="0"/>
    <d v="2022-08-08T00:00:00"/>
    <x v="3"/>
    <x v="6"/>
  </r>
  <r>
    <d v="2022-09-26T14:47:10"/>
    <s v="JC04F06"/>
    <n v="60"/>
    <n v="0.752"/>
    <n v="7.4999999999999997E-2"/>
    <n v="10"/>
    <n v="65"/>
    <n v="522"/>
    <n v="752"/>
    <s v="06"/>
    <s v="J"/>
    <s v="C"/>
    <x v="3"/>
    <x v="0"/>
    <d v="2022-08-08T00:00:00"/>
    <x v="3"/>
    <x v="5"/>
  </r>
  <r>
    <d v="2022-09-26T14:56:24"/>
    <s v="JC04F05"/>
    <n v="60"/>
    <n v="0.8"/>
    <n v="6.9000000000000006E-2"/>
    <n v="8.6999999999999993"/>
    <n v="71.7"/>
    <n v="471"/>
    <n v="800"/>
    <s v="05"/>
    <s v="J"/>
    <s v="C"/>
    <x v="3"/>
    <x v="0"/>
    <d v="2022-08-08T00:00:00"/>
    <x v="3"/>
    <x v="4"/>
  </r>
  <r>
    <d v="2022-09-26T15:06:23"/>
    <s v="JC04F04"/>
    <n v="60"/>
    <n v="0.82399999999999995"/>
    <n v="5.8999999999999997E-2"/>
    <n v="7.1"/>
    <n v="85"/>
    <n v="479"/>
    <n v="824"/>
    <s v="04"/>
    <s v="J"/>
    <s v="C"/>
    <x v="3"/>
    <x v="0"/>
    <d v="2022-08-08T00:00:00"/>
    <x v="3"/>
    <x v="3"/>
  </r>
  <r>
    <d v="2022-09-26T15:16:01"/>
    <s v="JC04F03"/>
    <n v="60"/>
    <n v="0.80100000000000005"/>
    <n v="5.5E-2"/>
    <n v="6.8"/>
    <n v="91.7"/>
    <n v="519"/>
    <n v="801"/>
    <s v="03"/>
    <s v="J"/>
    <s v="C"/>
    <x v="3"/>
    <x v="0"/>
    <d v="2022-08-08T00:00:00"/>
    <x v="3"/>
    <x v="2"/>
  </r>
  <r>
    <d v="2022-09-26T15:25:01"/>
    <s v="JC04F02"/>
    <n v="60"/>
    <n v="0.78200000000000003"/>
    <n v="6.2E-2"/>
    <n v="7.9"/>
    <n v="76.7"/>
    <n v="518"/>
    <n v="782"/>
    <s v="02"/>
    <s v="J"/>
    <s v="C"/>
    <x v="3"/>
    <x v="0"/>
    <d v="2022-08-08T00:00:00"/>
    <x v="3"/>
    <x v="1"/>
  </r>
  <r>
    <d v="2022-09-26T15:34:15"/>
    <s v="JC04F01"/>
    <n v="60"/>
    <n v="0.80800000000000005"/>
    <n v="6.6000000000000003E-2"/>
    <n v="8.1999999999999993"/>
    <n v="83.3"/>
    <n v="508"/>
    <n v="808"/>
    <s v="01"/>
    <s v="J"/>
    <s v="C"/>
    <x v="3"/>
    <x v="0"/>
    <d v="2022-08-08T00:00:00"/>
    <x v="3"/>
    <x v="0"/>
  </r>
  <r>
    <d v="2022-09-26T12:43:20"/>
    <s v="JC04M02"/>
    <n v="40"/>
    <n v="1.091"/>
    <n v="9.9000000000000005E-2"/>
    <n v="9.1"/>
    <n v="80"/>
    <n v="410"/>
    <n v="1091"/>
    <s v="02"/>
    <s v="J"/>
    <s v="C"/>
    <x v="3"/>
    <x v="1"/>
    <d v="2022-08-08T00:00:00"/>
    <x v="3"/>
    <x v="1"/>
  </r>
  <r>
    <d v="2022-09-26T12:50:28"/>
    <s v="JC04M03"/>
    <n v="21"/>
    <n v="1.175"/>
    <n v="0.11899999999999999"/>
    <n v="10.1"/>
    <n v="66.7"/>
    <n v="525"/>
    <n v="1175"/>
    <s v="03"/>
    <s v="J"/>
    <s v="C"/>
    <x v="3"/>
    <x v="1"/>
    <d v="2022-08-08T00:00:00"/>
    <x v="3"/>
    <x v="2"/>
  </r>
  <r>
    <d v="2022-09-26T12:54:13"/>
    <s v="JC04M04"/>
    <n v="20"/>
    <n v="1.1040000000000001"/>
    <n v="7.9000000000000001E-2"/>
    <n v="7.1"/>
    <n v="90"/>
    <n v="468"/>
    <n v="1104"/>
    <s v="04"/>
    <s v="J"/>
    <s v="C"/>
    <x v="3"/>
    <x v="1"/>
    <d v="2022-08-08T00:00:00"/>
    <x v="3"/>
    <x v="3"/>
  </r>
  <r>
    <d v="2022-09-26T12:57:55"/>
    <s v="JC04M05"/>
    <n v="20"/>
    <n v="1.2749999999999999"/>
    <n v="0.13700000000000001"/>
    <n v="10.7"/>
    <n v="65"/>
    <n v="480"/>
    <n v="1275"/>
    <s v="05"/>
    <s v="J"/>
    <s v="C"/>
    <x v="3"/>
    <x v="1"/>
    <d v="2022-08-08T00:00:00"/>
    <x v="3"/>
    <x v="4"/>
  </r>
  <r>
    <d v="2022-09-26T13:01:36"/>
    <s v="JC04M06"/>
    <n v="21"/>
    <n v="1.3120000000000001"/>
    <n v="0.112"/>
    <n v="8.5"/>
    <n v="81"/>
    <n v="394"/>
    <n v="1312"/>
    <s v="06"/>
    <s v="J"/>
    <s v="C"/>
    <x v="3"/>
    <x v="1"/>
    <d v="2022-08-08T00:00:00"/>
    <x v="3"/>
    <x v="5"/>
  </r>
  <r>
    <d v="2022-09-26T13:05:40"/>
    <s v="JC04M07"/>
    <n v="20"/>
    <n v="1.22"/>
    <n v="0.121"/>
    <n v="9.9"/>
    <n v="70"/>
    <n v="416"/>
    <n v="1220"/>
    <s v="07"/>
    <s v="J"/>
    <s v="C"/>
    <x v="3"/>
    <x v="1"/>
    <d v="2022-08-08T00:00:00"/>
    <x v="3"/>
    <x v="6"/>
  </r>
  <r>
    <d v="2022-09-26T08:22:25"/>
    <s v="JC08F01"/>
    <n v="60"/>
    <n v="0.74099999999999999"/>
    <n v="5.8999999999999997E-2"/>
    <n v="8"/>
    <n v="76.7"/>
    <n v="477"/>
    <n v="741"/>
    <s v="01"/>
    <s v="J"/>
    <s v="C"/>
    <x v="7"/>
    <x v="0"/>
    <d v="2022-08-15T00:00:00"/>
    <x v="2"/>
    <x v="0"/>
  </r>
  <r>
    <d v="2022-09-26T08:31:52"/>
    <s v="JC08F02"/>
    <n v="60"/>
    <n v="0.68799999999999994"/>
    <n v="4.8000000000000001E-2"/>
    <n v="6.9"/>
    <n v="81.7"/>
    <n v="474"/>
    <n v="688"/>
    <s v="02"/>
    <s v="J"/>
    <s v="C"/>
    <x v="7"/>
    <x v="0"/>
    <d v="2022-08-15T00:00:00"/>
    <x v="2"/>
    <x v="1"/>
  </r>
  <r>
    <d v="2022-09-26T08:41:37"/>
    <s v="JC08F03"/>
    <n v="60"/>
    <n v="0.67600000000000005"/>
    <n v="3.2000000000000001E-2"/>
    <n v="4.7"/>
    <n v="95"/>
    <n v="491"/>
    <n v="676"/>
    <s v="03"/>
    <s v="J"/>
    <s v="C"/>
    <x v="7"/>
    <x v="0"/>
    <d v="2022-08-15T00:00:00"/>
    <x v="2"/>
    <x v="2"/>
  </r>
  <r>
    <d v="2022-09-26T08:51:16"/>
    <s v="JC08F04"/>
    <n v="60"/>
    <n v="0.66200000000000003"/>
    <n v="4.9000000000000002E-2"/>
    <n v="7.4"/>
    <n v="81.7"/>
    <n v="498"/>
    <n v="662"/>
    <s v="04"/>
    <s v="J"/>
    <s v="C"/>
    <x v="7"/>
    <x v="0"/>
    <d v="2022-08-15T00:00:00"/>
    <x v="2"/>
    <x v="3"/>
  </r>
  <r>
    <d v="2022-09-26T09:00:27"/>
    <s v="JC08F05"/>
    <n v="60"/>
    <n v="0.71299999999999997"/>
    <n v="4.7E-2"/>
    <n v="6.5"/>
    <n v="88.3"/>
    <n v="481"/>
    <n v="713"/>
    <s v="05"/>
    <s v="J"/>
    <s v="C"/>
    <x v="7"/>
    <x v="0"/>
    <d v="2022-08-15T00:00:00"/>
    <x v="2"/>
    <x v="4"/>
  </r>
  <r>
    <d v="2022-09-26T09:10:02"/>
    <s v="JC08F06"/>
    <n v="60"/>
    <n v="0.69899999999999995"/>
    <n v="4.2999999999999997E-2"/>
    <n v="6.2"/>
    <n v="88.3"/>
    <n v="520"/>
    <n v="699"/>
    <s v="06"/>
    <s v="J"/>
    <s v="C"/>
    <x v="7"/>
    <x v="0"/>
    <d v="2022-08-15T00:00:00"/>
    <x v="2"/>
    <x v="5"/>
  </r>
  <r>
    <d v="2022-09-26T09:19:14"/>
    <s v="JC08F07"/>
    <n v="60"/>
    <n v="0.82099999999999995"/>
    <n v="6.3E-2"/>
    <n v="7.7"/>
    <n v="85"/>
    <n v="498"/>
    <n v="821"/>
    <s v="07"/>
    <s v="J"/>
    <s v="C"/>
    <x v="7"/>
    <x v="0"/>
    <d v="2022-08-15T00:00:00"/>
    <x v="2"/>
    <x v="6"/>
  </r>
  <r>
    <d v="2022-09-26T09:28:17"/>
    <s v="JC08F08"/>
    <n v="60"/>
    <n v="0.80400000000000005"/>
    <n v="5.0999999999999997E-2"/>
    <n v="6.3"/>
    <n v="91.7"/>
    <n v="495"/>
    <n v="804"/>
    <s v="08"/>
    <s v="J"/>
    <s v="C"/>
    <x v="7"/>
    <x v="0"/>
    <d v="2022-08-15T00:00:00"/>
    <x v="2"/>
    <x v="7"/>
  </r>
  <r>
    <d v="2022-09-26T09:37:43"/>
    <s v="JC08F09"/>
    <n v="60"/>
    <n v="0.8"/>
    <n v="6.0999999999999999E-2"/>
    <n v="7.7"/>
    <n v="86.7"/>
    <n v="514"/>
    <n v="800"/>
    <s v="09"/>
    <s v="J"/>
    <s v="C"/>
    <x v="7"/>
    <x v="0"/>
    <d v="2022-08-15T00:00:00"/>
    <x v="2"/>
    <x v="15"/>
  </r>
  <r>
    <d v="2022-09-26T09:47:33"/>
    <s v="JC08F10"/>
    <n v="60"/>
    <n v="0.78900000000000003"/>
    <n v="6.7000000000000004E-2"/>
    <n v="8.5"/>
    <n v="81.7"/>
    <n v="532"/>
    <n v="789"/>
    <s v="10"/>
    <s v="J"/>
    <s v="C"/>
    <x v="7"/>
    <x v="0"/>
    <d v="2022-08-15T00:00:00"/>
    <x v="2"/>
    <x v="14"/>
  </r>
  <r>
    <d v="2022-09-26T09:56:33"/>
    <s v="JC08F11"/>
    <n v="61"/>
    <n v="0.71799999999999997"/>
    <n v="4.4999999999999998E-2"/>
    <n v="6.3"/>
    <n v="91.8"/>
    <n v="493"/>
    <n v="718"/>
    <s v="11"/>
    <s v="J"/>
    <s v="C"/>
    <x v="7"/>
    <x v="0"/>
    <d v="2022-08-15T00:00:00"/>
    <x v="2"/>
    <x v="13"/>
  </r>
  <r>
    <d v="2022-09-26T10:05:53"/>
    <s v="JC08F12"/>
    <n v="60"/>
    <n v="0.72099999999999997"/>
    <n v="4.7E-2"/>
    <n v="6.5"/>
    <n v="91.7"/>
    <n v="513"/>
    <n v="721"/>
    <s v="12"/>
    <s v="J"/>
    <s v="C"/>
    <x v="7"/>
    <x v="0"/>
    <d v="2022-08-15T00:00:00"/>
    <x v="2"/>
    <x v="12"/>
  </r>
  <r>
    <d v="2022-09-26T10:15:05"/>
    <s v="JC08F13"/>
    <n v="60"/>
    <n v="0.69299999999999995"/>
    <n v="3.6999999999999998E-2"/>
    <n v="5.4"/>
    <n v="96.7"/>
    <n v="495"/>
    <n v="693"/>
    <s v="13"/>
    <s v="J"/>
    <s v="C"/>
    <x v="7"/>
    <x v="0"/>
    <d v="2022-08-15T00:00:00"/>
    <x v="2"/>
    <x v="11"/>
  </r>
  <r>
    <d v="2022-09-26T10:24:41"/>
    <s v="JC08F14"/>
    <n v="60"/>
    <n v="0.72399999999999998"/>
    <n v="4.3999999999999997E-2"/>
    <n v="6.1"/>
    <n v="91.7"/>
    <n v="506"/>
    <n v="724"/>
    <s v="14"/>
    <s v="J"/>
    <s v="C"/>
    <x v="7"/>
    <x v="0"/>
    <d v="2022-08-15T00:00:00"/>
    <x v="2"/>
    <x v="10"/>
  </r>
  <r>
    <d v="2022-09-26T10:33:51"/>
    <s v="JC08F15"/>
    <n v="60"/>
    <n v="0.72799999999999998"/>
    <n v="3.5999999999999997E-2"/>
    <n v="4.9000000000000004"/>
    <n v="98.3"/>
    <n v="512"/>
    <n v="728"/>
    <s v="15"/>
    <s v="J"/>
    <s v="C"/>
    <x v="7"/>
    <x v="0"/>
    <d v="2022-08-15T00:00:00"/>
    <x v="2"/>
    <x v="9"/>
  </r>
  <r>
    <d v="2022-09-26T10:43:12"/>
    <s v="JC08F16"/>
    <n v="60"/>
    <n v="0.71299999999999997"/>
    <n v="4.7E-2"/>
    <n v="6.6"/>
    <n v="90"/>
    <n v="490"/>
    <n v="713"/>
    <s v="16"/>
    <s v="J"/>
    <s v="C"/>
    <x v="7"/>
    <x v="0"/>
    <d v="2022-08-15T00:00:00"/>
    <x v="2"/>
    <x v="8"/>
  </r>
  <r>
    <d v="2022-09-26T10:52:57"/>
    <s v="JC08M07"/>
    <n v="20"/>
    <n v="1.0549999999999999"/>
    <n v="7.1999999999999995E-2"/>
    <n v="6.9"/>
    <n v="85"/>
    <n v="459"/>
    <n v="1055"/>
    <s v="07"/>
    <s v="J"/>
    <s v="C"/>
    <x v="7"/>
    <x v="1"/>
    <d v="2022-08-15T00:00:00"/>
    <x v="2"/>
    <x v="6"/>
  </r>
  <r>
    <d v="2022-09-26T10:56:48"/>
    <s v="JC08M06"/>
    <n v="20"/>
    <n v="1.0640000000000001"/>
    <n v="6.9000000000000006E-2"/>
    <n v="6.5"/>
    <n v="80"/>
    <n v="346"/>
    <n v="1064"/>
    <s v="06"/>
    <s v="J"/>
    <s v="C"/>
    <x v="7"/>
    <x v="1"/>
    <d v="2022-08-15T00:00:00"/>
    <x v="2"/>
    <x v="5"/>
  </r>
  <r>
    <d v="2022-09-26T11:01:52"/>
    <s v="JC08M05"/>
    <n v="20"/>
    <n v="1.0289999999999999"/>
    <n v="6.9000000000000006E-2"/>
    <n v="6.7"/>
    <n v="90"/>
    <n v="500"/>
    <n v="1029"/>
    <s v="05"/>
    <s v="J"/>
    <s v="C"/>
    <x v="7"/>
    <x v="1"/>
    <d v="2022-08-15T00:00:00"/>
    <x v="2"/>
    <x v="4"/>
  </r>
  <r>
    <d v="2022-09-26T11:06:02"/>
    <s v="JC08M04"/>
    <n v="20"/>
    <n v="1.002"/>
    <n v="0.06"/>
    <n v="5.9"/>
    <n v="90"/>
    <n v="453"/>
    <n v="1002"/>
    <s v="04"/>
    <s v="J"/>
    <s v="C"/>
    <x v="7"/>
    <x v="1"/>
    <d v="2022-08-15T00:00:00"/>
    <x v="2"/>
    <x v="3"/>
  </r>
  <r>
    <d v="2022-09-26T11:09:56"/>
    <s v="JC08M03"/>
    <n v="20"/>
    <n v="0.99099999999999999"/>
    <n v="8.8999999999999996E-2"/>
    <n v="9"/>
    <n v="65"/>
    <n v="383"/>
    <n v="991"/>
    <s v="03"/>
    <s v="J"/>
    <s v="C"/>
    <x v="7"/>
    <x v="1"/>
    <d v="2022-08-15T00:00:00"/>
    <x v="2"/>
    <x v="2"/>
  </r>
  <r>
    <d v="2022-09-26T11:14:08"/>
    <s v="JC08M02"/>
    <n v="20"/>
    <n v="0.86499999999999999"/>
    <n v="7.2999999999999995E-2"/>
    <n v="8.5"/>
    <n v="80"/>
    <n v="514"/>
    <n v="865"/>
    <s v="02"/>
    <s v="J"/>
    <s v="C"/>
    <x v="7"/>
    <x v="1"/>
    <d v="2022-08-15T00:00:00"/>
    <x v="2"/>
    <x v="1"/>
  </r>
  <r>
    <d v="2022-09-26T12:59:27"/>
    <s v="JC09F01"/>
    <n v="60"/>
    <n v="0.61899999999999999"/>
    <n v="5.8000000000000003E-2"/>
    <n v="9.3000000000000007"/>
    <n v="73.3"/>
    <n v="475"/>
    <n v="619"/>
    <s v="01"/>
    <s v="J"/>
    <s v="C"/>
    <x v="6"/>
    <x v="0"/>
    <d v="2022-08-15T00:00:00"/>
    <x v="2"/>
    <x v="0"/>
  </r>
  <r>
    <d v="2022-09-26T13:08:57"/>
    <s v="JC09F02"/>
    <n v="60"/>
    <n v="0.627"/>
    <n v="4.2999999999999997E-2"/>
    <n v="6.8"/>
    <n v="88.3"/>
    <n v="477"/>
    <n v="627"/>
    <s v="02"/>
    <s v="J"/>
    <s v="C"/>
    <x v="6"/>
    <x v="0"/>
    <d v="2022-08-15T00:00:00"/>
    <x v="2"/>
    <x v="1"/>
  </r>
  <r>
    <d v="2022-09-26T13:18:26"/>
    <s v="JC09F03"/>
    <n v="60"/>
    <n v="0.63900000000000001"/>
    <n v="4.4999999999999998E-2"/>
    <n v="7"/>
    <n v="88.3"/>
    <n v="500"/>
    <n v="639"/>
    <s v="03"/>
    <s v="J"/>
    <s v="C"/>
    <x v="6"/>
    <x v="0"/>
    <d v="2022-08-15T00:00:00"/>
    <x v="2"/>
    <x v="2"/>
  </r>
  <r>
    <d v="2022-09-26T13:27:35"/>
    <s v="JC09F04"/>
    <n v="60"/>
    <n v="0.65300000000000002"/>
    <n v="0.05"/>
    <n v="7.7"/>
    <n v="86.7"/>
    <n v="480"/>
    <n v="653"/>
    <s v="04"/>
    <s v="J"/>
    <s v="C"/>
    <x v="6"/>
    <x v="0"/>
    <d v="2022-08-15T00:00:00"/>
    <x v="2"/>
    <x v="3"/>
  </r>
  <r>
    <d v="2022-09-26T13:36:53"/>
    <s v="JC09F05"/>
    <n v="60"/>
    <n v="0.67400000000000004"/>
    <n v="4.9000000000000002E-2"/>
    <n v="7.2"/>
    <n v="85"/>
    <n v="533"/>
    <n v="674"/>
    <s v="05"/>
    <s v="J"/>
    <s v="C"/>
    <x v="6"/>
    <x v="0"/>
    <d v="2022-08-15T00:00:00"/>
    <x v="2"/>
    <x v="4"/>
  </r>
  <r>
    <d v="2022-09-26T13:45:32"/>
    <s v="JC09F06"/>
    <n v="60"/>
    <n v="0.68700000000000006"/>
    <n v="4.7E-2"/>
    <n v="6.9"/>
    <n v="86.7"/>
    <n v="517"/>
    <n v="687"/>
    <s v="06"/>
    <s v="J"/>
    <s v="C"/>
    <x v="6"/>
    <x v="0"/>
    <d v="2022-08-15T00:00:00"/>
    <x v="2"/>
    <x v="5"/>
  </r>
  <r>
    <d v="2022-09-26T13:54:54"/>
    <s v="JC09F07"/>
    <n v="60"/>
    <n v="0.78200000000000003"/>
    <n v="5.3999999999999999E-2"/>
    <n v="6.9"/>
    <n v="83.3"/>
    <n v="523"/>
    <n v="782"/>
    <s v="07"/>
    <s v="J"/>
    <s v="C"/>
    <x v="6"/>
    <x v="0"/>
    <d v="2022-08-15T00:00:00"/>
    <x v="2"/>
    <x v="6"/>
  </r>
  <r>
    <d v="2022-09-26T14:03:59"/>
    <s v="JC09F08"/>
    <n v="60"/>
    <n v="0.78200000000000003"/>
    <n v="5.0999999999999997E-2"/>
    <n v="6.5"/>
    <n v="93.3"/>
    <n v="511"/>
    <n v="782"/>
    <s v="08"/>
    <s v="J"/>
    <s v="C"/>
    <x v="6"/>
    <x v="0"/>
    <d v="2022-08-15T00:00:00"/>
    <x v="2"/>
    <x v="7"/>
  </r>
  <r>
    <d v="2022-09-26T14:13:04"/>
    <s v="JC09F09"/>
    <n v="60"/>
    <n v="0.78300000000000003"/>
    <n v="5.8000000000000003E-2"/>
    <n v="7.4"/>
    <n v="88.3"/>
    <n v="509"/>
    <n v="783"/>
    <s v="09"/>
    <s v="J"/>
    <s v="C"/>
    <x v="6"/>
    <x v="0"/>
    <d v="2022-08-15T00:00:00"/>
    <x v="2"/>
    <x v="15"/>
  </r>
  <r>
    <d v="2022-09-26T14:22:10"/>
    <s v="JC09F10"/>
    <n v="60"/>
    <n v="0.69099999999999995"/>
    <n v="4.3999999999999997E-2"/>
    <n v="6.3"/>
    <n v="86.7"/>
    <n v="516"/>
    <n v="691"/>
    <s v="10"/>
    <s v="J"/>
    <s v="C"/>
    <x v="6"/>
    <x v="0"/>
    <d v="2022-08-15T00:00:00"/>
    <x v="2"/>
    <x v="14"/>
  </r>
  <r>
    <d v="2022-09-26T14:31:05"/>
    <s v="JC09F11"/>
    <n v="60"/>
    <n v="0.68300000000000005"/>
    <n v="4.1000000000000002E-2"/>
    <n v="6"/>
    <n v="91.7"/>
    <n v="514"/>
    <n v="683"/>
    <s v="11"/>
    <s v="J"/>
    <s v="C"/>
    <x v="6"/>
    <x v="0"/>
    <d v="2022-08-15T00:00:00"/>
    <x v="2"/>
    <x v="13"/>
  </r>
  <r>
    <d v="2022-09-26T14:40:06"/>
    <s v="JC09F12"/>
    <n v="60"/>
    <n v="0.67800000000000005"/>
    <n v="4.2000000000000003E-2"/>
    <n v="6.2"/>
    <n v="91.7"/>
    <n v="507"/>
    <n v="678"/>
    <s v="12"/>
    <s v="J"/>
    <s v="C"/>
    <x v="6"/>
    <x v="0"/>
    <d v="2022-08-15T00:00:00"/>
    <x v="2"/>
    <x v="12"/>
  </r>
  <r>
    <d v="2022-09-26T14:49:04"/>
    <s v="JC09F13"/>
    <n v="60"/>
    <n v="0.68300000000000005"/>
    <n v="4.2000000000000003E-2"/>
    <n v="6.2"/>
    <n v="90"/>
    <n v="503"/>
    <n v="683"/>
    <s v="13"/>
    <s v="J"/>
    <s v="C"/>
    <x v="6"/>
    <x v="0"/>
    <d v="2022-08-15T00:00:00"/>
    <x v="2"/>
    <x v="11"/>
  </r>
  <r>
    <d v="2022-09-26T14:58:21"/>
    <s v="JC09F14"/>
    <n v="60"/>
    <n v="0.66800000000000004"/>
    <n v="4.8000000000000001E-2"/>
    <n v="7.2"/>
    <n v="85"/>
    <n v="527"/>
    <n v="668"/>
    <s v="14"/>
    <s v="J"/>
    <s v="C"/>
    <x v="6"/>
    <x v="0"/>
    <d v="2022-08-15T00:00:00"/>
    <x v="2"/>
    <x v="10"/>
  </r>
  <r>
    <d v="2022-09-26T15:07:19"/>
    <s v="JC09F15"/>
    <n v="60"/>
    <n v="0.66700000000000004"/>
    <n v="5.1999999999999998E-2"/>
    <n v="7.8"/>
    <n v="90"/>
    <n v="491"/>
    <n v="667"/>
    <s v="15"/>
    <s v="J"/>
    <s v="C"/>
    <x v="6"/>
    <x v="0"/>
    <d v="2022-08-15T00:00:00"/>
    <x v="2"/>
    <x v="9"/>
  </r>
  <r>
    <d v="2022-09-26T15:16:53"/>
    <s v="JC09F16"/>
    <n v="60"/>
    <n v="0.7"/>
    <n v="4.2000000000000003E-2"/>
    <n v="6"/>
    <n v="93.3"/>
    <n v="539"/>
    <n v="700"/>
    <s v="16"/>
    <s v="J"/>
    <s v="C"/>
    <x v="6"/>
    <x v="0"/>
    <d v="2022-08-15T00:00:00"/>
    <x v="2"/>
    <x v="8"/>
  </r>
  <r>
    <d v="2022-09-26T15:25:29"/>
    <s v="JC09M07"/>
    <n v="20"/>
    <n v="0.94099999999999995"/>
    <n v="7.1999999999999995E-2"/>
    <n v="7.6"/>
    <n v="85"/>
    <n v="407"/>
    <n v="941"/>
    <s v="07"/>
    <s v="J"/>
    <s v="C"/>
    <x v="6"/>
    <x v="1"/>
    <d v="2022-08-15T00:00:00"/>
    <x v="2"/>
    <x v="6"/>
  </r>
  <r>
    <d v="2022-09-26T15:29:27"/>
    <s v="JC09M06"/>
    <n v="20"/>
    <n v="1.0960000000000001"/>
    <n v="7.0999999999999994E-2"/>
    <n v="6.5"/>
    <n v="95"/>
    <n v="453"/>
    <n v="1096"/>
    <s v="06"/>
    <s v="J"/>
    <s v="C"/>
    <x v="6"/>
    <x v="1"/>
    <d v="2022-08-15T00:00:00"/>
    <x v="2"/>
    <x v="5"/>
  </r>
  <r>
    <d v="2022-09-26T15:33:04"/>
    <s v="JC09M05"/>
    <n v="20"/>
    <n v="0.97799999999999998"/>
    <n v="4.7E-2"/>
    <n v="4.8"/>
    <n v="100"/>
    <n v="338"/>
    <n v="978"/>
    <s v="05"/>
    <s v="J"/>
    <s v="C"/>
    <x v="6"/>
    <x v="1"/>
    <d v="2022-08-15T00:00:00"/>
    <x v="2"/>
    <x v="4"/>
  </r>
  <r>
    <d v="2022-09-26T15:37:45"/>
    <s v="JC09M04"/>
    <n v="20"/>
    <n v="0.95099999999999996"/>
    <n v="5.5E-2"/>
    <n v="5.7"/>
    <n v="95"/>
    <n v="497"/>
    <n v="951"/>
    <s v="04"/>
    <s v="J"/>
    <s v="C"/>
    <x v="6"/>
    <x v="1"/>
    <d v="2022-08-15T00:00:00"/>
    <x v="2"/>
    <x v="3"/>
  </r>
  <r>
    <d v="2022-09-26T15:41:38"/>
    <s v="JC09M03"/>
    <n v="20"/>
    <n v="0.85"/>
    <n v="7.2999999999999995E-2"/>
    <n v="8.6"/>
    <n v="80"/>
    <n v="373"/>
    <n v="850"/>
    <s v="03"/>
    <s v="J"/>
    <s v="C"/>
    <x v="6"/>
    <x v="1"/>
    <d v="2022-08-15T00:00:00"/>
    <x v="2"/>
    <x v="2"/>
  </r>
  <r>
    <d v="2022-09-26T15:46:02"/>
    <s v="JC09M02"/>
    <n v="20"/>
    <n v="0.89500000000000002"/>
    <n v="8.3000000000000004E-2"/>
    <n v="9.3000000000000007"/>
    <n v="70"/>
    <n v="468"/>
    <n v="895"/>
    <s v="02"/>
    <s v="J"/>
    <s v="C"/>
    <x v="6"/>
    <x v="1"/>
    <d v="2022-08-15T00:00:00"/>
    <x v="2"/>
    <x v="1"/>
  </r>
  <r>
    <d v="2022-09-27T08:34:29"/>
    <s v="JC12F16"/>
    <n v="60"/>
    <n v="0.60399999999999998"/>
    <n v="4.2000000000000003E-2"/>
    <n v="6.9"/>
    <n v="81.7"/>
    <n v="486"/>
    <n v="604"/>
    <s v="16"/>
    <s v="J"/>
    <s v="C"/>
    <x v="11"/>
    <x v="0"/>
    <d v="2022-08-22T00:00:00"/>
    <x v="1"/>
    <x v="8"/>
  </r>
  <r>
    <d v="2022-09-27T08:43:52"/>
    <s v="JC12F15"/>
    <n v="60"/>
    <n v="0.625"/>
    <n v="3.5000000000000003E-2"/>
    <n v="5.5"/>
    <n v="95"/>
    <n v="537"/>
    <n v="625"/>
    <s v="15"/>
    <s v="J"/>
    <s v="C"/>
    <x v="11"/>
    <x v="0"/>
    <d v="2022-08-22T00:00:00"/>
    <x v="1"/>
    <x v="9"/>
  </r>
  <r>
    <d v="2022-09-27T08:52:48"/>
    <s v="JC12F14"/>
    <n v="60"/>
    <n v="0.621"/>
    <n v="4.2000000000000003E-2"/>
    <n v="6.8"/>
    <n v="90"/>
    <n v="481"/>
    <n v="621"/>
    <s v="14"/>
    <s v="J"/>
    <s v="C"/>
    <x v="11"/>
    <x v="0"/>
    <d v="2022-08-22T00:00:00"/>
    <x v="1"/>
    <x v="10"/>
  </r>
  <r>
    <d v="2022-09-27T09:02:31"/>
    <s v="JC12F13"/>
    <n v="60"/>
    <n v="0.60799999999999998"/>
    <n v="3.5999999999999997E-2"/>
    <n v="6"/>
    <n v="90"/>
    <n v="476"/>
    <n v="608"/>
    <s v="13"/>
    <s v="J"/>
    <s v="C"/>
    <x v="11"/>
    <x v="0"/>
    <d v="2022-08-22T00:00:00"/>
    <x v="1"/>
    <x v="11"/>
  </r>
  <r>
    <d v="2022-09-27T09:12:45"/>
    <s v="JC12F12"/>
    <n v="60"/>
    <n v="0.621"/>
    <n v="4.5999999999999999E-2"/>
    <n v="7.4"/>
    <n v="81.7"/>
    <n v="499"/>
    <n v="621"/>
    <s v="12"/>
    <s v="J"/>
    <s v="C"/>
    <x v="11"/>
    <x v="0"/>
    <d v="2022-08-22T00:00:00"/>
    <x v="1"/>
    <x v="12"/>
  </r>
  <r>
    <d v="2022-09-27T09:21:53"/>
    <s v="JC12F11"/>
    <n v="60"/>
    <n v="0.621"/>
    <n v="3.7999999999999999E-2"/>
    <n v="6.2"/>
    <n v="91.7"/>
    <n v="537"/>
    <n v="621"/>
    <s v="11"/>
    <s v="J"/>
    <s v="C"/>
    <x v="11"/>
    <x v="0"/>
    <d v="2022-08-22T00:00:00"/>
    <x v="1"/>
    <x v="13"/>
  </r>
  <r>
    <d v="2022-09-27T09:31:32"/>
    <s v="JC12F10"/>
    <n v="60"/>
    <n v="0.61299999999999999"/>
    <n v="3.4000000000000002E-2"/>
    <n v="5.5"/>
    <n v="96.7"/>
    <n v="505"/>
    <n v="613"/>
    <s v="10"/>
    <s v="J"/>
    <s v="C"/>
    <x v="11"/>
    <x v="0"/>
    <d v="2022-08-22T00:00:00"/>
    <x v="1"/>
    <x v="14"/>
  </r>
  <r>
    <d v="2022-09-27T09:41:10"/>
    <s v="JC12F09"/>
    <n v="60"/>
    <n v="0.623"/>
    <n v="5.0999999999999997E-2"/>
    <n v="8.1999999999999993"/>
    <n v="81.7"/>
    <n v="500"/>
    <n v="623"/>
    <s v="09"/>
    <s v="J"/>
    <s v="C"/>
    <x v="11"/>
    <x v="0"/>
    <d v="2022-08-22T00:00:00"/>
    <x v="1"/>
    <x v="15"/>
  </r>
  <r>
    <d v="2022-09-27T09:51:05"/>
    <s v="JC12F08"/>
    <n v="60"/>
    <n v="0.72299999999999998"/>
    <n v="4.3999999999999997E-2"/>
    <n v="6"/>
    <n v="88.3"/>
    <n v="477"/>
    <n v="723"/>
    <s v="08"/>
    <s v="J"/>
    <s v="C"/>
    <x v="11"/>
    <x v="0"/>
    <d v="2022-08-22T00:00:00"/>
    <x v="1"/>
    <x v="7"/>
  </r>
  <r>
    <d v="2022-09-27T10:01:14"/>
    <s v="JC12F07"/>
    <n v="60"/>
    <n v="0.69899999999999995"/>
    <n v="4.8000000000000001E-2"/>
    <n v="6.9"/>
    <n v="85"/>
    <n v="434"/>
    <n v="699"/>
    <s v="07"/>
    <s v="J"/>
    <s v="C"/>
    <x v="11"/>
    <x v="0"/>
    <d v="2022-08-22T00:00:00"/>
    <x v="1"/>
    <x v="6"/>
  </r>
  <r>
    <d v="2022-09-27T10:12:07"/>
    <s v="JC12F06"/>
    <n v="60"/>
    <n v="0.61899999999999999"/>
    <n v="5.2999999999999999E-2"/>
    <n v="8.6"/>
    <n v="71.7"/>
    <n v="473"/>
    <n v="619"/>
    <s v="06"/>
    <s v="J"/>
    <s v="C"/>
    <x v="11"/>
    <x v="0"/>
    <d v="2022-08-22T00:00:00"/>
    <x v="1"/>
    <x v="5"/>
  </r>
  <r>
    <d v="2022-09-27T10:22:16"/>
    <s v="JC12F05"/>
    <n v="60"/>
    <n v="0.57699999999999996"/>
    <n v="3.1E-2"/>
    <n v="5.3"/>
    <n v="91.7"/>
    <n v="401"/>
    <n v="577"/>
    <s v="05"/>
    <s v="J"/>
    <s v="C"/>
    <x v="11"/>
    <x v="0"/>
    <d v="2022-08-22T00:00:00"/>
    <x v="1"/>
    <x v="4"/>
  </r>
  <r>
    <d v="2022-09-27T10:34:11"/>
    <s v="JC12F04"/>
    <n v="60"/>
    <n v="0.58099999999999996"/>
    <n v="3.5000000000000003E-2"/>
    <n v="6"/>
    <n v="91.7"/>
    <n v="535"/>
    <n v="581"/>
    <s v="04"/>
    <s v="J"/>
    <s v="C"/>
    <x v="11"/>
    <x v="0"/>
    <d v="2022-08-22T00:00:00"/>
    <x v="1"/>
    <x v="3"/>
  </r>
  <r>
    <d v="2022-09-27T10:43:00"/>
    <s v="JC12F03"/>
    <n v="60"/>
    <n v="0.59199999999999997"/>
    <n v="5.5E-2"/>
    <n v="9.4"/>
    <n v="85"/>
    <n v="478"/>
    <n v="592"/>
    <s v="03"/>
    <s v="J"/>
    <s v="C"/>
    <x v="11"/>
    <x v="0"/>
    <d v="2022-08-22T00:00:00"/>
    <x v="1"/>
    <x v="2"/>
  </r>
  <r>
    <d v="2022-09-27T10:52:53"/>
    <s v="JC12F02"/>
    <n v="60"/>
    <n v="0.58299999999999996"/>
    <n v="2.8000000000000001E-2"/>
    <n v="4.9000000000000004"/>
    <n v="96.7"/>
    <n v="433"/>
    <n v="583"/>
    <s v="02"/>
    <s v="J"/>
    <s v="C"/>
    <x v="11"/>
    <x v="0"/>
    <d v="2022-08-22T00:00:00"/>
    <x v="1"/>
    <x v="1"/>
  </r>
  <r>
    <d v="2022-09-27T11:04:06"/>
    <s v="JC12F01"/>
    <n v="60"/>
    <n v="0.56799999999999995"/>
    <n v="3.5000000000000003E-2"/>
    <n v="6.2"/>
    <n v="90"/>
    <n v="386"/>
    <n v="568"/>
    <s v="01"/>
    <s v="J"/>
    <s v="C"/>
    <x v="11"/>
    <x v="0"/>
    <d v="2022-08-22T00:00:00"/>
    <x v="1"/>
    <x v="0"/>
  </r>
  <r>
    <d v="2022-09-27T08:09:23"/>
    <s v="JC12M02"/>
    <n v="20"/>
    <n v="0.69899999999999995"/>
    <n v="3.9E-2"/>
    <n v="5.6"/>
    <n v="95"/>
    <n v="389"/>
    <n v="699"/>
    <s v="02"/>
    <s v="J"/>
    <s v="C"/>
    <x v="11"/>
    <x v="1"/>
    <d v="2022-08-22T00:00:00"/>
    <x v="1"/>
    <x v="1"/>
  </r>
  <r>
    <d v="2022-09-27T08:13:26"/>
    <s v="JC12M03"/>
    <n v="20"/>
    <n v="0.69099999999999995"/>
    <n v="4.7E-2"/>
    <n v="6.9"/>
    <n v="90"/>
    <n v="486"/>
    <n v="691"/>
    <s v="03"/>
    <s v="J"/>
    <s v="C"/>
    <x v="11"/>
    <x v="1"/>
    <d v="2022-08-22T00:00:00"/>
    <x v="1"/>
    <x v="2"/>
  </r>
  <r>
    <d v="2022-09-27T08:16:53"/>
    <s v="JC12M04"/>
    <n v="20"/>
    <n v="0.83499999999999996"/>
    <n v="5.2999999999999999E-2"/>
    <n v="6.4"/>
    <n v="90"/>
    <n v="462"/>
    <n v="835"/>
    <s v="04"/>
    <s v="J"/>
    <s v="C"/>
    <x v="11"/>
    <x v="1"/>
    <d v="2022-08-22T00:00:00"/>
    <x v="1"/>
    <x v="3"/>
  </r>
  <r>
    <d v="2022-09-27T08:21:00"/>
    <s v="JC12M05"/>
    <n v="20"/>
    <n v="0.85599999999999998"/>
    <n v="6.7000000000000004E-2"/>
    <n v="7.8"/>
    <n v="85"/>
    <n v="483"/>
    <n v="856"/>
    <s v="05"/>
    <s v="J"/>
    <s v="C"/>
    <x v="11"/>
    <x v="1"/>
    <d v="2022-08-22T00:00:00"/>
    <x v="1"/>
    <x v="4"/>
  </r>
  <r>
    <d v="2022-09-27T08:24:51"/>
    <s v="JC12M06"/>
    <n v="20"/>
    <n v="0.83799999999999997"/>
    <n v="0.06"/>
    <n v="7.1"/>
    <n v="85"/>
    <n v="439"/>
    <n v="838"/>
    <s v="06"/>
    <s v="J"/>
    <s v="C"/>
    <x v="11"/>
    <x v="1"/>
    <d v="2022-08-22T00:00:00"/>
    <x v="1"/>
    <x v="5"/>
  </r>
  <r>
    <d v="2022-09-27T08:29:00"/>
    <s v="JC12M07"/>
    <n v="20"/>
    <n v="0.94899999999999995"/>
    <n v="4.5999999999999999E-2"/>
    <n v="4.9000000000000004"/>
    <n v="100"/>
    <n v="421"/>
    <n v="949"/>
    <s v="07"/>
    <s v="J"/>
    <s v="C"/>
    <x v="11"/>
    <x v="1"/>
    <d v="2022-08-22T00:00:00"/>
    <x v="1"/>
    <x v="6"/>
  </r>
  <r>
    <d v="2022-09-27T12:59:10"/>
    <s v="JC13F16"/>
    <n v="60"/>
    <n v="0.6"/>
    <n v="2.9000000000000001E-2"/>
    <n v="4.9000000000000004"/>
    <n v="100"/>
    <n v="520"/>
    <n v="600"/>
    <s v="16"/>
    <s v="J"/>
    <s v="C"/>
    <x v="12"/>
    <x v="0"/>
    <d v="2022-08-22T00:00:00"/>
    <x v="1"/>
    <x v="8"/>
  </r>
  <r>
    <d v="2022-09-27T13:08:19"/>
    <s v="JC13F15"/>
    <n v="60"/>
    <n v="0.59799999999999998"/>
    <n v="4.2999999999999997E-2"/>
    <n v="7.3"/>
    <n v="85"/>
    <n v="475"/>
    <n v="598"/>
    <s v="15"/>
    <s v="J"/>
    <s v="C"/>
    <x v="12"/>
    <x v="0"/>
    <d v="2022-08-22T00:00:00"/>
    <x v="1"/>
    <x v="9"/>
  </r>
  <r>
    <d v="2022-09-27T13:18:28"/>
    <s v="JC13F14"/>
    <n v="60"/>
    <n v="0.59499999999999997"/>
    <n v="0.04"/>
    <n v="6.8"/>
    <n v="91.7"/>
    <n v="537"/>
    <n v="595"/>
    <s v="14"/>
    <s v="J"/>
    <s v="C"/>
    <x v="12"/>
    <x v="0"/>
    <d v="2022-08-22T00:00:00"/>
    <x v="1"/>
    <x v="10"/>
  </r>
  <r>
    <d v="2022-09-27T13:27:49"/>
    <s v="JC13F13"/>
    <n v="60"/>
    <n v="0.61699999999999999"/>
    <n v="3.9E-2"/>
    <n v="6.4"/>
    <n v="91.7"/>
    <n v="489"/>
    <n v="617"/>
    <s v="13"/>
    <s v="J"/>
    <s v="C"/>
    <x v="12"/>
    <x v="0"/>
    <d v="2022-08-22T00:00:00"/>
    <x v="1"/>
    <x v="11"/>
  </r>
  <r>
    <d v="2022-09-27T13:38:15"/>
    <s v="JC13F12"/>
    <n v="60"/>
    <n v="0.59099999999999997"/>
    <n v="3.5999999999999997E-2"/>
    <n v="6.1"/>
    <n v="86.7"/>
    <n v="362"/>
    <n v="591"/>
    <s v="12"/>
    <s v="J"/>
    <s v="C"/>
    <x v="12"/>
    <x v="0"/>
    <d v="2022-08-22T00:00:00"/>
    <x v="1"/>
    <x v="12"/>
  </r>
  <r>
    <d v="2022-09-27T13:48:47"/>
    <s v="JC13F11"/>
    <n v="60"/>
    <n v="0.60299999999999998"/>
    <n v="0.04"/>
    <n v="6.6"/>
    <n v="91.7"/>
    <n v="303"/>
    <n v="603"/>
    <s v="11"/>
    <s v="J"/>
    <s v="C"/>
    <x v="12"/>
    <x v="0"/>
    <d v="2022-08-22T00:00:00"/>
    <x v="1"/>
    <x v="13"/>
  </r>
  <r>
    <d v="2022-09-27T14:03:00"/>
    <s v="JC13F10"/>
    <n v="60"/>
    <n v="0.60799999999999998"/>
    <n v="3.2000000000000001E-2"/>
    <n v="5.3"/>
    <n v="96.7"/>
    <n v="411"/>
    <n v="608"/>
    <s v="10"/>
    <s v="J"/>
    <s v="C"/>
    <x v="12"/>
    <x v="0"/>
    <d v="2022-08-22T00:00:00"/>
    <x v="1"/>
    <x v="14"/>
  </r>
  <r>
    <d v="2022-09-27T14:13:17"/>
    <s v="JC13F09"/>
    <n v="60"/>
    <n v="0.58099999999999996"/>
    <n v="4.1000000000000002E-2"/>
    <n v="7.1"/>
    <n v="95"/>
    <n v="365"/>
    <n v="581"/>
    <s v="09"/>
    <s v="J"/>
    <s v="C"/>
    <x v="12"/>
    <x v="0"/>
    <d v="2022-08-22T00:00:00"/>
    <x v="1"/>
    <x v="15"/>
  </r>
  <r>
    <d v="2022-09-27T14:26:13"/>
    <s v="JC13F08"/>
    <n v="60"/>
    <n v="0.70299999999999996"/>
    <n v="0.04"/>
    <n v="5.7"/>
    <n v="95"/>
    <n v="476"/>
    <n v="703"/>
    <s v="08"/>
    <s v="J"/>
    <s v="C"/>
    <x v="12"/>
    <x v="0"/>
    <d v="2022-08-22T00:00:00"/>
    <x v="1"/>
    <x v="7"/>
  </r>
  <r>
    <d v="2022-09-27T14:36:10"/>
    <s v="JC13F07"/>
    <n v="60"/>
    <n v="0.68899999999999995"/>
    <n v="6.2E-2"/>
    <n v="9"/>
    <n v="85"/>
    <n v="469"/>
    <n v="689"/>
    <s v="07"/>
    <s v="J"/>
    <s v="C"/>
    <x v="12"/>
    <x v="0"/>
    <d v="2022-08-22T00:00:00"/>
    <x v="1"/>
    <x v="6"/>
  </r>
  <r>
    <d v="2022-09-27T14:46:44"/>
    <s v="JC13F06"/>
    <n v="60"/>
    <n v="0.54700000000000004"/>
    <n v="6.5000000000000002E-2"/>
    <n v="11.8"/>
    <n v="91.7"/>
    <n v="423"/>
    <n v="547"/>
    <s v="06"/>
    <s v="J"/>
    <s v="C"/>
    <x v="12"/>
    <x v="0"/>
    <d v="2022-08-22T00:00:00"/>
    <x v="1"/>
    <x v="5"/>
  </r>
  <r>
    <d v="2022-09-27T14:57:59"/>
    <s v="JC13F05"/>
    <n v="60"/>
    <n v="0.57599999999999996"/>
    <n v="5.8999999999999997E-2"/>
    <n v="10.3"/>
    <n v="78.3"/>
    <n v="499"/>
    <n v="576"/>
    <s v="05"/>
    <s v="J"/>
    <s v="C"/>
    <x v="12"/>
    <x v="0"/>
    <d v="2022-08-22T00:00:00"/>
    <x v="1"/>
    <x v="4"/>
  </r>
  <r>
    <d v="2022-09-27T15:07:49"/>
    <s v="JC13F04"/>
    <n v="60"/>
    <n v="0.58299999999999996"/>
    <n v="4.2999999999999997E-2"/>
    <n v="7.4"/>
    <n v="81.7"/>
    <n v="423"/>
    <n v="583"/>
    <s v="04"/>
    <s v="J"/>
    <s v="C"/>
    <x v="12"/>
    <x v="0"/>
    <d v="2022-08-22T00:00:00"/>
    <x v="1"/>
    <x v="3"/>
  </r>
  <r>
    <d v="2022-09-27T15:18:57"/>
    <s v="JC13F03"/>
    <n v="60"/>
    <n v="0.58699999999999997"/>
    <n v="4.8000000000000001E-2"/>
    <n v="8.1"/>
    <n v="86.7"/>
    <n v="447"/>
    <n v="587"/>
    <s v="03"/>
    <s v="J"/>
    <s v="C"/>
    <x v="12"/>
    <x v="0"/>
    <d v="2022-08-22T00:00:00"/>
    <x v="1"/>
    <x v="2"/>
  </r>
  <r>
    <d v="2022-09-27T15:30:01"/>
    <s v="JC13F02"/>
    <n v="60"/>
    <n v="0.55500000000000005"/>
    <n v="0.04"/>
    <n v="7.2"/>
    <n v="85"/>
    <n v="399"/>
    <n v="555"/>
    <s v="02"/>
    <s v="J"/>
    <s v="C"/>
    <x v="12"/>
    <x v="0"/>
    <d v="2022-08-22T00:00:00"/>
    <x v="1"/>
    <x v="1"/>
  </r>
  <r>
    <d v="2022-09-27T15:40:54"/>
    <s v="JC13F01"/>
    <n v="60"/>
    <n v="0.499"/>
    <n v="0.03"/>
    <n v="6"/>
    <n v="91.7"/>
    <n v="384"/>
    <n v="499"/>
    <s v="01"/>
    <s v="J"/>
    <s v="C"/>
    <x v="12"/>
    <x v="0"/>
    <d v="2022-08-22T00:00:00"/>
    <x v="1"/>
    <x v="0"/>
  </r>
  <r>
    <d v="2022-09-27T12:37:31"/>
    <s v="JC13M01"/>
    <n v="20"/>
    <n v="0.72599999999999998"/>
    <n v="4.2999999999999997E-2"/>
    <n v="6"/>
    <n v="90"/>
    <n v="421"/>
    <n v="726"/>
    <s v="01"/>
    <s v="J"/>
    <s v="C"/>
    <x v="12"/>
    <x v="1"/>
    <d v="2022-08-22T00:00:00"/>
    <x v="1"/>
    <x v="0"/>
  </r>
  <r>
    <d v="2022-09-27T12:41:28"/>
    <s v="JC13M02"/>
    <n v="20"/>
    <n v="0.73699999999999999"/>
    <n v="8.8999999999999996E-2"/>
    <n v="12.1"/>
    <n v="80"/>
    <n v="483"/>
    <n v="737"/>
    <s v="02"/>
    <s v="J"/>
    <s v="C"/>
    <x v="12"/>
    <x v="1"/>
    <d v="2022-08-22T00:00:00"/>
    <x v="1"/>
    <x v="1"/>
  </r>
  <r>
    <d v="2022-09-27T12:45:00"/>
    <s v="JC13M03"/>
    <n v="20"/>
    <n v="0.877"/>
    <n v="4.7E-2"/>
    <n v="5.4"/>
    <n v="95"/>
    <n v="436"/>
    <n v="877"/>
    <s v="03"/>
    <s v="J"/>
    <s v="C"/>
    <x v="12"/>
    <x v="1"/>
    <d v="2022-08-22T00:00:00"/>
    <x v="1"/>
    <x v="2"/>
  </r>
  <r>
    <d v="2022-09-27T12:48:50"/>
    <s v="JC13M04"/>
    <n v="21"/>
    <n v="0.82"/>
    <n v="5.0999999999999997E-2"/>
    <n v="6.3"/>
    <n v="85.7"/>
    <n v="406"/>
    <n v="820"/>
    <s v="04"/>
    <s v="J"/>
    <s v="C"/>
    <x v="12"/>
    <x v="1"/>
    <d v="2022-08-22T00:00:00"/>
    <x v="1"/>
    <x v="3"/>
  </r>
  <r>
    <d v="2022-09-27T12:53:22"/>
    <s v="JC13M05"/>
    <n v="20"/>
    <n v="0.96899999999999997"/>
    <n v="5.7000000000000002E-2"/>
    <n v="5.8"/>
    <n v="95"/>
    <n v="431"/>
    <n v="969"/>
    <s v="05"/>
    <s v="J"/>
    <s v="C"/>
    <x v="12"/>
    <x v="1"/>
    <d v="2022-08-22T00:00:00"/>
    <x v="1"/>
    <x v="4"/>
  </r>
  <r>
    <d v="2022-09-28T08:47:45"/>
    <s v="JC14F16"/>
    <n v="60"/>
    <n v="0.57999999999999996"/>
    <n v="3.9E-2"/>
    <n v="6.7"/>
    <n v="88.3"/>
    <n v="431"/>
    <n v="580"/>
    <s v="16"/>
    <s v="J"/>
    <s v="C"/>
    <x v="13"/>
    <x v="0"/>
    <d v="2022-08-25T00:00:00"/>
    <x v="1"/>
    <x v="8"/>
  </r>
  <r>
    <d v="2022-09-28T08:58:45"/>
    <s v="JC14F15"/>
    <n v="60"/>
    <n v="0.56899999999999995"/>
    <n v="3.7999999999999999E-2"/>
    <n v="6.7"/>
    <n v="90"/>
    <n v="422"/>
    <n v="569"/>
    <s v="15"/>
    <s v="J"/>
    <s v="C"/>
    <x v="13"/>
    <x v="0"/>
    <d v="2022-08-25T00:00:00"/>
    <x v="1"/>
    <x v="9"/>
  </r>
  <r>
    <d v="2022-09-28T09:09:51"/>
    <s v="JC14F14"/>
    <n v="60"/>
    <n v="0.61599999999999999"/>
    <n v="4.2999999999999997E-2"/>
    <n v="6.9"/>
    <n v="86.7"/>
    <n v="408"/>
    <n v="616"/>
    <s v="14"/>
    <s v="J"/>
    <s v="C"/>
    <x v="13"/>
    <x v="0"/>
    <d v="2022-08-25T00:00:00"/>
    <x v="1"/>
    <x v="10"/>
  </r>
  <r>
    <d v="2022-09-28T09:20:56"/>
    <s v="JC14F13"/>
    <n v="60"/>
    <n v="0.59599999999999997"/>
    <n v="0.04"/>
    <n v="6.8"/>
    <n v="93.3"/>
    <n v="447"/>
    <n v="596"/>
    <s v="13"/>
    <s v="J"/>
    <s v="C"/>
    <x v="13"/>
    <x v="0"/>
    <d v="2022-08-25T00:00:00"/>
    <x v="1"/>
    <x v="11"/>
  </r>
  <r>
    <d v="2022-09-28T09:31:15"/>
    <s v="JC14F12"/>
    <n v="60"/>
    <n v="0.58299999999999996"/>
    <n v="3.7999999999999999E-2"/>
    <n v="6.6"/>
    <n v="90"/>
    <n v="508"/>
    <n v="583"/>
    <s v="12"/>
    <s v="J"/>
    <s v="C"/>
    <x v="13"/>
    <x v="0"/>
    <d v="2022-08-25T00:00:00"/>
    <x v="1"/>
    <x v="12"/>
  </r>
  <r>
    <d v="2022-09-28T09:40:59"/>
    <s v="JC14F11"/>
    <n v="60"/>
    <n v="0.58499999999999996"/>
    <n v="3.5000000000000003E-2"/>
    <n v="6"/>
    <n v="91.7"/>
    <n v="452"/>
    <n v="585"/>
    <s v="11"/>
    <s v="J"/>
    <s v="C"/>
    <x v="13"/>
    <x v="0"/>
    <d v="2022-08-25T00:00:00"/>
    <x v="1"/>
    <x v="13"/>
  </r>
  <r>
    <d v="2022-09-28T09:51:30"/>
    <s v="JC14F10"/>
    <n v="60"/>
    <n v="0.65500000000000003"/>
    <n v="4.2000000000000003E-2"/>
    <n v="6.5"/>
    <n v="88.3"/>
    <n v="457"/>
    <n v="655"/>
    <s v="10"/>
    <s v="J"/>
    <s v="C"/>
    <x v="13"/>
    <x v="0"/>
    <d v="2022-08-25T00:00:00"/>
    <x v="1"/>
    <x v="14"/>
  </r>
  <r>
    <d v="2022-09-28T10:02:40"/>
    <s v="JC14F09"/>
    <n v="60"/>
    <n v="0.67"/>
    <n v="4.4999999999999998E-2"/>
    <n v="6.7"/>
    <n v="88.3"/>
    <n v="438"/>
    <n v="670"/>
    <s v="09"/>
    <s v="J"/>
    <s v="C"/>
    <x v="13"/>
    <x v="0"/>
    <d v="2022-08-25T00:00:00"/>
    <x v="1"/>
    <x v="15"/>
  </r>
  <r>
    <d v="2022-09-28T10:13:08"/>
    <s v="JC14F08"/>
    <n v="60"/>
    <n v="0.64500000000000002"/>
    <n v="3.5999999999999997E-2"/>
    <n v="5.5"/>
    <n v="93.3"/>
    <n v="455"/>
    <n v="645"/>
    <s v="08"/>
    <s v="J"/>
    <s v="C"/>
    <x v="13"/>
    <x v="0"/>
    <d v="2022-08-25T00:00:00"/>
    <x v="1"/>
    <x v="7"/>
  </r>
  <r>
    <d v="2022-09-28T10:23:45"/>
    <s v="JC14F07"/>
    <n v="60"/>
    <n v="0.67900000000000005"/>
    <n v="4.1000000000000002E-2"/>
    <n v="6"/>
    <n v="93.3"/>
    <n v="426"/>
    <n v="679"/>
    <s v="07"/>
    <s v="J"/>
    <s v="C"/>
    <x v="13"/>
    <x v="0"/>
    <d v="2022-08-25T00:00:00"/>
    <x v="1"/>
    <x v="6"/>
  </r>
  <r>
    <d v="2022-09-28T10:34:41"/>
    <s v="JC14F06"/>
    <n v="60"/>
    <n v="0.57699999999999996"/>
    <n v="3.5000000000000003E-2"/>
    <n v="6.1"/>
    <n v="96.7"/>
    <n v="463"/>
    <n v="577"/>
    <s v="06"/>
    <s v="J"/>
    <s v="C"/>
    <x v="13"/>
    <x v="0"/>
    <d v="2022-08-25T00:00:00"/>
    <x v="1"/>
    <x v="5"/>
  </r>
  <r>
    <d v="2022-09-28T10:44:45"/>
    <s v="JC14F05"/>
    <n v="60"/>
    <n v="0.60299999999999998"/>
    <n v="3.5999999999999997E-2"/>
    <n v="5.9"/>
    <n v="86.7"/>
    <n v="498"/>
    <n v="603"/>
    <s v="05"/>
    <s v="J"/>
    <s v="C"/>
    <x v="13"/>
    <x v="0"/>
    <d v="2022-08-25T00:00:00"/>
    <x v="1"/>
    <x v="4"/>
  </r>
  <r>
    <d v="2022-09-28T10:54:32"/>
    <s v="JC14F04"/>
    <n v="60"/>
    <n v="0.67"/>
    <n v="4.2999999999999997E-2"/>
    <n v="6.4"/>
    <n v="86.7"/>
    <n v="414"/>
    <n v="670"/>
    <s v="04"/>
    <s v="J"/>
    <s v="C"/>
    <x v="13"/>
    <x v="0"/>
    <d v="2022-08-25T00:00:00"/>
    <x v="1"/>
    <x v="3"/>
  </r>
  <r>
    <d v="2022-09-28T11:06:05"/>
    <s v="JC14F03"/>
    <n v="60"/>
    <n v="0.51200000000000001"/>
    <n v="2.5000000000000001E-2"/>
    <n v="5"/>
    <n v="96.7"/>
    <n v="473"/>
    <n v="512"/>
    <s v="03"/>
    <s v="J"/>
    <s v="C"/>
    <x v="13"/>
    <x v="0"/>
    <d v="2022-08-25T00:00:00"/>
    <x v="1"/>
    <x v="2"/>
  </r>
  <r>
    <d v="2022-09-28T11:16:39"/>
    <s v="JC14F02"/>
    <n v="60"/>
    <n v="0.5"/>
    <n v="2.9000000000000001E-2"/>
    <n v="5.7"/>
    <n v="95"/>
    <n v="499"/>
    <n v="500"/>
    <s v="02"/>
    <s v="J"/>
    <s v="C"/>
    <x v="13"/>
    <x v="0"/>
    <d v="2022-08-25T00:00:00"/>
    <x v="1"/>
    <x v="1"/>
  </r>
  <r>
    <d v="2022-09-28T11:25:32"/>
    <s v="JC14F01"/>
    <n v="60"/>
    <n v="0.495"/>
    <n v="2.8000000000000001E-2"/>
    <n v="5.6"/>
    <n v="93.3"/>
    <n v="410"/>
    <n v="495"/>
    <s v="01"/>
    <s v="J"/>
    <s v="C"/>
    <x v="13"/>
    <x v="0"/>
    <d v="2022-08-25T00:00:00"/>
    <x v="1"/>
    <x v="0"/>
  </r>
  <r>
    <d v="2022-09-28T08:22:22"/>
    <s v="JC14M02"/>
    <n v="20"/>
    <n v="0.67600000000000005"/>
    <n v="5.8000000000000003E-2"/>
    <n v="8.5"/>
    <n v="70"/>
    <n v="316"/>
    <n v="676"/>
    <s v="02"/>
    <s v="J"/>
    <s v="C"/>
    <x v="13"/>
    <x v="1"/>
    <d v="2022-08-25T00:00:00"/>
    <x v="1"/>
    <x v="1"/>
  </r>
  <r>
    <d v="2022-09-28T08:27:02"/>
    <s v="JC14M03"/>
    <n v="20"/>
    <n v="0.78300000000000003"/>
    <n v="5.2999999999999999E-2"/>
    <n v="6.8"/>
    <n v="85"/>
    <n v="419"/>
    <n v="783"/>
    <s v="03"/>
    <s v="J"/>
    <s v="C"/>
    <x v="13"/>
    <x v="1"/>
    <d v="2022-08-25T00:00:00"/>
    <x v="1"/>
    <x v="2"/>
  </r>
  <r>
    <d v="2022-09-28T08:30:43"/>
    <s v="JC14M04"/>
    <n v="20"/>
    <n v="0.80100000000000005"/>
    <n v="6.4000000000000001E-2"/>
    <n v="7.9"/>
    <n v="85"/>
    <n v="383"/>
    <n v="801"/>
    <s v="04"/>
    <s v="J"/>
    <s v="C"/>
    <x v="13"/>
    <x v="1"/>
    <d v="2022-08-25T00:00:00"/>
    <x v="1"/>
    <x v="3"/>
  </r>
  <r>
    <d v="2022-09-28T08:34:59"/>
    <s v="JC14M05"/>
    <n v="20"/>
    <n v="0.82399999999999995"/>
    <n v="4.9000000000000002E-2"/>
    <n v="6"/>
    <n v="85"/>
    <n v="453"/>
    <n v="824"/>
    <s v="05"/>
    <s v="J"/>
    <s v="C"/>
    <x v="13"/>
    <x v="1"/>
    <d v="2022-08-25T00:00:00"/>
    <x v="1"/>
    <x v="4"/>
  </r>
  <r>
    <d v="2022-09-28T08:38:40"/>
    <s v="JC14M06"/>
    <n v="20"/>
    <n v="0.89300000000000002"/>
    <n v="5.5E-2"/>
    <n v="6.1"/>
    <n v="90"/>
    <n v="468"/>
    <n v="893"/>
    <s v="06"/>
    <s v="J"/>
    <s v="C"/>
    <x v="13"/>
    <x v="1"/>
    <d v="2022-08-25T00:00:00"/>
    <x v="1"/>
    <x v="5"/>
  </r>
  <r>
    <d v="2022-09-28T08:42:02"/>
    <s v="JC14M07"/>
    <n v="20"/>
    <n v="0.93500000000000005"/>
    <n v="6.9000000000000006E-2"/>
    <n v="7.4"/>
    <n v="90"/>
    <n v="447"/>
    <n v="935"/>
    <s v="07"/>
    <s v="J"/>
    <s v="C"/>
    <x v="13"/>
    <x v="1"/>
    <d v="2022-08-25T00:00:00"/>
    <x v="1"/>
    <x v="6"/>
  </r>
  <r>
    <d v="2022-09-29T08:46:17"/>
    <s v="JC11F16"/>
    <n v="60"/>
    <n v="0.74"/>
    <n v="9.8000000000000004E-2"/>
    <n v="13.3"/>
    <n v="51.7"/>
    <n v="475"/>
    <n v="740"/>
    <s v="16"/>
    <s v="J"/>
    <s v="C"/>
    <x v="9"/>
    <x v="0"/>
    <d v="2022-08-18T00:00:00"/>
    <x v="2"/>
    <x v="8"/>
  </r>
  <r>
    <d v="2022-09-29T08:56:50"/>
    <s v="JC11F15"/>
    <n v="60"/>
    <n v="0.73399999999999999"/>
    <n v="7.0000000000000007E-2"/>
    <n v="9.6"/>
    <n v="68.3"/>
    <n v="503"/>
    <n v="734"/>
    <s v="15"/>
    <s v="J"/>
    <s v="C"/>
    <x v="9"/>
    <x v="0"/>
    <d v="2022-08-18T00:00:00"/>
    <x v="2"/>
    <x v="9"/>
  </r>
  <r>
    <d v="2022-09-29T09:07:03"/>
    <s v="JC11F14"/>
    <n v="60"/>
    <n v="0.78"/>
    <n v="0.106"/>
    <n v="13.6"/>
    <n v="56.7"/>
    <n v="536"/>
    <n v="780"/>
    <s v="14"/>
    <s v="J"/>
    <s v="C"/>
    <x v="9"/>
    <x v="0"/>
    <d v="2022-08-18T00:00:00"/>
    <x v="2"/>
    <x v="10"/>
  </r>
  <r>
    <d v="2022-09-29T09:15:51"/>
    <s v="JC11F13"/>
    <n v="60"/>
    <n v="0.74099999999999999"/>
    <n v="7.9000000000000001E-2"/>
    <n v="10.6"/>
    <n v="75"/>
    <n v="470"/>
    <n v="741"/>
    <s v="13"/>
    <s v="J"/>
    <s v="C"/>
    <x v="9"/>
    <x v="0"/>
    <d v="2022-08-18T00:00:00"/>
    <x v="2"/>
    <x v="11"/>
  </r>
  <r>
    <d v="2022-09-29T09:26:22"/>
    <s v="JC11F12"/>
    <n v="60"/>
    <n v="0.76100000000000001"/>
    <n v="9.1999999999999998E-2"/>
    <n v="12.2"/>
    <n v="66.7"/>
    <n v="497"/>
    <n v="761"/>
    <s v="12"/>
    <s v="J"/>
    <s v="C"/>
    <x v="9"/>
    <x v="0"/>
    <d v="2022-08-18T00:00:00"/>
    <x v="2"/>
    <x v="12"/>
  </r>
  <r>
    <d v="2022-09-29T09:36:20"/>
    <s v="JC11F11"/>
    <n v="60"/>
    <n v="0.74"/>
    <n v="9.0999999999999998E-2"/>
    <n v="12.3"/>
    <n v="60"/>
    <n v="508"/>
    <n v="740"/>
    <s v="11"/>
    <s v="J"/>
    <s v="C"/>
    <x v="9"/>
    <x v="0"/>
    <d v="2022-08-18T00:00:00"/>
    <x v="2"/>
    <x v="13"/>
  </r>
  <r>
    <d v="2022-09-29T09:45:57"/>
    <s v="JC11F10"/>
    <n v="59"/>
    <n v="0.70399999999999996"/>
    <n v="7.4999999999999997E-2"/>
    <n v="10.7"/>
    <n v="67.8"/>
    <n v="468"/>
    <n v="704"/>
    <s v="10"/>
    <s v="J"/>
    <s v="C"/>
    <x v="9"/>
    <x v="0"/>
    <d v="2022-08-18T00:00:00"/>
    <x v="2"/>
    <x v="14"/>
  </r>
  <r>
    <d v="2022-09-29T09:56:16"/>
    <s v="JC11F09"/>
    <n v="60"/>
    <n v="0.70399999999999996"/>
    <n v="7.6999999999999999E-2"/>
    <n v="10.9"/>
    <n v="65"/>
    <n v="514"/>
    <n v="704"/>
    <s v="09"/>
    <s v="J"/>
    <s v="C"/>
    <x v="9"/>
    <x v="0"/>
    <d v="2022-08-18T00:00:00"/>
    <x v="2"/>
    <x v="15"/>
  </r>
  <r>
    <d v="2022-09-29T10:05:57"/>
    <s v="JC11F08"/>
    <n v="60"/>
    <n v="0.70899999999999996"/>
    <n v="8.3000000000000004E-2"/>
    <n v="11.7"/>
    <n v="51.7"/>
    <n v="511"/>
    <n v="709"/>
    <s v="08"/>
    <s v="J"/>
    <s v="C"/>
    <x v="9"/>
    <x v="0"/>
    <d v="2022-08-18T00:00:00"/>
    <x v="2"/>
    <x v="7"/>
  </r>
  <r>
    <d v="2022-09-29T10:15:23"/>
    <s v="JC11F07"/>
    <n v="60"/>
    <n v="0.70499999999999996"/>
    <n v="9.7000000000000003E-2"/>
    <n v="13.8"/>
    <n v="55"/>
    <n v="471"/>
    <n v="705"/>
    <s v="07"/>
    <s v="J"/>
    <s v="C"/>
    <x v="9"/>
    <x v="0"/>
    <d v="2022-08-18T00:00:00"/>
    <x v="2"/>
    <x v="6"/>
  </r>
  <r>
    <d v="2022-09-29T10:26:07"/>
    <s v="JC11F06"/>
    <n v="60"/>
    <n v="0.68700000000000006"/>
    <n v="0.107"/>
    <n v="15.6"/>
    <n v="51.7"/>
    <n v="518"/>
    <n v="687"/>
    <s v="06"/>
    <s v="J"/>
    <s v="C"/>
    <x v="9"/>
    <x v="0"/>
    <d v="2022-08-18T00:00:00"/>
    <x v="2"/>
    <x v="5"/>
  </r>
  <r>
    <d v="2022-09-29T10:35:59"/>
    <s v="JC11F05"/>
    <n v="60"/>
    <n v="0.69399999999999995"/>
    <n v="9.9000000000000005E-2"/>
    <n v="14.2"/>
    <n v="43.3"/>
    <n v="545"/>
    <n v="694"/>
    <s v="05"/>
    <s v="J"/>
    <s v="C"/>
    <x v="9"/>
    <x v="0"/>
    <d v="2022-08-18T00:00:00"/>
    <x v="2"/>
    <x v="4"/>
  </r>
  <r>
    <d v="2022-09-29T10:46:10"/>
    <s v="JC11F04"/>
    <n v="60"/>
    <n v="0.65500000000000003"/>
    <n v="0.105"/>
    <n v="16"/>
    <n v="50"/>
    <n v="356"/>
    <n v="655"/>
    <s v="04"/>
    <s v="J"/>
    <s v="C"/>
    <x v="9"/>
    <x v="0"/>
    <d v="2022-08-18T00:00:00"/>
    <x v="2"/>
    <x v="3"/>
  </r>
  <r>
    <d v="2022-09-29T10:58:40"/>
    <s v="JC11F03"/>
    <n v="60"/>
    <n v="0.65400000000000003"/>
    <n v="9.6000000000000002E-2"/>
    <n v="14.7"/>
    <n v="50"/>
    <n v="482"/>
    <n v="654"/>
    <s v="03"/>
    <s v="J"/>
    <s v="C"/>
    <x v="9"/>
    <x v="0"/>
    <d v="2022-08-18T00:00:00"/>
    <x v="2"/>
    <x v="2"/>
  </r>
  <r>
    <d v="2022-09-29T11:09:17"/>
    <s v="JC11F02"/>
    <n v="60"/>
    <n v="0.67"/>
    <n v="9.5000000000000001E-2"/>
    <n v="14.2"/>
    <n v="58.3"/>
    <n v="511"/>
    <n v="670"/>
    <s v="02"/>
    <s v="J"/>
    <s v="C"/>
    <x v="9"/>
    <x v="0"/>
    <d v="2022-08-18T00:00:00"/>
    <x v="2"/>
    <x v="1"/>
  </r>
  <r>
    <d v="2022-09-29T11:18:46"/>
    <s v="JC11F01"/>
    <n v="60"/>
    <n v="0.73499999999999999"/>
    <n v="8.8999999999999996E-2"/>
    <n v="12.1"/>
    <n v="66.7"/>
    <n v="460"/>
    <n v="735"/>
    <s v="01"/>
    <s v="J"/>
    <s v="C"/>
    <x v="9"/>
    <x v="0"/>
    <d v="2022-08-18T00:00:00"/>
    <x v="2"/>
    <x v="0"/>
  </r>
  <r>
    <d v="2022-09-29T08:20:40"/>
    <s v="JC11M02"/>
    <n v="20"/>
    <n v="0.98499999999999999"/>
    <n v="0.11799999999999999"/>
    <n v="12"/>
    <n v="65"/>
    <n v="424"/>
    <n v="985"/>
    <s v="02"/>
    <s v="J"/>
    <s v="C"/>
    <x v="9"/>
    <x v="1"/>
    <d v="2022-08-18T00:00:00"/>
    <x v="2"/>
    <x v="1"/>
  </r>
  <r>
    <d v="2022-09-29T08:24:34"/>
    <s v="JC11M03"/>
    <n v="20"/>
    <n v="1.044"/>
    <n v="0.129"/>
    <n v="12.4"/>
    <n v="55"/>
    <n v="459"/>
    <n v="1044"/>
    <s v="03"/>
    <s v="J"/>
    <s v="C"/>
    <x v="9"/>
    <x v="1"/>
    <d v="2022-08-18T00:00:00"/>
    <x v="2"/>
    <x v="2"/>
  </r>
  <r>
    <d v="2022-09-29T08:28:04"/>
    <s v="JC11M04"/>
    <n v="20"/>
    <n v="0.92700000000000005"/>
    <n v="0.13100000000000001"/>
    <n v="14.1"/>
    <n v="50"/>
    <n v="385"/>
    <n v="927"/>
    <s v="04"/>
    <s v="J"/>
    <s v="C"/>
    <x v="9"/>
    <x v="1"/>
    <d v="2022-08-18T00:00:00"/>
    <x v="2"/>
    <x v="3"/>
  </r>
  <r>
    <d v="2022-09-29T08:32:05"/>
    <s v="JC11M05"/>
    <n v="20"/>
    <n v="1.0620000000000001"/>
    <n v="0.14499999999999999"/>
    <n v="13.7"/>
    <n v="55"/>
    <n v="389"/>
    <n v="1062"/>
    <s v="05"/>
    <s v="J"/>
    <s v="C"/>
    <x v="9"/>
    <x v="1"/>
    <d v="2022-08-18T00:00:00"/>
    <x v="2"/>
    <x v="4"/>
  </r>
  <r>
    <d v="2022-09-29T08:36:32"/>
    <s v="JC11M06"/>
    <n v="20"/>
    <n v="1.1000000000000001"/>
    <n v="0.10100000000000001"/>
    <n v="9.1999999999999993"/>
    <n v="70"/>
    <n v="369"/>
    <n v="1100"/>
    <s v="06"/>
    <s v="J"/>
    <s v="C"/>
    <x v="9"/>
    <x v="1"/>
    <d v="2022-08-18T00:00:00"/>
    <x v="2"/>
    <x v="5"/>
  </r>
  <r>
    <d v="2022-09-29T08:41:06"/>
    <s v="JC11M07"/>
    <n v="20"/>
    <n v="1.099"/>
    <n v="0.1"/>
    <n v="9.1"/>
    <n v="60"/>
    <n v="398"/>
    <n v="1099"/>
    <s v="07"/>
    <s v="J"/>
    <s v="C"/>
    <x v="9"/>
    <x v="1"/>
    <d v="2022-08-18T00:00:00"/>
    <x v="2"/>
    <x v="6"/>
  </r>
  <r>
    <d v="2022-09-29T13:32:08"/>
    <s v="JC10F16"/>
    <n v="60"/>
    <n v="0.71799999999999997"/>
    <n v="4.5999999999999999E-2"/>
    <n v="6.4"/>
    <n v="86.7"/>
    <n v="354"/>
    <n v="718"/>
    <s v="16"/>
    <s v="J"/>
    <s v="C"/>
    <x v="8"/>
    <x v="0"/>
    <d v="2022-08-18T00:00:00"/>
    <x v="2"/>
    <x v="8"/>
  </r>
  <r>
    <d v="2022-09-29T13:46:01"/>
    <s v="JC10F15"/>
    <n v="60"/>
    <n v="0.71299999999999997"/>
    <n v="4.4999999999999998E-2"/>
    <n v="6.4"/>
    <n v="90"/>
    <n v="347"/>
    <n v="713"/>
    <s v="15"/>
    <s v="J"/>
    <s v="C"/>
    <x v="8"/>
    <x v="0"/>
    <d v="2022-08-18T00:00:00"/>
    <x v="2"/>
    <x v="9"/>
  </r>
  <r>
    <d v="2022-09-29T13:58:42"/>
    <s v="JC10F14"/>
    <n v="60"/>
    <n v="0.71799999999999997"/>
    <n v="4.5999999999999999E-2"/>
    <n v="6.4"/>
    <n v="91.7"/>
    <n v="423"/>
    <n v="718"/>
    <s v="14"/>
    <s v="J"/>
    <s v="C"/>
    <x v="8"/>
    <x v="0"/>
    <d v="2022-08-18T00:00:00"/>
    <x v="2"/>
    <x v="10"/>
  </r>
  <r>
    <d v="2022-09-29T14:09:31"/>
    <s v="JC10F13"/>
    <n v="60"/>
    <n v="0.69299999999999995"/>
    <n v="3.6999999999999998E-2"/>
    <n v="5.4"/>
    <n v="95"/>
    <n v="562"/>
    <n v="693"/>
    <s v="13"/>
    <s v="J"/>
    <s v="C"/>
    <x v="8"/>
    <x v="0"/>
    <d v="2022-08-18T00:00:00"/>
    <x v="2"/>
    <x v="11"/>
  </r>
  <r>
    <d v="2022-09-29T14:18:27"/>
    <s v="JC10F12"/>
    <n v="60"/>
    <n v="0.70399999999999996"/>
    <n v="0.05"/>
    <n v="7.1"/>
    <n v="93.3"/>
    <n v="499"/>
    <n v="704"/>
    <s v="12"/>
    <s v="J"/>
    <s v="C"/>
    <x v="8"/>
    <x v="0"/>
    <d v="2022-08-18T00:00:00"/>
    <x v="2"/>
    <x v="12"/>
  </r>
  <r>
    <d v="2022-09-29T14:27:52"/>
    <s v="JC10F11"/>
    <n v="60"/>
    <n v="0.71"/>
    <n v="4.7E-2"/>
    <n v="6.6"/>
    <n v="88.3"/>
    <n v="500"/>
    <n v="710"/>
    <s v="11"/>
    <s v="J"/>
    <s v="C"/>
    <x v="8"/>
    <x v="0"/>
    <d v="2022-08-18T00:00:00"/>
    <x v="2"/>
    <x v="13"/>
  </r>
  <r>
    <d v="2022-09-29T14:38:14"/>
    <s v="JC10F10"/>
    <n v="60"/>
    <n v="0.71399999999999997"/>
    <n v="4.2999999999999997E-2"/>
    <n v="6"/>
    <n v="90"/>
    <n v="545"/>
    <n v="714"/>
    <s v="10"/>
    <s v="J"/>
    <s v="C"/>
    <x v="8"/>
    <x v="0"/>
    <d v="2022-08-18T00:00:00"/>
    <x v="2"/>
    <x v="14"/>
  </r>
  <r>
    <d v="2022-09-29T14:46:56"/>
    <s v="JC10F09"/>
    <n v="60"/>
    <n v="0.71499999999999997"/>
    <n v="5.0999999999999997E-2"/>
    <n v="7.1"/>
    <n v="90"/>
    <n v="518"/>
    <n v="715"/>
    <s v="09"/>
    <s v="J"/>
    <s v="C"/>
    <x v="8"/>
    <x v="0"/>
    <d v="2022-08-18T00:00:00"/>
    <x v="2"/>
    <x v="15"/>
  </r>
  <r>
    <d v="2022-09-29T14:56:19"/>
    <s v="JC10F08"/>
    <n v="60"/>
    <n v="0.85599999999999998"/>
    <n v="4.5999999999999999E-2"/>
    <n v="5.4"/>
    <n v="95"/>
    <n v="485"/>
    <n v="856"/>
    <s v="08"/>
    <s v="J"/>
    <s v="C"/>
    <x v="8"/>
    <x v="0"/>
    <d v="2022-08-18T00:00:00"/>
    <x v="2"/>
    <x v="7"/>
  </r>
  <r>
    <d v="2022-09-29T15:05:49"/>
    <s v="JC10F07"/>
    <n v="60"/>
    <n v="0.84699999999999998"/>
    <n v="7.0000000000000007E-2"/>
    <n v="8.1999999999999993"/>
    <n v="93.3"/>
    <n v="469"/>
    <n v="847"/>
    <s v="07"/>
    <s v="J"/>
    <s v="C"/>
    <x v="8"/>
    <x v="0"/>
    <d v="2022-08-18T00:00:00"/>
    <x v="2"/>
    <x v="6"/>
  </r>
  <r>
    <d v="2022-09-29T15:15:50"/>
    <s v="JC10F06"/>
    <n v="60"/>
    <n v="0.72"/>
    <n v="6.4000000000000001E-2"/>
    <n v="8.9"/>
    <n v="71.7"/>
    <n v="492"/>
    <n v="720"/>
    <s v="06"/>
    <s v="J"/>
    <s v="C"/>
    <x v="8"/>
    <x v="0"/>
    <d v="2022-08-18T00:00:00"/>
    <x v="2"/>
    <x v="5"/>
  </r>
  <r>
    <d v="2022-09-29T15:25:35"/>
    <s v="JC10F05"/>
    <n v="60"/>
    <n v="0.60699999999999998"/>
    <n v="3.3000000000000002E-2"/>
    <n v="5.4"/>
    <n v="93.3"/>
    <n v="531"/>
    <n v="607"/>
    <s v="05"/>
    <s v="J"/>
    <s v="C"/>
    <x v="8"/>
    <x v="0"/>
    <d v="2022-08-18T00:00:00"/>
    <x v="2"/>
    <x v="4"/>
  </r>
  <r>
    <d v="2022-09-29T15:34:42"/>
    <s v="JC10F04"/>
    <n v="60"/>
    <n v="0.61"/>
    <n v="3.7999999999999999E-2"/>
    <n v="6.2"/>
    <n v="91.7"/>
    <n v="488"/>
    <n v="610"/>
    <s v="04"/>
    <s v="J"/>
    <s v="C"/>
    <x v="8"/>
    <x v="0"/>
    <d v="2022-08-18T00:00:00"/>
    <x v="2"/>
    <x v="3"/>
  </r>
  <r>
    <d v="2022-09-29T15:44:46"/>
    <s v="JC10F03"/>
    <n v="60"/>
    <n v="0.60099999999999998"/>
    <n v="3.9E-2"/>
    <n v="6.5"/>
    <n v="85"/>
    <n v="491"/>
    <n v="601"/>
    <s v="03"/>
    <s v="J"/>
    <s v="C"/>
    <x v="8"/>
    <x v="0"/>
    <d v="2022-08-18T00:00:00"/>
    <x v="2"/>
    <x v="2"/>
  </r>
  <r>
    <d v="2022-09-29T15:55:28"/>
    <s v="JC10F02"/>
    <n v="60"/>
    <n v="0.60499999999999998"/>
    <n v="3.6999999999999998E-2"/>
    <n v="6.2"/>
    <n v="90"/>
    <n v="466"/>
    <n v="605"/>
    <s v="02"/>
    <s v="J"/>
    <s v="C"/>
    <x v="8"/>
    <x v="0"/>
    <d v="2022-08-18T00:00:00"/>
    <x v="2"/>
    <x v="1"/>
  </r>
  <r>
    <d v="2022-09-29T16:05:47"/>
    <s v="JC10F01"/>
    <n v="60"/>
    <n v="0.59499999999999997"/>
    <n v="4.2000000000000003E-2"/>
    <n v="7"/>
    <n v="86.7"/>
    <n v="498"/>
    <n v="595"/>
    <s v="01"/>
    <s v="J"/>
    <s v="C"/>
    <x v="8"/>
    <x v="0"/>
    <d v="2022-08-18T00:00:00"/>
    <x v="2"/>
    <x v="0"/>
  </r>
  <r>
    <d v="2022-09-29T12:58:05"/>
    <s v="JC10M02"/>
    <n v="20"/>
    <n v="0.873"/>
    <n v="4.3999999999999997E-2"/>
    <n v="5"/>
    <n v="100"/>
    <n v="299"/>
    <n v="873"/>
    <s v="02"/>
    <s v="J"/>
    <s v="C"/>
    <x v="8"/>
    <x v="1"/>
    <d v="2022-08-18T00:00:00"/>
    <x v="2"/>
    <x v="1"/>
  </r>
  <r>
    <d v="2022-09-29T13:03:16"/>
    <s v="JC10M03"/>
    <n v="20"/>
    <n v="0.95499999999999996"/>
    <n v="6.8000000000000005E-2"/>
    <n v="7.1"/>
    <n v="85"/>
    <n v="273"/>
    <n v="955"/>
    <s v="03"/>
    <s v="J"/>
    <s v="C"/>
    <x v="8"/>
    <x v="1"/>
    <d v="2022-08-18T00:00:00"/>
    <x v="2"/>
    <x v="2"/>
  </r>
  <r>
    <d v="2022-09-29T13:08:39"/>
    <s v="JC10M04"/>
    <n v="19"/>
    <n v="0.995"/>
    <n v="6.2E-2"/>
    <n v="6.2"/>
    <n v="100"/>
    <n v="273"/>
    <n v="995"/>
    <s v="04"/>
    <s v="J"/>
    <s v="C"/>
    <x v="8"/>
    <x v="1"/>
    <d v="2022-08-18T00:00:00"/>
    <x v="2"/>
    <x v="3"/>
  </r>
  <r>
    <d v="2022-09-29T13:14:44"/>
    <s v="JC10M05"/>
    <n v="20"/>
    <n v="0.995"/>
    <n v="6.0999999999999999E-2"/>
    <n v="6.1"/>
    <n v="95"/>
    <n v="346"/>
    <n v="995"/>
    <s v="05"/>
    <s v="J"/>
    <s v="C"/>
    <x v="8"/>
    <x v="1"/>
    <d v="2022-08-18T00:00:00"/>
    <x v="2"/>
    <x v="4"/>
  </r>
  <r>
    <d v="2022-09-29T13:19:51"/>
    <s v="JC10M06"/>
    <n v="20"/>
    <n v="1.181"/>
    <n v="4.4999999999999998E-2"/>
    <n v="3.8"/>
    <n v="100"/>
    <n v="301"/>
    <n v="1181"/>
    <s v="06"/>
    <s v="J"/>
    <s v="C"/>
    <x v="8"/>
    <x v="1"/>
    <d v="2022-08-18T00:00:00"/>
    <x v="2"/>
    <x v="5"/>
  </r>
  <r>
    <d v="2022-09-29T13:25:15"/>
    <s v="JC10M07"/>
    <n v="20"/>
    <n v="1.1399999999999999"/>
    <n v="7.3999999999999996E-2"/>
    <n v="6.5"/>
    <n v="90"/>
    <n v="293"/>
    <n v="1140"/>
    <s v="07"/>
    <s v="J"/>
    <s v="C"/>
    <x v="8"/>
    <x v="1"/>
    <d v="2022-08-18T00:00:00"/>
    <x v="2"/>
    <x v="6"/>
  </r>
  <r>
    <d v="2022-09-30T08:56:25"/>
    <s v="JC01F16"/>
    <n v="60"/>
    <n v="0.92600000000000005"/>
    <n v="7.0999999999999994E-2"/>
    <n v="7.7"/>
    <n v="81.7"/>
    <n v="413"/>
    <n v="926"/>
    <s v="16"/>
    <s v="J"/>
    <s v="C"/>
    <x v="0"/>
    <x v="0"/>
    <d v="2022-08-05T00:00:00"/>
    <x v="4"/>
    <x v="8"/>
  </r>
  <r>
    <d v="2022-09-30T09:06:46"/>
    <s v="JC01F15"/>
    <n v="60"/>
    <n v="0.95099999999999996"/>
    <n v="6.6000000000000003E-2"/>
    <n v="6.9"/>
    <n v="88.3"/>
    <n v="388"/>
    <n v="951"/>
    <s v="15"/>
    <s v="J"/>
    <s v="C"/>
    <x v="0"/>
    <x v="0"/>
    <d v="2022-08-05T00:00:00"/>
    <x v="4"/>
    <x v="9"/>
  </r>
  <r>
    <d v="2022-09-30T09:17:56"/>
    <s v="JC01F14"/>
    <n v="60"/>
    <n v="0.94499999999999995"/>
    <n v="6.6000000000000003E-2"/>
    <n v="7"/>
    <n v="90"/>
    <n v="417"/>
    <n v="945"/>
    <s v="14"/>
    <s v="J"/>
    <s v="C"/>
    <x v="0"/>
    <x v="0"/>
    <d v="2022-08-05T00:00:00"/>
    <x v="4"/>
    <x v="10"/>
  </r>
  <r>
    <d v="2022-09-30T09:28:11"/>
    <s v="JC01F13"/>
    <n v="60"/>
    <n v="0.91600000000000004"/>
    <n v="5.0999999999999997E-2"/>
    <n v="5.5"/>
    <n v="95"/>
    <n v="641"/>
    <n v="916"/>
    <s v="13"/>
    <s v="J"/>
    <s v="C"/>
    <x v="0"/>
    <x v="0"/>
    <d v="2022-08-05T00:00:00"/>
    <x v="4"/>
    <x v="11"/>
  </r>
  <r>
    <d v="2022-09-30T09:35:49"/>
    <s v="JC01F12"/>
    <n v="60"/>
    <n v="0.95399999999999996"/>
    <n v="7.1999999999999995E-2"/>
    <n v="7.6"/>
    <n v="78.3"/>
    <n v="651"/>
    <n v="954"/>
    <s v="12"/>
    <s v="J"/>
    <s v="C"/>
    <x v="0"/>
    <x v="0"/>
    <d v="2022-08-05T00:00:00"/>
    <x v="4"/>
    <x v="12"/>
  </r>
  <r>
    <d v="2022-09-30T09:43:24"/>
    <s v="JC01F11"/>
    <n v="60"/>
    <n v="0.96"/>
    <n v="8.1000000000000003E-2"/>
    <n v="8.4"/>
    <n v="76.7"/>
    <n v="541"/>
    <n v="960"/>
    <s v="11"/>
    <s v="J"/>
    <s v="C"/>
    <x v="0"/>
    <x v="0"/>
    <d v="2022-08-05T00:00:00"/>
    <x v="4"/>
    <x v="13"/>
  </r>
  <r>
    <d v="2022-09-30T09:52:34"/>
    <s v="JC01F10"/>
    <n v="60"/>
    <n v="0.89700000000000002"/>
    <n v="7.1999999999999995E-2"/>
    <n v="8"/>
    <n v="80"/>
    <n v="628"/>
    <n v="897"/>
    <s v="10"/>
    <s v="J"/>
    <s v="C"/>
    <x v="0"/>
    <x v="0"/>
    <d v="2022-08-05T00:00:00"/>
    <x v="4"/>
    <x v="14"/>
  </r>
  <r>
    <d v="2022-09-30T10:00:49"/>
    <s v="JC01F09"/>
    <n v="60"/>
    <n v="0.98399999999999999"/>
    <n v="0.11600000000000001"/>
    <n v="11.8"/>
    <n v="56.7"/>
    <n v="531"/>
    <n v="984"/>
    <s v="09"/>
    <s v="J"/>
    <s v="C"/>
    <x v="0"/>
    <x v="0"/>
    <d v="2022-08-05T00:00:00"/>
    <x v="4"/>
    <x v="15"/>
  </r>
  <r>
    <d v="2022-09-30T10:10:12"/>
    <s v="JC01F08"/>
    <n v="60"/>
    <n v="1.0309999999999999"/>
    <n v="7.8E-2"/>
    <n v="7.5"/>
    <n v="85"/>
    <n v="499"/>
    <n v="1031"/>
    <s v="08"/>
    <s v="J"/>
    <s v="C"/>
    <x v="0"/>
    <x v="0"/>
    <d v="2022-08-05T00:00:00"/>
    <x v="4"/>
    <x v="7"/>
  </r>
  <r>
    <d v="2022-09-30T10:19:01"/>
    <s v="JC01F07"/>
    <n v="60"/>
    <n v="0.997"/>
    <n v="0.08"/>
    <n v="8"/>
    <n v="78.3"/>
    <n v="526"/>
    <n v="997"/>
    <s v="07"/>
    <s v="J"/>
    <s v="C"/>
    <x v="0"/>
    <x v="0"/>
    <d v="2022-08-05T00:00:00"/>
    <x v="4"/>
    <x v="6"/>
  </r>
  <r>
    <d v="2022-09-30T10:28:15"/>
    <s v="JC01F06"/>
    <n v="60"/>
    <n v="0.90500000000000003"/>
    <n v="7.1999999999999995E-2"/>
    <n v="8"/>
    <n v="83.3"/>
    <n v="543"/>
    <n v="905"/>
    <s v="06"/>
    <s v="J"/>
    <s v="C"/>
    <x v="0"/>
    <x v="0"/>
    <d v="2022-08-05T00:00:00"/>
    <x v="4"/>
    <x v="5"/>
  </r>
  <r>
    <d v="2022-09-30T10:36:50"/>
    <s v="JC01F05"/>
    <n v="60"/>
    <n v="0.88900000000000001"/>
    <n v="8.5999999999999993E-2"/>
    <n v="9.6999999999999993"/>
    <n v="70"/>
    <n v="526"/>
    <n v="889"/>
    <s v="05"/>
    <s v="J"/>
    <s v="C"/>
    <x v="0"/>
    <x v="0"/>
    <d v="2022-08-05T00:00:00"/>
    <x v="4"/>
    <x v="4"/>
  </r>
  <r>
    <d v="2022-09-30T10:45:59"/>
    <s v="JC01F04"/>
    <n v="60"/>
    <n v="0.89400000000000002"/>
    <n v="5.1999999999999998E-2"/>
    <n v="5.9"/>
    <n v="90"/>
    <n v="520"/>
    <n v="894"/>
    <s v="04"/>
    <s v="J"/>
    <s v="C"/>
    <x v="0"/>
    <x v="0"/>
    <d v="2022-08-05T00:00:00"/>
    <x v="4"/>
    <x v="3"/>
  </r>
  <r>
    <d v="2022-09-30T10:54:49"/>
    <s v="JC01F03"/>
    <n v="60"/>
    <n v="1.028"/>
    <n v="7.8E-2"/>
    <n v="7.6"/>
    <n v="81.7"/>
    <n v="511"/>
    <n v="1028"/>
    <s v="03"/>
    <s v="J"/>
    <s v="C"/>
    <x v="0"/>
    <x v="0"/>
    <d v="2022-08-05T00:00:00"/>
    <x v="4"/>
    <x v="2"/>
  </r>
  <r>
    <d v="2022-09-30T11:04:36"/>
    <s v="JC01F02"/>
    <n v="60"/>
    <n v="0.94599999999999995"/>
    <n v="7.3999999999999996E-2"/>
    <n v="7.8"/>
    <n v="75"/>
    <n v="571"/>
    <n v="946"/>
    <s v="02"/>
    <s v="J"/>
    <s v="C"/>
    <x v="0"/>
    <x v="0"/>
    <d v="2022-08-05T00:00:00"/>
    <x v="4"/>
    <x v="1"/>
  </r>
  <r>
    <d v="2022-09-30T11:15:16"/>
    <s v="JC01F01"/>
    <n v="60"/>
    <n v="0.93700000000000006"/>
    <n v="5.6000000000000001E-2"/>
    <n v="6"/>
    <n v="86.7"/>
    <n v="527"/>
    <n v="937"/>
    <s v="01"/>
    <s v="J"/>
    <s v="C"/>
    <x v="0"/>
    <x v="0"/>
    <d v="2022-08-05T00:00:00"/>
    <x v="4"/>
    <x v="0"/>
  </r>
  <r>
    <d v="2022-09-30T08:20:40"/>
    <s v="JC01M02"/>
    <n v="20"/>
    <n v="1.393"/>
    <n v="0.121"/>
    <n v="8.6999999999999993"/>
    <n v="80"/>
    <n v="142"/>
    <n v="1393"/>
    <s v="02"/>
    <s v="J"/>
    <s v="C"/>
    <x v="0"/>
    <x v="1"/>
    <d v="2022-08-05T00:00:00"/>
    <x v="4"/>
    <x v="1"/>
  </r>
  <r>
    <d v="2022-09-30T08:30:37"/>
    <s v="JC01M03"/>
    <n v="20"/>
    <n v="1.4830000000000001"/>
    <n v="0.107"/>
    <n v="7.2"/>
    <n v="80"/>
    <n v="404"/>
    <n v="1483"/>
    <s v="03"/>
    <s v="J"/>
    <s v="C"/>
    <x v="0"/>
    <x v="1"/>
    <d v="2022-08-05T00:00:00"/>
    <x v="4"/>
    <x v="2"/>
  </r>
  <r>
    <d v="2022-09-30T08:35:05"/>
    <s v="JC01M04"/>
    <n v="20"/>
    <n v="1.44"/>
    <n v="0.12"/>
    <n v="8.3000000000000007"/>
    <n v="80"/>
    <n v="442"/>
    <n v="1440"/>
    <s v="04"/>
    <s v="J"/>
    <s v="C"/>
    <x v="0"/>
    <x v="1"/>
    <d v="2022-08-05T00:00:00"/>
    <x v="4"/>
    <x v="3"/>
  </r>
  <r>
    <d v="2022-09-30T08:39:24"/>
    <s v="JC01M05"/>
    <n v="20"/>
    <n v="1.423"/>
    <n v="9.7000000000000003E-2"/>
    <n v="6.8"/>
    <n v="90"/>
    <n v="371"/>
    <n v="1423"/>
    <s v="05"/>
    <s v="J"/>
    <s v="C"/>
    <x v="0"/>
    <x v="1"/>
    <d v="2022-08-05T00:00:00"/>
    <x v="4"/>
    <x v="4"/>
  </r>
  <r>
    <d v="2022-09-30T08:44:27"/>
    <s v="JC01M06"/>
    <n v="20"/>
    <n v="1.5309999999999999"/>
    <n v="0.21"/>
    <n v="13.7"/>
    <n v="60"/>
    <n v="314"/>
    <n v="1531"/>
    <s v="06"/>
    <s v="J"/>
    <s v="C"/>
    <x v="0"/>
    <x v="1"/>
    <d v="2022-08-05T00:00:00"/>
    <x v="4"/>
    <x v="5"/>
  </r>
  <r>
    <d v="2022-09-30T08:50:40"/>
    <s v="JC01M07"/>
    <n v="20"/>
    <n v="1.482"/>
    <n v="0.107"/>
    <n v="7.2"/>
    <n v="90"/>
    <n v="305"/>
    <n v="1482"/>
    <s v="07"/>
    <s v="J"/>
    <s v="C"/>
    <x v="0"/>
    <x v="1"/>
    <d v="2022-08-05T00:00:00"/>
    <x v="4"/>
    <x v="6"/>
  </r>
  <r>
    <d v="2022-09-30T08:30:46"/>
    <s v="JC07F02"/>
    <n v="60"/>
    <n v="0.86099999999999999"/>
    <n v="6.5000000000000002E-2"/>
    <n v="7.5"/>
    <n v="90"/>
    <n v="479"/>
    <n v="861"/>
    <s v="02"/>
    <s v="J"/>
    <s v="C"/>
    <x v="5"/>
    <x v="0"/>
    <d v="2022-08-12T00:00:00"/>
    <x v="3"/>
    <x v="1"/>
  </r>
  <r>
    <d v="2022-09-30T08:41:05"/>
    <s v="JC07F03"/>
    <n v="61"/>
    <n v="0.83899999999999997"/>
    <n v="0.13800000000000001"/>
    <n v="16.5"/>
    <n v="32.799999999999997"/>
    <n v="495"/>
    <n v="839"/>
    <s v="03"/>
    <s v="J"/>
    <s v="C"/>
    <x v="5"/>
    <x v="0"/>
    <d v="2022-08-12T00:00:00"/>
    <x v="3"/>
    <x v="2"/>
  </r>
  <r>
    <d v="2022-09-30T08:50:50"/>
    <s v="JC07F04"/>
    <n v="60"/>
    <n v="0.84"/>
    <n v="8.1000000000000003E-2"/>
    <n v="9.6"/>
    <n v="76.7"/>
    <n v="514"/>
    <n v="840"/>
    <s v="04"/>
    <s v="J"/>
    <s v="C"/>
    <x v="5"/>
    <x v="0"/>
    <d v="2022-08-12T00:00:00"/>
    <x v="3"/>
    <x v="3"/>
  </r>
  <r>
    <d v="2022-09-30T09:00:04"/>
    <s v="JC07F05"/>
    <n v="60"/>
    <n v="0.78100000000000003"/>
    <n v="5.5E-2"/>
    <n v="7.1"/>
    <n v="86.7"/>
    <n v="460"/>
    <n v="781"/>
    <s v="05"/>
    <s v="J"/>
    <s v="C"/>
    <x v="5"/>
    <x v="0"/>
    <d v="2022-08-12T00:00:00"/>
    <x v="3"/>
    <x v="4"/>
  </r>
  <r>
    <d v="2022-09-30T09:10:26"/>
    <s v="JC07F06"/>
    <n v="60"/>
    <n v="0.77500000000000002"/>
    <n v="0.05"/>
    <n v="6.4"/>
    <n v="91.7"/>
    <n v="505"/>
    <n v="775"/>
    <s v="06"/>
    <s v="J"/>
    <s v="C"/>
    <x v="5"/>
    <x v="0"/>
    <d v="2022-08-12T00:00:00"/>
    <x v="3"/>
    <x v="5"/>
  </r>
  <r>
    <d v="2022-09-30T09:20:30"/>
    <s v="JC07F07"/>
    <n v="60"/>
    <n v="0.90100000000000002"/>
    <n v="7.1999999999999995E-2"/>
    <n v="7.9"/>
    <n v="78.3"/>
    <n v="509"/>
    <n v="901"/>
    <s v="07"/>
    <s v="J"/>
    <s v="C"/>
    <x v="5"/>
    <x v="0"/>
    <d v="2022-08-12T00:00:00"/>
    <x v="3"/>
    <x v="6"/>
  </r>
  <r>
    <d v="2022-09-30T09:29:40"/>
    <s v="JC07F08"/>
    <n v="60"/>
    <n v="0.91400000000000003"/>
    <n v="7.2999999999999995E-2"/>
    <n v="8"/>
    <n v="76.7"/>
    <n v="509"/>
    <n v="914"/>
    <s v="08"/>
    <s v="J"/>
    <s v="C"/>
    <x v="5"/>
    <x v="0"/>
    <d v="2022-08-12T00:00:00"/>
    <x v="3"/>
    <x v="7"/>
  </r>
  <r>
    <d v="2022-09-30T09:39:08"/>
    <s v="JC07F09"/>
    <n v="60"/>
    <n v="0.79800000000000004"/>
    <n v="5.7000000000000002E-2"/>
    <n v="7.1"/>
    <n v="83.3"/>
    <n v="499"/>
    <n v="798"/>
    <s v="09"/>
    <s v="J"/>
    <s v="C"/>
    <x v="5"/>
    <x v="0"/>
    <d v="2022-08-12T00:00:00"/>
    <x v="3"/>
    <x v="15"/>
  </r>
  <r>
    <d v="2022-09-30T09:48:36"/>
    <s v="JC07F10"/>
    <n v="60"/>
    <n v="0.78500000000000003"/>
    <n v="5.0999999999999997E-2"/>
    <n v="6.5"/>
    <n v="88.3"/>
    <n v="518"/>
    <n v="785"/>
    <s v="10"/>
    <s v="J"/>
    <s v="C"/>
    <x v="5"/>
    <x v="0"/>
    <d v="2022-08-12T00:00:00"/>
    <x v="3"/>
    <x v="14"/>
  </r>
  <r>
    <d v="2022-09-30T09:57:48"/>
    <s v="JC07F11"/>
    <n v="60"/>
    <n v="0.82499999999999996"/>
    <n v="6.5000000000000002E-2"/>
    <n v="7.9"/>
    <n v="85"/>
    <n v="501"/>
    <n v="825"/>
    <s v="11"/>
    <s v="J"/>
    <s v="C"/>
    <x v="5"/>
    <x v="0"/>
    <d v="2022-08-12T00:00:00"/>
    <x v="3"/>
    <x v="13"/>
  </r>
  <r>
    <d v="2022-09-30T10:06:47"/>
    <s v="JC07F12"/>
    <n v="60"/>
    <n v="0.80300000000000005"/>
    <n v="6.0999999999999999E-2"/>
    <n v="7.6"/>
    <n v="85"/>
    <n v="507"/>
    <n v="803"/>
    <s v="12"/>
    <s v="J"/>
    <s v="C"/>
    <x v="5"/>
    <x v="0"/>
    <d v="2022-08-12T00:00:00"/>
    <x v="3"/>
    <x v="12"/>
  </r>
  <r>
    <d v="2022-09-30T10:15:59"/>
    <s v="JC07F13"/>
    <n v="60"/>
    <n v="0.85399999999999998"/>
    <n v="5.2999999999999999E-2"/>
    <n v="6.3"/>
    <n v="86.7"/>
    <n v="506"/>
    <n v="854"/>
    <s v="13"/>
    <s v="J"/>
    <s v="C"/>
    <x v="5"/>
    <x v="0"/>
    <d v="2022-08-12T00:00:00"/>
    <x v="3"/>
    <x v="11"/>
  </r>
  <r>
    <d v="2022-09-30T10:25:04"/>
    <s v="JC07F14"/>
    <n v="60"/>
    <n v="0.85"/>
    <n v="6.3E-2"/>
    <n v="7.4"/>
    <n v="85"/>
    <n v="499"/>
    <n v="850"/>
    <s v="14"/>
    <s v="J"/>
    <s v="C"/>
    <x v="5"/>
    <x v="0"/>
    <d v="2022-08-12T00:00:00"/>
    <x v="3"/>
    <x v="10"/>
  </r>
  <r>
    <d v="2022-09-30T10:34:33"/>
    <s v="JC07F15"/>
    <n v="60"/>
    <n v="0.88700000000000001"/>
    <n v="7.3999999999999996E-2"/>
    <n v="8.4"/>
    <n v="75"/>
    <n v="528"/>
    <n v="887"/>
    <s v="15"/>
    <s v="J"/>
    <s v="C"/>
    <x v="5"/>
    <x v="0"/>
    <d v="2022-08-12T00:00:00"/>
    <x v="3"/>
    <x v="9"/>
  </r>
  <r>
    <d v="2022-09-30T10:43:13"/>
    <s v="JC07F16"/>
    <n v="60"/>
    <n v="0.877"/>
    <n v="5.6000000000000001E-2"/>
    <n v="6.4"/>
    <n v="86.7"/>
    <n v="506"/>
    <n v="877"/>
    <s v="16"/>
    <s v="J"/>
    <s v="C"/>
    <x v="5"/>
    <x v="0"/>
    <d v="2022-08-12T00:00:00"/>
    <x v="3"/>
    <x v="8"/>
  </r>
  <r>
    <d v="2022-09-30T11:17:11"/>
    <s v="JC07F01"/>
    <n v="60"/>
    <n v="0.872"/>
    <n v="7.6999999999999999E-2"/>
    <n v="8.8000000000000007"/>
    <n v="76.7"/>
    <n v="469"/>
    <n v="872"/>
    <s v="01"/>
    <s v="J"/>
    <s v="C"/>
    <x v="5"/>
    <x v="0"/>
    <d v="2022-08-12T00:00:00"/>
    <x v="3"/>
    <x v="0"/>
  </r>
  <r>
    <d v="2022-09-30T10:51:52"/>
    <s v="JC07M07"/>
    <n v="20"/>
    <n v="1.28"/>
    <n v="0.08"/>
    <n v="6.3"/>
    <n v="85"/>
    <n v="453"/>
    <n v="1280"/>
    <s v="07"/>
    <s v="J"/>
    <s v="C"/>
    <x v="5"/>
    <x v="1"/>
    <d v="2022-08-12T00:00:00"/>
    <x v="3"/>
    <x v="6"/>
  </r>
  <r>
    <d v="2022-09-30T10:55:39"/>
    <s v="JC07M06"/>
    <n v="20"/>
    <n v="1.2889999999999999"/>
    <n v="0.112"/>
    <n v="8.6999999999999993"/>
    <n v="80"/>
    <n v="431"/>
    <n v="1289"/>
    <s v="06"/>
    <s v="J"/>
    <s v="C"/>
    <x v="5"/>
    <x v="1"/>
    <d v="2022-08-12T00:00:00"/>
    <x v="3"/>
    <x v="5"/>
  </r>
  <r>
    <d v="2022-09-30T10:59:39"/>
    <s v="JC07M05"/>
    <n v="20"/>
    <n v="1.246"/>
    <n v="7.9000000000000001E-2"/>
    <n v="6.3"/>
    <n v="90"/>
    <n v="409"/>
    <n v="1246"/>
    <s v="05"/>
    <s v="J"/>
    <s v="C"/>
    <x v="5"/>
    <x v="1"/>
    <d v="2022-08-12T00:00:00"/>
    <x v="3"/>
    <x v="4"/>
  </r>
  <r>
    <d v="2022-09-30T11:03:52"/>
    <s v="JC07M04"/>
    <n v="20"/>
    <n v="1.127"/>
    <n v="8.8999999999999996E-2"/>
    <n v="7.9"/>
    <n v="80"/>
    <n v="459"/>
    <n v="1127"/>
    <s v="04"/>
    <s v="J"/>
    <s v="C"/>
    <x v="5"/>
    <x v="1"/>
    <d v="2022-08-12T00:00:00"/>
    <x v="3"/>
    <x v="3"/>
  </r>
  <r>
    <d v="2022-09-30T11:07:28"/>
    <s v="JC07M03"/>
    <n v="20"/>
    <n v="1.276"/>
    <n v="0.13700000000000001"/>
    <n v="10.7"/>
    <n v="65"/>
    <n v="362"/>
    <n v="1276"/>
    <s v="03"/>
    <s v="J"/>
    <s v="C"/>
    <x v="5"/>
    <x v="1"/>
    <d v="2022-08-12T00:00:00"/>
    <x v="3"/>
    <x v="2"/>
  </r>
  <r>
    <d v="2022-09-30T11:12:57"/>
    <s v="JC07M02"/>
    <n v="20"/>
    <n v="1.1930000000000001"/>
    <n v="0.11"/>
    <n v="9.1999999999999993"/>
    <n v="65"/>
    <n v="465"/>
    <n v="1193"/>
    <s v="02"/>
    <s v="J"/>
    <s v="C"/>
    <x v="5"/>
    <x v="1"/>
    <d v="2022-08-12T00:00:00"/>
    <x v="3"/>
    <x v="1"/>
  </r>
  <r>
    <d v="2022-09-30T13:08:28"/>
    <s v="JC02M02"/>
    <n v="20"/>
    <n v="1.3560000000000001"/>
    <n v="0.11700000000000001"/>
    <n v="8.6"/>
    <n v="75"/>
    <n v="503"/>
    <n v="1356"/>
    <s v="02"/>
    <s v="J"/>
    <s v="C"/>
    <x v="1"/>
    <x v="1"/>
    <d v="2022-08-05T00:00:00"/>
    <x v="4"/>
    <x v="1"/>
  </r>
  <r>
    <d v="2022-09-30T13:12:06"/>
    <s v="JC02M03"/>
    <n v="20"/>
    <n v="1.387"/>
    <n v="0.104"/>
    <n v="7.5"/>
    <n v="90"/>
    <n v="518"/>
    <n v="1387"/>
    <s v="03"/>
    <s v="J"/>
    <s v="C"/>
    <x v="1"/>
    <x v="1"/>
    <d v="2022-08-05T00:00:00"/>
    <x v="4"/>
    <x v="2"/>
  </r>
  <r>
    <d v="2022-09-30T13:15:39"/>
    <s v="JC02M04"/>
    <n v="20"/>
    <n v="1.371"/>
    <n v="6.9000000000000006E-2"/>
    <n v="5"/>
    <n v="100"/>
    <n v="468"/>
    <n v="1371"/>
    <s v="04"/>
    <s v="J"/>
    <s v="C"/>
    <x v="1"/>
    <x v="1"/>
    <d v="2022-08-05T00:00:00"/>
    <x v="4"/>
    <x v="3"/>
  </r>
  <r>
    <d v="2022-09-30T13:19:49"/>
    <s v="JC02M05"/>
    <n v="20"/>
    <n v="1.4610000000000001"/>
    <n v="0.124"/>
    <n v="8.5"/>
    <n v="80"/>
    <n v="459"/>
    <n v="1461"/>
    <s v="05"/>
    <s v="J"/>
    <s v="C"/>
    <x v="1"/>
    <x v="1"/>
    <d v="2022-08-05T00:00:00"/>
    <x v="4"/>
    <x v="4"/>
  </r>
  <r>
    <d v="2022-09-30T13:23:35"/>
    <s v="JC02M06"/>
    <n v="20"/>
    <n v="1.4510000000000001"/>
    <n v="0.13200000000000001"/>
    <n v="9.1"/>
    <n v="70"/>
    <n v="431"/>
    <n v="1451"/>
    <s v="06"/>
    <s v="J"/>
    <s v="C"/>
    <x v="1"/>
    <x v="1"/>
    <d v="2022-08-05T00:00:00"/>
    <x v="4"/>
    <x v="5"/>
  </r>
  <r>
    <d v="2022-09-30T13:27:45"/>
    <s v="JC02M07"/>
    <n v="20"/>
    <n v="1.492"/>
    <n v="9.5000000000000001E-2"/>
    <n v="6.3"/>
    <n v="85"/>
    <n v="391"/>
    <n v="1492"/>
    <s v="07"/>
    <s v="J"/>
    <s v="C"/>
    <x v="1"/>
    <x v="1"/>
    <d v="2022-08-05T00:00:00"/>
    <x v="4"/>
    <x v="6"/>
  </r>
  <r>
    <d v="2022-09-30T13:32:44"/>
    <s v="JC02F16"/>
    <n v="60"/>
    <n v="0.92300000000000004"/>
    <n v="6.2E-2"/>
    <n v="6.7"/>
    <n v="88.3"/>
    <n v="571"/>
    <n v="923"/>
    <s v="16"/>
    <s v="J"/>
    <s v="C"/>
    <x v="1"/>
    <x v="0"/>
    <d v="2022-08-05T00:00:00"/>
    <x v="4"/>
    <x v="8"/>
  </r>
  <r>
    <d v="2022-09-30T13:40:50"/>
    <s v="JC02F15"/>
    <n v="60"/>
    <n v="0.91400000000000003"/>
    <n v="6.5000000000000002E-2"/>
    <n v="7.2"/>
    <n v="85"/>
    <n v="555"/>
    <n v="914"/>
    <s v="15"/>
    <s v="J"/>
    <s v="C"/>
    <x v="1"/>
    <x v="0"/>
    <d v="2022-08-05T00:00:00"/>
    <x v="4"/>
    <x v="9"/>
  </r>
  <r>
    <d v="2022-09-30T13:50:00"/>
    <s v="JC02F14"/>
    <n v="60"/>
    <n v="0.90600000000000003"/>
    <n v="6.6000000000000003E-2"/>
    <n v="7.3"/>
    <n v="83.3"/>
    <n v="598"/>
    <n v="906"/>
    <s v="14"/>
    <s v="J"/>
    <s v="C"/>
    <x v="1"/>
    <x v="0"/>
    <d v="2022-08-05T00:00:00"/>
    <x v="4"/>
    <x v="10"/>
  </r>
  <r>
    <d v="2022-09-30T13:57:33"/>
    <s v="JC02F13"/>
    <n v="60"/>
    <n v="0.92400000000000004"/>
    <n v="7.2999999999999995E-2"/>
    <n v="7.9"/>
    <n v="75"/>
    <n v="536"/>
    <n v="924"/>
    <s v="13"/>
    <s v="J"/>
    <s v="C"/>
    <x v="1"/>
    <x v="0"/>
    <d v="2022-08-05T00:00:00"/>
    <x v="4"/>
    <x v="11"/>
  </r>
  <r>
    <d v="2022-09-30T14:06:19"/>
    <s v="JC02F12"/>
    <n v="60"/>
    <n v="0.89800000000000002"/>
    <n v="6.0999999999999999E-2"/>
    <n v="6.8"/>
    <n v="85"/>
    <n v="552"/>
    <n v="898"/>
    <s v="12"/>
    <s v="J"/>
    <s v="C"/>
    <x v="1"/>
    <x v="0"/>
    <d v="2022-08-05T00:00:00"/>
    <x v="4"/>
    <x v="12"/>
  </r>
  <r>
    <d v="2022-09-30T14:14:41"/>
    <s v="JC02F11"/>
    <n v="60"/>
    <n v="0.92400000000000004"/>
    <n v="6.3E-2"/>
    <n v="6.8"/>
    <n v="86.7"/>
    <n v="603"/>
    <n v="924"/>
    <s v="11"/>
    <s v="J"/>
    <s v="C"/>
    <x v="1"/>
    <x v="0"/>
    <d v="2022-08-05T00:00:00"/>
    <x v="4"/>
    <x v="13"/>
  </r>
  <r>
    <d v="2022-09-30T14:22:41"/>
    <s v="JC02F10"/>
    <n v="60"/>
    <n v="0.86899999999999999"/>
    <n v="0.06"/>
    <n v="6.9"/>
    <n v="85"/>
    <n v="562"/>
    <n v="869"/>
    <s v="10"/>
    <s v="J"/>
    <s v="C"/>
    <x v="1"/>
    <x v="0"/>
    <d v="2022-08-05T00:00:00"/>
    <x v="4"/>
    <x v="14"/>
  </r>
  <r>
    <d v="2022-09-30T14:31:12"/>
    <s v="JC02F09"/>
    <n v="60"/>
    <n v="0.85299999999999998"/>
    <n v="7.2999999999999995E-2"/>
    <n v="8.6"/>
    <n v="80"/>
    <n v="524"/>
    <n v="853"/>
    <s v="09"/>
    <s v="J"/>
    <s v="C"/>
    <x v="1"/>
    <x v="0"/>
    <d v="2022-08-05T00:00:00"/>
    <x v="4"/>
    <x v="15"/>
  </r>
  <r>
    <d v="2022-09-30T14:40:32"/>
    <s v="JC02F08"/>
    <n v="60"/>
    <n v="0.98899999999999999"/>
    <n v="8.5999999999999993E-2"/>
    <n v="8.6999999999999993"/>
    <n v="80"/>
    <n v="540"/>
    <n v="989"/>
    <s v="08"/>
    <s v="J"/>
    <s v="C"/>
    <x v="1"/>
    <x v="0"/>
    <d v="2022-08-05T00:00:00"/>
    <x v="4"/>
    <x v="7"/>
  </r>
  <r>
    <d v="2022-09-30T14:49:13"/>
    <s v="JC02F07"/>
    <n v="60"/>
    <n v="0.97599999999999998"/>
    <n v="6.2E-2"/>
    <n v="6.4"/>
    <n v="81.7"/>
    <n v="482"/>
    <n v="976"/>
    <s v="07"/>
    <s v="J"/>
    <s v="C"/>
    <x v="1"/>
    <x v="0"/>
    <d v="2022-08-05T00:00:00"/>
    <x v="4"/>
    <x v="6"/>
  </r>
  <r>
    <d v="2022-09-30T14:59:12"/>
    <s v="JC02F06"/>
    <n v="60"/>
    <n v="0.92300000000000004"/>
    <n v="8.4000000000000005E-2"/>
    <n v="9.1"/>
    <n v="68.3"/>
    <n v="581"/>
    <n v="923"/>
    <s v="06"/>
    <s v="J"/>
    <s v="C"/>
    <x v="1"/>
    <x v="0"/>
    <d v="2022-08-05T00:00:00"/>
    <x v="4"/>
    <x v="5"/>
  </r>
  <r>
    <d v="2022-09-30T15:07:37"/>
    <s v="JC02F05"/>
    <n v="60"/>
    <n v="0.84099999999999997"/>
    <n v="0.111"/>
    <n v="13.2"/>
    <n v="63.3"/>
    <n v="602"/>
    <n v="841"/>
    <s v="05"/>
    <s v="J"/>
    <s v="C"/>
    <x v="1"/>
    <x v="0"/>
    <d v="2022-08-05T00:00:00"/>
    <x v="4"/>
    <x v="4"/>
  </r>
  <r>
    <d v="2022-09-30T15:16:30"/>
    <s v="JC02F04"/>
    <n v="60"/>
    <n v="0.90600000000000003"/>
    <n v="0.104"/>
    <n v="11.5"/>
    <n v="73.3"/>
    <n v="584"/>
    <n v="906"/>
    <s v="04"/>
    <s v="J"/>
    <s v="C"/>
    <x v="1"/>
    <x v="0"/>
    <d v="2022-08-05T00:00:00"/>
    <x v="4"/>
    <x v="3"/>
  </r>
  <r>
    <d v="2022-09-30T15:25:06"/>
    <s v="JC02F03"/>
    <n v="60"/>
    <n v="0.94699999999999995"/>
    <n v="0.11"/>
    <n v="11.6"/>
    <n v="60"/>
    <n v="545"/>
    <n v="947"/>
    <s v="03"/>
    <s v="J"/>
    <s v="C"/>
    <x v="1"/>
    <x v="0"/>
    <d v="2022-08-05T00:00:00"/>
    <x v="4"/>
    <x v="2"/>
  </r>
  <r>
    <d v="2022-09-30T15:33:59"/>
    <s v="JC02F02"/>
    <n v="60"/>
    <n v="0.90400000000000003"/>
    <n v="0.10199999999999999"/>
    <n v="11.3"/>
    <n v="66.7"/>
    <n v="543"/>
    <n v="904"/>
    <s v="02"/>
    <s v="J"/>
    <s v="C"/>
    <x v="1"/>
    <x v="0"/>
    <d v="2022-08-05T00:00:00"/>
    <x v="4"/>
    <x v="1"/>
  </r>
  <r>
    <d v="2022-09-30T15:42:36"/>
    <s v="JC02F01"/>
    <n v="60"/>
    <n v="0.88900000000000001"/>
    <n v="5.6000000000000001E-2"/>
    <n v="6.3"/>
    <n v="88.3"/>
    <n v="562"/>
    <n v="889"/>
    <s v="01"/>
    <s v="J"/>
    <s v="C"/>
    <x v="1"/>
    <x v="0"/>
    <d v="2022-08-05T00:00:00"/>
    <x v="4"/>
    <x v="0"/>
  </r>
  <r>
    <d v="2022-09-30T13:15:13"/>
    <s v="JC06F01"/>
    <n v="60"/>
    <n v="0.85199999999999998"/>
    <n v="6.3E-2"/>
    <n v="7.3"/>
    <n v="83.3"/>
    <n v="430"/>
    <n v="852"/>
    <s v="01"/>
    <s v="J"/>
    <s v="C"/>
    <x v="4"/>
    <x v="0"/>
    <d v="2022-08-12T00:00:00"/>
    <x v="3"/>
    <x v="0"/>
  </r>
  <r>
    <d v="2022-09-30T13:26:07"/>
    <s v="JC06F02"/>
    <n v="60"/>
    <n v="0.84199999999999997"/>
    <n v="6.9000000000000006E-2"/>
    <n v="8.1999999999999993"/>
    <n v="71.7"/>
    <n v="476"/>
    <n v="842"/>
    <s v="02"/>
    <s v="J"/>
    <s v="C"/>
    <x v="4"/>
    <x v="0"/>
    <d v="2022-08-12T00:00:00"/>
    <x v="3"/>
    <x v="1"/>
  </r>
  <r>
    <d v="2022-09-30T13:35:50"/>
    <s v="JC06F03"/>
    <n v="60"/>
    <n v="0.89800000000000002"/>
    <n v="7.5999999999999998E-2"/>
    <n v="8.5"/>
    <n v="80"/>
    <n v="475"/>
    <n v="898"/>
    <s v="03"/>
    <s v="J"/>
    <s v="C"/>
    <x v="4"/>
    <x v="0"/>
    <d v="2022-08-12T00:00:00"/>
    <x v="3"/>
    <x v="2"/>
  </r>
  <r>
    <d v="2022-09-30T13:45:40"/>
    <s v="JC06F04"/>
    <n v="60"/>
    <n v="0.81299999999999994"/>
    <n v="0.106"/>
    <n v="13"/>
    <n v="48.3"/>
    <n v="490"/>
    <n v="813"/>
    <s v="04"/>
    <s v="J"/>
    <s v="C"/>
    <x v="4"/>
    <x v="0"/>
    <d v="2022-08-12T00:00:00"/>
    <x v="3"/>
    <x v="3"/>
  </r>
  <r>
    <d v="2022-09-30T13:55:29"/>
    <s v="JC06F05"/>
    <n v="60"/>
    <n v="0.82199999999999995"/>
    <n v="7.3999999999999996E-2"/>
    <n v="8.9"/>
    <n v="70"/>
    <n v="560"/>
    <n v="822"/>
    <s v="05"/>
    <s v="J"/>
    <s v="C"/>
    <x v="4"/>
    <x v="0"/>
    <d v="2022-08-12T00:00:00"/>
    <x v="3"/>
    <x v="4"/>
  </r>
  <r>
    <d v="2022-09-30T14:03:49"/>
    <s v="JC06F06"/>
    <n v="60"/>
    <n v="0.78800000000000003"/>
    <n v="7.0000000000000007E-2"/>
    <n v="8.9"/>
    <n v="76.7"/>
    <n v="558"/>
    <n v="788"/>
    <s v="06"/>
    <s v="J"/>
    <s v="C"/>
    <x v="4"/>
    <x v="0"/>
    <d v="2022-08-12T00:00:00"/>
    <x v="3"/>
    <x v="5"/>
  </r>
  <r>
    <d v="2022-09-30T14:12:06"/>
    <s v="JC06F07"/>
    <n v="60"/>
    <n v="0.84299999999999997"/>
    <n v="6.5000000000000002E-2"/>
    <n v="7.7"/>
    <n v="78.3"/>
    <n v="547"/>
    <n v="843"/>
    <s v="07"/>
    <s v="J"/>
    <s v="C"/>
    <x v="4"/>
    <x v="0"/>
    <d v="2022-08-12T00:00:00"/>
    <x v="3"/>
    <x v="6"/>
  </r>
  <r>
    <d v="2022-09-30T14:20:55"/>
    <s v="JC06F08"/>
    <n v="60"/>
    <n v="0.84299999999999997"/>
    <n v="7.1999999999999995E-2"/>
    <n v="8.6"/>
    <n v="78.3"/>
    <n v="529"/>
    <n v="843"/>
    <s v="08"/>
    <s v="J"/>
    <s v="C"/>
    <x v="4"/>
    <x v="0"/>
    <d v="2022-08-12T00:00:00"/>
    <x v="3"/>
    <x v="7"/>
  </r>
  <r>
    <d v="2022-09-30T14:30:25"/>
    <s v="JC06F09"/>
    <n v="60"/>
    <n v="0.85699999999999998"/>
    <n v="0.06"/>
    <n v="7"/>
    <n v="86.7"/>
    <n v="498"/>
    <n v="857"/>
    <s v="09"/>
    <s v="J"/>
    <s v="C"/>
    <x v="4"/>
    <x v="0"/>
    <d v="2022-08-12T00:00:00"/>
    <x v="3"/>
    <x v="15"/>
  </r>
  <r>
    <d v="2022-09-30T14:39:36"/>
    <s v="JC06F10"/>
    <n v="60"/>
    <n v="0.78200000000000003"/>
    <n v="5.0999999999999997E-2"/>
    <n v="6.5"/>
    <n v="91.7"/>
    <n v="507"/>
    <n v="782"/>
    <s v="10"/>
    <s v="J"/>
    <s v="C"/>
    <x v="4"/>
    <x v="0"/>
    <d v="2022-08-12T00:00:00"/>
    <x v="3"/>
    <x v="14"/>
  </r>
  <r>
    <d v="2022-09-30T14:48:47"/>
    <s v="JC06F11"/>
    <n v="60"/>
    <n v="0.81799999999999995"/>
    <n v="5.2999999999999999E-2"/>
    <n v="6.5"/>
    <n v="88.3"/>
    <n v="533"/>
    <n v="818"/>
    <s v="11"/>
    <s v="J"/>
    <s v="C"/>
    <x v="4"/>
    <x v="0"/>
    <d v="2022-08-12T00:00:00"/>
    <x v="3"/>
    <x v="13"/>
  </r>
  <r>
    <d v="2022-09-30T14:57:37"/>
    <s v="JC06F12"/>
    <n v="60"/>
    <n v="0.81299999999999994"/>
    <n v="6.8000000000000005E-2"/>
    <n v="8.4"/>
    <n v="76.7"/>
    <n v="517"/>
    <n v="813"/>
    <s v="12"/>
    <s v="J"/>
    <s v="C"/>
    <x v="4"/>
    <x v="0"/>
    <d v="2022-08-12T00:00:00"/>
    <x v="3"/>
    <x v="12"/>
  </r>
  <r>
    <d v="2022-09-30T15:06:50"/>
    <s v="JC06F13"/>
    <n v="60"/>
    <n v="0.81200000000000006"/>
    <n v="6.8000000000000005E-2"/>
    <n v="8.3000000000000007"/>
    <n v="76.7"/>
    <n v="536"/>
    <n v="812"/>
    <s v="13"/>
    <s v="J"/>
    <s v="C"/>
    <x v="4"/>
    <x v="0"/>
    <d v="2022-08-12T00:00:00"/>
    <x v="3"/>
    <x v="11"/>
  </r>
  <r>
    <d v="2022-09-30T15:15:22"/>
    <s v="JC06F14"/>
    <n v="60"/>
    <n v="0.83"/>
    <n v="7.9000000000000001E-2"/>
    <n v="9.5"/>
    <n v="75"/>
    <n v="511"/>
    <n v="830"/>
    <s v="14"/>
    <s v="J"/>
    <s v="C"/>
    <x v="4"/>
    <x v="0"/>
    <d v="2022-08-12T00:00:00"/>
    <x v="3"/>
    <x v="10"/>
  </r>
  <r>
    <d v="2022-09-30T15:24:36"/>
    <s v="JC06F15"/>
    <n v="60"/>
    <n v="0.83599999999999997"/>
    <n v="6.8000000000000005E-2"/>
    <n v="8.1999999999999993"/>
    <n v="76.7"/>
    <n v="528"/>
    <n v="836"/>
    <s v="15"/>
    <s v="J"/>
    <s v="C"/>
    <x v="4"/>
    <x v="0"/>
    <d v="2022-08-12T00:00:00"/>
    <x v="3"/>
    <x v="9"/>
  </r>
  <r>
    <d v="2022-09-30T15:33:29"/>
    <s v="JC06F16"/>
    <n v="60"/>
    <n v="0.85"/>
    <n v="6.4000000000000001E-2"/>
    <n v="7.5"/>
    <n v="80"/>
    <n v="491"/>
    <n v="850"/>
    <s v="16"/>
    <s v="J"/>
    <s v="C"/>
    <x v="4"/>
    <x v="0"/>
    <d v="2022-08-12T00:00:00"/>
    <x v="3"/>
    <x v="8"/>
  </r>
  <r>
    <d v="2022-09-30T15:43:26"/>
    <s v="JC06M07"/>
    <n v="20"/>
    <n v="1.3109999999999999"/>
    <n v="8.8999999999999996E-2"/>
    <n v="6.8"/>
    <n v="80"/>
    <n v="407"/>
    <n v="1311"/>
    <s v="07"/>
    <s v="J"/>
    <s v="C"/>
    <x v="4"/>
    <x v="1"/>
    <d v="2022-08-12T00:00:00"/>
    <x v="3"/>
    <x v="6"/>
  </r>
  <r>
    <d v="2022-09-30T15:47:34"/>
    <s v="JC06M06"/>
    <n v="20"/>
    <n v="1.349"/>
    <n v="0.121"/>
    <n v="9"/>
    <n v="80"/>
    <n v="426"/>
    <n v="1349"/>
    <s v="06"/>
    <s v="J"/>
    <s v="C"/>
    <x v="4"/>
    <x v="1"/>
    <d v="2022-08-12T00:00:00"/>
    <x v="3"/>
    <x v="5"/>
  </r>
  <r>
    <d v="2022-09-30T15:51:40"/>
    <s v="JC06M05"/>
    <n v="20"/>
    <n v="1.2090000000000001"/>
    <n v="0.11600000000000001"/>
    <n v="9.6"/>
    <n v="70"/>
    <n v="447"/>
    <n v="1209"/>
    <s v="05"/>
    <s v="J"/>
    <s v="C"/>
    <x v="4"/>
    <x v="1"/>
    <d v="2022-08-12T00:00:00"/>
    <x v="3"/>
    <x v="4"/>
  </r>
  <r>
    <d v="2022-09-30T15:55:24"/>
    <s v="JC06M04"/>
    <n v="20"/>
    <n v="1.2210000000000001"/>
    <n v="0.13600000000000001"/>
    <n v="11.1"/>
    <n v="60"/>
    <n v="447"/>
    <n v="1221"/>
    <s v="04"/>
    <s v="J"/>
    <s v="C"/>
    <x v="4"/>
    <x v="1"/>
    <d v="2022-08-12T00:00:00"/>
    <x v="3"/>
    <x v="3"/>
  </r>
  <r>
    <d v="2022-09-30T15:59:10"/>
    <s v="JC06M03"/>
    <n v="21"/>
    <n v="1.111"/>
    <n v="0.11700000000000001"/>
    <n v="10.5"/>
    <n v="61.9"/>
    <n v="464"/>
    <n v="1111"/>
    <s v="03"/>
    <s v="J"/>
    <s v="C"/>
    <x v="4"/>
    <x v="1"/>
    <d v="2022-08-12T00:00:00"/>
    <x v="3"/>
    <x v="2"/>
  </r>
  <r>
    <d v="2022-09-30T16:03:23"/>
    <s v="JC06M02"/>
    <n v="20"/>
    <n v="1.179"/>
    <n v="9.0999999999999998E-2"/>
    <n v="7.8"/>
    <n v="85"/>
    <n v="462"/>
    <n v="1179"/>
    <s v="02"/>
    <s v="J"/>
    <s v="C"/>
    <x v="4"/>
    <x v="1"/>
    <d v="2022-08-12T00:00:00"/>
    <x v="3"/>
    <x v="1"/>
  </r>
  <r>
    <d v="2022-09-30T13:30:53"/>
    <s v="JC16F16"/>
    <n v="60"/>
    <n v="0.58399999999999996"/>
    <n v="2.9000000000000001E-2"/>
    <n v="5"/>
    <n v="96.7"/>
    <n v="465"/>
    <n v="584"/>
    <s v="16"/>
    <s v="J"/>
    <s v="C"/>
    <x v="15"/>
    <x v="0"/>
    <d v="2022-08-26T00:00:00"/>
    <x v="1"/>
    <x v="8"/>
  </r>
  <r>
    <d v="2022-09-30T13:40:33"/>
    <s v="JC16F15"/>
    <n v="60"/>
    <n v="0.58399999999999996"/>
    <n v="3.3000000000000002E-2"/>
    <n v="5.7"/>
    <n v="95"/>
    <n v="500"/>
    <n v="584"/>
    <s v="15"/>
    <s v="J"/>
    <s v="C"/>
    <x v="15"/>
    <x v="0"/>
    <d v="2022-08-26T00:00:00"/>
    <x v="1"/>
    <x v="9"/>
  </r>
  <r>
    <d v="2022-09-30T13:50:36"/>
    <s v="JC16F14"/>
    <n v="60"/>
    <n v="0.59799999999999998"/>
    <n v="0.04"/>
    <n v="6.7"/>
    <n v="90"/>
    <n v="404"/>
    <n v="598"/>
    <s v="14"/>
    <s v="J"/>
    <s v="C"/>
    <x v="15"/>
    <x v="0"/>
    <d v="2022-08-26T00:00:00"/>
    <x v="1"/>
    <x v="10"/>
  </r>
  <r>
    <d v="2022-09-30T14:02:00"/>
    <s v="JC16F13"/>
    <n v="60"/>
    <n v="0.59199999999999997"/>
    <n v="3.2000000000000001E-2"/>
    <n v="5.4"/>
    <n v="96.7"/>
    <n v="473"/>
    <n v="592"/>
    <s v="13"/>
    <s v="J"/>
    <s v="C"/>
    <x v="15"/>
    <x v="0"/>
    <d v="2022-08-26T00:00:00"/>
    <x v="1"/>
    <x v="11"/>
  </r>
  <r>
    <d v="2022-09-30T14:12:23"/>
    <s v="JC16F12"/>
    <n v="60"/>
    <n v="0.59"/>
    <n v="3.5000000000000003E-2"/>
    <n v="6"/>
    <n v="91.7"/>
    <n v="462"/>
    <n v="590"/>
    <s v="12"/>
    <s v="J"/>
    <s v="C"/>
    <x v="15"/>
    <x v="0"/>
    <d v="2022-08-26T00:00:00"/>
    <x v="1"/>
    <x v="12"/>
  </r>
  <r>
    <d v="2022-09-30T14:22:38"/>
    <s v="JC16F11"/>
    <n v="61"/>
    <n v="0.59699999999999998"/>
    <n v="3.5000000000000003E-2"/>
    <n v="5.8"/>
    <n v="95.1"/>
    <n v="338"/>
    <n v="597"/>
    <s v="11"/>
    <s v="J"/>
    <s v="C"/>
    <x v="15"/>
    <x v="0"/>
    <d v="2022-08-26T00:00:00"/>
    <x v="1"/>
    <x v="13"/>
  </r>
  <r>
    <d v="2022-09-30T14:36:12"/>
    <s v="JC16F10"/>
    <n v="60"/>
    <n v="0.60099999999999998"/>
    <n v="4.2999999999999997E-2"/>
    <n v="7.1"/>
    <n v="95"/>
    <n v="367"/>
    <n v="601"/>
    <s v="10"/>
    <s v="J"/>
    <s v="C"/>
    <x v="15"/>
    <x v="0"/>
    <d v="2022-08-26T00:00:00"/>
    <x v="1"/>
    <x v="14"/>
  </r>
  <r>
    <d v="2022-09-30T14:48:29"/>
    <s v="JC16F09"/>
    <n v="60"/>
    <n v="0.66500000000000004"/>
    <n v="4.9000000000000002E-2"/>
    <n v="7.3"/>
    <n v="88.3"/>
    <n v="367"/>
    <n v="665"/>
    <s v="09"/>
    <s v="J"/>
    <s v="C"/>
    <x v="15"/>
    <x v="0"/>
    <d v="2022-08-26T00:00:00"/>
    <x v="1"/>
    <x v="15"/>
  </r>
  <r>
    <d v="2022-09-30T15:01:29"/>
    <s v="JC16F08"/>
    <n v="60"/>
    <n v="0.67"/>
    <n v="4.2999999999999997E-2"/>
    <n v="6.4"/>
    <n v="91.7"/>
    <n v="457"/>
    <n v="670"/>
    <s v="08"/>
    <s v="J"/>
    <s v="C"/>
    <x v="15"/>
    <x v="0"/>
    <d v="2022-08-26T00:00:00"/>
    <x v="1"/>
    <x v="7"/>
  </r>
  <r>
    <d v="2022-09-30T15:11:39"/>
    <s v="JC16F07"/>
    <n v="60"/>
    <n v="0.67100000000000004"/>
    <n v="5.5E-2"/>
    <n v="8.1999999999999993"/>
    <n v="86.7"/>
    <n v="399"/>
    <n v="671"/>
    <s v="07"/>
    <s v="J"/>
    <s v="C"/>
    <x v="15"/>
    <x v="0"/>
    <d v="2022-08-26T00:00:00"/>
    <x v="1"/>
    <x v="6"/>
  </r>
  <r>
    <d v="2022-09-30T15:23:28"/>
    <s v="JC16F06"/>
    <n v="60"/>
    <n v="0.58899999999999997"/>
    <n v="3.3000000000000002E-2"/>
    <n v="5.7"/>
    <n v="88.3"/>
    <n v="523"/>
    <n v="589"/>
    <s v="06"/>
    <s v="J"/>
    <s v="C"/>
    <x v="15"/>
    <x v="0"/>
    <d v="2022-08-26T00:00:00"/>
    <x v="1"/>
    <x v="5"/>
  </r>
  <r>
    <d v="2022-09-30T15:32:27"/>
    <s v="JC16F05"/>
    <n v="59"/>
    <n v="0.52800000000000002"/>
    <n v="3.2000000000000001E-2"/>
    <n v="6"/>
    <n v="91.5"/>
    <n v="404"/>
    <n v="528"/>
    <s v="05"/>
    <s v="J"/>
    <s v="C"/>
    <x v="15"/>
    <x v="0"/>
    <d v="2022-08-26T00:00:00"/>
    <x v="1"/>
    <x v="4"/>
  </r>
  <r>
    <d v="2022-09-30T15:44:00"/>
    <s v="JC16F04"/>
    <n v="60"/>
    <n v="0.52500000000000002"/>
    <n v="2.8000000000000001E-2"/>
    <n v="5.3"/>
    <n v="93.3"/>
    <n v="397"/>
    <n v="525"/>
    <s v="04"/>
    <s v="J"/>
    <s v="C"/>
    <x v="15"/>
    <x v="0"/>
    <d v="2022-08-26T00:00:00"/>
    <x v="1"/>
    <x v="3"/>
  </r>
  <r>
    <d v="2022-09-30T15:55:52"/>
    <s v="JC16F03"/>
    <n v="60"/>
    <n v="0.51900000000000002"/>
    <n v="2.4E-2"/>
    <n v="4.7"/>
    <n v="95"/>
    <n v="351"/>
    <n v="519"/>
    <s v="03"/>
    <s v="J"/>
    <s v="C"/>
    <x v="15"/>
    <x v="0"/>
    <d v="2022-08-26T00:00:00"/>
    <x v="1"/>
    <x v="2"/>
  </r>
  <r>
    <d v="2022-09-30T16:08:25"/>
    <s v="JC16F02"/>
    <n v="60"/>
    <n v="0.51600000000000001"/>
    <n v="3.2000000000000001E-2"/>
    <n v="6.3"/>
    <n v="90"/>
    <n v="473"/>
    <n v="516"/>
    <s v="02"/>
    <s v="J"/>
    <s v="C"/>
    <x v="15"/>
    <x v="0"/>
    <d v="2022-08-26T00:00:00"/>
    <x v="1"/>
    <x v="1"/>
  </r>
  <r>
    <d v="2022-09-30T16:17:46"/>
    <s v="JC16F01"/>
    <n v="60"/>
    <n v="0.53100000000000003"/>
    <n v="2.9000000000000001E-2"/>
    <n v="5.5"/>
    <n v="95"/>
    <n v="384"/>
    <n v="531"/>
    <s v="01"/>
    <s v="J"/>
    <s v="C"/>
    <x v="15"/>
    <x v="0"/>
    <d v="2022-08-26T00:00:00"/>
    <x v="1"/>
    <x v="0"/>
  </r>
  <r>
    <d v="2022-09-30T13:08:00"/>
    <s v="JC16M01"/>
    <n v="20"/>
    <n v="0.70299999999999996"/>
    <n v="5.7000000000000002E-2"/>
    <n v="8.1"/>
    <n v="85"/>
    <n v="402"/>
    <n v="703"/>
    <s v="01"/>
    <s v="J"/>
    <s v="C"/>
    <x v="15"/>
    <x v="1"/>
    <d v="2022-08-26T00:00:00"/>
    <x v="1"/>
    <x v="0"/>
  </r>
  <r>
    <d v="2022-09-30T13:11:46"/>
    <s v="JC16M02"/>
    <n v="20"/>
    <n v="0.71699999999999997"/>
    <n v="5.2999999999999999E-2"/>
    <n v="7.4"/>
    <n v="85"/>
    <n v="393"/>
    <n v="717"/>
    <s v="02"/>
    <s v="J"/>
    <s v="C"/>
    <x v="15"/>
    <x v="1"/>
    <d v="2022-08-26T00:00:00"/>
    <x v="1"/>
    <x v="1"/>
  </r>
  <r>
    <d v="2022-09-30T13:15:46"/>
    <s v="JC16M03"/>
    <n v="20"/>
    <n v="0.84499999999999997"/>
    <n v="5.2999999999999999E-2"/>
    <n v="6.2"/>
    <n v="85"/>
    <n v="398"/>
    <n v="845"/>
    <s v="03"/>
    <s v="J"/>
    <s v="C"/>
    <x v="15"/>
    <x v="1"/>
    <d v="2022-08-26T00:00:00"/>
    <x v="1"/>
    <x v="2"/>
  </r>
  <r>
    <d v="2022-09-30T13:19:53"/>
    <s v="JC16M04"/>
    <n v="20"/>
    <n v="0.88300000000000001"/>
    <n v="5.0999999999999997E-2"/>
    <n v="5.7"/>
    <n v="95"/>
    <n v="350"/>
    <n v="883"/>
    <s v="04"/>
    <s v="J"/>
    <s v="C"/>
    <x v="15"/>
    <x v="1"/>
    <d v="2022-08-26T00:00:00"/>
    <x v="1"/>
    <x v="3"/>
  </r>
  <r>
    <d v="2022-09-30T13:24:23"/>
    <s v="JC16M05"/>
    <n v="20"/>
    <n v="0.94899999999999995"/>
    <n v="4.8000000000000001E-2"/>
    <n v="5.0999999999999996"/>
    <n v="95"/>
    <n v="344"/>
    <n v="949"/>
    <s v="05"/>
    <s v="J"/>
    <s v="C"/>
    <x v="15"/>
    <x v="1"/>
    <d v="2022-08-26T00:00:00"/>
    <x v="1"/>
    <x v="4"/>
  </r>
  <r>
    <d v="2022-09-30T08:44:48"/>
    <s v="JC15F16"/>
    <n v="60"/>
    <n v="0.60599999999999998"/>
    <n v="4.5999999999999999E-2"/>
    <n v="7.6"/>
    <n v="91.7"/>
    <n v="368"/>
    <n v="606"/>
    <s v="16"/>
    <s v="J"/>
    <s v="C"/>
    <x v="14"/>
    <x v="0"/>
    <d v="2022-08-26T00:00:00"/>
    <x v="1"/>
    <x v="8"/>
  </r>
  <r>
    <d v="2022-09-30T08:56:56"/>
    <s v="JC15F15"/>
    <n v="60"/>
    <n v="0.60499999999999998"/>
    <n v="3.6999999999999998E-2"/>
    <n v="6.1"/>
    <n v="93.3"/>
    <n v="375"/>
    <n v="605"/>
    <s v="15"/>
    <s v="J"/>
    <s v="C"/>
    <x v="14"/>
    <x v="0"/>
    <d v="2022-08-26T00:00:00"/>
    <x v="1"/>
    <x v="9"/>
  </r>
  <r>
    <d v="2022-09-30T09:09:31"/>
    <s v="JC15F14"/>
    <n v="60"/>
    <n v="0.624"/>
    <n v="0.04"/>
    <n v="6.4"/>
    <n v="88.3"/>
    <n v="346"/>
    <n v="624"/>
    <s v="14"/>
    <s v="J"/>
    <s v="C"/>
    <x v="14"/>
    <x v="0"/>
    <d v="2022-08-26T00:00:00"/>
    <x v="1"/>
    <x v="10"/>
  </r>
  <r>
    <d v="2022-09-30T09:22:51"/>
    <s v="JC15F13"/>
    <n v="60"/>
    <n v="0.61"/>
    <n v="3.6999999999999998E-2"/>
    <n v="6"/>
    <n v="91.7"/>
    <n v="388"/>
    <n v="610"/>
    <s v="13"/>
    <s v="J"/>
    <s v="C"/>
    <x v="14"/>
    <x v="0"/>
    <d v="2022-08-26T00:00:00"/>
    <x v="1"/>
    <x v="11"/>
  </r>
  <r>
    <d v="2022-09-30T09:36:29"/>
    <s v="JC15F12"/>
    <n v="60"/>
    <n v="0.63200000000000001"/>
    <n v="0.04"/>
    <n v="6.4"/>
    <n v="91.7"/>
    <n v="377"/>
    <n v="632"/>
    <s v="12"/>
    <s v="J"/>
    <s v="C"/>
    <x v="14"/>
    <x v="0"/>
    <d v="2022-08-26T00:00:00"/>
    <x v="1"/>
    <x v="12"/>
  </r>
  <r>
    <d v="2022-09-30T09:48:52"/>
    <s v="JC15F11"/>
    <n v="60"/>
    <n v="0.61"/>
    <n v="0.04"/>
    <n v="6.6"/>
    <n v="86.7"/>
    <n v="434"/>
    <n v="610"/>
    <s v="11"/>
    <s v="J"/>
    <s v="C"/>
    <x v="14"/>
    <x v="0"/>
    <d v="2022-08-26T00:00:00"/>
    <x v="1"/>
    <x v="13"/>
  </r>
  <r>
    <d v="2022-09-30T10:00:20"/>
    <s v="JC15F10"/>
    <n v="60"/>
    <n v="0.59599999999999997"/>
    <n v="0.04"/>
    <n v="6.7"/>
    <n v="91.7"/>
    <n v="384"/>
    <n v="596"/>
    <s v="10"/>
    <s v="J"/>
    <s v="C"/>
    <x v="14"/>
    <x v="0"/>
    <d v="2022-08-26T00:00:00"/>
    <x v="1"/>
    <x v="14"/>
  </r>
  <r>
    <d v="2022-09-30T10:12:39"/>
    <s v="JC15F09"/>
    <n v="60"/>
    <n v="0.63100000000000001"/>
    <n v="5.3999999999999999E-2"/>
    <n v="8.5"/>
    <n v="75"/>
    <n v="438"/>
    <n v="631"/>
    <s v="09"/>
    <s v="J"/>
    <s v="C"/>
    <x v="14"/>
    <x v="0"/>
    <d v="2022-08-26T00:00:00"/>
    <x v="1"/>
    <x v="15"/>
  </r>
  <r>
    <d v="2022-09-30T10:24:19"/>
    <s v="JC15F08"/>
    <n v="60"/>
    <n v="0.70099999999999996"/>
    <n v="4.5999999999999999E-2"/>
    <n v="6.6"/>
    <n v="91.7"/>
    <n v="452"/>
    <n v="701"/>
    <s v="08"/>
    <s v="J"/>
    <s v="C"/>
    <x v="14"/>
    <x v="0"/>
    <d v="2022-08-26T00:00:00"/>
    <x v="1"/>
    <x v="7"/>
  </r>
  <r>
    <d v="2022-09-30T10:35:21"/>
    <s v="JC15F07"/>
    <n v="60"/>
    <n v="0.68600000000000005"/>
    <n v="3.9E-2"/>
    <n v="5.7"/>
    <n v="91.7"/>
    <n v="370"/>
    <n v="686"/>
    <s v="07"/>
    <s v="J"/>
    <s v="C"/>
    <x v="14"/>
    <x v="0"/>
    <d v="2022-08-26T00:00:00"/>
    <x v="1"/>
    <x v="6"/>
  </r>
  <r>
    <d v="2022-09-30T10:48:21"/>
    <s v="JC15F06"/>
    <n v="60"/>
    <n v="0.53200000000000003"/>
    <n v="3.4000000000000002E-2"/>
    <n v="6.4"/>
    <n v="90"/>
    <n v="387"/>
    <n v="532"/>
    <s v="06"/>
    <s v="J"/>
    <s v="C"/>
    <x v="14"/>
    <x v="0"/>
    <d v="2022-08-26T00:00:00"/>
    <x v="1"/>
    <x v="5"/>
  </r>
  <r>
    <d v="2022-09-30T11:00:38"/>
    <s v="JC15F05"/>
    <n v="60"/>
    <n v="0.53800000000000003"/>
    <n v="3.1E-2"/>
    <n v="5.9"/>
    <n v="91.7"/>
    <n v="409"/>
    <n v="538"/>
    <s v="05"/>
    <s v="J"/>
    <s v="C"/>
    <x v="14"/>
    <x v="0"/>
    <d v="2022-08-26T00:00:00"/>
    <x v="1"/>
    <x v="4"/>
  </r>
  <r>
    <d v="2022-09-30T11:12:18"/>
    <s v="JC15F04"/>
    <n v="60"/>
    <n v="0.54500000000000004"/>
    <n v="4.2999999999999997E-2"/>
    <n v="7.9"/>
    <n v="80"/>
    <n v="403"/>
    <n v="545"/>
    <s v="04"/>
    <s v="J"/>
    <s v="C"/>
    <x v="14"/>
    <x v="0"/>
    <d v="2022-08-26T00:00:00"/>
    <x v="1"/>
    <x v="3"/>
  </r>
  <r>
    <d v="2022-09-30T11:24:27"/>
    <s v="JC15F03"/>
    <n v="61"/>
    <n v="0.53600000000000003"/>
    <n v="3.4000000000000002E-2"/>
    <n v="6.3"/>
    <n v="88.5"/>
    <n v="286"/>
    <n v="536"/>
    <s v="03"/>
    <s v="J"/>
    <s v="C"/>
    <x v="14"/>
    <x v="0"/>
    <d v="2022-08-26T00:00:00"/>
    <x v="1"/>
    <x v="2"/>
  </r>
  <r>
    <d v="2022-09-30T11:40:18"/>
    <s v="JC15F02"/>
    <n v="60"/>
    <n v="0.54900000000000004"/>
    <n v="0.03"/>
    <n v="5.5"/>
    <n v="93.3"/>
    <n v="429"/>
    <n v="549"/>
    <s v="02"/>
    <s v="J"/>
    <s v="C"/>
    <x v="14"/>
    <x v="0"/>
    <d v="2022-08-26T00:00:00"/>
    <x v="1"/>
    <x v="1"/>
  </r>
  <r>
    <d v="2022-09-30T11:50:41"/>
    <s v="JC15F01"/>
    <n v="60"/>
    <n v="0.46800000000000003"/>
    <n v="2.9000000000000001E-2"/>
    <n v="6.2"/>
    <n v="91.7"/>
    <n v="429"/>
    <n v="468"/>
    <s v="01"/>
    <s v="J"/>
    <s v="C"/>
    <x v="14"/>
    <x v="0"/>
    <d v="2022-08-26T00:00:00"/>
    <x v="1"/>
    <x v="0"/>
  </r>
  <r>
    <d v="2022-09-30T08:15:11"/>
    <s v="JC15M02"/>
    <n v="20"/>
    <n v="0.70499999999999996"/>
    <n v="5.8999999999999997E-2"/>
    <n v="8.3000000000000007"/>
    <n v="80"/>
    <n v="360"/>
    <n v="705"/>
    <s v="02"/>
    <s v="J"/>
    <s v="C"/>
    <x v="14"/>
    <x v="1"/>
    <d v="2022-08-26T00:00:00"/>
    <x v="1"/>
    <x v="1"/>
  </r>
  <r>
    <d v="2022-09-30T08:19:32"/>
    <s v="JC15M03"/>
    <n v="20"/>
    <n v="0.67300000000000004"/>
    <n v="7.2999999999999995E-2"/>
    <n v="10.9"/>
    <n v="65"/>
    <n v="391"/>
    <n v="673"/>
    <s v="03"/>
    <s v="J"/>
    <s v="C"/>
    <x v="14"/>
    <x v="1"/>
    <d v="2022-08-26T00:00:00"/>
    <x v="1"/>
    <x v="2"/>
  </r>
  <r>
    <d v="2022-09-30T08:23:47"/>
    <s v="JC15M04"/>
    <n v="20"/>
    <n v="0.80900000000000005"/>
    <n v="5.6000000000000001E-2"/>
    <n v="7"/>
    <n v="90"/>
    <n v="296"/>
    <n v="809"/>
    <s v="04"/>
    <s v="J"/>
    <s v="C"/>
    <x v="14"/>
    <x v="1"/>
    <d v="2022-08-26T00:00:00"/>
    <x v="1"/>
    <x v="3"/>
  </r>
  <r>
    <d v="2022-09-30T08:28:59"/>
    <s v="JC15M05"/>
    <n v="20"/>
    <n v="0.73"/>
    <n v="5.1999999999999998E-2"/>
    <n v="7.1"/>
    <n v="80"/>
    <n v="348"/>
    <n v="730"/>
    <s v="05"/>
    <s v="J"/>
    <s v="C"/>
    <x v="14"/>
    <x v="1"/>
    <d v="2022-08-26T00:00:00"/>
    <x v="1"/>
    <x v="4"/>
  </r>
  <r>
    <d v="2022-09-30T08:33:22"/>
    <s v="JC15M06"/>
    <n v="20"/>
    <n v="0.86299999999999999"/>
    <n v="0.10299999999999999"/>
    <n v="12"/>
    <n v="55"/>
    <n v="327"/>
    <n v="863"/>
    <s v="06"/>
    <s v="J"/>
    <s v="C"/>
    <x v="14"/>
    <x v="1"/>
    <d v="2022-08-26T00:00:00"/>
    <x v="1"/>
    <x v="5"/>
  </r>
  <r>
    <d v="2022-09-30T08:37:54"/>
    <s v="JC15M07"/>
    <n v="20"/>
    <n v="0.81299999999999994"/>
    <n v="4.9000000000000002E-2"/>
    <n v="6"/>
    <n v="90"/>
    <n v="344"/>
    <n v="813"/>
    <s v="07"/>
    <s v="J"/>
    <s v="C"/>
    <x v="14"/>
    <x v="1"/>
    <d v="2022-08-26T00:00:00"/>
    <x v="1"/>
    <x v="6"/>
  </r>
  <r>
    <d v="2022-10-01T08:43:54"/>
    <s v="JC05F16"/>
    <n v="60"/>
    <n v="0.84299999999999997"/>
    <n v="6.4000000000000001E-2"/>
    <n v="7.6"/>
    <n v="80"/>
    <n v="517"/>
    <n v="843"/>
    <s v="16"/>
    <s v="J"/>
    <s v="C"/>
    <x v="10"/>
    <x v="0"/>
    <d v="2022-08-12T00:00:00"/>
    <x v="3"/>
    <x v="8"/>
  </r>
  <r>
    <d v="2022-10-01T08:52:56"/>
    <s v="JC05F15"/>
    <n v="60"/>
    <n v="0.82499999999999996"/>
    <n v="7.2999999999999995E-2"/>
    <n v="8.8000000000000007"/>
    <n v="71.7"/>
    <n v="537"/>
    <n v="825"/>
    <s v="15"/>
    <s v="J"/>
    <s v="C"/>
    <x v="10"/>
    <x v="0"/>
    <d v="2022-08-12T00:00:00"/>
    <x v="3"/>
    <x v="9"/>
  </r>
  <r>
    <d v="2022-10-01T09:01:19"/>
    <s v="JC05F14"/>
    <n v="60"/>
    <n v="0.80200000000000005"/>
    <n v="0.06"/>
    <n v="7.5"/>
    <n v="81.7"/>
    <n v="469"/>
    <n v="802"/>
    <s v="14"/>
    <s v="J"/>
    <s v="C"/>
    <x v="10"/>
    <x v="0"/>
    <d v="2022-08-12T00:00:00"/>
    <x v="3"/>
    <x v="10"/>
  </r>
  <r>
    <d v="2022-10-01T09:10:30"/>
    <s v="JC05F13"/>
    <n v="60"/>
    <n v="0.80500000000000005"/>
    <n v="5.8000000000000003E-2"/>
    <n v="7.2"/>
    <n v="88.3"/>
    <n v="518"/>
    <n v="805"/>
    <s v="13"/>
    <s v="J"/>
    <s v="C"/>
    <x v="10"/>
    <x v="0"/>
    <d v="2022-08-12T00:00:00"/>
    <x v="3"/>
    <x v="11"/>
  </r>
  <r>
    <d v="2022-10-01T09:19:38"/>
    <s v="JC05F12"/>
    <n v="60"/>
    <n v="0.79900000000000004"/>
    <n v="6.7000000000000004E-2"/>
    <n v="8.4"/>
    <n v="80"/>
    <n v="527"/>
    <n v="799"/>
    <s v="12"/>
    <s v="J"/>
    <s v="C"/>
    <x v="10"/>
    <x v="0"/>
    <d v="2022-08-12T00:00:00"/>
    <x v="3"/>
    <x v="12"/>
  </r>
  <r>
    <d v="2022-10-01T09:28:25"/>
    <s v="JC05F11"/>
    <n v="60"/>
    <n v="0.77400000000000002"/>
    <n v="0.06"/>
    <n v="7.7"/>
    <n v="85"/>
    <n v="503"/>
    <n v="774"/>
    <s v="11"/>
    <s v="J"/>
    <s v="C"/>
    <x v="10"/>
    <x v="0"/>
    <d v="2022-08-12T00:00:00"/>
    <x v="3"/>
    <x v="13"/>
  </r>
  <r>
    <d v="2022-10-01T09:37:40"/>
    <s v="JC05F10"/>
    <n v="60"/>
    <n v="0.85499999999999998"/>
    <n v="6.2E-2"/>
    <n v="7.2"/>
    <n v="83.3"/>
    <n v="494"/>
    <n v="855"/>
    <s v="10"/>
    <s v="J"/>
    <s v="C"/>
    <x v="10"/>
    <x v="0"/>
    <d v="2022-08-12T00:00:00"/>
    <x v="3"/>
    <x v="14"/>
  </r>
  <r>
    <d v="2022-10-01T09:46:38"/>
    <s v="JC05F09"/>
    <n v="60"/>
    <n v="0.83499999999999996"/>
    <n v="8.2000000000000003E-2"/>
    <n v="9.9"/>
    <n v="73.3"/>
    <n v="491"/>
    <n v="835"/>
    <s v="09"/>
    <s v="J"/>
    <s v="C"/>
    <x v="10"/>
    <x v="0"/>
    <d v="2022-08-12T00:00:00"/>
    <x v="3"/>
    <x v="15"/>
  </r>
  <r>
    <d v="2022-10-01T09:56:19"/>
    <s v="JC05F08"/>
    <n v="60"/>
    <n v="0.86199999999999999"/>
    <n v="7.4999999999999997E-2"/>
    <n v="8.6999999999999993"/>
    <n v="75"/>
    <n v="481"/>
    <n v="862"/>
    <s v="08"/>
    <s v="J"/>
    <s v="C"/>
    <x v="10"/>
    <x v="0"/>
    <d v="2022-08-12T00:00:00"/>
    <x v="3"/>
    <x v="7"/>
  </r>
  <r>
    <d v="2022-10-01T10:05:36"/>
    <s v="JC05F07"/>
    <n v="60"/>
    <n v="0.80900000000000005"/>
    <n v="0.05"/>
    <n v="6.2"/>
    <n v="93.3"/>
    <n v="509"/>
    <n v="809"/>
    <s v="07"/>
    <s v="J"/>
    <s v="C"/>
    <x v="10"/>
    <x v="0"/>
    <d v="2022-08-12T00:00:00"/>
    <x v="3"/>
    <x v="6"/>
  </r>
  <r>
    <d v="2022-10-01T10:14:45"/>
    <s v="JC05F06"/>
    <n v="60"/>
    <n v="0.81200000000000006"/>
    <n v="6.2E-2"/>
    <n v="7.7"/>
    <n v="88.3"/>
    <n v="495"/>
    <n v="812"/>
    <s v="06"/>
    <s v="J"/>
    <s v="C"/>
    <x v="10"/>
    <x v="0"/>
    <d v="2022-08-12T00:00:00"/>
    <x v="3"/>
    <x v="5"/>
  </r>
  <r>
    <d v="2022-10-01T10:24:12"/>
    <s v="JC05F05"/>
    <n v="60"/>
    <n v="0.75700000000000001"/>
    <n v="5.0999999999999997E-2"/>
    <n v="6.7"/>
    <n v="85"/>
    <n v="480"/>
    <n v="757"/>
    <s v="05"/>
    <s v="J"/>
    <s v="C"/>
    <x v="10"/>
    <x v="0"/>
    <d v="2022-08-12T00:00:00"/>
    <x v="3"/>
    <x v="4"/>
  </r>
  <r>
    <d v="2022-10-01T10:33:50"/>
    <s v="JC05F04"/>
    <n v="60"/>
    <n v="0.80600000000000005"/>
    <n v="7.2999999999999995E-2"/>
    <n v="9"/>
    <n v="65"/>
    <n v="523"/>
    <n v="806"/>
    <s v="04"/>
    <s v="J"/>
    <s v="C"/>
    <x v="10"/>
    <x v="0"/>
    <d v="2022-08-12T00:00:00"/>
    <x v="3"/>
    <x v="3"/>
  </r>
  <r>
    <d v="2022-10-01T10:42:37"/>
    <s v="JC05F03"/>
    <n v="60"/>
    <n v="0.79200000000000004"/>
    <n v="8.4000000000000005E-2"/>
    <n v="10.7"/>
    <n v="76.7"/>
    <n v="474"/>
    <n v="792"/>
    <s v="03"/>
    <s v="J"/>
    <s v="C"/>
    <x v="10"/>
    <x v="0"/>
    <d v="2022-08-12T00:00:00"/>
    <x v="3"/>
    <x v="2"/>
  </r>
  <r>
    <d v="2022-10-01T10:52:47"/>
    <s v="JC05F02"/>
    <n v="60"/>
    <n v="0.73099999999999998"/>
    <n v="8.7999999999999995E-2"/>
    <n v="12"/>
    <n v="58.3"/>
    <n v="411"/>
    <n v="731"/>
    <s v="02"/>
    <s v="J"/>
    <s v="C"/>
    <x v="10"/>
    <x v="0"/>
    <d v="2022-08-12T00:00:00"/>
    <x v="3"/>
    <x v="1"/>
  </r>
  <r>
    <d v="2022-10-01T11:03:32"/>
    <s v="JC05F01"/>
    <n v="60"/>
    <n v="0.70899999999999996"/>
    <n v="6.4000000000000001E-2"/>
    <n v="9"/>
    <n v="76.7"/>
    <n v="437"/>
    <n v="709"/>
    <s v="01"/>
    <s v="J"/>
    <s v="C"/>
    <x v="10"/>
    <x v="0"/>
    <d v="2022-08-12T00:00:00"/>
    <x v="3"/>
    <x v="0"/>
  </r>
  <r>
    <d v="2022-10-01T08:21:12"/>
    <s v="JC05M02"/>
    <n v="20"/>
    <n v="1.1140000000000001"/>
    <n v="7.0999999999999994E-2"/>
    <n v="6.4"/>
    <n v="100"/>
    <n v="348"/>
    <n v="1114"/>
    <s v="02"/>
    <s v="J"/>
    <s v="C"/>
    <x v="10"/>
    <x v="1"/>
    <d v="2022-08-12T00:00:00"/>
    <x v="3"/>
    <x v="1"/>
  </r>
  <r>
    <d v="2022-10-01T08:25:28"/>
    <s v="JC05M03"/>
    <n v="21"/>
    <n v="1.149"/>
    <n v="7.2999999999999995E-2"/>
    <n v="6.3"/>
    <n v="90.5"/>
    <n v="514"/>
    <n v="1149"/>
    <s v="03"/>
    <s v="J"/>
    <s v="C"/>
    <x v="10"/>
    <x v="1"/>
    <d v="2022-08-12T00:00:00"/>
    <x v="3"/>
    <x v="2"/>
  </r>
  <r>
    <d v="2022-10-01T08:29:02"/>
    <s v="JC05M04"/>
    <n v="20"/>
    <n v="1.298"/>
    <n v="0.14099999999999999"/>
    <n v="10.8"/>
    <n v="70"/>
    <n v="500"/>
    <n v="1298"/>
    <s v="04"/>
    <s v="J"/>
    <s v="C"/>
    <x v="10"/>
    <x v="1"/>
    <d v="2022-08-12T00:00:00"/>
    <x v="3"/>
    <x v="3"/>
  </r>
  <r>
    <d v="2022-10-01T08:32:16"/>
    <s v="JC05M05"/>
    <n v="20"/>
    <n v="1.2090000000000001"/>
    <n v="9.5000000000000001E-2"/>
    <n v="7.8"/>
    <n v="80"/>
    <n v="522"/>
    <n v="1209"/>
    <s v="05"/>
    <s v="J"/>
    <s v="C"/>
    <x v="10"/>
    <x v="1"/>
    <d v="2022-08-12T00:00:00"/>
    <x v="3"/>
    <x v="4"/>
  </r>
  <r>
    <d v="2022-10-01T08:35:24"/>
    <s v="JC05M06"/>
    <n v="20"/>
    <n v="1.306"/>
    <n v="0.09"/>
    <n v="6.9"/>
    <n v="90"/>
    <n v="468"/>
    <n v="1306"/>
    <s v="06"/>
    <s v="J"/>
    <s v="C"/>
    <x v="10"/>
    <x v="1"/>
    <d v="2022-08-12T00:00:00"/>
    <x v="3"/>
    <x v="5"/>
  </r>
  <r>
    <d v="2022-10-01T08:39:01"/>
    <s v="JC05M07"/>
    <n v="20"/>
    <n v="1.4019999999999999"/>
    <n v="9.0999999999999998E-2"/>
    <n v="6.5"/>
    <n v="90"/>
    <n v="503"/>
    <n v="1402"/>
    <s v="07"/>
    <s v="J"/>
    <s v="C"/>
    <x v="10"/>
    <x v="1"/>
    <d v="2022-08-12T00:00:00"/>
    <x v="3"/>
    <x v="6"/>
  </r>
  <r>
    <d v="2022-10-03T08:17:54"/>
    <s v="JC03M01"/>
    <n v="20"/>
    <n v="1.238"/>
    <n v="0.10199999999999999"/>
    <n v="8.1999999999999993"/>
    <n v="70"/>
    <n v="477"/>
    <n v="1238"/>
    <s v="01"/>
    <s v="J"/>
    <s v="C"/>
    <x v="2"/>
    <x v="1"/>
    <d v="2022-08-08T00:00:00"/>
    <x v="4"/>
    <x v="0"/>
  </r>
  <r>
    <d v="2022-10-03T08:22:11"/>
    <s v="JC03M02"/>
    <n v="20"/>
    <n v="1.3779999999999999"/>
    <n v="0.14000000000000001"/>
    <n v="10.199999999999999"/>
    <n v="65"/>
    <n v="224"/>
    <n v="1378"/>
    <s v="02"/>
    <s v="J"/>
    <s v="C"/>
    <x v="2"/>
    <x v="1"/>
    <d v="2022-08-08T00:00:00"/>
    <x v="4"/>
    <x v="1"/>
  </r>
  <r>
    <d v="2022-10-03T08:29:06"/>
    <s v="JC03M03"/>
    <n v="20"/>
    <n v="1.29"/>
    <n v="0.106"/>
    <n v="8.1999999999999993"/>
    <n v="80"/>
    <n v="541"/>
    <n v="1290"/>
    <s v="03"/>
    <s v="J"/>
    <s v="C"/>
    <x v="2"/>
    <x v="1"/>
    <d v="2022-08-08T00:00:00"/>
    <x v="4"/>
    <x v="2"/>
  </r>
  <r>
    <d v="2022-10-03T08:32:28"/>
    <s v="JC03M04"/>
    <n v="20"/>
    <n v="1.3180000000000001"/>
    <n v="0.13500000000000001"/>
    <n v="10.199999999999999"/>
    <n v="80"/>
    <n v="571"/>
    <n v="1318"/>
    <s v="04"/>
    <s v="J"/>
    <s v="C"/>
    <x v="2"/>
    <x v="1"/>
    <d v="2022-08-08T00:00:00"/>
    <x v="4"/>
    <x v="3"/>
  </r>
  <r>
    <d v="2022-10-03T08:36:21"/>
    <s v="JC03M05"/>
    <n v="20"/>
    <n v="1.4179999999999999"/>
    <n v="0.11"/>
    <n v="7.7"/>
    <n v="80"/>
    <n v="358"/>
    <n v="1418"/>
    <s v="05"/>
    <s v="J"/>
    <s v="C"/>
    <x v="2"/>
    <x v="1"/>
    <d v="2022-08-08T00:00:00"/>
    <x v="4"/>
    <x v="4"/>
  </r>
  <r>
    <d v="2022-10-03T08:41:41"/>
    <s v="JC03M06"/>
    <n v="20"/>
    <n v="1.365"/>
    <n v="0.17699999999999999"/>
    <n v="13"/>
    <n v="50"/>
    <n v="474"/>
    <n v="1365"/>
    <s v="06"/>
    <s v="J"/>
    <s v="C"/>
    <x v="2"/>
    <x v="1"/>
    <d v="2022-08-08T00:00:00"/>
    <x v="4"/>
    <x v="5"/>
  </r>
  <r>
    <d v="2022-10-03T08:45:29"/>
    <s v="JC03M07"/>
    <n v="20"/>
    <n v="1.4910000000000001"/>
    <n v="0.11600000000000001"/>
    <n v="7.8"/>
    <n v="75"/>
    <n v="493"/>
    <n v="1491"/>
    <s v="07"/>
    <s v="J"/>
    <s v="C"/>
    <x v="2"/>
    <x v="1"/>
    <d v="2022-08-08T00:00:00"/>
    <x v="4"/>
    <x v="6"/>
  </r>
  <r>
    <d v="2022-10-03T08:50:05"/>
    <s v="JC03F16"/>
    <n v="60"/>
    <n v="1.0009999999999999"/>
    <n v="8.5999999999999993E-2"/>
    <n v="8.6"/>
    <n v="73.3"/>
    <n v="560"/>
    <n v="1000.9999999999999"/>
    <s v="16"/>
    <s v="J"/>
    <s v="C"/>
    <x v="2"/>
    <x v="0"/>
    <d v="2022-08-08T00:00:00"/>
    <x v="4"/>
    <x v="8"/>
  </r>
  <r>
    <d v="2022-10-03T08:58:25"/>
    <s v="JC03F15"/>
    <n v="60"/>
    <n v="1.042"/>
    <n v="8.7999999999999995E-2"/>
    <n v="8.4"/>
    <n v="76.7"/>
    <n v="464"/>
    <n v="1042"/>
    <s v="15"/>
    <s v="J"/>
    <s v="C"/>
    <x v="2"/>
    <x v="0"/>
    <d v="2022-08-08T00:00:00"/>
    <x v="4"/>
    <x v="9"/>
  </r>
  <r>
    <d v="2022-10-03T09:08:29"/>
    <s v="JC03F14"/>
    <n v="60"/>
    <n v="1.02"/>
    <n v="6.9000000000000006E-2"/>
    <n v="6.7"/>
    <n v="83.3"/>
    <n v="557"/>
    <n v="1020"/>
    <s v="14"/>
    <s v="J"/>
    <s v="C"/>
    <x v="2"/>
    <x v="0"/>
    <d v="2022-08-08T00:00:00"/>
    <x v="4"/>
    <x v="10"/>
  </r>
  <r>
    <d v="2022-10-03T09:17:05"/>
    <s v="JC03F13"/>
    <n v="60"/>
    <n v="0.97799999999999998"/>
    <n v="8.2000000000000003E-2"/>
    <n v="8.4"/>
    <n v="75"/>
    <n v="540"/>
    <n v="978"/>
    <s v="13"/>
    <s v="J"/>
    <s v="C"/>
    <x v="2"/>
    <x v="0"/>
    <d v="2022-08-08T00:00:00"/>
    <x v="4"/>
    <x v="11"/>
  </r>
  <r>
    <d v="2022-10-03T09:25:59"/>
    <s v="JC03F12"/>
    <n v="60"/>
    <n v="1.0329999999999999"/>
    <n v="7.9000000000000001E-2"/>
    <n v="7.7"/>
    <n v="78.3"/>
    <n v="486"/>
    <n v="1033"/>
    <s v="12"/>
    <s v="J"/>
    <s v="C"/>
    <x v="2"/>
    <x v="0"/>
    <d v="2022-08-08T00:00:00"/>
    <x v="4"/>
    <x v="12"/>
  </r>
  <r>
    <d v="2022-10-03T09:35:34"/>
    <s v="JC03F11"/>
    <n v="60"/>
    <n v="0.98"/>
    <n v="7.2999999999999995E-2"/>
    <n v="7.5"/>
    <n v="80"/>
    <n v="490"/>
    <n v="980"/>
    <s v="11"/>
    <s v="J"/>
    <s v="C"/>
    <x v="2"/>
    <x v="0"/>
    <d v="2022-08-08T00:00:00"/>
    <x v="4"/>
    <x v="13"/>
  </r>
  <r>
    <d v="2022-10-03T09:45:51"/>
    <s v="JC03F10"/>
    <n v="60"/>
    <n v="1.0169999999999999"/>
    <n v="7.2999999999999995E-2"/>
    <n v="7.2"/>
    <n v="81.7"/>
    <n v="491"/>
    <n v="1016.9999999999999"/>
    <s v="10"/>
    <s v="J"/>
    <s v="C"/>
    <x v="2"/>
    <x v="0"/>
    <d v="2022-08-08T00:00:00"/>
    <x v="4"/>
    <x v="14"/>
  </r>
  <r>
    <d v="2022-10-03T09:55:37"/>
    <s v="JC03F09"/>
    <n v="60"/>
    <n v="1.0289999999999999"/>
    <n v="7.8E-2"/>
    <n v="7.5"/>
    <n v="83.3"/>
    <n v="524"/>
    <n v="1029"/>
    <s v="09"/>
    <s v="J"/>
    <s v="C"/>
    <x v="2"/>
    <x v="0"/>
    <d v="2022-08-08T00:00:00"/>
    <x v="4"/>
    <x v="15"/>
  </r>
  <r>
    <d v="2022-10-03T10:05:10"/>
    <s v="JC03F08"/>
    <n v="60"/>
    <n v="1.103"/>
    <n v="0.09"/>
    <n v="8.1999999999999993"/>
    <n v="83.3"/>
    <n v="490"/>
    <n v="1103"/>
    <s v="08"/>
    <s v="J"/>
    <s v="C"/>
    <x v="2"/>
    <x v="0"/>
    <d v="2022-08-08T00:00:00"/>
    <x v="4"/>
    <x v="7"/>
  </r>
  <r>
    <d v="2022-10-03T10:14:52"/>
    <s v="JC03F07"/>
    <n v="60"/>
    <n v="1.036"/>
    <n v="8.1000000000000003E-2"/>
    <n v="7.8"/>
    <n v="83.3"/>
    <n v="451"/>
    <n v="1036"/>
    <s v="07"/>
    <s v="J"/>
    <s v="C"/>
    <x v="2"/>
    <x v="0"/>
    <d v="2022-08-08T00:00:00"/>
    <x v="4"/>
    <x v="6"/>
  </r>
  <r>
    <d v="2022-10-03T10:25:34"/>
    <s v="JC03F06"/>
    <n v="60"/>
    <n v="0.97299999999999998"/>
    <n v="7.6999999999999999E-2"/>
    <n v="7.9"/>
    <n v="75"/>
    <n v="531"/>
    <n v="973"/>
    <s v="06"/>
    <s v="J"/>
    <s v="C"/>
    <x v="2"/>
    <x v="0"/>
    <d v="2022-08-08T00:00:00"/>
    <x v="4"/>
    <x v="5"/>
  </r>
  <r>
    <d v="2022-10-03T10:34:29"/>
    <s v="JC03F05"/>
    <n v="60"/>
    <n v="0.92900000000000005"/>
    <n v="0.11899999999999999"/>
    <n v="12.9"/>
    <n v="56.7"/>
    <n v="526"/>
    <n v="929"/>
    <s v="05"/>
    <s v="J"/>
    <s v="C"/>
    <x v="2"/>
    <x v="0"/>
    <d v="2022-08-08T00:00:00"/>
    <x v="4"/>
    <x v="4"/>
  </r>
  <r>
    <d v="2022-10-03T10:44:10"/>
    <s v="JC03F04"/>
    <n v="60"/>
    <n v="0.92200000000000004"/>
    <n v="8.4000000000000005E-2"/>
    <n v="9.1"/>
    <n v="73.3"/>
    <n v="506"/>
    <n v="922"/>
    <s v="04"/>
    <s v="J"/>
    <s v="C"/>
    <x v="2"/>
    <x v="0"/>
    <d v="2022-08-08T00:00:00"/>
    <x v="4"/>
    <x v="3"/>
  </r>
  <r>
    <d v="2022-10-03T10:53:46"/>
    <s v="JC03F03"/>
    <n v="60"/>
    <n v="0.92200000000000004"/>
    <n v="8.4000000000000005E-2"/>
    <n v="9.1999999999999993"/>
    <n v="75"/>
    <n v="480"/>
    <n v="922"/>
    <s v="03"/>
    <s v="J"/>
    <s v="C"/>
    <x v="2"/>
    <x v="0"/>
    <d v="2022-08-08T00:00:00"/>
    <x v="4"/>
    <x v="2"/>
  </r>
  <r>
    <d v="2022-10-03T11:03:40"/>
    <s v="JC03F02"/>
    <n v="60"/>
    <n v="0.95899999999999996"/>
    <n v="9.8000000000000004E-2"/>
    <n v="10.199999999999999"/>
    <n v="65"/>
    <n v="428"/>
    <n v="959"/>
    <s v="02"/>
    <s v="J"/>
    <s v="C"/>
    <x v="2"/>
    <x v="0"/>
    <d v="2022-08-08T00:00:00"/>
    <x v="4"/>
    <x v="1"/>
  </r>
  <r>
    <d v="2022-10-03T11:14:24"/>
    <s v="JC03F01"/>
    <n v="60"/>
    <n v="0.95699999999999996"/>
    <n v="7.9000000000000001E-2"/>
    <n v="8.3000000000000007"/>
    <n v="80"/>
    <n v="463"/>
    <n v="957"/>
    <s v="01"/>
    <s v="J"/>
    <s v="C"/>
    <x v="2"/>
    <x v="0"/>
    <d v="2022-08-08T00:00:00"/>
    <x v="4"/>
    <x v="0"/>
  </r>
  <r>
    <d v="2022-10-03T12:56:19"/>
    <s v="JC04M01"/>
    <n v="20"/>
    <n v="1.153"/>
    <n v="0.16200000000000001"/>
    <n v="14"/>
    <n v="50"/>
    <n v="537"/>
    <n v="1153"/>
    <s v="01"/>
    <s v="J"/>
    <s v="C"/>
    <x v="3"/>
    <x v="1"/>
    <d v="2022-08-08T00:00:00"/>
    <x v="4"/>
    <x v="0"/>
  </r>
  <r>
    <d v="2022-10-03T13:00:16"/>
    <s v="JC04M02"/>
    <n v="20"/>
    <n v="1.3149999999999999"/>
    <n v="0.157"/>
    <n v="11.9"/>
    <n v="55"/>
    <n v="462"/>
    <n v="1315"/>
    <s v="02"/>
    <s v="J"/>
    <s v="C"/>
    <x v="3"/>
    <x v="1"/>
    <d v="2022-08-08T00:00:00"/>
    <x v="4"/>
    <x v="1"/>
  </r>
  <r>
    <d v="2022-10-03T13:04:05"/>
    <s v="JC04M03"/>
    <n v="20"/>
    <n v="1.292"/>
    <n v="8.5999999999999993E-2"/>
    <n v="6.6"/>
    <n v="85"/>
    <n v="450"/>
    <n v="1292"/>
    <s v="03"/>
    <s v="J"/>
    <s v="C"/>
    <x v="3"/>
    <x v="1"/>
    <d v="2022-08-08T00:00:00"/>
    <x v="4"/>
    <x v="2"/>
  </r>
  <r>
    <d v="2022-10-03T13:08:21"/>
    <s v="JC04M04"/>
    <n v="20"/>
    <n v="1.2050000000000001"/>
    <n v="0.10299999999999999"/>
    <n v="8.6"/>
    <n v="70"/>
    <n v="503"/>
    <n v="1205"/>
    <s v="04"/>
    <s v="J"/>
    <s v="C"/>
    <x v="3"/>
    <x v="1"/>
    <d v="2022-08-08T00:00:00"/>
    <x v="4"/>
    <x v="3"/>
  </r>
  <r>
    <d v="2022-10-03T13:12:12"/>
    <s v="JC04M05"/>
    <n v="20"/>
    <n v="1.492"/>
    <n v="0.1"/>
    <n v="6.7"/>
    <n v="85"/>
    <n v="383"/>
    <n v="1492"/>
    <s v="05"/>
    <s v="J"/>
    <s v="C"/>
    <x v="3"/>
    <x v="1"/>
    <d v="2022-08-08T00:00:00"/>
    <x v="4"/>
    <x v="4"/>
  </r>
  <r>
    <d v="2022-10-03T13:16:36"/>
    <s v="JC04M06"/>
    <n v="20"/>
    <n v="1.4319999999999999"/>
    <n v="0.11899999999999999"/>
    <n v="8.3000000000000007"/>
    <n v="85"/>
    <n v="404"/>
    <n v="1432"/>
    <s v="06"/>
    <s v="J"/>
    <s v="C"/>
    <x v="3"/>
    <x v="1"/>
    <d v="2022-08-08T00:00:00"/>
    <x v="4"/>
    <x v="5"/>
  </r>
  <r>
    <d v="2022-10-03T13:20:49"/>
    <s v="JC04M07"/>
    <n v="20"/>
    <n v="1.262"/>
    <n v="9.5000000000000001E-2"/>
    <n v="7.5"/>
    <n v="85"/>
    <n v="391"/>
    <n v="1262"/>
    <s v="07"/>
    <s v="J"/>
    <s v="C"/>
    <x v="3"/>
    <x v="1"/>
    <d v="2022-08-08T00:00:00"/>
    <x v="4"/>
    <x v="6"/>
  </r>
  <r>
    <d v="2022-10-03T13:25:39"/>
    <s v="JC04F16"/>
    <n v="60"/>
    <n v="0.95399999999999996"/>
    <n v="7.9000000000000001E-2"/>
    <n v="8.1999999999999993"/>
    <n v="73.3"/>
    <n v="479"/>
    <n v="954"/>
    <s v="16"/>
    <s v="J"/>
    <s v="C"/>
    <x v="3"/>
    <x v="0"/>
    <d v="2022-08-08T00:00:00"/>
    <x v="4"/>
    <x v="8"/>
  </r>
  <r>
    <d v="2022-10-03T13:35:27"/>
    <s v="JC04F15"/>
    <n v="60"/>
    <n v="0.96299999999999997"/>
    <n v="7.9000000000000001E-2"/>
    <n v="8.1999999999999993"/>
    <n v="73.3"/>
    <n v="581"/>
    <n v="963"/>
    <s v="15"/>
    <s v="J"/>
    <s v="C"/>
    <x v="3"/>
    <x v="0"/>
    <d v="2022-08-08T00:00:00"/>
    <x v="4"/>
    <x v="9"/>
  </r>
  <r>
    <d v="2022-10-03T13:43:34"/>
    <s v="JC04F14"/>
    <n v="60"/>
    <n v="0.96899999999999997"/>
    <n v="8.3000000000000004E-2"/>
    <n v="8.5"/>
    <n v="78.3"/>
    <n v="573"/>
    <n v="969"/>
    <s v="14"/>
    <s v="J"/>
    <s v="C"/>
    <x v="3"/>
    <x v="0"/>
    <d v="2022-08-08T00:00:00"/>
    <x v="4"/>
    <x v="10"/>
  </r>
  <r>
    <d v="2022-10-03T13:52:04"/>
    <s v="JC04F13"/>
    <n v="60"/>
    <n v="0.97499999999999998"/>
    <n v="8.5999999999999993E-2"/>
    <n v="8.8000000000000007"/>
    <n v="81.7"/>
    <n v="519"/>
    <n v="975"/>
    <s v="13"/>
    <s v="J"/>
    <s v="C"/>
    <x v="3"/>
    <x v="0"/>
    <d v="2022-08-08T00:00:00"/>
    <x v="4"/>
    <x v="11"/>
  </r>
  <r>
    <d v="2022-10-03T14:01:23"/>
    <s v="JC04F12"/>
    <n v="60"/>
    <n v="0.96199999999999997"/>
    <n v="7.0999999999999994E-2"/>
    <n v="7.4"/>
    <n v="80"/>
    <n v="499"/>
    <n v="962"/>
    <s v="12"/>
    <s v="J"/>
    <s v="C"/>
    <x v="3"/>
    <x v="0"/>
    <d v="2022-08-08T00:00:00"/>
    <x v="4"/>
    <x v="12"/>
  </r>
  <r>
    <d v="2022-10-03T14:11:00"/>
    <s v="JC04F11"/>
    <n v="60"/>
    <n v="0.98299999999999998"/>
    <n v="8.4000000000000005E-2"/>
    <n v="8.5"/>
    <n v="71.7"/>
    <n v="467"/>
    <n v="983"/>
    <s v="11"/>
    <s v="J"/>
    <s v="C"/>
    <x v="3"/>
    <x v="0"/>
    <d v="2022-08-08T00:00:00"/>
    <x v="4"/>
    <x v="13"/>
  </r>
  <r>
    <d v="2022-10-03T14:21:18"/>
    <s v="JC04F10"/>
    <n v="60"/>
    <n v="0.96299999999999997"/>
    <n v="8.1000000000000003E-2"/>
    <n v="8.5"/>
    <n v="85"/>
    <n v="545"/>
    <n v="963"/>
    <s v="10"/>
    <s v="J"/>
    <s v="C"/>
    <x v="3"/>
    <x v="0"/>
    <d v="2022-08-08T00:00:00"/>
    <x v="4"/>
    <x v="14"/>
  </r>
  <r>
    <d v="2022-10-03T14:29:54"/>
    <s v="JC04F09"/>
    <n v="60"/>
    <n v="0.997"/>
    <n v="0.1"/>
    <n v="10"/>
    <n v="66.7"/>
    <n v="531"/>
    <n v="997"/>
    <s v="09"/>
    <s v="J"/>
    <s v="C"/>
    <x v="3"/>
    <x v="0"/>
    <d v="2022-08-08T00:00:00"/>
    <x v="4"/>
    <x v="15"/>
  </r>
  <r>
    <d v="2022-10-03T14:39:28"/>
    <s v="JC04F08"/>
    <n v="60"/>
    <n v="1.0329999999999999"/>
    <n v="6.7000000000000004E-2"/>
    <n v="6.5"/>
    <n v="90"/>
    <n v="484"/>
    <n v="1033"/>
    <s v="08"/>
    <s v="J"/>
    <s v="C"/>
    <x v="3"/>
    <x v="0"/>
    <d v="2022-08-08T00:00:00"/>
    <x v="4"/>
    <x v="7"/>
  </r>
  <r>
    <d v="2022-10-03T14:49:05"/>
    <s v="JC04F07"/>
    <n v="60"/>
    <n v="0.99099999999999999"/>
    <n v="9.6000000000000002E-2"/>
    <n v="9.6999999999999993"/>
    <n v="73.3"/>
    <n v="541"/>
    <n v="991"/>
    <s v="07"/>
    <s v="J"/>
    <s v="C"/>
    <x v="3"/>
    <x v="0"/>
    <d v="2022-08-08T00:00:00"/>
    <x v="4"/>
    <x v="6"/>
  </r>
  <r>
    <d v="2022-10-03T14:58:43"/>
    <s v="JC04F06"/>
    <n v="60"/>
    <n v="0.86199999999999999"/>
    <n v="8.3000000000000004E-2"/>
    <n v="9.6"/>
    <n v="68.3"/>
    <n v="550"/>
    <n v="862"/>
    <s v="06"/>
    <s v="J"/>
    <s v="C"/>
    <x v="3"/>
    <x v="0"/>
    <d v="2022-08-08T00:00:00"/>
    <x v="4"/>
    <x v="5"/>
  </r>
  <r>
    <d v="2022-10-03T15:07:08"/>
    <s v="JC04F05"/>
    <n v="60"/>
    <n v="0.89"/>
    <n v="7.2999999999999995E-2"/>
    <n v="8.1999999999999993"/>
    <n v="83.3"/>
    <n v="513"/>
    <n v="890"/>
    <s v="05"/>
    <s v="J"/>
    <s v="C"/>
    <x v="3"/>
    <x v="0"/>
    <d v="2022-08-08T00:00:00"/>
    <x v="4"/>
    <x v="4"/>
  </r>
  <r>
    <d v="2022-10-03T15:16:44"/>
    <s v="JC04F04"/>
    <n v="60"/>
    <n v="0.93799999999999994"/>
    <n v="6.8000000000000005E-2"/>
    <n v="7.2"/>
    <n v="85"/>
    <n v="491"/>
    <n v="938"/>
    <s v="04"/>
    <s v="J"/>
    <s v="C"/>
    <x v="3"/>
    <x v="0"/>
    <d v="2022-08-08T00:00:00"/>
    <x v="4"/>
    <x v="3"/>
  </r>
  <r>
    <d v="2022-10-03T15:26:09"/>
    <s v="JC04F03"/>
    <n v="60"/>
    <n v="0.89600000000000002"/>
    <n v="7.1999999999999995E-2"/>
    <n v="8.1"/>
    <n v="78.3"/>
    <n v="535"/>
    <n v="896"/>
    <s v="03"/>
    <s v="J"/>
    <s v="C"/>
    <x v="3"/>
    <x v="0"/>
    <d v="2022-08-08T00:00:00"/>
    <x v="4"/>
    <x v="2"/>
  </r>
  <r>
    <d v="2022-10-03T15:35:21"/>
    <s v="JC04F02"/>
    <n v="60"/>
    <n v="0.88900000000000001"/>
    <n v="8.1000000000000003E-2"/>
    <n v="9.1"/>
    <n v="71.7"/>
    <n v="527"/>
    <n v="889"/>
    <s v="02"/>
    <s v="J"/>
    <s v="C"/>
    <x v="3"/>
    <x v="0"/>
    <d v="2022-08-08T00:00:00"/>
    <x v="4"/>
    <x v="1"/>
  </r>
  <r>
    <d v="2022-10-03T15:44:20"/>
    <s v="JC04F01"/>
    <n v="60"/>
    <n v="0.875"/>
    <n v="6.6000000000000003E-2"/>
    <n v="7.6"/>
    <n v="88.3"/>
    <n v="518"/>
    <n v="875"/>
    <s v="01"/>
    <s v="J"/>
    <s v="C"/>
    <x v="3"/>
    <x v="0"/>
    <d v="2022-08-08T00:00:00"/>
    <x v="4"/>
    <x v="0"/>
  </r>
  <r>
    <d v="2022-10-03T08:20:43"/>
    <s v="JC08M02"/>
    <n v="20"/>
    <n v="1.069"/>
    <n v="0.10199999999999999"/>
    <n v="9.6"/>
    <n v="75"/>
    <n v="477"/>
    <n v="1069"/>
    <s v="02"/>
    <s v="J"/>
    <s v="C"/>
    <x v="7"/>
    <x v="1"/>
    <d v="2022-08-15T00:00:00"/>
    <x v="3"/>
    <x v="1"/>
  </r>
  <r>
    <d v="2022-10-03T08:24:06"/>
    <s v="JC08M03"/>
    <n v="20"/>
    <n v="1.171"/>
    <n v="0.11"/>
    <n v="9.4"/>
    <n v="80"/>
    <n v="526"/>
    <n v="1171"/>
    <s v="03"/>
    <s v="J"/>
    <s v="C"/>
    <x v="7"/>
    <x v="1"/>
    <d v="2022-08-15T00:00:00"/>
    <x v="3"/>
    <x v="2"/>
  </r>
  <r>
    <d v="2022-10-03T08:27:03"/>
    <s v="JC08M04"/>
    <n v="20"/>
    <n v="1.1659999999999999"/>
    <n v="0.124"/>
    <n v="10.6"/>
    <n v="60"/>
    <n v="474"/>
    <n v="1166"/>
    <s v="04"/>
    <s v="J"/>
    <s v="C"/>
    <x v="7"/>
    <x v="1"/>
    <d v="2022-08-15T00:00:00"/>
    <x v="3"/>
    <x v="3"/>
  </r>
  <r>
    <d v="2022-10-03T08:30:18"/>
    <s v="JC08M05"/>
    <n v="20"/>
    <n v="1.2450000000000001"/>
    <n v="7.4999999999999997E-2"/>
    <n v="6"/>
    <n v="90"/>
    <n v="436"/>
    <n v="1245"/>
    <s v="05"/>
    <s v="J"/>
    <s v="C"/>
    <x v="7"/>
    <x v="1"/>
    <d v="2022-08-15T00:00:00"/>
    <x v="3"/>
    <x v="4"/>
  </r>
  <r>
    <d v="2022-10-03T08:33:49"/>
    <s v="JC08M06"/>
    <n v="20"/>
    <n v="1.196"/>
    <n v="0.09"/>
    <n v="7.5"/>
    <n v="85"/>
    <n v="442"/>
    <n v="1196"/>
    <s v="06"/>
    <s v="J"/>
    <s v="C"/>
    <x v="7"/>
    <x v="1"/>
    <d v="2022-08-15T00:00:00"/>
    <x v="3"/>
    <x v="5"/>
  </r>
  <r>
    <d v="2022-10-03T08:37:12"/>
    <s v="JC08M07"/>
    <n v="20"/>
    <n v="1.3029999999999999"/>
    <n v="0.10100000000000001"/>
    <n v="7.8"/>
    <n v="85"/>
    <n v="471"/>
    <n v="1303"/>
    <s v="07"/>
    <s v="J"/>
    <s v="C"/>
    <x v="7"/>
    <x v="1"/>
    <d v="2022-08-15T00:00:00"/>
    <x v="3"/>
    <x v="6"/>
  </r>
  <r>
    <d v="2022-10-03T08:41:36"/>
    <s v="JC08F13"/>
    <n v="61"/>
    <n v="0.82599999999999996"/>
    <n v="5.0999999999999997E-2"/>
    <n v="6.2"/>
    <n v="91.8"/>
    <n v="471"/>
    <n v="826"/>
    <s v="13"/>
    <s v="J"/>
    <s v="C"/>
    <x v="7"/>
    <x v="0"/>
    <d v="2022-08-15T00:00:00"/>
    <x v="3"/>
    <x v="11"/>
  </r>
  <r>
    <d v="2022-10-03T08:51:41"/>
    <s v="JC08F14"/>
    <n v="60"/>
    <n v="0.83399999999999996"/>
    <n v="5.5E-2"/>
    <n v="6.6"/>
    <n v="90"/>
    <n v="426"/>
    <n v="834"/>
    <s v="14"/>
    <s v="J"/>
    <s v="C"/>
    <x v="7"/>
    <x v="0"/>
    <d v="2022-08-15T00:00:00"/>
    <x v="3"/>
    <x v="10"/>
  </r>
  <r>
    <d v="2022-10-03T08:51:41"/>
    <s v="JC08F15"/>
    <n v="60"/>
    <n v="0.83599999999999997"/>
    <n v="5.5E-2"/>
    <n v="6.6"/>
    <n v="90"/>
    <n v="426"/>
    <n v="836"/>
    <s v="15"/>
    <s v="J"/>
    <s v="C"/>
    <x v="7"/>
    <x v="0"/>
    <d v="2022-08-15T00:00:00"/>
    <x v="3"/>
    <x v="9"/>
  </r>
  <r>
    <d v="2022-10-03T09:10:51"/>
    <s v="JC08F16"/>
    <n v="61"/>
    <n v="0.82199999999999995"/>
    <n v="4.4999999999999998E-2"/>
    <n v="5.4"/>
    <n v="95.1"/>
    <n v="351"/>
    <n v="822"/>
    <s v="16"/>
    <s v="J"/>
    <s v="C"/>
    <x v="7"/>
    <x v="0"/>
    <d v="2022-08-15T00:00:00"/>
    <x v="3"/>
    <x v="8"/>
  </r>
  <r>
    <d v="2022-10-03T09:21:46"/>
    <s v="JC08F12"/>
    <n v="60"/>
    <n v="0.86"/>
    <n v="7.6999999999999999E-2"/>
    <n v="9"/>
    <n v="83.3"/>
    <n v="465"/>
    <n v="860"/>
    <s v="12"/>
    <s v="J"/>
    <s v="C"/>
    <x v="7"/>
    <x v="0"/>
    <d v="2022-08-15T00:00:00"/>
    <x v="3"/>
    <x v="12"/>
  </r>
  <r>
    <d v="2022-10-03T09:31:30"/>
    <s v="JC08F11"/>
    <n v="60"/>
    <n v="0.82699999999999996"/>
    <n v="5.5E-2"/>
    <n v="6.7"/>
    <n v="85"/>
    <n v="477"/>
    <n v="827"/>
    <s v="11"/>
    <s v="J"/>
    <s v="C"/>
    <x v="7"/>
    <x v="0"/>
    <d v="2022-08-15T00:00:00"/>
    <x v="3"/>
    <x v="13"/>
  </r>
  <r>
    <d v="2022-10-03T09:41:32"/>
    <s v="JC08F10"/>
    <n v="60"/>
    <n v="0.92700000000000005"/>
    <n v="9.1999999999999998E-2"/>
    <n v="10"/>
    <n v="63.3"/>
    <n v="469"/>
    <n v="927"/>
    <s v="10"/>
    <s v="J"/>
    <s v="C"/>
    <x v="7"/>
    <x v="0"/>
    <d v="2022-08-15T00:00:00"/>
    <x v="3"/>
    <x v="14"/>
  </r>
  <r>
    <d v="2022-10-03T09:51:07"/>
    <s v="JC08F09"/>
    <n v="60"/>
    <n v="0.90200000000000002"/>
    <n v="7.2999999999999995E-2"/>
    <n v="8.1"/>
    <n v="80"/>
    <n v="453"/>
    <n v="902"/>
    <s v="09"/>
    <s v="J"/>
    <s v="C"/>
    <x v="7"/>
    <x v="0"/>
    <d v="2022-08-15T00:00:00"/>
    <x v="3"/>
    <x v="15"/>
  </r>
  <r>
    <d v="2022-10-03T10:01:22"/>
    <s v="JC08F08"/>
    <n v="60"/>
    <n v="0.94099999999999995"/>
    <n v="5.7000000000000002E-2"/>
    <n v="6"/>
    <n v="91.7"/>
    <n v="477"/>
    <n v="941"/>
    <s v="08"/>
    <s v="J"/>
    <s v="C"/>
    <x v="7"/>
    <x v="0"/>
    <d v="2022-08-15T00:00:00"/>
    <x v="3"/>
    <x v="7"/>
  </r>
  <r>
    <d v="2022-10-03T10:11:15"/>
    <s v="JC08F07"/>
    <n v="60"/>
    <n v="0.92200000000000004"/>
    <n v="7.2999999999999995E-2"/>
    <n v="8"/>
    <n v="81.7"/>
    <n v="493"/>
    <n v="922"/>
    <s v="07"/>
    <s v="J"/>
    <s v="C"/>
    <x v="7"/>
    <x v="0"/>
    <d v="2022-08-15T00:00:00"/>
    <x v="3"/>
    <x v="6"/>
  </r>
  <r>
    <d v="2022-10-03T10:21:11"/>
    <s v="JC08F06"/>
    <n v="60"/>
    <n v="0.81"/>
    <n v="4.5999999999999999E-2"/>
    <n v="5.7"/>
    <n v="90"/>
    <n v="492"/>
    <n v="810"/>
    <s v="06"/>
    <s v="J"/>
    <s v="C"/>
    <x v="7"/>
    <x v="0"/>
    <d v="2022-08-15T00:00:00"/>
    <x v="3"/>
    <x v="5"/>
  </r>
  <r>
    <d v="2022-10-03T10:30:38"/>
    <s v="JC08F05"/>
    <n v="60"/>
    <n v="0.82199999999999995"/>
    <n v="7.6999999999999999E-2"/>
    <n v="9.4"/>
    <n v="85"/>
    <n v="548"/>
    <n v="822"/>
    <s v="05"/>
    <s v="J"/>
    <s v="C"/>
    <x v="7"/>
    <x v="0"/>
    <d v="2022-08-15T00:00:00"/>
    <x v="3"/>
    <x v="4"/>
  </r>
  <r>
    <d v="2022-10-03T10:39:37"/>
    <s v="JC08F04"/>
    <n v="60"/>
    <n v="0.77600000000000002"/>
    <n v="4.8000000000000001E-2"/>
    <n v="6.2"/>
    <n v="88.3"/>
    <n v="518"/>
    <n v="776"/>
    <s v="04"/>
    <s v="J"/>
    <s v="C"/>
    <x v="7"/>
    <x v="0"/>
    <d v="2022-08-15T00:00:00"/>
    <x v="3"/>
    <x v="3"/>
  </r>
  <r>
    <d v="2022-10-03T10:48:58"/>
    <s v="JC08F03"/>
    <n v="60"/>
    <n v="0.80400000000000005"/>
    <n v="5.7000000000000002E-2"/>
    <n v="7"/>
    <n v="85"/>
    <n v="492"/>
    <n v="804"/>
    <s v="03"/>
    <s v="J"/>
    <s v="C"/>
    <x v="7"/>
    <x v="0"/>
    <d v="2022-08-15T00:00:00"/>
    <x v="3"/>
    <x v="2"/>
  </r>
  <r>
    <d v="2022-10-03T10:58:39"/>
    <s v="JC08F02"/>
    <n v="60"/>
    <n v="0.77900000000000003"/>
    <n v="5.2999999999999999E-2"/>
    <n v="6.9"/>
    <n v="83.3"/>
    <n v="506"/>
    <n v="779"/>
    <s v="02"/>
    <s v="J"/>
    <s v="C"/>
    <x v="7"/>
    <x v="0"/>
    <d v="2022-08-15T00:00:00"/>
    <x v="3"/>
    <x v="1"/>
  </r>
  <r>
    <d v="2022-10-03T11:11:50"/>
    <s v="JC08F01"/>
    <n v="60"/>
    <n v="0.86799999999999999"/>
    <n v="9.2999999999999999E-2"/>
    <n v="10.7"/>
    <n v="60"/>
    <n v="523"/>
    <n v="868"/>
    <s v="01"/>
    <s v="J"/>
    <s v="C"/>
    <x v="7"/>
    <x v="0"/>
    <d v="2022-08-15T00:00:00"/>
    <x v="3"/>
    <x v="0"/>
  </r>
  <r>
    <d v="2022-10-03T12:57:41"/>
    <s v="JC09M02"/>
    <n v="20"/>
    <n v="1.042"/>
    <n v="0.115"/>
    <n v="11"/>
    <n v="70"/>
    <n v="375"/>
    <n v="1042"/>
    <s v="02"/>
    <s v="J"/>
    <s v="C"/>
    <x v="6"/>
    <x v="1"/>
    <d v="2022-08-15T00:00:00"/>
    <x v="3"/>
    <x v="1"/>
  </r>
  <r>
    <d v="2022-10-03T13:01:41"/>
    <s v="JC09M03"/>
    <n v="20"/>
    <n v="1.131"/>
    <n v="0.12"/>
    <n v="10.6"/>
    <n v="60"/>
    <n v="400"/>
    <n v="1131"/>
    <s v="03"/>
    <s v="J"/>
    <s v="C"/>
    <x v="6"/>
    <x v="1"/>
    <d v="2022-08-15T00:00:00"/>
    <x v="3"/>
    <x v="2"/>
  </r>
  <r>
    <d v="2022-10-03T13:05:54"/>
    <s v="JC09M04"/>
    <n v="20"/>
    <n v="1.163"/>
    <n v="9.7000000000000003E-2"/>
    <n v="8.3000000000000007"/>
    <n v="75"/>
    <n v="483"/>
    <n v="1163"/>
    <s v="04"/>
    <s v="J"/>
    <s v="C"/>
    <x v="6"/>
    <x v="1"/>
    <d v="2022-08-15T00:00:00"/>
    <x v="3"/>
    <x v="3"/>
  </r>
  <r>
    <d v="2022-10-03T13:09:12"/>
    <s v="JC09M05"/>
    <n v="20"/>
    <n v="1.101"/>
    <n v="0.11600000000000001"/>
    <n v="10.5"/>
    <n v="75"/>
    <n v="453"/>
    <n v="1101"/>
    <s v="05"/>
    <s v="J"/>
    <s v="C"/>
    <x v="6"/>
    <x v="1"/>
    <d v="2022-08-15T00:00:00"/>
    <x v="3"/>
    <x v="4"/>
  </r>
  <r>
    <d v="2022-10-03T13:12:35"/>
    <s v="JC09M06"/>
    <n v="20"/>
    <n v="1.2729999999999999"/>
    <n v="7.0000000000000007E-2"/>
    <n v="5.5"/>
    <n v="95"/>
    <n v="483"/>
    <n v="1273"/>
    <s v="06"/>
    <s v="J"/>
    <s v="C"/>
    <x v="6"/>
    <x v="1"/>
    <d v="2022-08-15T00:00:00"/>
    <x v="3"/>
    <x v="5"/>
  </r>
  <r>
    <d v="2022-10-03T13:15:43"/>
    <s v="JC09M07"/>
    <n v="20"/>
    <n v="1.2310000000000001"/>
    <n v="0.08"/>
    <n v="6.5"/>
    <n v="85"/>
    <n v="511"/>
    <n v="1231"/>
    <s v="07"/>
    <s v="J"/>
    <s v="C"/>
    <x v="6"/>
    <x v="1"/>
    <d v="2022-08-15T00:00:00"/>
    <x v="3"/>
    <x v="6"/>
  </r>
  <r>
    <d v="2022-10-03T13:19:48"/>
    <s v="JC09F13"/>
    <n v="60"/>
    <n v="0.81299999999999994"/>
    <n v="6.4000000000000001E-2"/>
    <n v="7.9"/>
    <n v="81.7"/>
    <n v="497"/>
    <n v="813"/>
    <s v="13"/>
    <s v="J"/>
    <s v="C"/>
    <x v="6"/>
    <x v="0"/>
    <d v="2022-08-15T00:00:00"/>
    <x v="3"/>
    <x v="11"/>
  </r>
  <r>
    <d v="2022-10-03T13:29:09"/>
    <s v="JC09F14"/>
    <n v="60"/>
    <n v="0.79200000000000004"/>
    <n v="6.0999999999999999E-2"/>
    <n v="7.7"/>
    <n v="81.7"/>
    <n v="528"/>
    <n v="792"/>
    <s v="14"/>
    <s v="J"/>
    <s v="C"/>
    <x v="6"/>
    <x v="0"/>
    <d v="2022-08-15T00:00:00"/>
    <x v="3"/>
    <x v="10"/>
  </r>
  <r>
    <d v="2022-10-03T13:38:23"/>
    <s v="JC09F15"/>
    <n v="60"/>
    <n v="0.80800000000000005"/>
    <n v="5.7000000000000002E-2"/>
    <n v="7"/>
    <n v="80"/>
    <n v="505"/>
    <n v="808"/>
    <s v="15"/>
    <s v="J"/>
    <s v="C"/>
    <x v="6"/>
    <x v="0"/>
    <d v="2022-08-15T00:00:00"/>
    <x v="3"/>
    <x v="9"/>
  </r>
  <r>
    <d v="2022-10-03T13:47:53"/>
    <s v="JC09F16"/>
    <n v="60"/>
    <n v="0.79500000000000004"/>
    <n v="5.5E-2"/>
    <n v="6.9"/>
    <n v="78.3"/>
    <n v="560"/>
    <n v="795"/>
    <s v="16"/>
    <s v="J"/>
    <s v="C"/>
    <x v="6"/>
    <x v="0"/>
    <d v="2022-08-15T00:00:00"/>
    <x v="3"/>
    <x v="8"/>
  </r>
  <r>
    <d v="2022-10-03T13:56:48"/>
    <s v="JC09F12"/>
    <n v="60"/>
    <n v="0.79900000000000004"/>
    <n v="0.05"/>
    <n v="6.3"/>
    <n v="90"/>
    <n v="535"/>
    <n v="799"/>
    <s v="12"/>
    <s v="J"/>
    <s v="C"/>
    <x v="6"/>
    <x v="0"/>
    <d v="2022-08-15T00:00:00"/>
    <x v="3"/>
    <x v="12"/>
  </r>
  <r>
    <d v="2022-10-03T14:05:45"/>
    <s v="JC09F11"/>
    <n v="60"/>
    <n v="0.80800000000000005"/>
    <n v="4.9000000000000002E-2"/>
    <n v="6.1"/>
    <n v="93.3"/>
    <n v="505"/>
    <n v="808"/>
    <s v="11"/>
    <s v="J"/>
    <s v="C"/>
    <x v="6"/>
    <x v="0"/>
    <d v="2022-08-15T00:00:00"/>
    <x v="3"/>
    <x v="13"/>
  </r>
  <r>
    <d v="2022-10-03T14:15:20"/>
    <s v="JC09F10"/>
    <n v="60"/>
    <n v="0.80800000000000005"/>
    <n v="4.2000000000000003E-2"/>
    <n v="5.0999999999999996"/>
    <n v="96.7"/>
    <n v="537"/>
    <n v="808"/>
    <s v="10"/>
    <s v="J"/>
    <s v="C"/>
    <x v="6"/>
    <x v="0"/>
    <d v="2022-08-15T00:00:00"/>
    <x v="3"/>
    <x v="14"/>
  </r>
  <r>
    <d v="2022-10-03T14:24:41"/>
    <s v="JC09F09"/>
    <n v="60"/>
    <n v="0.90200000000000002"/>
    <n v="5.7000000000000002E-2"/>
    <n v="6.3"/>
    <n v="88.3"/>
    <n v="532"/>
    <n v="902"/>
    <s v="09"/>
    <s v="J"/>
    <s v="C"/>
    <x v="6"/>
    <x v="0"/>
    <d v="2022-08-15T00:00:00"/>
    <x v="3"/>
    <x v="15"/>
  </r>
  <r>
    <d v="2022-10-03T14:33:50"/>
    <s v="JC09F08"/>
    <n v="60"/>
    <n v="0.88800000000000001"/>
    <n v="6.2E-2"/>
    <n v="7"/>
    <n v="83.3"/>
    <n v="533"/>
    <n v="888"/>
    <s v="08"/>
    <s v="J"/>
    <s v="C"/>
    <x v="6"/>
    <x v="0"/>
    <d v="2022-08-15T00:00:00"/>
    <x v="3"/>
    <x v="7"/>
  </r>
  <r>
    <d v="2022-10-03T14:42:22"/>
    <s v="JC09F07"/>
    <n v="60"/>
    <n v="0.90500000000000003"/>
    <n v="6.4000000000000001E-2"/>
    <n v="7.1"/>
    <n v="86.7"/>
    <n v="481"/>
    <n v="905"/>
    <s v="07"/>
    <s v="J"/>
    <s v="C"/>
    <x v="6"/>
    <x v="0"/>
    <d v="2022-08-15T00:00:00"/>
    <x v="3"/>
    <x v="6"/>
  </r>
  <r>
    <d v="2022-10-03T14:52:15"/>
    <s v="JC09F06"/>
    <n v="60"/>
    <n v="0.79300000000000004"/>
    <n v="0.05"/>
    <n v="6.3"/>
    <n v="90"/>
    <n v="481"/>
    <n v="793"/>
    <s v="06"/>
    <s v="J"/>
    <s v="C"/>
    <x v="6"/>
    <x v="0"/>
    <d v="2022-08-15T00:00:00"/>
    <x v="3"/>
    <x v="5"/>
  </r>
  <r>
    <d v="2022-10-03T15:02:11"/>
    <s v="JC09F05"/>
    <n v="60"/>
    <n v="0.78100000000000003"/>
    <n v="5.8999999999999997E-2"/>
    <n v="7.6"/>
    <n v="86.7"/>
    <n v="536"/>
    <n v="781"/>
    <s v="05"/>
    <s v="J"/>
    <s v="C"/>
    <x v="6"/>
    <x v="0"/>
    <d v="2022-08-15T00:00:00"/>
    <x v="3"/>
    <x v="4"/>
  </r>
  <r>
    <d v="2022-10-03T15:11:12"/>
    <s v="JC09F04"/>
    <n v="60"/>
    <n v="0.77700000000000002"/>
    <n v="5.8999999999999997E-2"/>
    <n v="7.6"/>
    <n v="90"/>
    <n v="497"/>
    <n v="777"/>
    <s v="04"/>
    <s v="J"/>
    <s v="C"/>
    <x v="6"/>
    <x v="0"/>
    <d v="2022-08-15T00:00:00"/>
    <x v="3"/>
    <x v="3"/>
  </r>
  <r>
    <d v="2022-10-03T15:20:33"/>
    <s v="JC09F03"/>
    <n v="60"/>
    <n v="0.79700000000000004"/>
    <n v="4.7E-2"/>
    <n v="5.8"/>
    <n v="96.7"/>
    <n v="488"/>
    <n v="797"/>
    <s v="03"/>
    <s v="J"/>
    <s v="C"/>
    <x v="6"/>
    <x v="0"/>
    <d v="2022-08-15T00:00:00"/>
    <x v="3"/>
    <x v="2"/>
  </r>
  <r>
    <d v="2022-10-03T15:29:57"/>
    <s v="JC09F02"/>
    <n v="60"/>
    <n v="0.76"/>
    <n v="4.7E-2"/>
    <n v="6.1"/>
    <n v="88.3"/>
    <n v="554"/>
    <n v="760"/>
    <s v="02"/>
    <s v="J"/>
    <s v="C"/>
    <x v="6"/>
    <x v="0"/>
    <d v="2022-08-15T00:00:00"/>
    <x v="3"/>
    <x v="1"/>
  </r>
  <r>
    <d v="2022-10-03T15:38:48"/>
    <s v="JC09F01"/>
    <n v="60"/>
    <n v="0.73899999999999999"/>
    <n v="6.7000000000000004E-2"/>
    <n v="9.1"/>
    <n v="71.7"/>
    <n v="501"/>
    <n v="739"/>
    <s v="01"/>
    <s v="J"/>
    <s v="C"/>
    <x v="6"/>
    <x v="0"/>
    <d v="2022-08-15T00:00:00"/>
    <x v="3"/>
    <x v="0"/>
  </r>
  <r>
    <d v="2022-10-03T08:16:00"/>
    <s v="JC12M02"/>
    <n v="20"/>
    <n v="0.878"/>
    <n v="5.2999999999999999E-2"/>
    <n v="6.1"/>
    <n v="95"/>
    <n v="391"/>
    <n v="878"/>
    <s v="02"/>
    <s v="J"/>
    <s v="C"/>
    <x v="11"/>
    <x v="1"/>
    <d v="2022-08-22T00:00:00"/>
    <x v="2"/>
    <x v="1"/>
  </r>
  <r>
    <d v="2022-10-03T08:19:48"/>
    <s v="JC12M03"/>
    <n v="20"/>
    <n v="0.78800000000000003"/>
    <n v="8.5999999999999993E-2"/>
    <n v="11"/>
    <n v="55"/>
    <n v="490"/>
    <n v="788"/>
    <s v="03"/>
    <s v="J"/>
    <s v="C"/>
    <x v="11"/>
    <x v="1"/>
    <d v="2022-08-22T00:00:00"/>
    <x v="2"/>
    <x v="2"/>
  </r>
  <r>
    <d v="2022-10-03T08:23:06"/>
    <s v="JC12M04"/>
    <n v="20"/>
    <n v="1.02"/>
    <n v="5.8000000000000003E-2"/>
    <n v="5.7"/>
    <n v="95"/>
    <n v="541"/>
    <n v="1020"/>
    <s v="04"/>
    <s v="J"/>
    <s v="C"/>
    <x v="11"/>
    <x v="1"/>
    <d v="2022-08-22T00:00:00"/>
    <x v="2"/>
    <x v="3"/>
  </r>
  <r>
    <d v="2022-10-03T08:26:11"/>
    <s v="JC12M05"/>
    <n v="20"/>
    <n v="1.0489999999999999"/>
    <n v="6.2E-2"/>
    <n v="5.9"/>
    <n v="95"/>
    <n v="486"/>
    <n v="1049"/>
    <s v="05"/>
    <s v="J"/>
    <s v="C"/>
    <x v="11"/>
    <x v="1"/>
    <d v="2022-08-22T00:00:00"/>
    <x v="2"/>
    <x v="4"/>
  </r>
  <r>
    <d v="2022-10-03T08:29:31"/>
    <s v="JC12M06"/>
    <n v="20"/>
    <n v="1.0469999999999999"/>
    <n v="7.6999999999999999E-2"/>
    <n v="7.3"/>
    <n v="85"/>
    <n v="429"/>
    <n v="1047"/>
    <s v="06"/>
    <s v="J"/>
    <s v="C"/>
    <x v="11"/>
    <x v="1"/>
    <d v="2022-08-22T00:00:00"/>
    <x v="2"/>
    <x v="5"/>
  </r>
  <r>
    <d v="2022-10-03T08:33:16"/>
    <s v="JC12M07"/>
    <n v="20"/>
    <n v="1.137"/>
    <n v="5.7000000000000002E-2"/>
    <n v="5"/>
    <n v="95"/>
    <n v="336"/>
    <n v="1137"/>
    <s v="07"/>
    <s v="J"/>
    <s v="C"/>
    <x v="11"/>
    <x v="1"/>
    <d v="2022-08-22T00:00:00"/>
    <x v="2"/>
    <x v="6"/>
  </r>
  <r>
    <d v="2022-10-03T08:39:07"/>
    <s v="JC12F14"/>
    <n v="60"/>
    <n v="0.75700000000000001"/>
    <n v="5.8000000000000003E-2"/>
    <n v="7.7"/>
    <n v="76.7"/>
    <n v="451"/>
    <n v="757"/>
    <s v="14"/>
    <s v="J"/>
    <s v="C"/>
    <x v="11"/>
    <x v="0"/>
    <d v="2022-08-22T00:00:00"/>
    <x v="2"/>
    <x v="10"/>
  </r>
  <r>
    <d v="2022-10-03T08:48:49"/>
    <s v="JC12F16"/>
    <n v="60"/>
    <n v="0.77200000000000002"/>
    <n v="5.8000000000000003E-2"/>
    <n v="7.5"/>
    <n v="85"/>
    <n v="466"/>
    <n v="772"/>
    <s v="16"/>
    <s v="J"/>
    <s v="C"/>
    <x v="11"/>
    <x v="0"/>
    <d v="2022-08-22T00:00:00"/>
    <x v="2"/>
    <x v="8"/>
  </r>
  <r>
    <d v="2022-10-03T08:59:25"/>
    <s v="JC12F15"/>
    <n v="60"/>
    <n v="0.77800000000000002"/>
    <n v="5.3999999999999999E-2"/>
    <n v="6.9"/>
    <n v="86.7"/>
    <n v="476"/>
    <n v="778"/>
    <s v="15"/>
    <s v="J"/>
    <s v="C"/>
    <x v="11"/>
    <x v="0"/>
    <d v="2022-08-22T00:00:00"/>
    <x v="2"/>
    <x v="9"/>
  </r>
  <r>
    <d v="2022-10-03T09:08:44"/>
    <s v="JC12F13"/>
    <n v="60"/>
    <n v="0.752"/>
    <n v="4.9000000000000002E-2"/>
    <n v="6.5"/>
    <n v="86.7"/>
    <n v="398"/>
    <n v="752"/>
    <s v="13"/>
    <s v="J"/>
    <s v="C"/>
    <x v="11"/>
    <x v="0"/>
    <d v="2022-08-22T00:00:00"/>
    <x v="2"/>
    <x v="11"/>
  </r>
  <r>
    <d v="2022-10-03T09:20:32"/>
    <s v="JC12F12"/>
    <n v="60"/>
    <n v="0.749"/>
    <n v="0.05"/>
    <n v="6.7"/>
    <n v="83.3"/>
    <n v="479"/>
    <n v="749"/>
    <s v="12"/>
    <s v="J"/>
    <s v="C"/>
    <x v="11"/>
    <x v="0"/>
    <d v="2022-08-22T00:00:00"/>
    <x v="2"/>
    <x v="12"/>
  </r>
  <r>
    <d v="2022-10-03T09:29:59"/>
    <s v="JC12F11"/>
    <n v="60"/>
    <n v="0.77300000000000002"/>
    <n v="5.2999999999999999E-2"/>
    <n v="6.9"/>
    <n v="85"/>
    <n v="536"/>
    <n v="773"/>
    <s v="11"/>
    <s v="J"/>
    <s v="C"/>
    <x v="11"/>
    <x v="0"/>
    <d v="2022-08-22T00:00:00"/>
    <x v="2"/>
    <x v="13"/>
  </r>
  <r>
    <d v="2022-10-03T09:40:11"/>
    <s v="JC12F10"/>
    <n v="60"/>
    <n v="0.72099999999999997"/>
    <n v="4.3999999999999997E-2"/>
    <n v="6.1"/>
    <n v="86.7"/>
    <n v="435"/>
    <n v="721"/>
    <s v="10"/>
    <s v="J"/>
    <s v="C"/>
    <x v="11"/>
    <x v="0"/>
    <d v="2022-08-22T00:00:00"/>
    <x v="2"/>
    <x v="14"/>
  </r>
  <r>
    <d v="2022-10-03T09:50:40"/>
    <s v="JC12F09"/>
    <n v="60"/>
    <n v="0.76500000000000001"/>
    <n v="6.0999999999999999E-2"/>
    <n v="7.9"/>
    <n v="86.7"/>
    <n v="437"/>
    <n v="765"/>
    <s v="09"/>
    <s v="J"/>
    <s v="C"/>
    <x v="11"/>
    <x v="0"/>
    <d v="2022-08-22T00:00:00"/>
    <x v="2"/>
    <x v="15"/>
  </r>
  <r>
    <d v="2022-10-03T10:01:24"/>
    <s v="JC12F08"/>
    <n v="60"/>
    <n v="0.85"/>
    <n v="4.5999999999999999E-2"/>
    <n v="5.4"/>
    <n v="91.7"/>
    <n v="445"/>
    <n v="850"/>
    <s v="08"/>
    <s v="J"/>
    <s v="C"/>
    <x v="11"/>
    <x v="0"/>
    <d v="2022-08-22T00:00:00"/>
    <x v="2"/>
    <x v="7"/>
  </r>
  <r>
    <d v="2022-10-03T10:11:28"/>
    <s v="JC12F07"/>
    <n v="60"/>
    <n v="0.84199999999999997"/>
    <n v="6.5000000000000002E-2"/>
    <n v="7.8"/>
    <n v="85"/>
    <n v="425"/>
    <n v="842"/>
    <s v="07"/>
    <s v="J"/>
    <s v="C"/>
    <x v="11"/>
    <x v="0"/>
    <d v="2022-08-22T00:00:00"/>
    <x v="2"/>
    <x v="6"/>
  </r>
  <r>
    <d v="2022-10-03T10:22:24"/>
    <s v="JC12F06"/>
    <n v="60"/>
    <n v="0.748"/>
    <n v="6.8000000000000005E-2"/>
    <n v="9.1"/>
    <n v="60"/>
    <n v="437"/>
    <n v="748"/>
    <s v="06"/>
    <s v="J"/>
    <s v="C"/>
    <x v="11"/>
    <x v="0"/>
    <d v="2022-08-22T00:00:00"/>
    <x v="2"/>
    <x v="5"/>
  </r>
  <r>
    <d v="2022-10-03T10:33:07"/>
    <s v="JC12F05"/>
    <n v="60"/>
    <n v="0.69799999999999995"/>
    <n v="4.3999999999999997E-2"/>
    <n v="6.3"/>
    <n v="88.3"/>
    <n v="466"/>
    <n v="698"/>
    <s v="05"/>
    <s v="J"/>
    <s v="C"/>
    <x v="11"/>
    <x v="0"/>
    <d v="2022-08-22T00:00:00"/>
    <x v="2"/>
    <x v="4"/>
  </r>
  <r>
    <d v="2022-10-03T10:44:16"/>
    <s v="JC12F04"/>
    <n v="60"/>
    <n v="0.73199999999999998"/>
    <n v="4.9000000000000002E-2"/>
    <n v="6.7"/>
    <n v="88.3"/>
    <n v="390"/>
    <n v="732"/>
    <s v="04"/>
    <s v="J"/>
    <s v="C"/>
    <x v="11"/>
    <x v="0"/>
    <d v="2022-08-22T00:00:00"/>
    <x v="2"/>
    <x v="3"/>
  </r>
  <r>
    <d v="2022-10-03T10:56:13"/>
    <s v="JC12F03"/>
    <n v="60"/>
    <n v="0.71699999999999997"/>
    <n v="5.8999999999999997E-2"/>
    <n v="8.3000000000000007"/>
    <n v="90"/>
    <n v="431"/>
    <n v="717"/>
    <s v="03"/>
    <s v="J"/>
    <s v="C"/>
    <x v="11"/>
    <x v="0"/>
    <d v="2022-08-22T00:00:00"/>
    <x v="2"/>
    <x v="2"/>
  </r>
  <r>
    <d v="2022-10-03T11:07:08"/>
    <s v="JC12F02"/>
    <n v="60"/>
    <n v="0.73099999999999998"/>
    <n v="4.5999999999999999E-2"/>
    <n v="6.3"/>
    <n v="90"/>
    <n v="392"/>
    <n v="731"/>
    <s v="02"/>
    <s v="J"/>
    <s v="C"/>
    <x v="11"/>
    <x v="0"/>
    <d v="2022-08-22T00:00:00"/>
    <x v="2"/>
    <x v="1"/>
  </r>
  <r>
    <d v="2022-10-03T11:18:23"/>
    <s v="JC12F01"/>
    <n v="60"/>
    <n v="0.71899999999999997"/>
    <n v="4.5999999999999999E-2"/>
    <n v="6.5"/>
    <n v="91.7"/>
    <n v="455"/>
    <n v="719"/>
    <s v="01"/>
    <s v="J"/>
    <s v="C"/>
    <x v="11"/>
    <x v="0"/>
    <d v="2022-08-22T00:00:00"/>
    <x v="2"/>
    <x v="0"/>
  </r>
  <r>
    <d v="2022-10-03T12:54:59"/>
    <s v="JC13M01"/>
    <n v="20"/>
    <n v="0.92"/>
    <n v="9.2999999999999999E-2"/>
    <n v="10.1"/>
    <n v="80"/>
    <n v="414"/>
    <n v="920"/>
    <s v="01"/>
    <s v="J"/>
    <s v="C"/>
    <x v="12"/>
    <x v="1"/>
    <d v="2022-08-22T00:00:00"/>
    <x v="2"/>
    <x v="0"/>
  </r>
  <r>
    <d v="2022-10-03T12:58:45"/>
    <s v="JC13M02"/>
    <n v="20"/>
    <n v="0.96699999999999997"/>
    <n v="8.2000000000000003E-2"/>
    <n v="8.5"/>
    <n v="80"/>
    <n v="424"/>
    <n v="967"/>
    <s v="02"/>
    <s v="J"/>
    <s v="C"/>
    <x v="12"/>
    <x v="1"/>
    <d v="2022-08-22T00:00:00"/>
    <x v="2"/>
    <x v="1"/>
  </r>
  <r>
    <d v="2022-10-03T13:02:59"/>
    <s v="JC13M03"/>
    <n v="20"/>
    <n v="0.99399999999999999"/>
    <n v="6.8000000000000005E-2"/>
    <n v="6.8"/>
    <n v="85"/>
    <n v="419"/>
    <n v="994"/>
    <s v="03"/>
    <s v="J"/>
    <s v="C"/>
    <x v="12"/>
    <x v="1"/>
    <d v="2022-08-22T00:00:00"/>
    <x v="2"/>
    <x v="2"/>
  </r>
  <r>
    <d v="2022-10-03T13:06:43"/>
    <s v="JC13M04"/>
    <n v="20"/>
    <n v="0.98399999999999999"/>
    <n v="5.1999999999999998E-2"/>
    <n v="5.3"/>
    <n v="95"/>
    <n v="424"/>
    <n v="984"/>
    <s v="04"/>
    <s v="J"/>
    <s v="C"/>
    <x v="12"/>
    <x v="1"/>
    <d v="2022-08-22T00:00:00"/>
    <x v="2"/>
    <x v="3"/>
  </r>
  <r>
    <d v="2022-10-03T13:10:39"/>
    <s v="JC13M05"/>
    <n v="20"/>
    <n v="1.1399999999999999"/>
    <n v="6.3E-2"/>
    <n v="5.6"/>
    <n v="85"/>
    <n v="338"/>
    <n v="1140"/>
    <s v="05"/>
    <s v="J"/>
    <s v="C"/>
    <x v="12"/>
    <x v="1"/>
    <d v="2022-08-22T00:00:00"/>
    <x v="2"/>
    <x v="4"/>
  </r>
  <r>
    <d v="2022-10-03T13:16:24"/>
    <s v="JC13F16"/>
    <n v="60"/>
    <n v="0.74299999999999999"/>
    <n v="4.9000000000000002E-2"/>
    <n v="6.6"/>
    <n v="90"/>
    <n v="459"/>
    <n v="743"/>
    <s v="16"/>
    <s v="J"/>
    <s v="C"/>
    <x v="12"/>
    <x v="0"/>
    <d v="2022-08-22T00:00:00"/>
    <x v="2"/>
    <x v="8"/>
  </r>
  <r>
    <d v="2022-10-03T13:25:48"/>
    <s v="JC13F15"/>
    <n v="60"/>
    <n v="0.75"/>
    <n v="0.05"/>
    <n v="6.6"/>
    <n v="93.3"/>
    <n v="524"/>
    <n v="750"/>
    <s v="15"/>
    <s v="J"/>
    <s v="C"/>
    <x v="12"/>
    <x v="0"/>
    <d v="2022-08-22T00:00:00"/>
    <x v="2"/>
    <x v="9"/>
  </r>
  <r>
    <d v="2022-10-03T13:34:26"/>
    <s v="JC13F14"/>
    <n v="60"/>
    <n v="0.73899999999999999"/>
    <n v="5.1999999999999998E-2"/>
    <n v="7"/>
    <n v="83.3"/>
    <n v="448"/>
    <n v="739"/>
    <s v="14"/>
    <s v="J"/>
    <s v="C"/>
    <x v="12"/>
    <x v="0"/>
    <d v="2022-08-22T00:00:00"/>
    <x v="2"/>
    <x v="10"/>
  </r>
  <r>
    <d v="2022-10-03T13:43:33"/>
    <s v="JC13F13"/>
    <n v="60"/>
    <n v="0.76500000000000001"/>
    <n v="5.0999999999999997E-2"/>
    <n v="6.6"/>
    <n v="85"/>
    <n v="419"/>
    <n v="765"/>
    <s v="13"/>
    <s v="J"/>
    <s v="C"/>
    <x v="12"/>
    <x v="0"/>
    <d v="2022-08-22T00:00:00"/>
    <x v="2"/>
    <x v="11"/>
  </r>
  <r>
    <d v="2022-10-03T13:53:23"/>
    <s v="JC13F12"/>
    <n v="60"/>
    <n v="0.71"/>
    <n v="4.4999999999999998E-2"/>
    <n v="6.3"/>
    <n v="90"/>
    <n v="533"/>
    <n v="710"/>
    <s v="12"/>
    <s v="J"/>
    <s v="C"/>
    <x v="12"/>
    <x v="0"/>
    <d v="2022-08-22T00:00:00"/>
    <x v="2"/>
    <x v="12"/>
  </r>
  <r>
    <d v="2022-10-03T14:01:47"/>
    <s v="JC13F11"/>
    <n v="60"/>
    <n v="0.76"/>
    <n v="4.3999999999999997E-2"/>
    <n v="5.8"/>
    <n v="95"/>
    <n v="511"/>
    <n v="760"/>
    <s v="11"/>
    <s v="J"/>
    <s v="C"/>
    <x v="12"/>
    <x v="0"/>
    <d v="2022-08-22T00:00:00"/>
    <x v="2"/>
    <x v="13"/>
  </r>
  <r>
    <d v="2022-10-03T14:11:33"/>
    <s v="JC13F10"/>
    <n v="60"/>
    <n v="0.72399999999999998"/>
    <n v="5.1999999999999998E-2"/>
    <n v="7.1"/>
    <n v="88.3"/>
    <n v="499"/>
    <n v="724"/>
    <s v="10"/>
    <s v="J"/>
    <s v="C"/>
    <x v="12"/>
    <x v="0"/>
    <d v="2022-08-22T00:00:00"/>
    <x v="2"/>
    <x v="14"/>
  </r>
  <r>
    <d v="2022-10-03T14:20:51"/>
    <s v="JC13F09"/>
    <n v="60"/>
    <n v="0.70899999999999996"/>
    <n v="5.1999999999999998E-2"/>
    <n v="7.3"/>
    <n v="93.3"/>
    <n v="532"/>
    <n v="709"/>
    <s v="09"/>
    <s v="J"/>
    <s v="C"/>
    <x v="12"/>
    <x v="0"/>
    <d v="2022-08-22T00:00:00"/>
    <x v="2"/>
    <x v="15"/>
  </r>
  <r>
    <d v="2022-10-03T14:29:53"/>
    <s v="JC13F08"/>
    <n v="60"/>
    <n v="0.82799999999999996"/>
    <n v="0.04"/>
    <n v="4.8"/>
    <n v="96.7"/>
    <n v="447"/>
    <n v="828"/>
    <s v="08"/>
    <s v="J"/>
    <s v="C"/>
    <x v="12"/>
    <x v="0"/>
    <d v="2022-08-22T00:00:00"/>
    <x v="2"/>
    <x v="7"/>
  </r>
  <r>
    <d v="2022-10-03T14:39:58"/>
    <s v="JC13F07"/>
    <n v="60"/>
    <n v="0.84099999999999997"/>
    <n v="5.5E-2"/>
    <n v="6.5"/>
    <n v="91.7"/>
    <n v="449"/>
    <n v="841"/>
    <s v="07"/>
    <s v="J"/>
    <s v="C"/>
    <x v="12"/>
    <x v="0"/>
    <d v="2022-08-22T00:00:00"/>
    <x v="2"/>
    <x v="6"/>
  </r>
  <r>
    <d v="2022-10-03T14:50:56"/>
    <s v="JC13F06"/>
    <n v="60"/>
    <n v="0.65900000000000003"/>
    <n v="0.03"/>
    <n v="4.5999999999999996"/>
    <n v="96.7"/>
    <n v="442"/>
    <n v="659"/>
    <s v="06"/>
    <s v="J"/>
    <s v="C"/>
    <x v="12"/>
    <x v="0"/>
    <d v="2022-08-22T00:00:00"/>
    <x v="2"/>
    <x v="5"/>
  </r>
  <r>
    <d v="2022-10-03T15:02:10"/>
    <s v="JC13F05"/>
    <n v="60"/>
    <n v="0.69799999999999995"/>
    <n v="6.3E-2"/>
    <n v="9.1"/>
    <n v="78.3"/>
    <n v="435"/>
    <n v="698"/>
    <s v="05"/>
    <s v="J"/>
    <s v="C"/>
    <x v="12"/>
    <x v="0"/>
    <d v="2022-08-22T00:00:00"/>
    <x v="2"/>
    <x v="4"/>
  </r>
  <r>
    <d v="2022-10-03T15:14:02"/>
    <s v="JC13F04"/>
    <n v="60"/>
    <n v="0.69899999999999995"/>
    <n v="4.5999999999999999E-2"/>
    <n v="6.6"/>
    <n v="91.7"/>
    <n v="440"/>
    <n v="699"/>
    <s v="04"/>
    <s v="J"/>
    <s v="C"/>
    <x v="12"/>
    <x v="0"/>
    <d v="2022-08-22T00:00:00"/>
    <x v="2"/>
    <x v="3"/>
  </r>
  <r>
    <d v="2022-10-03T15:24:18"/>
    <s v="JC13F03"/>
    <n v="60"/>
    <n v="0.72"/>
    <n v="4.2999999999999997E-2"/>
    <n v="5.9"/>
    <n v="91.7"/>
    <n v="457"/>
    <n v="720"/>
    <s v="03"/>
    <s v="J"/>
    <s v="C"/>
    <x v="12"/>
    <x v="0"/>
    <d v="2022-08-22T00:00:00"/>
    <x v="2"/>
    <x v="2"/>
  </r>
  <r>
    <d v="2022-10-03T15:35:37"/>
    <s v="JC13F02"/>
    <n v="60"/>
    <n v="0.67800000000000005"/>
    <n v="6.7000000000000004E-2"/>
    <n v="9.9"/>
    <n v="90"/>
    <n v="507"/>
    <n v="678"/>
    <s v="02"/>
    <s v="J"/>
    <s v="C"/>
    <x v="12"/>
    <x v="0"/>
    <d v="2022-08-22T00:00:00"/>
    <x v="2"/>
    <x v="1"/>
  </r>
  <r>
    <d v="2022-10-03T15:44:48"/>
    <s v="JC13F01"/>
    <n v="60"/>
    <n v="0.61699999999999999"/>
    <n v="4.3999999999999997E-2"/>
    <n v="7.1"/>
    <n v="88.3"/>
    <n v="446"/>
    <n v="617"/>
    <s v="01"/>
    <s v="J"/>
    <s v="C"/>
    <x v="12"/>
    <x v="0"/>
    <d v="2022-08-22T00:00:00"/>
    <x v="2"/>
    <x v="0"/>
  </r>
  <r>
    <d v="2022-10-07T08:20:44"/>
    <s v="JC01M02"/>
    <n v="20"/>
    <n v="1.5149999999999999"/>
    <n v="0.188"/>
    <n v="12.4"/>
    <n v="70"/>
    <n v="402"/>
    <n v="1515"/>
    <s v="02"/>
    <s v="J"/>
    <s v="C"/>
    <x v="0"/>
    <x v="1"/>
    <d v="2022-08-05T00:00:00"/>
    <x v="5"/>
    <x v="1"/>
  </r>
  <r>
    <d v="2022-10-07T08:25:10"/>
    <s v="JC01M03"/>
    <n v="20"/>
    <n v="1.5349999999999999"/>
    <n v="0.14499999999999999"/>
    <n v="9.4"/>
    <n v="65"/>
    <n v="409"/>
    <n v="1535"/>
    <s v="03"/>
    <s v="J"/>
    <s v="C"/>
    <x v="0"/>
    <x v="1"/>
    <d v="2022-08-05T00:00:00"/>
    <x v="5"/>
    <x v="2"/>
  </r>
  <r>
    <d v="2022-10-07T08:29:31"/>
    <s v="JC01M04"/>
    <n v="20"/>
    <n v="1.59"/>
    <n v="0.14799999999999999"/>
    <n v="9.3000000000000007"/>
    <n v="70"/>
    <n v="373"/>
    <n v="1590"/>
    <s v="04"/>
    <s v="J"/>
    <s v="C"/>
    <x v="0"/>
    <x v="1"/>
    <d v="2022-08-05T00:00:00"/>
    <x v="5"/>
    <x v="3"/>
  </r>
  <r>
    <d v="2022-10-07T08:34:17"/>
    <s v="JC01M05"/>
    <n v="20"/>
    <n v="1.5509999999999999"/>
    <n v="0.125"/>
    <n v="8.1"/>
    <n v="75"/>
    <n v="396"/>
    <n v="1551"/>
    <s v="05"/>
    <s v="J"/>
    <s v="C"/>
    <x v="0"/>
    <x v="1"/>
    <d v="2022-08-05T00:00:00"/>
    <x v="5"/>
    <x v="4"/>
  </r>
  <r>
    <d v="2022-10-07T08:39:16"/>
    <s v="JC01M06"/>
    <n v="20"/>
    <n v="1.5620000000000001"/>
    <n v="0.186"/>
    <n v="11.9"/>
    <n v="50"/>
    <n v="450"/>
    <n v="1562"/>
    <s v="06"/>
    <s v="J"/>
    <s v="C"/>
    <x v="0"/>
    <x v="1"/>
    <d v="2022-08-05T00:00:00"/>
    <x v="5"/>
    <x v="5"/>
  </r>
  <r>
    <d v="2022-10-07T08:42:58"/>
    <s v="JC01M07"/>
    <n v="20"/>
    <n v="1.5209999999999999"/>
    <n v="0.13700000000000001"/>
    <n v="9"/>
    <n v="75"/>
    <n v="375"/>
    <n v="1521"/>
    <s v="07"/>
    <s v="J"/>
    <s v="C"/>
    <x v="0"/>
    <x v="1"/>
    <d v="2022-08-05T00:00:00"/>
    <x v="5"/>
    <x v="6"/>
  </r>
  <r>
    <d v="2022-10-07T08:48:07"/>
    <s v="JC01F16"/>
    <n v="60"/>
    <n v="1.075"/>
    <n v="8.6999999999999994E-2"/>
    <n v="8.1"/>
    <n v="78.3"/>
    <n v="581"/>
    <n v="1075"/>
    <s v="16"/>
    <s v="J"/>
    <s v="C"/>
    <x v="0"/>
    <x v="0"/>
    <d v="2022-08-05T00:00:00"/>
    <x v="5"/>
    <x v="8"/>
  </r>
  <r>
    <d v="2022-10-07T08:56:18"/>
    <s v="JC01F15"/>
    <n v="60"/>
    <n v="1.0629999999999999"/>
    <n v="7.0999999999999994E-2"/>
    <n v="6.7"/>
    <n v="86.7"/>
    <n v="522"/>
    <n v="1063"/>
    <s v="15"/>
    <s v="J"/>
    <s v="C"/>
    <x v="0"/>
    <x v="0"/>
    <d v="2022-08-05T00:00:00"/>
    <x v="5"/>
    <x v="9"/>
  </r>
  <r>
    <d v="2022-10-07T09:05:18"/>
    <s v="JC01F14"/>
    <n v="60"/>
    <n v="1.083"/>
    <n v="0.09"/>
    <n v="8.3000000000000007"/>
    <n v="73.3"/>
    <n v="551"/>
    <n v="1083"/>
    <s v="14"/>
    <s v="J"/>
    <s v="C"/>
    <x v="0"/>
    <x v="0"/>
    <d v="2022-08-05T00:00:00"/>
    <x v="5"/>
    <x v="10"/>
  </r>
  <r>
    <d v="2022-10-07T09:13:59"/>
    <s v="JC01F13"/>
    <n v="60"/>
    <n v="1.0469999999999999"/>
    <n v="7.3999999999999996E-2"/>
    <n v="7.1"/>
    <n v="83.3"/>
    <n v="547"/>
    <n v="1047"/>
    <s v="13"/>
    <s v="J"/>
    <s v="C"/>
    <x v="0"/>
    <x v="0"/>
    <d v="2022-08-05T00:00:00"/>
    <x v="5"/>
    <x v="11"/>
  </r>
  <r>
    <d v="2022-10-07T09:22:43"/>
    <s v="JC01F12"/>
    <n v="60"/>
    <n v="1.05"/>
    <n v="7.5999999999999998E-2"/>
    <n v="7.2"/>
    <n v="83.3"/>
    <n v="590"/>
    <n v="1050"/>
    <s v="12"/>
    <s v="J"/>
    <s v="C"/>
    <x v="0"/>
    <x v="0"/>
    <d v="2022-08-05T00:00:00"/>
    <x v="5"/>
    <x v="12"/>
  </r>
  <r>
    <d v="2022-10-07T09:31:04"/>
    <s v="JC01F11"/>
    <n v="60"/>
    <n v="1.075"/>
    <n v="9.5000000000000001E-2"/>
    <n v="8.8000000000000007"/>
    <n v="75"/>
    <n v="579"/>
    <n v="1075"/>
    <s v="11"/>
    <s v="J"/>
    <s v="C"/>
    <x v="0"/>
    <x v="0"/>
    <d v="2022-08-05T00:00:00"/>
    <x v="5"/>
    <x v="13"/>
  </r>
  <r>
    <d v="2022-10-07T09:39:26"/>
    <s v="JC01F10"/>
    <n v="60"/>
    <n v="1.0669999999999999"/>
    <n v="7.9000000000000001E-2"/>
    <n v="7.4"/>
    <n v="80"/>
    <n v="585"/>
    <n v="1067"/>
    <s v="10"/>
    <s v="J"/>
    <s v="C"/>
    <x v="0"/>
    <x v="0"/>
    <d v="2022-08-05T00:00:00"/>
    <x v="5"/>
    <x v="14"/>
  </r>
  <r>
    <d v="2022-10-07T09:47:46"/>
    <s v="JC01F09"/>
    <n v="60"/>
    <n v="1.111"/>
    <n v="0.113"/>
    <n v="10.199999999999999"/>
    <n v="65"/>
    <n v="585"/>
    <n v="1111"/>
    <s v="09"/>
    <s v="J"/>
    <s v="C"/>
    <x v="0"/>
    <x v="0"/>
    <d v="2022-08-05T00:00:00"/>
    <x v="5"/>
    <x v="15"/>
  </r>
  <r>
    <d v="2022-10-07T09:56:17"/>
    <s v="JC01F08"/>
    <n v="60"/>
    <n v="1.2030000000000001"/>
    <n v="9.7000000000000003E-2"/>
    <n v="8.1"/>
    <n v="81.7"/>
    <n v="508"/>
    <n v="1203"/>
    <s v="08"/>
    <s v="J"/>
    <s v="C"/>
    <x v="0"/>
    <x v="0"/>
    <d v="2022-08-05T00:00:00"/>
    <x v="5"/>
    <x v="7"/>
  </r>
  <r>
    <d v="2022-10-07T10:05:43"/>
    <s v="JC01F07"/>
    <n v="60"/>
    <n v="1.1020000000000001"/>
    <n v="8.6999999999999994E-2"/>
    <n v="7.9"/>
    <n v="86.7"/>
    <n v="554"/>
    <n v="1102"/>
    <s v="07"/>
    <s v="J"/>
    <s v="C"/>
    <x v="0"/>
    <x v="0"/>
    <d v="2022-08-05T00:00:00"/>
    <x v="5"/>
    <x v="6"/>
  </r>
  <r>
    <d v="2022-10-07T10:15:00"/>
    <s v="JC01F06"/>
    <n v="60"/>
    <n v="1.054"/>
    <n v="9.6000000000000002E-2"/>
    <n v="9.1"/>
    <n v="71.7"/>
    <n v="562"/>
    <n v="1054"/>
    <s v="06"/>
    <s v="J"/>
    <s v="C"/>
    <x v="0"/>
    <x v="0"/>
    <d v="2022-08-05T00:00:00"/>
    <x v="5"/>
    <x v="5"/>
  </r>
  <r>
    <d v="2022-10-07T10:23:31"/>
    <s v="JC01F05"/>
    <n v="61"/>
    <n v="1.0349999999999999"/>
    <n v="0.10199999999999999"/>
    <n v="9.9"/>
    <n v="59"/>
    <n v="587"/>
    <n v="1035"/>
    <s v="05"/>
    <s v="J"/>
    <s v="C"/>
    <x v="0"/>
    <x v="0"/>
    <d v="2022-08-05T00:00:00"/>
    <x v="5"/>
    <x v="4"/>
  </r>
  <r>
    <d v="2022-10-07T10:32:07"/>
    <s v="JC01F04"/>
    <n v="62"/>
    <n v="1.0620000000000001"/>
    <n v="0.09"/>
    <n v="8.5"/>
    <n v="75.8"/>
    <n v="506"/>
    <n v="1062"/>
    <s v="04"/>
    <s v="J"/>
    <s v="C"/>
    <x v="0"/>
    <x v="0"/>
    <d v="2022-08-05T00:00:00"/>
    <x v="5"/>
    <x v="3"/>
  </r>
  <r>
    <d v="2022-10-07T10:41:29"/>
    <s v="JC01F03"/>
    <n v="60"/>
    <n v="1.125"/>
    <n v="8.2000000000000003E-2"/>
    <n v="7.3"/>
    <n v="86.7"/>
    <n v="541"/>
    <n v="1125"/>
    <s v="03"/>
    <s v="J"/>
    <s v="C"/>
    <x v="0"/>
    <x v="0"/>
    <d v="2022-08-05T00:00:00"/>
    <x v="5"/>
    <x v="2"/>
  </r>
  <r>
    <d v="2022-10-07T10:50:41"/>
    <s v="JC01F02"/>
    <n v="60"/>
    <n v="1.069"/>
    <n v="7.9000000000000001E-2"/>
    <n v="7.4"/>
    <n v="86.7"/>
    <n v="522"/>
    <n v="1069"/>
    <s v="02"/>
    <s v="J"/>
    <s v="C"/>
    <x v="0"/>
    <x v="0"/>
    <d v="2022-08-05T00:00:00"/>
    <x v="5"/>
    <x v="1"/>
  </r>
  <r>
    <d v="2022-10-07T10:59:44"/>
    <s v="JC01F01"/>
    <n v="60"/>
    <n v="1.036"/>
    <n v="7.0999999999999994E-2"/>
    <n v="6.9"/>
    <n v="85"/>
    <n v="567"/>
    <n v="1036"/>
    <s v="01"/>
    <s v="J"/>
    <s v="C"/>
    <x v="0"/>
    <x v="0"/>
    <d v="2022-08-05T00:00:00"/>
    <x v="5"/>
    <x v="0"/>
  </r>
  <r>
    <d v="2022-10-07T13:03:14"/>
    <s v="JC02M02"/>
    <n v="20"/>
    <n v="1.522"/>
    <n v="0.192"/>
    <n v="12.6"/>
    <n v="60"/>
    <n v="360"/>
    <n v="1522"/>
    <s v="02"/>
    <s v="J"/>
    <s v="C"/>
    <x v="1"/>
    <x v="1"/>
    <d v="2022-08-05T00:00:00"/>
    <x v="5"/>
    <x v="1"/>
  </r>
  <r>
    <d v="2022-10-07T13:07:35"/>
    <s v="JC02M03"/>
    <n v="20"/>
    <n v="1.6"/>
    <n v="0.11"/>
    <n v="6.9"/>
    <n v="90"/>
    <n v="490"/>
    <n v="1600"/>
    <s v="03"/>
    <s v="J"/>
    <s v="C"/>
    <x v="1"/>
    <x v="1"/>
    <d v="2022-08-05T00:00:00"/>
    <x v="5"/>
    <x v="2"/>
  </r>
  <r>
    <d v="2022-10-07T13:11:24"/>
    <s v="JC02M04"/>
    <n v="20"/>
    <n v="1.6180000000000001"/>
    <n v="0.13"/>
    <n v="8"/>
    <n v="85"/>
    <n v="514"/>
    <n v="1618"/>
    <s v="04"/>
    <s v="J"/>
    <s v="C"/>
    <x v="1"/>
    <x v="1"/>
    <d v="2022-08-05T00:00:00"/>
    <x v="5"/>
    <x v="3"/>
  </r>
  <r>
    <d v="2022-10-07T13:14:59"/>
    <s v="JC02M05"/>
    <n v="20"/>
    <n v="1.655"/>
    <n v="0.107"/>
    <n v="6.4"/>
    <n v="85"/>
    <n v="518"/>
    <n v="1655"/>
    <s v="05"/>
    <s v="J"/>
    <s v="C"/>
    <x v="1"/>
    <x v="1"/>
    <d v="2022-08-05T00:00:00"/>
    <x v="5"/>
    <x v="4"/>
  </r>
  <r>
    <d v="2022-10-07T13:18:50"/>
    <s v="JC02M06"/>
    <n v="20"/>
    <n v="1.6120000000000001"/>
    <n v="0.20499999999999999"/>
    <n v="12.7"/>
    <n v="55"/>
    <n v="450"/>
    <n v="1612"/>
    <s v="06"/>
    <s v="J"/>
    <s v="C"/>
    <x v="1"/>
    <x v="1"/>
    <d v="2022-08-05T00:00:00"/>
    <x v="5"/>
    <x v="5"/>
  </r>
  <r>
    <d v="2022-10-07T13:22:48"/>
    <s v="JC02M07"/>
    <n v="20"/>
    <n v="1.702"/>
    <n v="0.13300000000000001"/>
    <n v="7.8"/>
    <n v="90"/>
    <n v="480"/>
    <n v="1702"/>
    <s v="07"/>
    <s v="J"/>
    <s v="C"/>
    <x v="1"/>
    <x v="1"/>
    <d v="2022-08-05T00:00:00"/>
    <x v="5"/>
    <x v="6"/>
  </r>
  <r>
    <d v="2022-10-07T13:27:46"/>
    <s v="JC02F16"/>
    <n v="60"/>
    <n v="1.04"/>
    <n v="8.3000000000000004E-2"/>
    <n v="8"/>
    <n v="85"/>
    <n v="605"/>
    <n v="1040"/>
    <s v="16"/>
    <s v="J"/>
    <s v="C"/>
    <x v="1"/>
    <x v="0"/>
    <d v="2022-08-05T00:00:00"/>
    <x v="5"/>
    <x v="8"/>
  </r>
  <r>
    <d v="2022-10-07T13:36:16"/>
    <s v="JC02F15"/>
    <n v="60"/>
    <n v="1.028"/>
    <n v="7.2999999999999995E-2"/>
    <n v="7.1"/>
    <n v="83.3"/>
    <n v="564"/>
    <n v="1028"/>
    <s v="15"/>
    <s v="J"/>
    <s v="C"/>
    <x v="1"/>
    <x v="0"/>
    <d v="2022-08-05T00:00:00"/>
    <x v="5"/>
    <x v="9"/>
  </r>
  <r>
    <d v="2022-10-07T13:45:13"/>
    <s v="JC02F14"/>
    <n v="60"/>
    <n v="1.012"/>
    <n v="7.3999999999999996E-2"/>
    <n v="7.3"/>
    <n v="85"/>
    <n v="567"/>
    <n v="1012"/>
    <s v="14"/>
    <s v="J"/>
    <s v="C"/>
    <x v="1"/>
    <x v="0"/>
    <d v="2022-08-05T00:00:00"/>
    <x v="5"/>
    <x v="10"/>
  </r>
  <r>
    <d v="2022-10-07T13:54:02"/>
    <s v="JC02F13"/>
    <n v="61"/>
    <n v="1.069"/>
    <n v="7.5999999999999998E-2"/>
    <n v="7.1"/>
    <n v="83.6"/>
    <n v="613"/>
    <n v="1069"/>
    <s v="13"/>
    <s v="J"/>
    <s v="C"/>
    <x v="1"/>
    <x v="0"/>
    <d v="2022-08-05T00:00:00"/>
    <x v="5"/>
    <x v="11"/>
  </r>
  <r>
    <d v="2022-10-07T14:02:21"/>
    <s v="JC02F12"/>
    <n v="60"/>
    <n v="1.024"/>
    <n v="7.5999999999999998E-2"/>
    <n v="7.4"/>
    <n v="85"/>
    <n v="576"/>
    <n v="1024"/>
    <s v="12"/>
    <s v="J"/>
    <s v="C"/>
    <x v="1"/>
    <x v="0"/>
    <d v="2022-08-05T00:00:00"/>
    <x v="5"/>
    <x v="12"/>
  </r>
  <r>
    <d v="2022-10-07T14:11:03"/>
    <s v="JC02F11"/>
    <n v="60"/>
    <n v="1.0580000000000001"/>
    <n v="8.1000000000000003E-2"/>
    <n v="7.7"/>
    <n v="76.7"/>
    <n v="608"/>
    <n v="1058"/>
    <s v="11"/>
    <s v="J"/>
    <s v="C"/>
    <x v="1"/>
    <x v="0"/>
    <d v="2022-08-05T00:00:00"/>
    <x v="5"/>
    <x v="13"/>
  </r>
  <r>
    <d v="2022-10-07T14:19:44"/>
    <s v="JC02F10"/>
    <n v="60"/>
    <n v="0.97499999999999998"/>
    <n v="7.6999999999999999E-2"/>
    <n v="7.9"/>
    <n v="76.7"/>
    <n v="550"/>
    <n v="975"/>
    <s v="10"/>
    <s v="J"/>
    <s v="C"/>
    <x v="1"/>
    <x v="0"/>
    <d v="2022-08-05T00:00:00"/>
    <x v="5"/>
    <x v="14"/>
  </r>
  <r>
    <d v="2022-10-07T14:28:09"/>
    <s v="JC02F09"/>
    <n v="60"/>
    <n v="1.0009999999999999"/>
    <n v="0.08"/>
    <n v="7.9"/>
    <n v="80"/>
    <n v="567"/>
    <n v="1000.9999999999999"/>
    <s v="09"/>
    <s v="J"/>
    <s v="C"/>
    <x v="1"/>
    <x v="0"/>
    <d v="2022-08-05T00:00:00"/>
    <x v="5"/>
    <x v="15"/>
  </r>
  <r>
    <d v="2022-10-07T14:36:28"/>
    <s v="JC02F08"/>
    <n v="60"/>
    <n v="1.1160000000000001"/>
    <n v="8.4000000000000005E-2"/>
    <n v="7.6"/>
    <n v="85"/>
    <n v="507"/>
    <n v="1116"/>
    <s v="08"/>
    <s v="J"/>
    <s v="C"/>
    <x v="1"/>
    <x v="0"/>
    <d v="2022-08-05T00:00:00"/>
    <x v="5"/>
    <x v="7"/>
  </r>
  <r>
    <d v="2022-10-07T14:46:05"/>
    <s v="JC02F07"/>
    <n v="60"/>
    <n v="1.073"/>
    <n v="8.3000000000000004E-2"/>
    <n v="7.7"/>
    <n v="76.7"/>
    <n v="547"/>
    <n v="1073"/>
    <s v="07"/>
    <s v="J"/>
    <s v="C"/>
    <x v="1"/>
    <x v="0"/>
    <d v="2022-08-05T00:00:00"/>
    <x v="5"/>
    <x v="6"/>
  </r>
  <r>
    <d v="2022-10-07T14:54:59"/>
    <s v="JC02F06"/>
    <n v="60"/>
    <n v="1.0309999999999999"/>
    <n v="9.6000000000000002E-2"/>
    <n v="9.3000000000000007"/>
    <n v="71.7"/>
    <n v="557"/>
    <n v="1031"/>
    <s v="06"/>
    <s v="J"/>
    <s v="C"/>
    <x v="1"/>
    <x v="0"/>
    <d v="2022-08-05T00:00:00"/>
    <x v="5"/>
    <x v="5"/>
  </r>
  <r>
    <d v="2022-10-07T15:03:43"/>
    <s v="JC02F05"/>
    <n v="60"/>
    <n v="0.93300000000000005"/>
    <n v="8.6999999999999994E-2"/>
    <n v="9.3000000000000007"/>
    <n v="75"/>
    <n v="593"/>
    <n v="933"/>
    <s v="05"/>
    <s v="J"/>
    <s v="C"/>
    <x v="1"/>
    <x v="0"/>
    <d v="2022-08-05T00:00:00"/>
    <x v="5"/>
    <x v="4"/>
  </r>
  <r>
    <d v="2022-10-07T15:12:05"/>
    <s v="JC02F04"/>
    <n v="59"/>
    <n v="0.96599999999999997"/>
    <n v="9.9000000000000005E-2"/>
    <n v="10.3"/>
    <n v="74.599999999999994"/>
    <n v="566"/>
    <n v="966"/>
    <s v="04"/>
    <s v="J"/>
    <s v="C"/>
    <x v="1"/>
    <x v="0"/>
    <d v="2022-08-05T00:00:00"/>
    <x v="5"/>
    <x v="3"/>
  </r>
  <r>
    <d v="2022-10-07T15:20:23"/>
    <s v="JC02F03"/>
    <n v="60"/>
    <n v="1.081"/>
    <n v="0.128"/>
    <n v="11.9"/>
    <n v="61.7"/>
    <n v="561"/>
    <n v="1081"/>
    <s v="03"/>
    <s v="J"/>
    <s v="C"/>
    <x v="1"/>
    <x v="0"/>
    <d v="2022-08-05T00:00:00"/>
    <x v="5"/>
    <x v="2"/>
  </r>
  <r>
    <d v="2022-10-07T15:29:13"/>
    <s v="JC02F02"/>
    <n v="60"/>
    <n v="0.998"/>
    <n v="8.5999999999999993E-2"/>
    <n v="8.6999999999999993"/>
    <n v="75"/>
    <n v="548"/>
    <n v="998"/>
    <s v="02"/>
    <s v="J"/>
    <s v="C"/>
    <x v="1"/>
    <x v="0"/>
    <d v="2022-08-05T00:00:00"/>
    <x v="5"/>
    <x v="1"/>
  </r>
  <r>
    <d v="2022-10-07T15:37:52"/>
    <s v="JC02F01"/>
    <n v="60"/>
    <n v="1.036"/>
    <n v="0.08"/>
    <n v="7.7"/>
    <n v="80"/>
    <n v="581"/>
    <n v="1036"/>
    <s v="01"/>
    <s v="J"/>
    <s v="C"/>
    <x v="1"/>
    <x v="0"/>
    <d v="2022-08-05T00:00:00"/>
    <x v="5"/>
    <x v="0"/>
  </r>
  <r>
    <d v="2022-10-07T13:09:31"/>
    <s v="JC06M02"/>
    <n v="20"/>
    <n v="1.375"/>
    <n v="0.14399999999999999"/>
    <n v="10.5"/>
    <n v="80"/>
    <n v="444"/>
    <n v="1375"/>
    <s v="02"/>
    <s v="J"/>
    <s v="C"/>
    <x v="4"/>
    <x v="1"/>
    <d v="2022-08-12T00:00:00"/>
    <x v="4"/>
    <x v="1"/>
  </r>
  <r>
    <d v="2022-10-07T13:12:51"/>
    <s v="JC06M03"/>
    <n v="20"/>
    <n v="1.2929999999999999"/>
    <n v="0.1"/>
    <n v="7.7"/>
    <n v="70"/>
    <n v="483"/>
    <n v="1293"/>
    <s v="03"/>
    <s v="J"/>
    <s v="C"/>
    <x v="4"/>
    <x v="1"/>
    <d v="2022-08-12T00:00:00"/>
    <x v="4"/>
    <x v="2"/>
  </r>
  <r>
    <d v="2022-10-07T13:15:56"/>
    <s v="JC06M04"/>
    <n v="20"/>
    <n v="1.405"/>
    <n v="0.123"/>
    <n v="8.8000000000000007"/>
    <n v="75"/>
    <n v="490"/>
    <n v="1405"/>
    <s v="04"/>
    <s v="J"/>
    <s v="C"/>
    <x v="4"/>
    <x v="1"/>
    <d v="2022-08-12T00:00:00"/>
    <x v="4"/>
    <x v="3"/>
  </r>
  <r>
    <d v="2022-10-07T13:19:08"/>
    <s v="JC06M05"/>
    <n v="20"/>
    <n v="1.4219999999999999"/>
    <n v="0.125"/>
    <n v="8.8000000000000007"/>
    <n v="75"/>
    <n v="465"/>
    <n v="1422"/>
    <s v="05"/>
    <s v="J"/>
    <s v="C"/>
    <x v="4"/>
    <x v="1"/>
    <d v="2022-08-12T00:00:00"/>
    <x v="4"/>
    <x v="4"/>
  </r>
  <r>
    <d v="2022-10-07T13:22:26"/>
    <s v="JC06M06"/>
    <n v="20"/>
    <n v="1.4390000000000001"/>
    <n v="0.14000000000000001"/>
    <n v="9.6999999999999993"/>
    <n v="70"/>
    <n v="471"/>
    <n v="1439"/>
    <s v="06"/>
    <s v="J"/>
    <s v="C"/>
    <x v="4"/>
    <x v="1"/>
    <d v="2022-08-12T00:00:00"/>
    <x v="4"/>
    <x v="5"/>
  </r>
  <r>
    <d v="2022-10-07T13:25:39"/>
    <s v="JC06M07"/>
    <n v="20"/>
    <n v="1.397"/>
    <n v="8.8999999999999996E-2"/>
    <n v="6.4"/>
    <n v="95"/>
    <n v="459"/>
    <n v="1397"/>
    <s v="07"/>
    <s v="J"/>
    <s v="C"/>
    <x v="4"/>
    <x v="1"/>
    <d v="2022-08-12T00:00:00"/>
    <x v="4"/>
    <x v="6"/>
  </r>
  <r>
    <d v="2022-10-07T13:29:48"/>
    <s v="JC06F13"/>
    <n v="63"/>
    <n v="0.93500000000000005"/>
    <n v="8.4000000000000005E-2"/>
    <n v="8.9"/>
    <n v="77.8"/>
    <n v="492"/>
    <n v="935"/>
    <s v="13"/>
    <s v="J"/>
    <s v="C"/>
    <x v="4"/>
    <x v="0"/>
    <d v="2022-08-12T00:00:00"/>
    <x v="4"/>
    <x v="11"/>
  </r>
  <r>
    <d v="2022-10-07T13:39:34"/>
    <s v="JC06F14"/>
    <n v="60"/>
    <n v="0.94499999999999995"/>
    <n v="7.5999999999999998E-2"/>
    <n v="8.1"/>
    <n v="75"/>
    <n v="482"/>
    <n v="945"/>
    <s v="14"/>
    <s v="J"/>
    <s v="C"/>
    <x v="4"/>
    <x v="0"/>
    <d v="2022-08-12T00:00:00"/>
    <x v="4"/>
    <x v="10"/>
  </r>
  <r>
    <d v="2022-10-07T13:49:50"/>
    <s v="JC06F15"/>
    <n v="60"/>
    <n v="0.96099999999999997"/>
    <n v="7.3999999999999996E-2"/>
    <n v="7.7"/>
    <n v="83.3"/>
    <n v="493"/>
    <n v="961"/>
    <s v="15"/>
    <s v="J"/>
    <s v="C"/>
    <x v="4"/>
    <x v="0"/>
    <d v="2022-08-12T00:00:00"/>
    <x v="4"/>
    <x v="9"/>
  </r>
  <r>
    <d v="2022-10-07T13:59:37"/>
    <s v="JC06F16"/>
    <n v="60"/>
    <n v="0.93300000000000005"/>
    <n v="6.9000000000000006E-2"/>
    <n v="7.4"/>
    <n v="76.7"/>
    <n v="495"/>
    <n v="933"/>
    <s v="16"/>
    <s v="J"/>
    <s v="C"/>
    <x v="4"/>
    <x v="0"/>
    <d v="2022-08-12T00:00:00"/>
    <x v="4"/>
    <x v="8"/>
  </r>
  <r>
    <d v="2022-10-07T14:09:37"/>
    <s v="JC06F12"/>
    <n v="60"/>
    <n v="0.92900000000000005"/>
    <n v="7.9000000000000001E-2"/>
    <n v="8.5"/>
    <n v="78.3"/>
    <n v="518"/>
    <n v="929"/>
    <s v="12"/>
    <s v="J"/>
    <s v="C"/>
    <x v="4"/>
    <x v="0"/>
    <d v="2022-08-12T00:00:00"/>
    <x v="4"/>
    <x v="12"/>
  </r>
  <r>
    <d v="2022-10-07T14:18:39"/>
    <s v="JC06F11"/>
    <n v="60"/>
    <n v="0.92800000000000005"/>
    <n v="7.2999999999999995E-2"/>
    <n v="7.9"/>
    <n v="81.7"/>
    <n v="505"/>
    <n v="928"/>
    <s v="11"/>
    <s v="J"/>
    <s v="C"/>
    <x v="4"/>
    <x v="0"/>
    <d v="2022-08-12T00:00:00"/>
    <x v="4"/>
    <x v="13"/>
  </r>
  <r>
    <d v="2022-10-07T14:28:34"/>
    <s v="JC06F10"/>
    <n v="60"/>
    <n v="0.94799999999999995"/>
    <n v="7.3999999999999996E-2"/>
    <n v="7.8"/>
    <n v="81.7"/>
    <n v="506"/>
    <n v="948"/>
    <s v="10"/>
    <s v="J"/>
    <s v="C"/>
    <x v="4"/>
    <x v="0"/>
    <d v="2022-08-12T00:00:00"/>
    <x v="4"/>
    <x v="14"/>
  </r>
  <r>
    <d v="2022-10-07T14:38:53"/>
    <s v="JC06F09"/>
    <n v="60"/>
    <n v="0.999"/>
    <n v="7.9000000000000001E-2"/>
    <n v="7.9"/>
    <n v="76.7"/>
    <n v="477"/>
    <n v="999"/>
    <s v="09"/>
    <s v="J"/>
    <s v="C"/>
    <x v="4"/>
    <x v="0"/>
    <d v="2022-08-12T00:00:00"/>
    <x v="4"/>
    <x v="15"/>
  </r>
  <r>
    <d v="2022-10-07T14:48:59"/>
    <s v="JC06F08"/>
    <n v="60"/>
    <n v="0.98899999999999999"/>
    <n v="7.5999999999999998E-2"/>
    <n v="7.7"/>
    <n v="78.3"/>
    <n v="494"/>
    <n v="989"/>
    <s v="08"/>
    <s v="J"/>
    <s v="C"/>
    <x v="4"/>
    <x v="0"/>
    <d v="2022-08-12T00:00:00"/>
    <x v="4"/>
    <x v="7"/>
  </r>
  <r>
    <d v="2022-10-07T14:58:18"/>
    <s v="JC06F07"/>
    <n v="60"/>
    <n v="0.96099999999999997"/>
    <n v="7.9000000000000001E-2"/>
    <n v="8.1999999999999993"/>
    <n v="80"/>
    <n v="481"/>
    <n v="961"/>
    <s v="07"/>
    <s v="J"/>
    <s v="C"/>
    <x v="4"/>
    <x v="0"/>
    <d v="2022-08-12T00:00:00"/>
    <x v="4"/>
    <x v="6"/>
  </r>
  <r>
    <d v="2022-10-07T15:08:25"/>
    <s v="JC06F06"/>
    <n v="60"/>
    <n v="0.94099999999999995"/>
    <n v="9.1999999999999998E-2"/>
    <n v="9.8000000000000007"/>
    <n v="66.7"/>
    <n v="516"/>
    <n v="941"/>
    <s v="06"/>
    <s v="J"/>
    <s v="C"/>
    <x v="4"/>
    <x v="0"/>
    <d v="2022-08-12T00:00:00"/>
    <x v="4"/>
    <x v="5"/>
  </r>
  <r>
    <d v="2022-10-07T15:17:44"/>
    <s v="JC06F05"/>
    <n v="69"/>
    <n v="0.91"/>
    <n v="9.1999999999999998E-2"/>
    <n v="10.1"/>
    <n v="66.7"/>
    <n v="350"/>
    <n v="910"/>
    <s v="05"/>
    <s v="J"/>
    <s v="C"/>
    <x v="4"/>
    <x v="0"/>
    <d v="2022-08-12T00:00:00"/>
    <x v="4"/>
    <x v="4"/>
  </r>
  <r>
    <d v="2022-10-07T15:29:51"/>
    <s v="JC06F04"/>
    <n v="60"/>
    <n v="0.86"/>
    <n v="9.1999999999999998E-2"/>
    <n v="10.7"/>
    <n v="71.7"/>
    <n v="431"/>
    <n v="860"/>
    <s v="04"/>
    <s v="J"/>
    <s v="C"/>
    <x v="4"/>
    <x v="0"/>
    <d v="2022-08-12T00:00:00"/>
    <x v="4"/>
    <x v="3"/>
  </r>
  <r>
    <d v="2022-10-07T15:40:47"/>
    <s v="JC06F03"/>
    <n v="60"/>
    <n v="0.98799999999999999"/>
    <n v="7.9000000000000001E-2"/>
    <n v="8"/>
    <n v="81.7"/>
    <n v="463"/>
    <n v="988"/>
    <s v="03"/>
    <s v="J"/>
    <s v="C"/>
    <x v="4"/>
    <x v="0"/>
    <d v="2022-08-12T00:00:00"/>
    <x v="4"/>
    <x v="2"/>
  </r>
  <r>
    <d v="2022-10-07T15:51:24"/>
    <s v="JC06F02"/>
    <n v="60"/>
    <n v="0.94"/>
    <n v="0.08"/>
    <n v="8.5"/>
    <n v="78.3"/>
    <n v="469"/>
    <n v="940"/>
    <s v="02"/>
    <s v="J"/>
    <s v="C"/>
    <x v="4"/>
    <x v="0"/>
    <d v="2022-08-12T00:00:00"/>
    <x v="4"/>
    <x v="1"/>
  </r>
  <r>
    <d v="2022-10-07T16:01:31"/>
    <s v="JC06F01"/>
    <n v="60"/>
    <n v="0.94899999999999995"/>
    <n v="7.4999999999999997E-2"/>
    <n v="7.9"/>
    <n v="78.3"/>
    <n v="467"/>
    <n v="949"/>
    <s v="01"/>
    <s v="J"/>
    <s v="C"/>
    <x v="4"/>
    <x v="0"/>
    <d v="2022-08-12T00:00:00"/>
    <x v="4"/>
    <x v="0"/>
  </r>
  <r>
    <d v="2022-10-07T08:24:56"/>
    <s v="JC07M02"/>
    <n v="20"/>
    <n v="1.3720000000000001"/>
    <n v="0.14899999999999999"/>
    <n v="10.9"/>
    <n v="55"/>
    <n v="439"/>
    <n v="1372"/>
    <s v="02"/>
    <s v="J"/>
    <s v="C"/>
    <x v="5"/>
    <x v="1"/>
    <d v="2022-08-12T00:00:00"/>
    <x v="4"/>
    <x v="1"/>
  </r>
  <r>
    <d v="2022-10-07T08:28:33"/>
    <s v="JC07M03"/>
    <n v="20"/>
    <n v="1.4419999999999999"/>
    <n v="0.154"/>
    <n v="10.7"/>
    <n v="55"/>
    <n v="450"/>
    <n v="1442"/>
    <s v="03"/>
    <s v="J"/>
    <s v="C"/>
    <x v="5"/>
    <x v="1"/>
    <d v="2022-08-12T00:00:00"/>
    <x v="4"/>
    <x v="2"/>
  </r>
  <r>
    <d v="2022-10-07T08:31:56"/>
    <s v="JC07M04"/>
    <n v="20"/>
    <n v="1.29"/>
    <n v="7.8E-2"/>
    <n v="6.1"/>
    <n v="90"/>
    <n v="497"/>
    <n v="1290"/>
    <s v="04"/>
    <s v="J"/>
    <s v="C"/>
    <x v="5"/>
    <x v="1"/>
    <d v="2022-08-12T00:00:00"/>
    <x v="4"/>
    <x v="3"/>
  </r>
  <r>
    <d v="2022-10-07T08:35:07"/>
    <s v="JC07M05"/>
    <n v="20"/>
    <n v="1.42"/>
    <n v="0.115"/>
    <n v="8.1"/>
    <n v="85"/>
    <n v="434"/>
    <n v="1420"/>
    <s v="05"/>
    <s v="J"/>
    <s v="C"/>
    <x v="5"/>
    <x v="1"/>
    <d v="2022-08-12T00:00:00"/>
    <x v="4"/>
    <x v="4"/>
  </r>
  <r>
    <d v="2022-10-07T08:38:42"/>
    <s v="JC07M06"/>
    <n v="20"/>
    <n v="1.421"/>
    <n v="0.14299999999999999"/>
    <n v="10.1"/>
    <n v="65"/>
    <n v="447"/>
    <n v="1421"/>
    <s v="06"/>
    <s v="J"/>
    <s v="C"/>
    <x v="5"/>
    <x v="1"/>
    <d v="2022-08-12T00:00:00"/>
    <x v="4"/>
    <x v="5"/>
  </r>
  <r>
    <d v="2022-10-07T08:42:07"/>
    <s v="JC07M07"/>
    <n v="20"/>
    <n v="1.4059999999999999"/>
    <n v="9.8000000000000004E-2"/>
    <n v="7"/>
    <n v="75"/>
    <n v="411"/>
    <n v="1406"/>
    <s v="07"/>
    <s v="J"/>
    <s v="C"/>
    <x v="5"/>
    <x v="1"/>
    <d v="2022-08-12T00:00:00"/>
    <x v="4"/>
    <x v="6"/>
  </r>
  <r>
    <d v="2022-10-07T08:46:49"/>
    <s v="JC07F13"/>
    <n v="60"/>
    <n v="0.95599999999999996"/>
    <n v="7.1999999999999995E-2"/>
    <n v="7.5"/>
    <n v="86.7"/>
    <n v="522"/>
    <n v="956"/>
    <s v="13"/>
    <s v="J"/>
    <s v="C"/>
    <x v="5"/>
    <x v="0"/>
    <d v="2022-08-12T00:00:00"/>
    <x v="4"/>
    <x v="11"/>
  </r>
  <r>
    <d v="2022-10-07T08:55:47"/>
    <s v="JC07F14"/>
    <n v="60"/>
    <n v="0.93700000000000006"/>
    <n v="7.0000000000000007E-2"/>
    <n v="7.5"/>
    <n v="86.7"/>
    <n v="502"/>
    <n v="937"/>
    <s v="14"/>
    <s v="J"/>
    <s v="C"/>
    <x v="5"/>
    <x v="0"/>
    <d v="2022-08-12T00:00:00"/>
    <x v="4"/>
    <x v="10"/>
  </r>
  <r>
    <d v="2022-10-07T09:05:37"/>
    <s v="JC07F15"/>
    <n v="60"/>
    <n v="0.98499999999999999"/>
    <n v="6.2E-2"/>
    <n v="6.3"/>
    <n v="86.7"/>
    <n v="483"/>
    <n v="985"/>
    <s v="15"/>
    <s v="J"/>
    <s v="C"/>
    <x v="5"/>
    <x v="0"/>
    <d v="2022-08-12T00:00:00"/>
    <x v="4"/>
    <x v="9"/>
  </r>
  <r>
    <d v="2022-10-07T09:15:08"/>
    <s v="JC07F16"/>
    <n v="60"/>
    <n v="0.96399999999999997"/>
    <n v="6.7000000000000004E-2"/>
    <n v="7"/>
    <n v="81.7"/>
    <n v="516"/>
    <n v="964"/>
    <s v="16"/>
    <s v="J"/>
    <s v="C"/>
    <x v="5"/>
    <x v="0"/>
    <d v="2022-08-12T00:00:00"/>
    <x v="4"/>
    <x v="8"/>
  </r>
  <r>
    <d v="2022-10-07T09:25:11"/>
    <s v="JC07F12"/>
    <n v="60"/>
    <n v="0.90900000000000003"/>
    <n v="7.4999999999999997E-2"/>
    <n v="8.3000000000000007"/>
    <n v="75"/>
    <n v="529"/>
    <n v="909"/>
    <s v="12"/>
    <s v="J"/>
    <s v="C"/>
    <x v="5"/>
    <x v="0"/>
    <d v="2022-08-12T00:00:00"/>
    <x v="4"/>
    <x v="12"/>
  </r>
  <r>
    <d v="2022-10-07T09:34:21"/>
    <s v="JC07F11"/>
    <n v="60"/>
    <n v="0.90700000000000003"/>
    <n v="6.0999999999999999E-2"/>
    <n v="6.8"/>
    <n v="86.7"/>
    <n v="527"/>
    <n v="907"/>
    <s v="11"/>
    <s v="J"/>
    <s v="C"/>
    <x v="5"/>
    <x v="0"/>
    <d v="2022-08-12T00:00:00"/>
    <x v="4"/>
    <x v="13"/>
  </r>
  <r>
    <d v="2022-10-07T09:43:45"/>
    <s v="JC07F10"/>
    <n v="60"/>
    <n v="0.95"/>
    <n v="8.1000000000000003E-2"/>
    <n v="8.5"/>
    <n v="76.7"/>
    <n v="527"/>
    <n v="950"/>
    <s v="10"/>
    <s v="J"/>
    <s v="C"/>
    <x v="5"/>
    <x v="0"/>
    <d v="2022-08-12T00:00:00"/>
    <x v="4"/>
    <x v="14"/>
  </r>
  <r>
    <d v="2022-10-07T09:53:02"/>
    <s v="JC07F09"/>
    <n v="60"/>
    <n v="0.93600000000000005"/>
    <n v="7.0000000000000007E-2"/>
    <n v="7.5"/>
    <n v="86.7"/>
    <n v="467"/>
    <n v="936"/>
    <s v="09"/>
    <s v="J"/>
    <s v="C"/>
    <x v="5"/>
    <x v="0"/>
    <d v="2022-08-12T00:00:00"/>
    <x v="4"/>
    <x v="15"/>
  </r>
  <r>
    <d v="2022-10-07T10:03:49"/>
    <s v="JC07F08"/>
    <n v="60"/>
    <n v="1.0109999999999999"/>
    <n v="0.104"/>
    <n v="10.3"/>
    <n v="80"/>
    <n v="497"/>
    <n v="1010.9999999999999"/>
    <s v="08"/>
    <s v="J"/>
    <s v="C"/>
    <x v="5"/>
    <x v="0"/>
    <d v="2022-08-12T00:00:00"/>
    <x v="4"/>
    <x v="7"/>
  </r>
  <r>
    <d v="2022-10-07T10:13:22"/>
    <s v="JC07F07"/>
    <n v="60"/>
    <n v="0.97"/>
    <n v="8.5000000000000006E-2"/>
    <n v="8.6999999999999993"/>
    <n v="80"/>
    <n v="529"/>
    <n v="970"/>
    <s v="07"/>
    <s v="J"/>
    <s v="C"/>
    <x v="5"/>
    <x v="0"/>
    <d v="2022-08-12T00:00:00"/>
    <x v="4"/>
    <x v="6"/>
  </r>
  <r>
    <d v="2022-10-07T10:23:41"/>
    <s v="JC07F06"/>
    <n v="60"/>
    <n v="0.90900000000000003"/>
    <n v="0.08"/>
    <n v="8.6999999999999993"/>
    <n v="73.3"/>
    <n v="499"/>
    <n v="909"/>
    <s v="06"/>
    <s v="J"/>
    <s v="C"/>
    <x v="5"/>
    <x v="0"/>
    <d v="2022-08-12T00:00:00"/>
    <x v="4"/>
    <x v="5"/>
  </r>
  <r>
    <d v="2022-10-07T10:33:20"/>
    <s v="JC07F05"/>
    <n v="60"/>
    <n v="0.91100000000000003"/>
    <n v="7.5999999999999998E-2"/>
    <n v="8.3000000000000007"/>
    <n v="78.3"/>
    <n v="535"/>
    <n v="911"/>
    <s v="05"/>
    <s v="J"/>
    <s v="C"/>
    <x v="5"/>
    <x v="0"/>
    <d v="2022-08-12T00:00:00"/>
    <x v="4"/>
    <x v="4"/>
  </r>
  <r>
    <d v="2022-10-07T10:42:54"/>
    <s v="JC07F04"/>
    <n v="60"/>
    <n v="0.92100000000000004"/>
    <n v="0.125"/>
    <n v="13.6"/>
    <n v="66.7"/>
    <n v="493"/>
    <n v="921"/>
    <s v="04"/>
    <s v="J"/>
    <s v="C"/>
    <x v="5"/>
    <x v="0"/>
    <d v="2022-08-12T00:00:00"/>
    <x v="4"/>
    <x v="3"/>
  </r>
  <r>
    <d v="2022-10-07T10:52:44"/>
    <s v="JC07F03"/>
    <n v="60"/>
    <n v="0.92800000000000005"/>
    <n v="0.13300000000000001"/>
    <n v="14.3"/>
    <n v="40"/>
    <n v="511"/>
    <n v="928"/>
    <s v="03"/>
    <s v="J"/>
    <s v="C"/>
    <x v="5"/>
    <x v="0"/>
    <d v="2022-08-12T00:00:00"/>
    <x v="4"/>
    <x v="2"/>
  </r>
  <r>
    <d v="2022-10-07T11:02:02"/>
    <s v="JC07F02"/>
    <n v="60"/>
    <n v="0.92200000000000004"/>
    <n v="9.0999999999999998E-2"/>
    <n v="9.8000000000000007"/>
    <n v="70"/>
    <n v="447"/>
    <n v="922"/>
    <s v="02"/>
    <s v="J"/>
    <s v="C"/>
    <x v="5"/>
    <x v="0"/>
    <d v="2022-08-12T00:00:00"/>
    <x v="4"/>
    <x v="1"/>
  </r>
  <r>
    <d v="2022-10-07T11:12:27"/>
    <s v="JC07F01"/>
    <n v="60"/>
    <n v="0.95699999999999996"/>
    <n v="8.3000000000000004E-2"/>
    <n v="8.6999999999999993"/>
    <n v="73.3"/>
    <n v="478"/>
    <n v="957"/>
    <s v="01"/>
    <s v="J"/>
    <s v="C"/>
    <x v="5"/>
    <x v="0"/>
    <d v="2022-08-12T00:00:00"/>
    <x v="4"/>
    <x v="0"/>
  </r>
  <r>
    <d v="2022-10-07T08:21:53"/>
    <s v="JC15M02"/>
    <n v="20"/>
    <n v="0.85"/>
    <n v="0.08"/>
    <n v="9.4"/>
    <n v="65"/>
    <n v="364"/>
    <n v="850"/>
    <s v="02"/>
    <s v="J"/>
    <s v="C"/>
    <x v="14"/>
    <x v="1"/>
    <d v="2022-08-26T00:00:00"/>
    <x v="2"/>
    <x v="1"/>
  </r>
  <r>
    <d v="2022-10-07T08:26:26"/>
    <s v="JC15M03"/>
    <n v="20"/>
    <n v="0.89200000000000002"/>
    <n v="7.4999999999999997E-2"/>
    <n v="8.5"/>
    <n v="85"/>
    <n v="321"/>
    <n v="892"/>
    <s v="03"/>
    <s v="J"/>
    <s v="C"/>
    <x v="14"/>
    <x v="1"/>
    <d v="2022-08-26T00:00:00"/>
    <x v="2"/>
    <x v="2"/>
  </r>
  <r>
    <d v="2022-10-07T08:31:15"/>
    <s v="JC15M04"/>
    <n v="20"/>
    <n v="0.96099999999999997"/>
    <n v="7.5999999999999998E-2"/>
    <n v="7.9"/>
    <n v="70"/>
    <n v="280"/>
    <n v="961"/>
    <s v="04"/>
    <s v="J"/>
    <s v="C"/>
    <x v="14"/>
    <x v="1"/>
    <d v="2022-08-26T00:00:00"/>
    <x v="2"/>
    <x v="3"/>
  </r>
  <r>
    <d v="2022-10-07T08:36:48"/>
    <s v="JC15M05"/>
    <n v="20"/>
    <n v="0.93899999999999995"/>
    <n v="7.6999999999999999E-2"/>
    <n v="8.1999999999999993"/>
    <n v="65"/>
    <n v="285"/>
    <n v="939"/>
    <s v="05"/>
    <s v="J"/>
    <s v="C"/>
    <x v="14"/>
    <x v="1"/>
    <d v="2022-08-26T00:00:00"/>
    <x v="2"/>
    <x v="4"/>
  </r>
  <r>
    <d v="2022-10-07T08:42:07"/>
    <s v="JC15M06"/>
    <n v="20"/>
    <n v="1.0209999999999999"/>
    <n v="0.08"/>
    <n v="7.8"/>
    <n v="85"/>
    <n v="274"/>
    <n v="1020.9999999999999"/>
    <s v="06"/>
    <s v="J"/>
    <s v="C"/>
    <x v="14"/>
    <x v="1"/>
    <d v="2022-08-26T00:00:00"/>
    <x v="2"/>
    <x v="5"/>
  </r>
  <r>
    <d v="2022-10-07T08:48:03"/>
    <s v="JC15M07"/>
    <n v="20"/>
    <n v="0.98699999999999999"/>
    <n v="7.9000000000000001E-2"/>
    <n v="8"/>
    <n v="75"/>
    <n v="298"/>
    <n v="987"/>
    <s v="07"/>
    <s v="J"/>
    <s v="C"/>
    <x v="14"/>
    <x v="1"/>
    <d v="2022-08-26T00:00:00"/>
    <x v="2"/>
    <x v="6"/>
  </r>
  <r>
    <d v="2022-10-07T08:54:10"/>
    <s v="JC15F16"/>
    <n v="60"/>
    <n v="0.72299999999999998"/>
    <n v="5.0999999999999997E-2"/>
    <n v="7.1"/>
    <n v="93.3"/>
    <n v="361"/>
    <n v="723"/>
    <s v="16"/>
    <s v="J"/>
    <s v="C"/>
    <x v="14"/>
    <x v="0"/>
    <d v="2022-08-26T00:00:00"/>
    <x v="2"/>
    <x v="8"/>
  </r>
  <r>
    <d v="2022-10-07T09:06:58"/>
    <s v="JC15F15"/>
    <n v="60"/>
    <n v="0.71899999999999997"/>
    <n v="6.0999999999999999E-2"/>
    <n v="8.5"/>
    <n v="80"/>
    <n v="398"/>
    <n v="719"/>
    <s v="15"/>
    <s v="J"/>
    <s v="C"/>
    <x v="14"/>
    <x v="0"/>
    <d v="2022-08-26T00:00:00"/>
    <x v="2"/>
    <x v="9"/>
  </r>
  <r>
    <d v="2022-10-07T09:18:16"/>
    <s v="JC15F14"/>
    <n v="60"/>
    <n v="0.73599999999999999"/>
    <n v="5.2999999999999999E-2"/>
    <n v="7.2"/>
    <n v="83.3"/>
    <n v="342"/>
    <n v="736"/>
    <s v="14"/>
    <s v="J"/>
    <s v="C"/>
    <x v="14"/>
    <x v="0"/>
    <d v="2022-08-26T00:00:00"/>
    <x v="2"/>
    <x v="10"/>
  </r>
  <r>
    <d v="2022-10-07T09:31:49"/>
    <s v="JC15F13"/>
    <n v="60"/>
    <n v="0.73099999999999998"/>
    <n v="5.0999999999999997E-2"/>
    <n v="7"/>
    <n v="81.7"/>
    <n v="158"/>
    <n v="731"/>
    <s v="13"/>
    <s v="J"/>
    <s v="C"/>
    <x v="14"/>
    <x v="0"/>
    <d v="2022-08-26T00:00:00"/>
    <x v="2"/>
    <x v="11"/>
  </r>
  <r>
    <d v="2022-10-07T09:44:41"/>
    <s v="JC15F12"/>
    <n v="60"/>
    <n v="0.73699999999999999"/>
    <n v="4.7E-2"/>
    <n v="6.4"/>
    <n v="91.7"/>
    <n v="390"/>
    <n v="737"/>
    <s v="12"/>
    <s v="J"/>
    <s v="C"/>
    <x v="14"/>
    <x v="0"/>
    <d v="2022-08-26T00:00:00"/>
    <x v="2"/>
    <x v="12"/>
  </r>
  <r>
    <d v="2022-10-07T09:57:39"/>
    <s v="JC15F11"/>
    <n v="60"/>
    <n v="0.71399999999999997"/>
    <n v="4.4999999999999998E-2"/>
    <n v="6.3"/>
    <n v="91.7"/>
    <n v="417"/>
    <n v="714"/>
    <s v="11"/>
    <s v="J"/>
    <s v="C"/>
    <x v="14"/>
    <x v="0"/>
    <d v="2022-08-26T00:00:00"/>
    <x v="2"/>
    <x v="13"/>
  </r>
  <r>
    <d v="2022-10-07T10:08:44"/>
    <s v="JC15F10"/>
    <n v="60"/>
    <n v="0.72499999999999998"/>
    <n v="5.0999999999999997E-2"/>
    <n v="7"/>
    <n v="85"/>
    <n v="402"/>
    <n v="725"/>
    <s v="10"/>
    <s v="J"/>
    <s v="C"/>
    <x v="14"/>
    <x v="0"/>
    <d v="2022-08-26T00:00:00"/>
    <x v="2"/>
    <x v="14"/>
  </r>
  <r>
    <d v="2022-10-07T10:20:52"/>
    <s v="JC15F09"/>
    <n v="60"/>
    <n v="0.71399999999999997"/>
    <n v="5.8999999999999997E-2"/>
    <n v="8.3000000000000007"/>
    <n v="78.3"/>
    <n v="393"/>
    <n v="714"/>
    <s v="09"/>
    <s v="J"/>
    <s v="C"/>
    <x v="14"/>
    <x v="0"/>
    <d v="2022-08-26T00:00:00"/>
    <x v="2"/>
    <x v="15"/>
  </r>
  <r>
    <d v="2022-10-07T10:32:51"/>
    <s v="JC15F08"/>
    <n v="60"/>
    <n v="0.81599999999999995"/>
    <n v="5.1999999999999998E-2"/>
    <n v="6.3"/>
    <n v="93.3"/>
    <n v="386"/>
    <n v="816"/>
    <s v="08"/>
    <s v="J"/>
    <s v="C"/>
    <x v="14"/>
    <x v="0"/>
    <d v="2022-08-26T00:00:00"/>
    <x v="2"/>
    <x v="7"/>
  </r>
  <r>
    <d v="2022-10-07T10:45:01"/>
    <s v="JC15F07"/>
    <n v="61"/>
    <n v="0.81499999999999995"/>
    <n v="0.27900000000000003"/>
    <n v="34.200000000000003"/>
    <n v="80.3"/>
    <n v="471"/>
    <n v="815"/>
    <s v="07"/>
    <s v="J"/>
    <s v="C"/>
    <x v="14"/>
    <x v="0"/>
    <d v="2022-08-26T00:00:00"/>
    <x v="2"/>
    <x v="6"/>
  </r>
  <r>
    <d v="2022-10-07T10:55:58"/>
    <s v="JC15F06"/>
    <n v="60"/>
    <n v="0.66500000000000004"/>
    <n v="0.05"/>
    <n v="7.5"/>
    <n v="81.7"/>
    <n v="482"/>
    <n v="665"/>
    <s v="06"/>
    <s v="J"/>
    <s v="C"/>
    <x v="14"/>
    <x v="0"/>
    <d v="2022-08-26T00:00:00"/>
    <x v="2"/>
    <x v="5"/>
  </r>
  <r>
    <d v="2022-10-07T11:05:50"/>
    <s v="JC15F05"/>
    <n v="60"/>
    <n v="0.64900000000000002"/>
    <n v="5.1999999999999998E-2"/>
    <n v="8"/>
    <n v="86.7"/>
    <n v="317"/>
    <n v="649"/>
    <s v="05"/>
    <s v="J"/>
    <s v="C"/>
    <x v="14"/>
    <x v="0"/>
    <d v="2022-08-26T00:00:00"/>
    <x v="2"/>
    <x v="4"/>
  </r>
  <r>
    <d v="2022-10-07T11:20:39"/>
    <s v="JC15F04"/>
    <n v="60"/>
    <n v="0.67500000000000004"/>
    <n v="0.06"/>
    <n v="8.8000000000000007"/>
    <n v="80"/>
    <n v="372"/>
    <n v="675"/>
    <s v="04"/>
    <s v="J"/>
    <s v="C"/>
    <x v="14"/>
    <x v="0"/>
    <d v="2022-08-26T00:00:00"/>
    <x v="2"/>
    <x v="3"/>
  </r>
  <r>
    <d v="2022-10-07T11:33:00"/>
    <s v="JC15F03"/>
    <n v="60"/>
    <n v="0.66200000000000003"/>
    <n v="0.04"/>
    <n v="6.1"/>
    <n v="90"/>
    <n v="346"/>
    <n v="662"/>
    <s v="03"/>
    <s v="J"/>
    <s v="C"/>
    <x v="14"/>
    <x v="0"/>
    <d v="2022-08-26T00:00:00"/>
    <x v="2"/>
    <x v="2"/>
  </r>
  <r>
    <d v="2022-10-07T11:46:39"/>
    <s v="JC15F02"/>
    <n v="60"/>
    <n v="0.68200000000000005"/>
    <n v="4.5999999999999999E-2"/>
    <n v="6.8"/>
    <n v="86.7"/>
    <n v="381"/>
    <n v="682"/>
    <s v="02"/>
    <s v="J"/>
    <s v="C"/>
    <x v="14"/>
    <x v="0"/>
    <d v="2022-08-26T00:00:00"/>
    <x v="2"/>
    <x v="1"/>
  </r>
  <r>
    <d v="2022-10-07T11:59:26"/>
    <s v="JC15F01"/>
    <n v="60"/>
    <n v="0.57799999999999996"/>
    <n v="4.3999999999999997E-2"/>
    <n v="7.7"/>
    <n v="83.3"/>
    <n v="367"/>
    <n v="578"/>
    <s v="01"/>
    <s v="J"/>
    <s v="C"/>
    <x v="14"/>
    <x v="0"/>
    <d v="2022-08-26T00:00:00"/>
    <x v="2"/>
    <x v="0"/>
  </r>
  <r>
    <d v="2022-10-07T13:08:37"/>
    <s v="JC16M01"/>
    <n v="20"/>
    <n v="0.90800000000000003"/>
    <n v="8.1000000000000003E-2"/>
    <n v="8.9"/>
    <n v="80"/>
    <n v="393"/>
    <n v="908"/>
    <s v="01"/>
    <s v="J"/>
    <s v="C"/>
    <x v="15"/>
    <x v="1"/>
    <d v="2022-08-26T00:00:00"/>
    <x v="2"/>
    <x v="0"/>
  </r>
  <r>
    <d v="2022-10-07T13:12:43"/>
    <s v="JC16M02"/>
    <n v="20"/>
    <n v="0.94299999999999995"/>
    <n v="9.7000000000000003E-2"/>
    <n v="10.3"/>
    <n v="65"/>
    <n v="365"/>
    <n v="943"/>
    <s v="02"/>
    <s v="J"/>
    <s v="C"/>
    <x v="15"/>
    <x v="1"/>
    <d v="2022-08-26T00:00:00"/>
    <x v="2"/>
    <x v="1"/>
  </r>
  <r>
    <d v="2022-10-07T13:16:57"/>
    <s v="JC16M03"/>
    <n v="20"/>
    <n v="0.97899999999999998"/>
    <n v="6.2E-2"/>
    <n v="6.3"/>
    <n v="85"/>
    <n v="477"/>
    <n v="979"/>
    <s v="03"/>
    <s v="J"/>
    <s v="C"/>
    <x v="15"/>
    <x v="1"/>
    <d v="2022-08-26T00:00:00"/>
    <x v="2"/>
    <x v="2"/>
  </r>
  <r>
    <d v="2022-10-07T13:20:26"/>
    <s v="JC16M04"/>
    <n v="20"/>
    <n v="1.0549999999999999"/>
    <n v="7.2999999999999995E-2"/>
    <n v="6.9"/>
    <n v="85"/>
    <n v="462"/>
    <n v="1055"/>
    <s v="04"/>
    <s v="J"/>
    <s v="C"/>
    <x v="15"/>
    <x v="1"/>
    <d v="2022-08-26T00:00:00"/>
    <x v="2"/>
    <x v="3"/>
  </r>
  <r>
    <d v="2022-10-07T13:24:14"/>
    <s v="JC16M05"/>
    <n v="20"/>
    <n v="1.177"/>
    <n v="7.0000000000000007E-2"/>
    <n v="6"/>
    <n v="95"/>
    <n v="381"/>
    <n v="1177"/>
    <s v="05"/>
    <s v="J"/>
    <s v="C"/>
    <x v="15"/>
    <x v="1"/>
    <d v="2022-08-26T00:00:00"/>
    <x v="2"/>
    <x v="4"/>
  </r>
  <r>
    <d v="2022-10-07T13:29:17"/>
    <s v="JC16F09"/>
    <n v="60"/>
    <n v="0.76200000000000001"/>
    <n v="6.3E-2"/>
    <n v="8.3000000000000007"/>
    <n v="83.3"/>
    <n v="424"/>
    <n v="762"/>
    <s v="09"/>
    <s v="J"/>
    <s v="C"/>
    <x v="15"/>
    <x v="0"/>
    <d v="2022-08-26T00:00:00"/>
    <x v="2"/>
    <x v="15"/>
  </r>
  <r>
    <d v="2022-10-07T13:40:26"/>
    <s v="JC16F10"/>
    <n v="60"/>
    <n v="0.70299999999999996"/>
    <n v="5.2999999999999999E-2"/>
    <n v="7.5"/>
    <n v="78.3"/>
    <n v="441"/>
    <n v="703"/>
    <s v="10"/>
    <s v="J"/>
    <s v="C"/>
    <x v="15"/>
    <x v="0"/>
    <d v="2022-08-26T00:00:00"/>
    <x v="2"/>
    <x v="14"/>
  </r>
  <r>
    <d v="2022-10-07T13:52:05"/>
    <s v="JC16F11"/>
    <n v="59"/>
    <n v="0.72099999999999997"/>
    <n v="4.5999999999999999E-2"/>
    <n v="6.4"/>
    <n v="93.2"/>
    <n v="363"/>
    <n v="721"/>
    <s v="11"/>
    <s v="J"/>
    <s v="C"/>
    <x v="15"/>
    <x v="0"/>
    <d v="2022-08-26T00:00:00"/>
    <x v="2"/>
    <x v="13"/>
  </r>
  <r>
    <d v="2022-10-07T14:04:14"/>
    <s v="JC16F12"/>
    <n v="60"/>
    <n v="0.68700000000000006"/>
    <n v="4.3999999999999997E-2"/>
    <n v="6.4"/>
    <n v="88.3"/>
    <n v="379"/>
    <n v="687"/>
    <s v="12"/>
    <s v="J"/>
    <s v="C"/>
    <x v="15"/>
    <x v="0"/>
    <d v="2022-08-26T00:00:00"/>
    <x v="2"/>
    <x v="12"/>
  </r>
  <r>
    <d v="2022-10-07T14:17:24"/>
    <s v="JC16F13"/>
    <n v="60"/>
    <n v="0.70499999999999996"/>
    <n v="4.2000000000000003E-2"/>
    <n v="5.9"/>
    <n v="90"/>
    <n v="382"/>
    <n v="705"/>
    <s v="13"/>
    <s v="J"/>
    <s v="C"/>
    <x v="15"/>
    <x v="0"/>
    <d v="2022-08-26T00:00:00"/>
    <x v="2"/>
    <x v="11"/>
  </r>
  <r>
    <d v="2022-10-07T14:29:47"/>
    <s v="JC16F14"/>
    <n v="60"/>
    <n v="0.68899999999999995"/>
    <n v="4.7E-2"/>
    <n v="6.8"/>
    <n v="83.3"/>
    <n v="411"/>
    <n v="689"/>
    <s v="14"/>
    <s v="J"/>
    <s v="C"/>
    <x v="15"/>
    <x v="0"/>
    <d v="2022-08-26T00:00:00"/>
    <x v="2"/>
    <x v="10"/>
  </r>
  <r>
    <d v="2022-10-07T14:41:54"/>
    <s v="JC16F15"/>
    <n v="60"/>
    <n v="0.69899999999999995"/>
    <n v="4.3999999999999997E-2"/>
    <n v="6.3"/>
    <n v="90"/>
    <n v="469"/>
    <n v="699"/>
    <s v="15"/>
    <s v="J"/>
    <s v="C"/>
    <x v="15"/>
    <x v="0"/>
    <d v="2022-08-26T00:00:00"/>
    <x v="2"/>
    <x v="9"/>
  </r>
  <r>
    <d v="2022-10-07T14:52:22"/>
    <s v="JC16F16"/>
    <n v="60"/>
    <n v="0.66800000000000004"/>
    <n v="3.5000000000000003E-2"/>
    <n v="5.2"/>
    <n v="96.7"/>
    <n v="428"/>
    <n v="668"/>
    <s v="16"/>
    <s v="J"/>
    <s v="C"/>
    <x v="15"/>
    <x v="0"/>
    <d v="2022-08-26T00:00:00"/>
    <x v="2"/>
    <x v="8"/>
  </r>
  <r>
    <d v="2022-10-07T15:05:08"/>
    <s v="JC16F08"/>
    <n v="60"/>
    <n v="0.78800000000000003"/>
    <n v="0.06"/>
    <n v="7.6"/>
    <n v="81.7"/>
    <n v="429"/>
    <n v="788"/>
    <s v="08"/>
    <s v="J"/>
    <s v="C"/>
    <x v="15"/>
    <x v="0"/>
    <d v="2022-08-26T00:00:00"/>
    <x v="2"/>
    <x v="7"/>
  </r>
  <r>
    <d v="2022-10-07T15:16:26"/>
    <s v="JC16F07"/>
    <n v="60"/>
    <n v="0.77600000000000002"/>
    <n v="4.2999999999999997E-2"/>
    <n v="5.6"/>
    <n v="96.7"/>
    <n v="354"/>
    <n v="776"/>
    <s v="07"/>
    <s v="J"/>
    <s v="C"/>
    <x v="15"/>
    <x v="0"/>
    <d v="2022-08-26T00:00:00"/>
    <x v="2"/>
    <x v="6"/>
  </r>
  <r>
    <d v="2022-10-07T15:29:49"/>
    <s v="JC16F06"/>
    <n v="60"/>
    <n v="0.69399999999999995"/>
    <n v="4.2000000000000003E-2"/>
    <n v="6"/>
    <n v="90"/>
    <n v="334"/>
    <n v="694"/>
    <s v="06"/>
    <s v="J"/>
    <s v="C"/>
    <x v="15"/>
    <x v="0"/>
    <d v="2022-08-26T00:00:00"/>
    <x v="2"/>
    <x v="5"/>
  </r>
  <r>
    <d v="2022-10-07T15:43:37"/>
    <s v="JC16F05"/>
    <n v="60"/>
    <n v="0.66900000000000004"/>
    <n v="5.0999999999999997E-2"/>
    <n v="7.6"/>
    <n v="81.7"/>
    <n v="337"/>
    <n v="669"/>
    <s v="05"/>
    <s v="J"/>
    <s v="C"/>
    <x v="15"/>
    <x v="0"/>
    <d v="2022-08-26T00:00:00"/>
    <x v="2"/>
    <x v="4"/>
  </r>
  <r>
    <d v="2022-10-07T15:57:38"/>
    <s v="JC16F04"/>
    <n v="60"/>
    <n v="0.67"/>
    <n v="4.4999999999999998E-2"/>
    <n v="6.6"/>
    <n v="83.3"/>
    <n v="68"/>
    <n v="670"/>
    <s v="04"/>
    <s v="J"/>
    <s v="C"/>
    <x v="15"/>
    <x v="0"/>
    <d v="2022-08-26T00:00:00"/>
    <x v="2"/>
    <x v="3"/>
  </r>
  <r>
    <d v="2022-10-07T16:52:12"/>
    <s v="JC16F03"/>
    <n v="60"/>
    <n v="0.68200000000000005"/>
    <n v="5.0999999999999997E-2"/>
    <n v="7.4"/>
    <n v="83.3"/>
    <n v="481"/>
    <n v="682"/>
    <s v="03"/>
    <s v="J"/>
    <s v="C"/>
    <x v="15"/>
    <x v="0"/>
    <d v="2022-08-26T00:00:00"/>
    <x v="2"/>
    <x v="2"/>
  </r>
  <r>
    <d v="2022-10-07T17:01:31"/>
    <s v="JC16F02"/>
    <n v="60"/>
    <n v="0.66500000000000004"/>
    <n v="5.7000000000000002E-2"/>
    <n v="8.5"/>
    <n v="75"/>
    <n v="475"/>
    <n v="665"/>
    <s v="02"/>
    <s v="J"/>
    <s v="C"/>
    <x v="15"/>
    <x v="0"/>
    <d v="2022-08-26T00:00:00"/>
    <x v="2"/>
    <x v="1"/>
  </r>
  <r>
    <d v="2022-10-07T17:10:54"/>
    <s v="JC16F01"/>
    <n v="60"/>
    <n v="0.59699999999999998"/>
    <n v="5.2999999999999999E-2"/>
    <n v="9.8000000000000007"/>
    <n v="53.3"/>
    <n v="539"/>
    <n v="597"/>
    <s v="01"/>
    <s v="J"/>
    <s v="C"/>
    <x v="15"/>
    <x v="0"/>
    <d v="2022-08-26T00:00:00"/>
    <x v="2"/>
    <x v="0"/>
  </r>
  <r>
    <d v="2022-10-08T08:29:29"/>
    <s v="JC05M02"/>
    <n v="20"/>
    <n v="1.1990000000000001"/>
    <n v="0.108"/>
    <n v="9"/>
    <n v="70"/>
    <n v="419"/>
    <n v="1199"/>
    <s v="02"/>
    <s v="J"/>
    <s v="C"/>
    <x v="10"/>
    <x v="1"/>
    <d v="2022-08-12T00:00:00"/>
    <x v="4"/>
    <x v="1"/>
  </r>
  <r>
    <d v="2022-10-08T08:33:38"/>
    <s v="JC05M03"/>
    <n v="20"/>
    <n v="1.292"/>
    <n v="0.123"/>
    <n v="9.6"/>
    <n v="75"/>
    <n v="447"/>
    <n v="1292"/>
    <s v="03"/>
    <s v="J"/>
    <s v="C"/>
    <x v="10"/>
    <x v="1"/>
    <d v="2022-08-12T00:00:00"/>
    <x v="4"/>
    <x v="2"/>
  </r>
  <r>
    <d v="2022-10-08T08:37:33"/>
    <s v="JC05M04"/>
    <n v="21"/>
    <n v="1.3939999999999999"/>
    <n v="0.17699999999999999"/>
    <n v="12.7"/>
    <n v="57.1"/>
    <n v="413"/>
    <n v="1394"/>
    <s v="04"/>
    <s v="J"/>
    <s v="C"/>
    <x v="10"/>
    <x v="1"/>
    <d v="2022-08-12T00:00:00"/>
    <x v="4"/>
    <x v="3"/>
  </r>
  <r>
    <d v="2022-10-08T08:41:34"/>
    <s v="JC05M05"/>
    <n v="20"/>
    <n v="1.3109999999999999"/>
    <n v="0.14299999999999999"/>
    <n v="10.9"/>
    <n v="70"/>
    <n v="429"/>
    <n v="1311"/>
    <s v="05"/>
    <s v="J"/>
    <s v="C"/>
    <x v="10"/>
    <x v="1"/>
    <d v="2022-08-12T00:00:00"/>
    <x v="4"/>
    <x v="4"/>
  </r>
  <r>
    <d v="2022-10-08T08:45:25"/>
    <s v="JC05M06"/>
    <n v="20"/>
    <n v="1.4419999999999999"/>
    <n v="0.115"/>
    <n v="8"/>
    <n v="80"/>
    <n v="442"/>
    <n v="1442"/>
    <s v="06"/>
    <s v="J"/>
    <s v="C"/>
    <x v="10"/>
    <x v="1"/>
    <d v="2022-08-12T00:00:00"/>
    <x v="4"/>
    <x v="5"/>
  </r>
  <r>
    <d v="2022-10-08T08:49:19"/>
    <s v="JC05M07"/>
    <n v="20"/>
    <n v="1.526"/>
    <n v="0.13700000000000001"/>
    <n v="9"/>
    <n v="65"/>
    <n v="444"/>
    <n v="1526"/>
    <s v="07"/>
    <s v="J"/>
    <s v="C"/>
    <x v="10"/>
    <x v="1"/>
    <d v="2022-08-12T00:00:00"/>
    <x v="4"/>
    <x v="6"/>
  </r>
  <r>
    <d v="2022-10-08T08:54:14"/>
    <s v="JC05F16"/>
    <n v="60"/>
    <n v="0.94799999999999995"/>
    <n v="0.08"/>
    <n v="8.5"/>
    <n v="81.7"/>
    <n v="527"/>
    <n v="948"/>
    <s v="16"/>
    <s v="J"/>
    <s v="C"/>
    <x v="10"/>
    <x v="0"/>
    <d v="2022-08-12T00:00:00"/>
    <x v="4"/>
    <x v="8"/>
  </r>
  <r>
    <d v="2022-10-08T09:02:51"/>
    <s v="JC05F15"/>
    <n v="60"/>
    <n v="0.91900000000000004"/>
    <n v="8.5000000000000006E-2"/>
    <n v="9.3000000000000007"/>
    <n v="76.7"/>
    <n v="539"/>
    <n v="919"/>
    <s v="15"/>
    <s v="J"/>
    <s v="C"/>
    <x v="10"/>
    <x v="0"/>
    <d v="2022-08-12T00:00:00"/>
    <x v="4"/>
    <x v="9"/>
  </r>
  <r>
    <d v="2022-10-08T09:11:20"/>
    <s v="JC05F14"/>
    <n v="60"/>
    <n v="0.871"/>
    <n v="6.7000000000000004E-2"/>
    <n v="7.7"/>
    <n v="80"/>
    <n v="494"/>
    <n v="871"/>
    <s v="14"/>
    <s v="J"/>
    <s v="C"/>
    <x v="10"/>
    <x v="0"/>
    <d v="2022-08-12T00:00:00"/>
    <x v="4"/>
    <x v="10"/>
  </r>
  <r>
    <d v="2022-10-08T09:20:15"/>
    <s v="JC05F13"/>
    <n v="60"/>
    <n v="0.878"/>
    <n v="7.3999999999999996E-2"/>
    <n v="8.4"/>
    <n v="81.7"/>
    <n v="529"/>
    <n v="878"/>
    <s v="13"/>
    <s v="J"/>
    <s v="C"/>
    <x v="10"/>
    <x v="0"/>
    <d v="2022-08-12T00:00:00"/>
    <x v="4"/>
    <x v="11"/>
  </r>
  <r>
    <d v="2022-10-08T09:28:58"/>
    <s v="JC05F12"/>
    <n v="60"/>
    <n v="0.871"/>
    <n v="0.09"/>
    <n v="10.3"/>
    <n v="76.7"/>
    <n v="518"/>
    <n v="871"/>
    <s v="12"/>
    <s v="J"/>
    <s v="C"/>
    <x v="10"/>
    <x v="0"/>
    <d v="2022-08-12T00:00:00"/>
    <x v="4"/>
    <x v="12"/>
  </r>
  <r>
    <d v="2022-10-08T09:37:48"/>
    <s v="JC05F11"/>
    <n v="60"/>
    <n v="0.91600000000000004"/>
    <n v="8.6999999999999994E-2"/>
    <n v="9.5"/>
    <n v="78.3"/>
    <n v="533"/>
    <n v="916"/>
    <s v="11"/>
    <s v="J"/>
    <s v="C"/>
    <x v="10"/>
    <x v="0"/>
    <d v="2022-08-12T00:00:00"/>
    <x v="4"/>
    <x v="13"/>
  </r>
  <r>
    <d v="2022-10-08T09:46:23"/>
    <s v="JC05F10"/>
    <n v="60"/>
    <n v="0.94199999999999995"/>
    <n v="6.4000000000000001E-2"/>
    <n v="6.7"/>
    <n v="88.3"/>
    <n v="535"/>
    <n v="942"/>
    <s v="10"/>
    <s v="J"/>
    <s v="C"/>
    <x v="10"/>
    <x v="0"/>
    <d v="2022-08-12T00:00:00"/>
    <x v="4"/>
    <x v="14"/>
  </r>
  <r>
    <d v="2022-10-08T09:54:57"/>
    <s v="JC05F09"/>
    <n v="60"/>
    <n v="0.93899999999999995"/>
    <n v="9.2999999999999999E-2"/>
    <n v="9.9"/>
    <n v="80"/>
    <n v="495"/>
    <n v="939"/>
    <s v="09"/>
    <s v="J"/>
    <s v="C"/>
    <x v="10"/>
    <x v="0"/>
    <d v="2022-08-12T00:00:00"/>
    <x v="4"/>
    <x v="15"/>
  </r>
  <r>
    <d v="2022-10-08T10:04:17"/>
    <s v="JC05F08"/>
    <n v="60"/>
    <n v="0.94199999999999995"/>
    <n v="7.3999999999999996E-2"/>
    <n v="7.9"/>
    <n v="80"/>
    <n v="500"/>
    <n v="942"/>
    <s v="08"/>
    <s v="J"/>
    <s v="C"/>
    <x v="10"/>
    <x v="0"/>
    <d v="2022-08-12T00:00:00"/>
    <x v="4"/>
    <x v="7"/>
  </r>
  <r>
    <d v="2022-10-08T10:13:31"/>
    <s v="JC05F07"/>
    <n v="60"/>
    <n v="0.91200000000000003"/>
    <n v="6.4000000000000001E-2"/>
    <n v="7"/>
    <n v="81.7"/>
    <n v="509"/>
    <n v="912"/>
    <s v="07"/>
    <s v="J"/>
    <s v="C"/>
    <x v="10"/>
    <x v="0"/>
    <d v="2022-08-12T00:00:00"/>
    <x v="4"/>
    <x v="6"/>
  </r>
  <r>
    <d v="2022-10-08T10:23:59"/>
    <s v="JC05F06"/>
    <n v="60"/>
    <n v="0.877"/>
    <n v="6.0999999999999999E-2"/>
    <n v="7"/>
    <n v="78.3"/>
    <n v="513"/>
    <n v="877"/>
    <s v="06"/>
    <s v="J"/>
    <s v="C"/>
    <x v="10"/>
    <x v="0"/>
    <d v="2022-08-12T00:00:00"/>
    <x v="4"/>
    <x v="5"/>
  </r>
  <r>
    <d v="2022-10-08T10:32:59"/>
    <s v="JC05F05"/>
    <n v="61"/>
    <n v="0.90400000000000003"/>
    <n v="7.2999999999999995E-2"/>
    <n v="8.1"/>
    <n v="78.7"/>
    <n v="533"/>
    <n v="904"/>
    <s v="05"/>
    <s v="J"/>
    <s v="C"/>
    <x v="10"/>
    <x v="0"/>
    <d v="2022-08-12T00:00:00"/>
    <x v="4"/>
    <x v="4"/>
  </r>
  <r>
    <d v="2022-10-08T10:42:10"/>
    <s v="JC05F04"/>
    <n v="60"/>
    <n v="0.93400000000000005"/>
    <n v="9.9000000000000005E-2"/>
    <n v="10.6"/>
    <n v="65"/>
    <n v="520"/>
    <n v="934"/>
    <s v="04"/>
    <s v="J"/>
    <s v="C"/>
    <x v="10"/>
    <x v="0"/>
    <d v="2022-08-12T00:00:00"/>
    <x v="4"/>
    <x v="3"/>
  </r>
  <r>
    <d v="2022-10-08T10:51:52"/>
    <s v="JC05F03"/>
    <n v="60"/>
    <n v="0.93600000000000005"/>
    <n v="0.10100000000000001"/>
    <n v="10.8"/>
    <n v="66.7"/>
    <n v="513"/>
    <n v="936"/>
    <s v="03"/>
    <s v="J"/>
    <s v="C"/>
    <x v="10"/>
    <x v="0"/>
    <d v="2022-08-12T00:00:00"/>
    <x v="4"/>
    <x v="2"/>
  </r>
  <r>
    <d v="2022-10-08T11:01:13"/>
    <s v="JC05F02"/>
    <n v="60"/>
    <n v="0.88100000000000001"/>
    <n v="9.6000000000000002E-2"/>
    <n v="10.9"/>
    <n v="60"/>
    <n v="497"/>
    <n v="881"/>
    <s v="02"/>
    <s v="J"/>
    <s v="C"/>
    <x v="10"/>
    <x v="0"/>
    <d v="2022-08-12T00:00:00"/>
    <x v="4"/>
    <x v="1"/>
  </r>
  <r>
    <d v="2022-10-08T11:10:41"/>
    <s v="JC05F01"/>
    <n v="60"/>
    <n v="0.877"/>
    <n v="8.5999999999999993E-2"/>
    <n v="9.8000000000000007"/>
    <n v="70"/>
    <n v="477"/>
    <n v="877"/>
    <s v="01"/>
    <s v="J"/>
    <s v="C"/>
    <x v="10"/>
    <x v="0"/>
    <d v="2022-08-12T00:00:00"/>
    <x v="4"/>
    <x v="0"/>
  </r>
  <r>
    <d v="2022-10-06T09:08:56"/>
    <s v="JC10M02"/>
    <n v="20"/>
    <n v="1.153"/>
    <n v="6.4000000000000001E-2"/>
    <n v="5.5"/>
    <n v="85"/>
    <n v="429"/>
    <n v="1153"/>
    <s v="02"/>
    <s v="J"/>
    <s v="C"/>
    <x v="8"/>
    <x v="1"/>
    <d v="2022-08-18T00:00:00"/>
    <x v="3"/>
    <x v="1"/>
  </r>
  <r>
    <d v="2022-10-06T09:13:39"/>
    <s v="JC10M03"/>
    <n v="20"/>
    <n v="1.202"/>
    <n v="9.9000000000000005E-2"/>
    <n v="8.3000000000000007"/>
    <n v="85"/>
    <n v="465"/>
    <n v="1202"/>
    <s v="03"/>
    <s v="J"/>
    <s v="C"/>
    <x v="8"/>
    <x v="1"/>
    <d v="2022-08-18T00:00:00"/>
    <x v="3"/>
    <x v="2"/>
  </r>
  <r>
    <d v="2022-10-06T09:17:37"/>
    <s v="JC10M04"/>
    <n v="20"/>
    <n v="1.2110000000000001"/>
    <n v="7.1999999999999995E-2"/>
    <n v="6"/>
    <n v="95"/>
    <n v="391"/>
    <n v="1211"/>
    <s v="04"/>
    <s v="J"/>
    <s v="C"/>
    <x v="8"/>
    <x v="1"/>
    <d v="2022-08-18T00:00:00"/>
    <x v="3"/>
    <x v="3"/>
  </r>
  <r>
    <d v="2022-10-06T09:22:07"/>
    <s v="JC10M05"/>
    <n v="20"/>
    <n v="1.212"/>
    <n v="9.8000000000000004E-2"/>
    <n v="8.1"/>
    <n v="95"/>
    <n v="459"/>
    <n v="1212"/>
    <s v="05"/>
    <s v="J"/>
    <s v="C"/>
    <x v="8"/>
    <x v="1"/>
    <d v="2022-08-18T00:00:00"/>
    <x v="3"/>
    <x v="4"/>
  </r>
  <r>
    <d v="2022-10-06T09:26:17"/>
    <s v="JC10M06"/>
    <n v="20"/>
    <n v="1.3149999999999999"/>
    <n v="9.1999999999999998E-2"/>
    <n v="7"/>
    <n v="95"/>
    <n v="369"/>
    <n v="1315"/>
    <s v="06"/>
    <s v="J"/>
    <s v="C"/>
    <x v="8"/>
    <x v="1"/>
    <d v="2022-08-18T00:00:00"/>
    <x v="3"/>
    <x v="5"/>
  </r>
  <r>
    <d v="2022-10-06T09:31:03"/>
    <s v="JC10M07"/>
    <n v="20"/>
    <n v="1.1259999999999999"/>
    <n v="0.109"/>
    <n v="9.6"/>
    <n v="75"/>
    <n v="477"/>
    <n v="1126"/>
    <s v="07"/>
    <s v="J"/>
    <s v="C"/>
    <x v="8"/>
    <x v="1"/>
    <d v="2022-08-18T00:00:00"/>
    <x v="3"/>
    <x v="6"/>
  </r>
  <r>
    <d v="2022-10-06T09:34:38"/>
    <s v="JC14M02"/>
    <n v="20"/>
    <n v="0.91500000000000004"/>
    <n v="5.8000000000000003E-2"/>
    <n v="6.3"/>
    <n v="90"/>
    <n v="320"/>
    <n v="915"/>
    <s v="02"/>
    <s v="J"/>
    <s v="C"/>
    <x v="13"/>
    <x v="1"/>
    <d v="2022-08-25T00:00:00"/>
    <x v="2"/>
    <x v="1"/>
  </r>
  <r>
    <d v="2022-10-06T09:36:21"/>
    <s v="JC10F16"/>
    <n v="60"/>
    <n v="0.84299999999999997"/>
    <n v="5.7000000000000002E-2"/>
    <n v="6.8"/>
    <n v="91.7"/>
    <n v="561"/>
    <n v="843"/>
    <s v="16"/>
    <s v="J"/>
    <s v="C"/>
    <x v="8"/>
    <x v="0"/>
    <d v="2022-08-18T00:00:00"/>
    <x v="3"/>
    <x v="8"/>
  </r>
  <r>
    <d v="2022-10-06T09:39:28"/>
    <s v="JC14M03"/>
    <n v="44"/>
    <n v="0.995"/>
    <n v="0.09"/>
    <n v="9"/>
    <n v="77.3"/>
    <n v="356"/>
    <n v="995"/>
    <s v="03"/>
    <s v="J"/>
    <s v="C"/>
    <x v="13"/>
    <x v="1"/>
    <d v="2022-08-25T00:00:00"/>
    <x v="2"/>
    <x v="2"/>
  </r>
  <r>
    <d v="2022-10-06T09:44:52"/>
    <s v="JC10F15"/>
    <n v="60"/>
    <n v="0.86299999999999999"/>
    <n v="4.5999999999999999E-2"/>
    <n v="5.3"/>
    <n v="93.3"/>
    <n v="570"/>
    <n v="863"/>
    <s v="15"/>
    <s v="J"/>
    <s v="C"/>
    <x v="8"/>
    <x v="0"/>
    <d v="2022-08-18T00:00:00"/>
    <x v="3"/>
    <x v="9"/>
  </r>
  <r>
    <d v="2022-10-06T09:48:03"/>
    <s v="JC14M04"/>
    <n v="20"/>
    <n v="0.98799999999999999"/>
    <n v="8.3000000000000004E-2"/>
    <n v="8.4"/>
    <n v="85"/>
    <n v="421"/>
    <n v="988"/>
    <s v="04"/>
    <s v="J"/>
    <s v="C"/>
    <x v="13"/>
    <x v="1"/>
    <d v="2022-08-25T00:00:00"/>
    <x v="2"/>
    <x v="3"/>
  </r>
  <r>
    <d v="2022-10-06T09:51:55"/>
    <s v="JC14M05"/>
    <n v="28"/>
    <n v="0.98799999999999999"/>
    <n v="0.08"/>
    <n v="8.1"/>
    <n v="85.7"/>
    <n v="380"/>
    <n v="988"/>
    <s v="05"/>
    <s v="J"/>
    <s v="C"/>
    <x v="13"/>
    <x v="1"/>
    <d v="2022-08-25T00:00:00"/>
    <x v="2"/>
    <x v="4"/>
  </r>
  <r>
    <d v="2022-10-06T09:53:41"/>
    <s v="JC10F14"/>
    <n v="60"/>
    <n v="0.84199999999999997"/>
    <n v="5.0999999999999997E-2"/>
    <n v="6"/>
    <n v="93.3"/>
    <n v="523"/>
    <n v="842"/>
    <s v="14"/>
    <s v="J"/>
    <s v="C"/>
    <x v="8"/>
    <x v="0"/>
    <d v="2022-08-18T00:00:00"/>
    <x v="3"/>
    <x v="10"/>
  </r>
  <r>
    <d v="2022-10-06T09:58:56"/>
    <s v="JC14M06"/>
    <n v="20"/>
    <n v="1.0760000000000001"/>
    <n v="0.1"/>
    <n v="9.3000000000000007"/>
    <n v="60"/>
    <n v="407"/>
    <n v="1076"/>
    <s v="06"/>
    <s v="J"/>
    <s v="C"/>
    <x v="13"/>
    <x v="1"/>
    <d v="2022-08-25T00:00:00"/>
    <x v="2"/>
    <x v="5"/>
  </r>
  <r>
    <d v="2022-10-06T10:02:47"/>
    <s v="JC14M07"/>
    <n v="20"/>
    <n v="1.1240000000000001"/>
    <n v="9.5000000000000001E-2"/>
    <n v="8.4"/>
    <n v="70"/>
    <n v="365"/>
    <n v="1124"/>
    <s v="07"/>
    <s v="J"/>
    <s v="C"/>
    <x v="13"/>
    <x v="1"/>
    <d v="2022-08-25T00:00:00"/>
    <x v="2"/>
    <x v="6"/>
  </r>
  <r>
    <d v="2022-10-06T10:03:00"/>
    <s v="JC10F13"/>
    <n v="60"/>
    <n v="0.83199999999999996"/>
    <n v="6.2E-2"/>
    <n v="7.4"/>
    <n v="83.3"/>
    <n v="501"/>
    <n v="832"/>
    <s v="13"/>
    <s v="J"/>
    <s v="C"/>
    <x v="8"/>
    <x v="0"/>
    <d v="2022-08-18T00:00:00"/>
    <x v="3"/>
    <x v="11"/>
  </r>
  <r>
    <d v="2022-10-06T10:08:27"/>
    <s v="JC14F16"/>
    <n v="60"/>
    <n v="0.71099999999999997"/>
    <n v="5.1999999999999998E-2"/>
    <n v="7.4"/>
    <n v="85"/>
    <n v="404"/>
    <n v="711"/>
    <s v="16"/>
    <s v="J"/>
    <s v="C"/>
    <x v="13"/>
    <x v="0"/>
    <d v="2022-08-25T00:00:00"/>
    <x v="2"/>
    <x v="8"/>
  </r>
  <r>
    <d v="2022-10-06T10:13:26"/>
    <s v="JC10F12"/>
    <n v="60"/>
    <n v="0.82099999999999995"/>
    <n v="6.7000000000000004E-2"/>
    <n v="8.1999999999999993"/>
    <n v="90"/>
    <n v="508"/>
    <n v="821"/>
    <s v="12"/>
    <s v="J"/>
    <s v="C"/>
    <x v="8"/>
    <x v="0"/>
    <d v="2022-08-18T00:00:00"/>
    <x v="3"/>
    <x v="12"/>
  </r>
  <r>
    <d v="2022-10-06T10:19:14"/>
    <s v="JC14F15"/>
    <n v="60"/>
    <n v="0.72099999999999997"/>
    <n v="5.1999999999999998E-2"/>
    <n v="7.2"/>
    <n v="86.7"/>
    <n v="468"/>
    <n v="721"/>
    <s v="15"/>
    <s v="J"/>
    <s v="C"/>
    <x v="13"/>
    <x v="0"/>
    <d v="2022-08-25T00:00:00"/>
    <x v="2"/>
    <x v="9"/>
  </r>
  <r>
    <d v="2022-10-06T10:23:21"/>
    <s v="JC10F11"/>
    <n v="60"/>
    <n v="0.85"/>
    <n v="5.7000000000000002E-2"/>
    <n v="6.7"/>
    <n v="86.7"/>
    <n v="454"/>
    <n v="850"/>
    <s v="11"/>
    <s v="J"/>
    <s v="C"/>
    <x v="8"/>
    <x v="0"/>
    <d v="2022-08-18T00:00:00"/>
    <x v="3"/>
    <x v="13"/>
  </r>
  <r>
    <d v="2022-10-06T10:29:17"/>
    <s v="JC14F14"/>
    <n v="60"/>
    <n v="0.72099999999999997"/>
    <n v="4.5999999999999999E-2"/>
    <n v="6.4"/>
    <n v="90"/>
    <n v="401"/>
    <n v="721"/>
    <s v="14"/>
    <s v="J"/>
    <s v="C"/>
    <x v="13"/>
    <x v="0"/>
    <d v="2022-08-25T00:00:00"/>
    <x v="2"/>
    <x v="10"/>
  </r>
  <r>
    <d v="2022-10-06T10:34:55"/>
    <s v="JC10F10"/>
    <n v="60"/>
    <n v="0.82799999999999996"/>
    <n v="4.4999999999999998E-2"/>
    <n v="5.4"/>
    <n v="95"/>
    <n v="424"/>
    <n v="828"/>
    <s v="10"/>
    <s v="J"/>
    <s v="C"/>
    <x v="8"/>
    <x v="0"/>
    <d v="2022-08-18T00:00:00"/>
    <x v="3"/>
    <x v="14"/>
  </r>
  <r>
    <d v="2022-10-06T10:40:37"/>
    <s v="JC14F13"/>
    <n v="60"/>
    <n v="0.72199999999999998"/>
    <n v="4.2999999999999997E-2"/>
    <n v="5.9"/>
    <n v="93.3"/>
    <n v="444"/>
    <n v="722"/>
    <s v="13"/>
    <s v="J"/>
    <s v="C"/>
    <x v="13"/>
    <x v="0"/>
    <d v="2022-08-25T00:00:00"/>
    <x v="2"/>
    <x v="11"/>
  </r>
  <r>
    <d v="2022-10-06T10:46:17"/>
    <s v="JC10F09"/>
    <n v="60"/>
    <n v="0.84"/>
    <n v="7.1999999999999995E-2"/>
    <n v="8.6"/>
    <n v="76.7"/>
    <n v="445"/>
    <n v="840"/>
    <s v="09"/>
    <s v="J"/>
    <s v="C"/>
    <x v="8"/>
    <x v="0"/>
    <d v="2022-08-18T00:00:00"/>
    <x v="3"/>
    <x v="15"/>
  </r>
  <r>
    <d v="2022-10-06T10:51:17"/>
    <s v="JC14F12"/>
    <n v="60"/>
    <n v="0.71"/>
    <n v="4.7E-2"/>
    <n v="6.7"/>
    <n v="88.3"/>
    <n v="421"/>
    <n v="710"/>
    <s v="12"/>
    <s v="J"/>
    <s v="C"/>
    <x v="13"/>
    <x v="0"/>
    <d v="2022-08-25T00:00:00"/>
    <x v="2"/>
    <x v="12"/>
  </r>
  <r>
    <d v="2022-10-06T10:57:02"/>
    <s v="JC10F08"/>
    <n v="60"/>
    <n v="0.98499999999999999"/>
    <n v="7.0999999999999994E-2"/>
    <n v="7.2"/>
    <n v="90"/>
    <n v="453"/>
    <n v="985"/>
    <s v="08"/>
    <s v="J"/>
    <s v="C"/>
    <x v="8"/>
    <x v="0"/>
    <d v="2022-08-18T00:00:00"/>
    <x v="3"/>
    <x v="7"/>
  </r>
  <r>
    <d v="2022-10-06T11:02:40"/>
    <s v="JC14F11"/>
    <n v="59"/>
    <n v="0.73399999999999999"/>
    <n v="5.8000000000000003E-2"/>
    <n v="7.8"/>
    <n v="79.7"/>
    <n v="402"/>
    <n v="734"/>
    <s v="11"/>
    <s v="J"/>
    <s v="C"/>
    <x v="13"/>
    <x v="0"/>
    <d v="2022-08-25T00:00:00"/>
    <x v="2"/>
    <x v="13"/>
  </r>
  <r>
    <d v="2022-10-06T11:06:59"/>
    <s v="JC10F07"/>
    <n v="60"/>
    <n v="0.96899999999999997"/>
    <n v="6.2E-2"/>
    <n v="6.4"/>
    <n v="90"/>
    <n v="489"/>
    <n v="969"/>
    <s v="07"/>
    <s v="J"/>
    <s v="C"/>
    <x v="8"/>
    <x v="0"/>
    <d v="2022-08-18T00:00:00"/>
    <x v="3"/>
    <x v="6"/>
  </r>
  <r>
    <d v="2022-10-06T11:14:13"/>
    <s v="JC14F10"/>
    <n v="60"/>
    <n v="0.79200000000000004"/>
    <n v="5.5E-2"/>
    <n v="6.9"/>
    <n v="88.3"/>
    <n v="442"/>
    <n v="792"/>
    <s v="10"/>
    <s v="J"/>
    <s v="C"/>
    <x v="13"/>
    <x v="0"/>
    <d v="2022-08-25T00:00:00"/>
    <x v="2"/>
    <x v="14"/>
  </r>
  <r>
    <d v="2022-10-06T11:16:45"/>
    <s v="JC10F06"/>
    <n v="60"/>
    <n v="0.88400000000000001"/>
    <n v="8.5999999999999993E-2"/>
    <n v="9.6999999999999993"/>
    <n v="70"/>
    <n v="536"/>
    <n v="884"/>
    <s v="06"/>
    <s v="J"/>
    <s v="C"/>
    <x v="8"/>
    <x v="0"/>
    <d v="2022-08-18T00:00:00"/>
    <x v="3"/>
    <x v="5"/>
  </r>
  <r>
    <d v="2022-10-06T11:25:01"/>
    <s v="JC14F09"/>
    <n v="60"/>
    <n v="0.79600000000000004"/>
    <n v="5.7000000000000002E-2"/>
    <n v="7.1"/>
    <n v="85"/>
    <n v="439"/>
    <n v="796"/>
    <s v="09"/>
    <s v="J"/>
    <s v="C"/>
    <x v="13"/>
    <x v="0"/>
    <d v="2022-08-25T00:00:00"/>
    <x v="2"/>
    <x v="15"/>
  </r>
  <r>
    <d v="2022-10-06T11:25:43"/>
    <s v="JC10F05"/>
    <n v="60"/>
    <n v="0.77400000000000002"/>
    <n v="4.7E-2"/>
    <n v="6"/>
    <n v="91.7"/>
    <n v="493"/>
    <n v="774"/>
    <s v="05"/>
    <s v="J"/>
    <s v="C"/>
    <x v="8"/>
    <x v="0"/>
    <d v="2022-08-18T00:00:00"/>
    <x v="3"/>
    <x v="4"/>
  </r>
  <r>
    <d v="2022-10-06T11:35:10"/>
    <s v="JC10F04"/>
    <n v="59"/>
    <n v="0.78900000000000003"/>
    <n v="4.9000000000000002E-2"/>
    <n v="6.3"/>
    <n v="93.2"/>
    <n v="461"/>
    <n v="789"/>
    <s v="04"/>
    <s v="J"/>
    <s v="C"/>
    <x v="8"/>
    <x v="0"/>
    <d v="2022-08-18T00:00:00"/>
    <x v="3"/>
    <x v="3"/>
  </r>
  <r>
    <d v="2022-10-06T11:44:49"/>
    <s v="JC10F03"/>
    <n v="60"/>
    <n v="0.76400000000000001"/>
    <n v="4.7E-2"/>
    <n v="6.2"/>
    <n v="90"/>
    <n v="539"/>
    <n v="764"/>
    <s v="03"/>
    <s v="J"/>
    <s v="C"/>
    <x v="8"/>
    <x v="0"/>
    <d v="2022-08-18T00:00:00"/>
    <x v="3"/>
    <x v="2"/>
  </r>
  <r>
    <d v="2022-10-06T11:53:31"/>
    <s v="JC10F02"/>
    <n v="60"/>
    <n v="0.77600000000000002"/>
    <n v="4.3999999999999997E-2"/>
    <n v="5.7"/>
    <n v="88.3"/>
    <n v="532"/>
    <n v="776"/>
    <s v="02"/>
    <s v="J"/>
    <s v="C"/>
    <x v="8"/>
    <x v="0"/>
    <d v="2022-08-18T00:00:00"/>
    <x v="3"/>
    <x v="1"/>
  </r>
  <r>
    <d v="2022-10-06T12:02:04"/>
    <s v="JC10F01"/>
    <n v="60"/>
    <n v="0.78700000000000003"/>
    <n v="4.7E-2"/>
    <n v="6"/>
    <n v="90"/>
    <n v="536"/>
    <n v="787"/>
    <s v="01"/>
    <s v="J"/>
    <s v="C"/>
    <x v="8"/>
    <x v="0"/>
    <d v="2022-08-18T00:00:00"/>
    <x v="3"/>
    <x v="0"/>
  </r>
  <r>
    <d v="2022-10-06T13:14:16"/>
    <s v="JC14F08"/>
    <n v="60"/>
    <n v="0.78700000000000003"/>
    <n v="6.8000000000000005E-2"/>
    <n v="8.6"/>
    <n v="75"/>
    <n v="366"/>
    <n v="787"/>
    <s v="08"/>
    <s v="J"/>
    <s v="C"/>
    <x v="13"/>
    <x v="0"/>
    <d v="2022-08-25T00:00:00"/>
    <x v="2"/>
    <x v="7"/>
  </r>
  <r>
    <d v="2022-10-06T13:14:28"/>
    <s v="JC11M02"/>
    <n v="20"/>
    <n v="1.105"/>
    <n v="8.3000000000000004E-2"/>
    <n v="7.5"/>
    <n v="90"/>
    <n v="456"/>
    <n v="1105"/>
    <s v="02"/>
    <s v="J"/>
    <s v="C"/>
    <x v="9"/>
    <x v="1"/>
    <d v="2022-08-18T00:00:00"/>
    <x v="3"/>
    <x v="1"/>
  </r>
  <r>
    <d v="2022-10-06T13:19:06"/>
    <s v="JC11M03"/>
    <n v="20"/>
    <n v="1.1599999999999999"/>
    <n v="0.11700000000000001"/>
    <n v="10.1"/>
    <n v="80"/>
    <n v="409"/>
    <n v="1160"/>
    <s v="03"/>
    <s v="J"/>
    <s v="C"/>
    <x v="9"/>
    <x v="1"/>
    <d v="2022-08-18T00:00:00"/>
    <x v="3"/>
    <x v="2"/>
  </r>
  <r>
    <d v="2022-10-06T13:23:00"/>
    <s v="JC11M04"/>
    <n v="20"/>
    <n v="1.214"/>
    <n v="9.1999999999999998E-2"/>
    <n v="7.6"/>
    <n v="85"/>
    <n v="493"/>
    <n v="1214"/>
    <s v="04"/>
    <s v="J"/>
    <s v="C"/>
    <x v="9"/>
    <x v="1"/>
    <d v="2022-08-18T00:00:00"/>
    <x v="3"/>
    <x v="3"/>
  </r>
  <r>
    <d v="2022-10-06T13:26:20"/>
    <s v="JC14F07"/>
    <n v="60"/>
    <n v="0.81899999999999995"/>
    <n v="5.2999999999999999E-2"/>
    <n v="6.5"/>
    <n v="91.7"/>
    <n v="443"/>
    <n v="819"/>
    <s v="07"/>
    <s v="J"/>
    <s v="C"/>
    <x v="13"/>
    <x v="0"/>
    <d v="2022-08-25T00:00:00"/>
    <x v="2"/>
    <x v="6"/>
  </r>
  <r>
    <d v="2022-10-06T13:26:25"/>
    <s v="JC11M05"/>
    <n v="20"/>
    <n v="1.266"/>
    <n v="8.4000000000000005E-2"/>
    <n v="6.7"/>
    <n v="85"/>
    <n v="439"/>
    <n v="1266"/>
    <s v="05"/>
    <s v="J"/>
    <s v="C"/>
    <x v="9"/>
    <x v="1"/>
    <d v="2022-08-18T00:00:00"/>
    <x v="3"/>
    <x v="4"/>
  </r>
  <r>
    <d v="2022-10-06T13:30:32"/>
    <s v="JC11M06"/>
    <n v="20"/>
    <n v="1.3939999999999999"/>
    <n v="6.9000000000000006E-2"/>
    <n v="4.9000000000000004"/>
    <n v="100"/>
    <n v="456"/>
    <n v="1394"/>
    <s v="06"/>
    <s v="J"/>
    <s v="C"/>
    <x v="9"/>
    <x v="1"/>
    <d v="2022-08-18T00:00:00"/>
    <x v="3"/>
    <x v="5"/>
  </r>
  <r>
    <d v="2022-10-06T13:34:07"/>
    <s v="JC11M07"/>
    <n v="20"/>
    <n v="0.97499999999999998"/>
    <n v="4.2999999999999997E-2"/>
    <n v="4.4000000000000004"/>
    <n v="100"/>
    <n v="483"/>
    <n v="975"/>
    <s v="07"/>
    <s v="J"/>
    <s v="C"/>
    <x v="9"/>
    <x v="1"/>
    <d v="2022-08-18T00:00:00"/>
    <x v="3"/>
    <x v="6"/>
  </r>
  <r>
    <d v="2022-10-06T13:37:09"/>
    <s v="JC14F06"/>
    <n v="60"/>
    <n v="0.71099999999999997"/>
    <n v="4.8000000000000001E-2"/>
    <n v="6.8"/>
    <n v="86.7"/>
    <n v="433"/>
    <n v="711"/>
    <s v="06"/>
    <s v="J"/>
    <s v="C"/>
    <x v="13"/>
    <x v="0"/>
    <d v="2022-08-25T00:00:00"/>
    <x v="2"/>
    <x v="5"/>
  </r>
  <r>
    <d v="2022-10-06T13:39:00"/>
    <s v="JC11F16"/>
    <n v="60"/>
    <n v="0.86"/>
    <n v="0.05"/>
    <n v="5.8"/>
    <n v="91.7"/>
    <n v="513"/>
    <n v="860"/>
    <s v="16"/>
    <s v="J"/>
    <s v="C"/>
    <x v="9"/>
    <x v="0"/>
    <d v="2022-08-18T00:00:00"/>
    <x v="3"/>
    <x v="8"/>
  </r>
  <r>
    <d v="2022-10-06T13:48:18"/>
    <s v="JC11F15"/>
    <n v="60"/>
    <n v="0.82699999999999996"/>
    <n v="5.6000000000000001E-2"/>
    <n v="6.8"/>
    <n v="90"/>
    <n v="502"/>
    <n v="827"/>
    <s v="15"/>
    <s v="J"/>
    <s v="C"/>
    <x v="9"/>
    <x v="0"/>
    <d v="2022-08-18T00:00:00"/>
    <x v="3"/>
    <x v="9"/>
  </r>
  <r>
    <d v="2022-10-06T13:48:32"/>
    <s v="JC14F05"/>
    <n v="60"/>
    <n v="0.70899999999999996"/>
    <n v="7.2999999999999995E-2"/>
    <n v="10.3"/>
    <n v="78.3"/>
    <n v="430"/>
    <n v="709"/>
    <s v="05"/>
    <s v="J"/>
    <s v="C"/>
    <x v="13"/>
    <x v="0"/>
    <d v="2022-08-25T00:00:00"/>
    <x v="2"/>
    <x v="4"/>
  </r>
  <r>
    <d v="2022-10-06T13:58:15"/>
    <s v="JC11F14"/>
    <n v="60"/>
    <n v="0.83599999999999997"/>
    <n v="5.5E-2"/>
    <n v="6.6"/>
    <n v="88.3"/>
    <n v="483"/>
    <n v="836"/>
    <s v="14"/>
    <s v="J"/>
    <s v="C"/>
    <x v="9"/>
    <x v="0"/>
    <d v="2022-08-18T00:00:00"/>
    <x v="3"/>
    <x v="10"/>
  </r>
  <r>
    <d v="2022-10-06T13:59:35"/>
    <s v="JC14F04"/>
    <n v="60"/>
    <n v="0.84599999999999997"/>
    <n v="7.0000000000000007E-2"/>
    <n v="8.3000000000000007"/>
    <n v="81.7"/>
    <n v="435"/>
    <n v="846"/>
    <s v="04"/>
    <s v="J"/>
    <s v="C"/>
    <x v="13"/>
    <x v="0"/>
    <d v="2022-08-25T00:00:00"/>
    <x v="2"/>
    <x v="3"/>
  </r>
  <r>
    <d v="2022-10-06T14:07:57"/>
    <s v="JC11F13"/>
    <n v="60"/>
    <n v="0.82299999999999995"/>
    <n v="5.3999999999999999E-2"/>
    <n v="6.5"/>
    <n v="90"/>
    <n v="548"/>
    <n v="823"/>
    <s v="13"/>
    <s v="J"/>
    <s v="C"/>
    <x v="9"/>
    <x v="0"/>
    <d v="2022-08-18T00:00:00"/>
    <x v="3"/>
    <x v="11"/>
  </r>
  <r>
    <d v="2022-10-06T14:10:00"/>
    <s v="JC14F03"/>
    <n v="60"/>
    <n v="0.63400000000000001"/>
    <n v="3.7999999999999999E-2"/>
    <n v="6"/>
    <n v="90"/>
    <n v="425"/>
    <n v="634"/>
    <s v="03"/>
    <s v="J"/>
    <s v="C"/>
    <x v="13"/>
    <x v="0"/>
    <d v="2022-08-25T00:00:00"/>
    <x v="2"/>
    <x v="2"/>
  </r>
  <r>
    <d v="2022-10-06T14:17:14"/>
    <s v="JC11F12"/>
    <n v="60"/>
    <n v="0.82299999999999995"/>
    <n v="5.5E-2"/>
    <n v="6.7"/>
    <n v="88.3"/>
    <n v="531"/>
    <n v="823"/>
    <s v="12"/>
    <s v="J"/>
    <s v="C"/>
    <x v="9"/>
    <x v="0"/>
    <d v="2022-08-18T00:00:00"/>
    <x v="3"/>
    <x v="12"/>
  </r>
  <r>
    <d v="2022-10-06T14:21:50"/>
    <s v="JC14F02"/>
    <n v="60"/>
    <n v="0.67100000000000004"/>
    <n v="3.7999999999999999E-2"/>
    <n v="5.7"/>
    <n v="90"/>
    <n v="393"/>
    <n v="671"/>
    <s v="02"/>
    <s v="J"/>
    <s v="C"/>
    <x v="13"/>
    <x v="0"/>
    <d v="2022-08-25T00:00:00"/>
    <x v="2"/>
    <x v="1"/>
  </r>
  <r>
    <d v="2022-10-06T14:26:02"/>
    <s v="JC11F11"/>
    <n v="60"/>
    <n v="0.83499999999999996"/>
    <n v="5.2999999999999999E-2"/>
    <n v="6.4"/>
    <n v="91.7"/>
    <n v="513"/>
    <n v="835"/>
    <s v="11"/>
    <s v="J"/>
    <s v="C"/>
    <x v="9"/>
    <x v="0"/>
    <d v="2022-08-18T00:00:00"/>
    <x v="3"/>
    <x v="13"/>
  </r>
  <r>
    <d v="2022-10-06T14:33:54"/>
    <s v="JC14F01"/>
    <n v="60"/>
    <n v="0.625"/>
    <n v="3.7999999999999999E-2"/>
    <n v="6.1"/>
    <n v="88.3"/>
    <n v="372"/>
    <n v="625"/>
    <s v="01"/>
    <s v="J"/>
    <s v="C"/>
    <x v="13"/>
    <x v="0"/>
    <d v="2022-08-25T00:00:00"/>
    <x v="2"/>
    <x v="0"/>
  </r>
  <r>
    <d v="2022-10-06T14:35:18"/>
    <s v="JC11F10"/>
    <n v="60"/>
    <n v="0.84399999999999997"/>
    <n v="6.0999999999999999E-2"/>
    <n v="7.2"/>
    <n v="83.3"/>
    <n v="518"/>
    <n v="844"/>
    <s v="10"/>
    <s v="J"/>
    <s v="C"/>
    <x v="9"/>
    <x v="0"/>
    <d v="2022-08-18T00:00:00"/>
    <x v="3"/>
    <x v="14"/>
  </r>
  <r>
    <d v="2022-10-06T14:44:14"/>
    <s v="JC11F09"/>
    <n v="60"/>
    <n v="0.79400000000000004"/>
    <n v="4.5999999999999999E-2"/>
    <n v="5.8"/>
    <n v="88.3"/>
    <n v="479"/>
    <n v="794"/>
    <s v="09"/>
    <s v="J"/>
    <s v="C"/>
    <x v="9"/>
    <x v="0"/>
    <d v="2022-08-18T00:00:00"/>
    <x v="3"/>
    <x v="15"/>
  </r>
  <r>
    <d v="2022-10-06T14:53:33"/>
    <s v="JC11F08"/>
    <n v="60"/>
    <n v="0.93500000000000005"/>
    <n v="0.06"/>
    <n v="6.4"/>
    <n v="86.7"/>
    <n v="483"/>
    <n v="935"/>
    <s v="08"/>
    <s v="J"/>
    <s v="C"/>
    <x v="9"/>
    <x v="0"/>
    <d v="2022-08-18T00:00:00"/>
    <x v="3"/>
    <x v="7"/>
  </r>
  <r>
    <d v="2022-10-06T15:03:10"/>
    <s v="JC11F07"/>
    <n v="60"/>
    <n v="0.95699999999999996"/>
    <n v="7.5999999999999998E-2"/>
    <n v="8"/>
    <n v="83.3"/>
    <n v="493"/>
    <n v="957"/>
    <s v="07"/>
    <s v="J"/>
    <s v="C"/>
    <x v="9"/>
    <x v="0"/>
    <d v="2022-08-18T00:00:00"/>
    <x v="3"/>
    <x v="6"/>
  </r>
  <r>
    <d v="2022-10-06T15:13:20"/>
    <s v="JC11F06"/>
    <n v="60"/>
    <n v="0.81299999999999994"/>
    <n v="0.11"/>
    <n v="13.6"/>
    <n v="50"/>
    <n v="489"/>
    <n v="813"/>
    <s v="06"/>
    <s v="J"/>
    <s v="C"/>
    <x v="9"/>
    <x v="0"/>
    <d v="2022-08-18T00:00:00"/>
    <x v="3"/>
    <x v="5"/>
  </r>
  <r>
    <d v="2022-10-06T15:23:12"/>
    <s v="JC11F05"/>
    <n v="60"/>
    <n v="0.73599999999999999"/>
    <n v="4.9000000000000002E-2"/>
    <n v="6.7"/>
    <n v="90"/>
    <n v="475"/>
    <n v="736"/>
    <s v="05"/>
    <s v="J"/>
    <s v="C"/>
    <x v="9"/>
    <x v="0"/>
    <d v="2022-08-18T00:00:00"/>
    <x v="3"/>
    <x v="4"/>
  </r>
  <r>
    <d v="2022-10-06T15:32:36"/>
    <s v="JC11F04"/>
    <n v="60"/>
    <n v="0.77700000000000002"/>
    <n v="4.2999999999999997E-2"/>
    <n v="5.6"/>
    <n v="91.7"/>
    <n v="506"/>
    <n v="777"/>
    <s v="04"/>
    <s v="J"/>
    <s v="C"/>
    <x v="9"/>
    <x v="0"/>
    <d v="2022-08-18T00:00:00"/>
    <x v="3"/>
    <x v="3"/>
  </r>
  <r>
    <d v="2022-10-06T15:41:49"/>
    <s v="JC11F03"/>
    <n v="60"/>
    <n v="0.78"/>
    <n v="5.0999999999999997E-2"/>
    <n v="6.6"/>
    <n v="86.7"/>
    <n v="451"/>
    <n v="780"/>
    <s v="03"/>
    <s v="J"/>
    <s v="C"/>
    <x v="9"/>
    <x v="0"/>
    <d v="2022-08-18T00:00:00"/>
    <x v="3"/>
    <x v="2"/>
  </r>
  <r>
    <d v="2022-10-06T15:52:13"/>
    <s v="JC11F02"/>
    <n v="60"/>
    <n v="0.73799999999999999"/>
    <n v="5.6000000000000001E-2"/>
    <n v="7.6"/>
    <n v="85"/>
    <n v="461"/>
    <n v="738"/>
    <s v="02"/>
    <s v="J"/>
    <s v="C"/>
    <x v="9"/>
    <x v="0"/>
    <d v="2022-08-18T00:00:00"/>
    <x v="3"/>
    <x v="1"/>
  </r>
  <r>
    <d v="2022-10-06T16:02:03"/>
    <s v="JC11F01"/>
    <n v="60"/>
    <n v="0.79100000000000004"/>
    <n v="7.0000000000000007E-2"/>
    <n v="8.9"/>
    <n v="78.3"/>
    <n v="489"/>
    <n v="791"/>
    <s v="01"/>
    <s v="J"/>
    <s v="C"/>
    <x v="9"/>
    <x v="0"/>
    <d v="2022-08-18T00:00:00"/>
    <x v="3"/>
    <x v="0"/>
  </r>
  <r>
    <m/>
    <m/>
    <m/>
    <m/>
    <m/>
    <m/>
    <m/>
    <m/>
    <m/>
    <m/>
    <m/>
    <m/>
    <x v="16"/>
    <x v="2"/>
    <m/>
    <x v="6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538" dataPosition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4:EO111" firstHeaderRow="1" firstDataRow="4" firstDataCol="1"/>
  <pivotFields count="17"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Col" showAll="0" sortType="descending">
      <items count="19">
        <item x="16"/>
        <item x="15"/>
        <item x="14"/>
        <item x="13"/>
        <item x="12"/>
        <item x="11"/>
        <item x="9"/>
        <item x="8"/>
        <item x="6"/>
        <item x="7"/>
        <item x="5"/>
        <item x="4"/>
        <item x="10"/>
        <item x="3"/>
        <item x="2"/>
        <item x="1"/>
        <item x="0"/>
        <item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Row" multipleItemSelectionAllowed="1" showAll="0" defaultSubtotal="0">
      <items count="18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</items>
    </pivotField>
  </pivotFields>
  <rowFields count="2">
    <field x="15"/>
    <field x="16"/>
  </rowFields>
  <rowItems count="104"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"/>
    </i>
    <i r="1">
      <x v="17"/>
    </i>
  </rowItems>
  <colFields count="3">
    <field x="-2"/>
    <field x="13"/>
    <field x="12"/>
  </colFields>
  <colItems count="144">
    <i>
      <x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t="default" r="1">
      <x/>
    </i>
    <i r="1">
      <x v="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t="default" r="1">
      <x v="1"/>
    </i>
    <i r="1">
      <x v="2"/>
      <x/>
    </i>
    <i t="default" r="1">
      <x v="2"/>
    </i>
    <i i="1">
      <x v="1"/>
      <x/>
      <x v="1"/>
    </i>
    <i r="2" i="1">
      <x v="2"/>
    </i>
    <i r="2" i="1">
      <x v="3"/>
    </i>
    <i r="2" i="1">
      <x v="4"/>
    </i>
    <i r="2" i="1">
      <x v="5"/>
    </i>
    <i r="2" i="1">
      <x v="6"/>
    </i>
    <i r="2" i="1">
      <x v="7"/>
    </i>
    <i r="2" i="1">
      <x v="8"/>
    </i>
    <i r="2" i="1">
      <x v="9"/>
    </i>
    <i r="2" i="1">
      <x v="10"/>
    </i>
    <i r="2" i="1">
      <x v="11"/>
    </i>
    <i r="2" i="1">
      <x v="12"/>
    </i>
    <i r="2" i="1">
      <x v="13"/>
    </i>
    <i r="2" i="1">
      <x v="14"/>
    </i>
    <i r="2" i="1">
      <x v="15"/>
    </i>
    <i r="2" i="1">
      <x v="16"/>
    </i>
    <i t="default" r="1" i="1">
      <x/>
    </i>
    <i r="1" i="1">
      <x v="1"/>
      <x v="1"/>
    </i>
    <i r="2" i="1">
      <x v="2"/>
    </i>
    <i r="2" i="1">
      <x v="3"/>
    </i>
    <i r="2" i="1">
      <x v="4"/>
    </i>
    <i r="2" i="1">
      <x v="5"/>
    </i>
    <i r="2" i="1">
      <x v="6"/>
    </i>
    <i r="2" i="1">
      <x v="7"/>
    </i>
    <i r="2" i="1">
      <x v="8"/>
    </i>
    <i r="2" i="1">
      <x v="9"/>
    </i>
    <i r="2" i="1">
      <x v="10"/>
    </i>
    <i r="2" i="1">
      <x v="11"/>
    </i>
    <i r="2" i="1">
      <x v="12"/>
    </i>
    <i r="2" i="1">
      <x v="13"/>
    </i>
    <i r="2" i="1">
      <x v="14"/>
    </i>
    <i r="2" i="1">
      <x v="15"/>
    </i>
    <i r="2" i="1">
      <x v="16"/>
    </i>
    <i t="default" r="1" i="1">
      <x v="1"/>
    </i>
    <i r="1" i="1">
      <x v="2"/>
      <x/>
    </i>
    <i t="default" r="1" i="1">
      <x v="2"/>
    </i>
    <i i="2">
      <x v="2"/>
      <x/>
      <x v="1"/>
    </i>
    <i r="2" i="2">
      <x v="2"/>
    </i>
    <i r="2" i="2">
      <x v="3"/>
    </i>
    <i r="2" i="2">
      <x v="4"/>
    </i>
    <i r="2" i="2">
      <x v="5"/>
    </i>
    <i r="2" i="2">
      <x v="6"/>
    </i>
    <i r="2" i="2">
      <x v="7"/>
    </i>
    <i r="2" i="2">
      <x v="8"/>
    </i>
    <i r="2" i="2">
      <x v="9"/>
    </i>
    <i r="2" i="2">
      <x v="10"/>
    </i>
    <i r="2" i="2">
      <x v="11"/>
    </i>
    <i r="2" i="2">
      <x v="12"/>
    </i>
    <i r="2" i="2">
      <x v="13"/>
    </i>
    <i r="2" i="2">
      <x v="14"/>
    </i>
    <i r="2" i="2">
      <x v="15"/>
    </i>
    <i r="2" i="2">
      <x v="16"/>
    </i>
    <i t="default" r="1" i="2">
      <x/>
    </i>
    <i r="1" i="2">
      <x v="1"/>
      <x v="1"/>
    </i>
    <i r="2" i="2">
      <x v="2"/>
    </i>
    <i r="2" i="2">
      <x v="3"/>
    </i>
    <i r="2" i="2">
      <x v="4"/>
    </i>
    <i r="2" i="2">
      <x v="5"/>
    </i>
    <i r="2" i="2">
      <x v="6"/>
    </i>
    <i r="2" i="2">
      <x v="7"/>
    </i>
    <i r="2" i="2">
      <x v="8"/>
    </i>
    <i r="2" i="2">
      <x v="9"/>
    </i>
    <i r="2" i="2">
      <x v="10"/>
    </i>
    <i r="2" i="2">
      <x v="11"/>
    </i>
    <i r="2" i="2">
      <x v="12"/>
    </i>
    <i r="2" i="2">
      <x v="13"/>
    </i>
    <i r="2" i="2">
      <x v="14"/>
    </i>
    <i r="2" i="2">
      <x v="15"/>
    </i>
    <i r="2" i="2">
      <x v="16"/>
    </i>
    <i t="default" r="1" i="2">
      <x v="1"/>
    </i>
    <i r="1" i="2">
      <x v="2"/>
      <x/>
    </i>
    <i t="default" r="1" i="2">
      <x v="2"/>
    </i>
    <i i="3">
      <x v="3"/>
      <x/>
      <x v="1"/>
    </i>
    <i r="2" i="3">
      <x v="2"/>
    </i>
    <i r="2" i="3">
      <x v="3"/>
    </i>
    <i r="2" i="3">
      <x v="4"/>
    </i>
    <i r="2" i="3">
      <x v="5"/>
    </i>
    <i r="2" i="3">
      <x v="6"/>
    </i>
    <i r="2" i="3">
      <x v="7"/>
    </i>
    <i r="2" i="3">
      <x v="8"/>
    </i>
    <i r="2" i="3">
      <x v="9"/>
    </i>
    <i r="2" i="3">
      <x v="10"/>
    </i>
    <i r="2" i="3">
      <x v="11"/>
    </i>
    <i r="2" i="3">
      <x v="12"/>
    </i>
    <i r="2" i="3">
      <x v="13"/>
    </i>
    <i r="2" i="3">
      <x v="14"/>
    </i>
    <i r="2" i="3">
      <x v="15"/>
    </i>
    <i r="2" i="3">
      <x v="16"/>
    </i>
    <i t="default" r="1" i="3">
      <x/>
    </i>
    <i r="1" i="3">
      <x v="1"/>
      <x v="1"/>
    </i>
    <i r="2" i="3">
      <x v="2"/>
    </i>
    <i r="2" i="3">
      <x v="3"/>
    </i>
    <i r="2" i="3">
      <x v="4"/>
    </i>
    <i r="2" i="3">
      <x v="5"/>
    </i>
    <i r="2" i="3">
      <x v="6"/>
    </i>
    <i r="2" i="3">
      <x v="7"/>
    </i>
    <i r="2" i="3">
      <x v="8"/>
    </i>
    <i r="2" i="3">
      <x v="9"/>
    </i>
    <i r="2" i="3">
      <x v="10"/>
    </i>
    <i r="2" i="3">
      <x v="11"/>
    </i>
    <i r="2" i="3">
      <x v="12"/>
    </i>
    <i r="2" i="3">
      <x v="13"/>
    </i>
    <i r="2" i="3">
      <x v="14"/>
    </i>
    <i r="2" i="3">
      <x v="15"/>
    </i>
    <i r="2" i="3">
      <x v="16"/>
    </i>
    <i t="default" r="1" i="3">
      <x v="1"/>
    </i>
    <i r="1" i="3">
      <x v="2"/>
      <x/>
    </i>
    <i t="default" r="1" i="3">
      <x v="2"/>
    </i>
  </colItems>
  <dataFields count="4">
    <dataField name="weight" fld="8" subtotal="average" baseField="15" baseItem="0" numFmtId="2"/>
    <dataField name="Uniform" fld="6" subtotal="average" baseField="15" baseItem="2" numFmtId="2"/>
    <dataField name="CV" fld="5" subtotal="average" baseField="15" baseItem="0" numFmtId="2"/>
    <dataField name="Sum of Count" fld="2" baseField="15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T9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h="1" x="8"/>
        <item h="1" x="9"/>
        <item h="1" x="11"/>
        <item h="1" x="12"/>
        <item h="1" x="13"/>
        <item h="1" x="14"/>
        <item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3">
    <i>
      <x v="10"/>
    </i>
    <i>
      <x v="11"/>
    </i>
    <i>
      <x v="12"/>
    </i>
  </rowItems>
  <colFields count="2">
    <field x="13"/>
    <field x="16"/>
  </colFields>
  <colItems count="2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15">
    <format dxfId="1222">
      <pivotArea type="all" dataOnly="0" outline="0" fieldPosition="0"/>
    </format>
    <format dxfId="1223">
      <pivotArea type="origin" dataOnly="0" labelOnly="1" outline="0" fieldPosition="0"/>
    </format>
    <format dxfId="1224">
      <pivotArea field="13" type="button" dataOnly="0" labelOnly="1" outline="0" axis="axisCol" fieldPosition="0"/>
    </format>
    <format dxfId="1225">
      <pivotArea field="15" type="button" dataOnly="0" labelOnly="1" outline="0" axis="axisRow" fieldPosition="0"/>
    </format>
    <format dxfId="1226">
      <pivotArea dataOnly="0" labelOnly="1" grandCol="1" outline="0" fieldPosition="0"/>
    </format>
    <format dxfId="1227">
      <pivotArea type="all" dataOnly="0" outline="0" fieldPosition="0"/>
    </format>
    <format dxfId="1228">
      <pivotArea type="origin" dataOnly="0" labelOnly="1" outline="0" fieldPosition="0"/>
    </format>
    <format dxfId="1229">
      <pivotArea field="13" type="button" dataOnly="0" labelOnly="1" outline="0" axis="axisCol" fieldPosition="0"/>
    </format>
    <format dxfId="1230">
      <pivotArea field="15" type="button" dataOnly="0" labelOnly="1" outline="0" axis="axisRow" fieldPosition="0"/>
    </format>
    <format dxfId="1231">
      <pivotArea dataOnly="0" labelOnly="1" grandCol="1" outline="0" fieldPosition="0"/>
    </format>
    <format dxfId="1232">
      <pivotArea type="all" dataOnly="0" outline="0" fieldPosition="0"/>
    </format>
    <format dxfId="1233">
      <pivotArea type="origin" dataOnly="0" labelOnly="1" outline="0" fieldPosition="0"/>
    </format>
    <format dxfId="1234">
      <pivotArea field="13" type="button" dataOnly="0" labelOnly="1" outline="0" axis="axisCol" fieldPosition="0"/>
    </format>
    <format dxfId="1235">
      <pivotArea field="15" type="button" dataOnly="0" labelOnly="1" outline="0" axis="axisRow" fieldPosition="0"/>
    </format>
    <format dxfId="123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h="1" x="8"/>
        <item h="1" x="9"/>
        <item h="1" x="11"/>
        <item h="1" x="12"/>
        <item h="1" x="13"/>
        <item h="1" x="14"/>
        <item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45">
    <format dxfId="1177">
      <pivotArea type="all" dataOnly="0" outline="0" fieldPosition="0"/>
    </format>
    <format dxfId="1178">
      <pivotArea type="origin" dataOnly="0" labelOnly="1" outline="0" fieldPosition="0"/>
    </format>
    <format dxfId="1179">
      <pivotArea field="13" type="button" dataOnly="0" labelOnly="1" outline="0" axis="axisCol" fieldPosition="0"/>
    </format>
    <format dxfId="1180">
      <pivotArea field="-2" type="button" dataOnly="0" labelOnly="1" outline="0" axis="axisCol" fieldPosition="1"/>
    </format>
    <format dxfId="1181">
      <pivotArea type="topRight" dataOnly="0" labelOnly="1" outline="0" fieldPosition="0"/>
    </format>
    <format dxfId="1182">
      <pivotArea field="15" type="button" dataOnly="0" labelOnly="1" outline="0" axis="axisRow" fieldPosition="0"/>
    </format>
    <format dxfId="1183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84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85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8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8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8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8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9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9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92">
      <pivotArea type="all" dataOnly="0" outline="0" fieldPosition="0"/>
    </format>
    <format dxfId="1193">
      <pivotArea type="origin" dataOnly="0" labelOnly="1" outline="0" fieldPosition="0"/>
    </format>
    <format dxfId="1194">
      <pivotArea field="13" type="button" dataOnly="0" labelOnly="1" outline="0" axis="axisCol" fieldPosition="0"/>
    </format>
    <format dxfId="1195">
      <pivotArea field="-2" type="button" dataOnly="0" labelOnly="1" outline="0" axis="axisCol" fieldPosition="1"/>
    </format>
    <format dxfId="1196">
      <pivotArea type="topRight" dataOnly="0" labelOnly="1" outline="0" fieldPosition="0"/>
    </format>
    <format dxfId="1197">
      <pivotArea field="15" type="button" dataOnly="0" labelOnly="1" outline="0" axis="axisRow" fieldPosition="0"/>
    </format>
    <format dxfId="1198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99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200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201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202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203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20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20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20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207">
      <pivotArea type="all" dataOnly="0" outline="0" fieldPosition="0"/>
    </format>
    <format dxfId="1208">
      <pivotArea type="origin" dataOnly="0" labelOnly="1" outline="0" fieldPosition="0"/>
    </format>
    <format dxfId="1209">
      <pivotArea field="13" type="button" dataOnly="0" labelOnly="1" outline="0" axis="axisCol" fieldPosition="0"/>
    </format>
    <format dxfId="1210">
      <pivotArea field="-2" type="button" dataOnly="0" labelOnly="1" outline="0" axis="axisCol" fieldPosition="1"/>
    </format>
    <format dxfId="1211">
      <pivotArea type="topRight" dataOnly="0" labelOnly="1" outline="0" fieldPosition="0"/>
    </format>
    <format dxfId="1212">
      <pivotArea field="15" type="button" dataOnly="0" labelOnly="1" outline="0" axis="axisRow" fieldPosition="0"/>
    </format>
    <format dxfId="1213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214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215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21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21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21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21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22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22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h="1" x="8"/>
        <item h="1" x="9"/>
        <item h="1" x="11"/>
        <item h="1" x="12"/>
        <item h="1" x="13"/>
        <item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45">
    <format dxfId="1132">
      <pivotArea type="all" dataOnly="0" outline="0" fieldPosition="0"/>
    </format>
    <format dxfId="1133">
      <pivotArea type="origin" dataOnly="0" labelOnly="1" outline="0" fieldPosition="0"/>
    </format>
    <format dxfId="1134">
      <pivotArea field="13" type="button" dataOnly="0" labelOnly="1" outline="0" axis="axisCol" fieldPosition="0"/>
    </format>
    <format dxfId="1135">
      <pivotArea field="-2" type="button" dataOnly="0" labelOnly="1" outline="0" axis="axisCol" fieldPosition="1"/>
    </format>
    <format dxfId="1136">
      <pivotArea type="topRight" dataOnly="0" labelOnly="1" outline="0" fieldPosition="0"/>
    </format>
    <format dxfId="1137">
      <pivotArea field="15" type="button" dataOnly="0" labelOnly="1" outline="0" axis="axisRow" fieldPosition="0"/>
    </format>
    <format dxfId="1138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39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40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41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42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43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4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4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4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47">
      <pivotArea type="all" dataOnly="0" outline="0" fieldPosition="0"/>
    </format>
    <format dxfId="1148">
      <pivotArea type="origin" dataOnly="0" labelOnly="1" outline="0" fieldPosition="0"/>
    </format>
    <format dxfId="1149">
      <pivotArea field="13" type="button" dataOnly="0" labelOnly="1" outline="0" axis="axisCol" fieldPosition="0"/>
    </format>
    <format dxfId="1150">
      <pivotArea field="-2" type="button" dataOnly="0" labelOnly="1" outline="0" axis="axisCol" fieldPosition="1"/>
    </format>
    <format dxfId="1151">
      <pivotArea type="topRight" dataOnly="0" labelOnly="1" outline="0" fieldPosition="0"/>
    </format>
    <format dxfId="1152">
      <pivotArea field="15" type="button" dataOnly="0" labelOnly="1" outline="0" axis="axisRow" fieldPosition="0"/>
    </format>
    <format dxfId="1153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54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55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5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5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5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5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6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6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62">
      <pivotArea type="all" dataOnly="0" outline="0" fieldPosition="0"/>
    </format>
    <format dxfId="1163">
      <pivotArea type="origin" dataOnly="0" labelOnly="1" outline="0" fieldPosition="0"/>
    </format>
    <format dxfId="1164">
      <pivotArea field="13" type="button" dataOnly="0" labelOnly="1" outline="0" axis="axisCol" fieldPosition="0"/>
    </format>
    <format dxfId="1165">
      <pivotArea field="-2" type="button" dataOnly="0" labelOnly="1" outline="0" axis="axisCol" fieldPosition="1"/>
    </format>
    <format dxfId="1166">
      <pivotArea type="topRight" dataOnly="0" labelOnly="1" outline="0" fieldPosition="0"/>
    </format>
    <format dxfId="1167">
      <pivotArea field="15" type="button" dataOnly="0" labelOnly="1" outline="0" axis="axisRow" fieldPosition="0"/>
    </format>
    <format dxfId="1168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69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70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71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72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73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7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7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7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U9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h="1" x="8"/>
        <item h="1" x="9"/>
        <item h="1" x="11"/>
        <item h="1" x="12"/>
        <item h="1" x="13"/>
        <item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3">
    <i>
      <x v="10"/>
    </i>
    <i>
      <x v="11"/>
    </i>
    <i>
      <x v="12"/>
    </i>
  </rowItems>
  <colFields count="2">
    <field x="13"/>
    <field x="16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15">
    <format dxfId="1117">
      <pivotArea type="all" dataOnly="0" outline="0" fieldPosition="0"/>
    </format>
    <format dxfId="1118">
      <pivotArea type="origin" dataOnly="0" labelOnly="1" outline="0" fieldPosition="0"/>
    </format>
    <format dxfId="1119">
      <pivotArea field="13" type="button" dataOnly="0" labelOnly="1" outline="0" axis="axisCol" fieldPosition="0"/>
    </format>
    <format dxfId="1120">
      <pivotArea field="15" type="button" dataOnly="0" labelOnly="1" outline="0" axis="axisRow" fieldPosition="0"/>
    </format>
    <format dxfId="1121">
      <pivotArea dataOnly="0" labelOnly="1" grandCol="1" outline="0" fieldPosition="0"/>
    </format>
    <format dxfId="1122">
      <pivotArea type="all" dataOnly="0" outline="0" fieldPosition="0"/>
    </format>
    <format dxfId="1123">
      <pivotArea type="origin" dataOnly="0" labelOnly="1" outline="0" fieldPosition="0"/>
    </format>
    <format dxfId="1124">
      <pivotArea field="13" type="button" dataOnly="0" labelOnly="1" outline="0" axis="axisCol" fieldPosition="0"/>
    </format>
    <format dxfId="1125">
      <pivotArea field="15" type="button" dataOnly="0" labelOnly="1" outline="0" axis="axisRow" fieldPosition="0"/>
    </format>
    <format dxfId="1126">
      <pivotArea dataOnly="0" labelOnly="1" grandCol="1" outline="0" fieldPosition="0"/>
    </format>
    <format dxfId="1127">
      <pivotArea type="all" dataOnly="0" outline="0" fieldPosition="0"/>
    </format>
    <format dxfId="1128">
      <pivotArea type="origin" dataOnly="0" labelOnly="1" outline="0" fieldPosition="0"/>
    </format>
    <format dxfId="1129">
      <pivotArea field="13" type="button" dataOnly="0" labelOnly="1" outline="0" axis="axisCol" fieldPosition="0"/>
    </format>
    <format dxfId="1130">
      <pivotArea field="15" type="button" dataOnly="0" labelOnly="1" outline="0" axis="axisRow" fieldPosition="0"/>
    </format>
    <format dxfId="113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U9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h="1" x="8"/>
        <item h="1" x="9"/>
        <item h="1" x="11"/>
        <item h="1" x="12"/>
        <item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3">
    <i>
      <x v="10"/>
    </i>
    <i>
      <x v="11"/>
    </i>
    <i>
      <x v="12"/>
    </i>
  </rowItems>
  <colFields count="2">
    <field x="13"/>
    <field x="16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10">
    <format dxfId="1107">
      <pivotArea type="all" dataOnly="0" outline="0" fieldPosition="0"/>
    </format>
    <format dxfId="1108">
      <pivotArea type="origin" dataOnly="0" labelOnly="1" outline="0" fieldPosition="0"/>
    </format>
    <format dxfId="1109">
      <pivotArea field="13" type="button" dataOnly="0" labelOnly="1" outline="0" axis="axisCol" fieldPosition="0"/>
    </format>
    <format dxfId="1110">
      <pivotArea field="15" type="button" dataOnly="0" labelOnly="1" outline="0" axis="axisRow" fieldPosition="0"/>
    </format>
    <format dxfId="1111">
      <pivotArea dataOnly="0" labelOnly="1" grandCol="1" outline="0" fieldPosition="0"/>
    </format>
    <format dxfId="1112">
      <pivotArea type="all" dataOnly="0" outline="0" fieldPosition="0"/>
    </format>
    <format dxfId="1113">
      <pivotArea type="origin" dataOnly="0" labelOnly="1" outline="0" fieldPosition="0"/>
    </format>
    <format dxfId="1114">
      <pivotArea field="13" type="button" dataOnly="0" labelOnly="1" outline="0" axis="axisCol" fieldPosition="0"/>
    </format>
    <format dxfId="1115">
      <pivotArea field="15" type="button" dataOnly="0" labelOnly="1" outline="0" axis="axisRow" fieldPosition="0"/>
    </format>
    <format dxfId="111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h="1" x="8"/>
        <item h="1" x="9"/>
        <item h="1" x="11"/>
        <item h="1" x="12"/>
        <item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30">
    <format dxfId="1077">
      <pivotArea type="all" dataOnly="0" outline="0" fieldPosition="0"/>
    </format>
    <format dxfId="1078">
      <pivotArea type="origin" dataOnly="0" labelOnly="1" outline="0" fieldPosition="0"/>
    </format>
    <format dxfId="1079">
      <pivotArea field="13" type="button" dataOnly="0" labelOnly="1" outline="0" axis="axisCol" fieldPosition="0"/>
    </format>
    <format dxfId="1080">
      <pivotArea field="-2" type="button" dataOnly="0" labelOnly="1" outline="0" axis="axisCol" fieldPosition="1"/>
    </format>
    <format dxfId="1081">
      <pivotArea type="topRight" dataOnly="0" labelOnly="1" outline="0" fieldPosition="0"/>
    </format>
    <format dxfId="1082">
      <pivotArea field="15" type="button" dataOnly="0" labelOnly="1" outline="0" axis="axisRow" fieldPosition="0"/>
    </format>
    <format dxfId="1083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84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85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08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8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8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08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9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9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092">
      <pivotArea type="all" dataOnly="0" outline="0" fieldPosition="0"/>
    </format>
    <format dxfId="1093">
      <pivotArea type="origin" dataOnly="0" labelOnly="1" outline="0" fieldPosition="0"/>
    </format>
    <format dxfId="1094">
      <pivotArea field="13" type="button" dataOnly="0" labelOnly="1" outline="0" axis="axisCol" fieldPosition="0"/>
    </format>
    <format dxfId="1095">
      <pivotArea field="-2" type="button" dataOnly="0" labelOnly="1" outline="0" axis="axisCol" fieldPosition="1"/>
    </format>
    <format dxfId="1096">
      <pivotArea type="topRight" dataOnly="0" labelOnly="1" outline="0" fieldPosition="0"/>
    </format>
    <format dxfId="1097">
      <pivotArea field="15" type="button" dataOnly="0" labelOnly="1" outline="0" axis="axisRow" fieldPosition="0"/>
    </format>
    <format dxfId="1098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99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00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01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02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03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0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0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0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h="1" x="8"/>
        <item h="1" x="9"/>
        <item h="1" x="11"/>
        <item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30">
    <format dxfId="1047">
      <pivotArea type="all" dataOnly="0" outline="0" fieldPosition="0"/>
    </format>
    <format dxfId="1048">
      <pivotArea type="origin" dataOnly="0" labelOnly="1" outline="0" fieldPosition="0"/>
    </format>
    <format dxfId="1049">
      <pivotArea field="13" type="button" dataOnly="0" labelOnly="1" outline="0" axis="axisCol" fieldPosition="0"/>
    </format>
    <format dxfId="1050">
      <pivotArea field="-2" type="button" dataOnly="0" labelOnly="1" outline="0" axis="axisCol" fieldPosition="1"/>
    </format>
    <format dxfId="1051">
      <pivotArea type="topRight" dataOnly="0" labelOnly="1" outline="0" fieldPosition="0"/>
    </format>
    <format dxfId="1052">
      <pivotArea field="15" type="button" dataOnly="0" labelOnly="1" outline="0" axis="axisRow" fieldPosition="0"/>
    </format>
    <format dxfId="1053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54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55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05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5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5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05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6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6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062">
      <pivotArea type="all" dataOnly="0" outline="0" fieldPosition="0"/>
    </format>
    <format dxfId="1063">
      <pivotArea type="origin" dataOnly="0" labelOnly="1" outline="0" fieldPosition="0"/>
    </format>
    <format dxfId="1064">
      <pivotArea field="13" type="button" dataOnly="0" labelOnly="1" outline="0" axis="axisCol" fieldPosition="0"/>
    </format>
    <format dxfId="1065">
      <pivotArea field="-2" type="button" dataOnly="0" labelOnly="1" outline="0" axis="axisCol" fieldPosition="1"/>
    </format>
    <format dxfId="1066">
      <pivotArea type="topRight" dataOnly="0" labelOnly="1" outline="0" fieldPosition="0"/>
    </format>
    <format dxfId="1067">
      <pivotArea field="15" type="button" dataOnly="0" labelOnly="1" outline="0" axis="axisRow" fieldPosition="0"/>
    </format>
    <format dxfId="1068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69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70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071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72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73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07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7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7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T9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h="1" x="8"/>
        <item h="1" x="9"/>
        <item h="1" x="11"/>
        <item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3">
    <i>
      <x v="10"/>
    </i>
    <i>
      <x v="11"/>
    </i>
    <i>
      <x v="12"/>
    </i>
  </rowItems>
  <colFields count="2">
    <field x="13"/>
    <field x="16"/>
  </colFields>
  <colItems count="2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26">
    <format dxfId="1021">
      <pivotArea type="all" dataOnly="0" outline="0" fieldPosition="0"/>
    </format>
    <format dxfId="1022">
      <pivotArea outline="0" collapsedLevelsAreSubtotals="1" fieldPosition="0"/>
    </format>
    <format dxfId="1023">
      <pivotArea type="origin" dataOnly="0" labelOnly="1" outline="0" fieldPosition="0"/>
    </format>
    <format dxfId="1024">
      <pivotArea field="13" type="button" dataOnly="0" labelOnly="1" outline="0" axis="axisCol" fieldPosition="0"/>
    </format>
    <format dxfId="1025">
      <pivotArea field="16" type="button" dataOnly="0" labelOnly="1" outline="0" axis="axisCol" fieldPosition="1"/>
    </format>
    <format dxfId="1026">
      <pivotArea type="topRight" dataOnly="0" labelOnly="1" outline="0" fieldPosition="0"/>
    </format>
    <format dxfId="1027">
      <pivotArea field="15" type="button" dataOnly="0" labelOnly="1" outline="0" axis="axisRow" fieldPosition="0"/>
    </format>
    <format dxfId="1028">
      <pivotArea dataOnly="0" labelOnly="1" fieldPosition="0">
        <references count="1">
          <reference field="15" count="1">
            <x v="10"/>
          </reference>
        </references>
      </pivotArea>
    </format>
    <format dxfId="1029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1030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1031">
      <pivotArea dataOnly="0" labelOnly="1" grandCol="1" outline="0" fieldPosition="0"/>
    </format>
    <format dxfId="1032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033">
      <pivotArea dataOnly="0" labelOnly="1" fieldPosition="0">
        <references count="2">
          <reference field="13" count="1" selected="0">
            <x v="1"/>
          </reference>
          <reference field="16" count="2">
            <x v="2"/>
            <x v="3"/>
          </reference>
        </references>
      </pivotArea>
    </format>
    <format dxfId="1034">
      <pivotArea type="all" dataOnly="0" outline="0" fieldPosition="0"/>
    </format>
    <format dxfId="1035">
      <pivotArea outline="0" collapsedLevelsAreSubtotals="1" fieldPosition="0"/>
    </format>
    <format dxfId="1036">
      <pivotArea type="origin" dataOnly="0" labelOnly="1" outline="0" fieldPosition="0"/>
    </format>
    <format dxfId="1037">
      <pivotArea field="13" type="button" dataOnly="0" labelOnly="1" outline="0" axis="axisCol" fieldPosition="0"/>
    </format>
    <format dxfId="1038">
      <pivotArea field="16" type="button" dataOnly="0" labelOnly="1" outline="0" axis="axisCol" fieldPosition="1"/>
    </format>
    <format dxfId="1039">
      <pivotArea type="topRight" dataOnly="0" labelOnly="1" outline="0" fieldPosition="0"/>
    </format>
    <format dxfId="1040">
      <pivotArea field="15" type="button" dataOnly="0" labelOnly="1" outline="0" axis="axisRow" fieldPosition="0"/>
    </format>
    <format dxfId="1041">
      <pivotArea dataOnly="0" labelOnly="1" fieldPosition="0">
        <references count="1">
          <reference field="15" count="1">
            <x v="10"/>
          </reference>
        </references>
      </pivotArea>
    </format>
    <format dxfId="1042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1043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1044">
      <pivotArea dataOnly="0" labelOnly="1" grandCol="1" outline="0" fieldPosition="0"/>
    </format>
    <format dxfId="1045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046">
      <pivotArea dataOnly="0" labelOnly="1" fieldPosition="0">
        <references count="2">
          <reference field="13" count="1" selected="0">
            <x v="1"/>
          </reference>
          <reference field="16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U9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h="1" x="8"/>
        <item h="1" x="9"/>
        <item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3">
    <i>
      <x v="10"/>
    </i>
    <i>
      <x v="11"/>
    </i>
    <i>
      <x v="12"/>
    </i>
  </rowItems>
  <colFields count="2">
    <field x="13"/>
    <field x="16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39">
    <format dxfId="982">
      <pivotArea type="all" dataOnly="0" outline="0" fieldPosition="0"/>
    </format>
    <format dxfId="983">
      <pivotArea outline="0" collapsedLevelsAreSubtotals="1" fieldPosition="0"/>
    </format>
    <format dxfId="984">
      <pivotArea type="origin" dataOnly="0" labelOnly="1" outline="0" fieldPosition="0"/>
    </format>
    <format dxfId="985">
      <pivotArea field="13" type="button" dataOnly="0" labelOnly="1" outline="0" axis="axisCol" fieldPosition="0"/>
    </format>
    <format dxfId="986">
      <pivotArea field="16" type="button" dataOnly="0" labelOnly="1" outline="0" axis="axisCol" fieldPosition="1"/>
    </format>
    <format dxfId="987">
      <pivotArea type="topRight" dataOnly="0" labelOnly="1" outline="0" fieldPosition="0"/>
    </format>
    <format dxfId="988">
      <pivotArea field="15" type="button" dataOnly="0" labelOnly="1" outline="0" axis="axisRow" fieldPosition="0"/>
    </format>
    <format dxfId="989">
      <pivotArea dataOnly="0" labelOnly="1" fieldPosition="0">
        <references count="1">
          <reference field="15" count="1">
            <x v="10"/>
          </reference>
        </references>
      </pivotArea>
    </format>
    <format dxfId="990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991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992">
      <pivotArea dataOnly="0" labelOnly="1" grandCol="1" outline="0" fieldPosition="0"/>
    </format>
    <format dxfId="993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94">
      <pivotArea dataOnly="0" labelOnly="1" fieldPosition="0">
        <references count="2">
          <reference field="13" count="1" selected="0">
            <x v="1"/>
          </reference>
          <reference field="16" count="2">
            <x v="2"/>
            <x v="3"/>
          </reference>
        </references>
      </pivotArea>
    </format>
    <format dxfId="995">
      <pivotArea type="all" dataOnly="0" outline="0" fieldPosition="0"/>
    </format>
    <format dxfId="996">
      <pivotArea outline="0" collapsedLevelsAreSubtotals="1" fieldPosition="0"/>
    </format>
    <format dxfId="997">
      <pivotArea type="origin" dataOnly="0" labelOnly="1" outline="0" fieldPosition="0"/>
    </format>
    <format dxfId="998">
      <pivotArea field="13" type="button" dataOnly="0" labelOnly="1" outline="0" axis="axisCol" fieldPosition="0"/>
    </format>
    <format dxfId="999">
      <pivotArea field="16" type="button" dataOnly="0" labelOnly="1" outline="0" axis="axisCol" fieldPosition="1"/>
    </format>
    <format dxfId="1000">
      <pivotArea type="topRight" dataOnly="0" labelOnly="1" outline="0" fieldPosition="0"/>
    </format>
    <format dxfId="1001">
      <pivotArea field="15" type="button" dataOnly="0" labelOnly="1" outline="0" axis="axisRow" fieldPosition="0"/>
    </format>
    <format dxfId="1002">
      <pivotArea dataOnly="0" labelOnly="1" fieldPosition="0">
        <references count="1">
          <reference field="15" count="1">
            <x v="10"/>
          </reference>
        </references>
      </pivotArea>
    </format>
    <format dxfId="1003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1004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1005">
      <pivotArea dataOnly="0" labelOnly="1" grandCol="1" outline="0" fieldPosition="0"/>
    </format>
    <format dxfId="1006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007">
      <pivotArea dataOnly="0" labelOnly="1" fieldPosition="0">
        <references count="2">
          <reference field="13" count="1" selected="0">
            <x v="1"/>
          </reference>
          <reference field="16" count="2">
            <x v="2"/>
            <x v="3"/>
          </reference>
        </references>
      </pivotArea>
    </format>
    <format dxfId="1008">
      <pivotArea type="all" dataOnly="0" outline="0" fieldPosition="0"/>
    </format>
    <format dxfId="1009">
      <pivotArea outline="0" collapsedLevelsAreSubtotals="1" fieldPosition="0"/>
    </format>
    <format dxfId="1010">
      <pivotArea type="origin" dataOnly="0" labelOnly="1" outline="0" fieldPosition="0"/>
    </format>
    <format dxfId="1011">
      <pivotArea field="13" type="button" dataOnly="0" labelOnly="1" outline="0" axis="axisCol" fieldPosition="0"/>
    </format>
    <format dxfId="1012">
      <pivotArea field="16" type="button" dataOnly="0" labelOnly="1" outline="0" axis="axisCol" fieldPosition="1"/>
    </format>
    <format dxfId="1013">
      <pivotArea type="topRight" dataOnly="0" labelOnly="1" outline="0" fieldPosition="0"/>
    </format>
    <format dxfId="1014">
      <pivotArea field="15" type="button" dataOnly="0" labelOnly="1" outline="0" axis="axisRow" fieldPosition="0"/>
    </format>
    <format dxfId="1015">
      <pivotArea dataOnly="0" labelOnly="1" fieldPosition="0">
        <references count="1">
          <reference field="15" count="1">
            <x v="10"/>
          </reference>
        </references>
      </pivotArea>
    </format>
    <format dxfId="1016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1017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1018">
      <pivotArea dataOnly="0" labelOnly="1" grandCol="1" outline="0" fieldPosition="0"/>
    </format>
    <format dxfId="1019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020">
      <pivotArea dataOnly="0" labelOnly="1" fieldPosition="0">
        <references count="2">
          <reference field="13" count="1" selected="0">
            <x v="1"/>
          </reference>
          <reference field="16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h="1" x="8"/>
        <item h="1" x="9"/>
        <item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45">
    <format dxfId="937">
      <pivotArea type="all" dataOnly="0" outline="0" fieldPosition="0"/>
    </format>
    <format dxfId="938">
      <pivotArea type="origin" dataOnly="0" labelOnly="1" outline="0" fieldPosition="0"/>
    </format>
    <format dxfId="939">
      <pivotArea field="13" type="button" dataOnly="0" labelOnly="1" outline="0" axis="axisCol" fieldPosition="0"/>
    </format>
    <format dxfId="940">
      <pivotArea field="-2" type="button" dataOnly="0" labelOnly="1" outline="0" axis="axisCol" fieldPosition="1"/>
    </format>
    <format dxfId="941">
      <pivotArea type="topRight" dataOnly="0" labelOnly="1" outline="0" fieldPosition="0"/>
    </format>
    <format dxfId="942">
      <pivotArea field="15" type="button" dataOnly="0" labelOnly="1" outline="0" axis="axisRow" fieldPosition="0"/>
    </format>
    <format dxfId="943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44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45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94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4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4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94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5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5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952">
      <pivotArea type="all" dataOnly="0" outline="0" fieldPosition="0"/>
    </format>
    <format dxfId="953">
      <pivotArea type="origin" dataOnly="0" labelOnly="1" outline="0" fieldPosition="0"/>
    </format>
    <format dxfId="954">
      <pivotArea field="13" type="button" dataOnly="0" labelOnly="1" outline="0" axis="axisCol" fieldPosition="0"/>
    </format>
    <format dxfId="955">
      <pivotArea field="-2" type="button" dataOnly="0" labelOnly="1" outline="0" axis="axisCol" fieldPosition="1"/>
    </format>
    <format dxfId="956">
      <pivotArea type="topRight" dataOnly="0" labelOnly="1" outline="0" fieldPosition="0"/>
    </format>
    <format dxfId="957">
      <pivotArea field="15" type="button" dataOnly="0" labelOnly="1" outline="0" axis="axisRow" fieldPosition="0"/>
    </format>
    <format dxfId="958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59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60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961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62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63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96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6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6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967">
      <pivotArea type="all" dataOnly="0" outline="0" fieldPosition="0"/>
    </format>
    <format dxfId="968">
      <pivotArea type="origin" dataOnly="0" labelOnly="1" outline="0" fieldPosition="0"/>
    </format>
    <format dxfId="969">
      <pivotArea field="13" type="button" dataOnly="0" labelOnly="1" outline="0" axis="axisCol" fieldPosition="0"/>
    </format>
    <format dxfId="970">
      <pivotArea field="-2" type="button" dataOnly="0" labelOnly="1" outline="0" axis="axisCol" fieldPosition="1"/>
    </format>
    <format dxfId="971">
      <pivotArea type="topRight" dataOnly="0" labelOnly="1" outline="0" fieldPosition="0"/>
    </format>
    <format dxfId="972">
      <pivotArea field="15" type="button" dataOnly="0" labelOnly="1" outline="0" axis="axisRow" fieldPosition="0"/>
    </format>
    <format dxfId="973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74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75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97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7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7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97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8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8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U10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h="1" x="8"/>
        <item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4">
    <i>
      <x v="10"/>
    </i>
    <i>
      <x v="11"/>
    </i>
    <i>
      <x v="12"/>
    </i>
    <i>
      <x v="13"/>
    </i>
  </rowItems>
  <colFields count="2">
    <field x="13"/>
    <field x="16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39">
    <format dxfId="898">
      <pivotArea type="all" dataOnly="0" outline="0" fieldPosition="0"/>
    </format>
    <format dxfId="899">
      <pivotArea outline="0" collapsedLevelsAreSubtotals="1" fieldPosition="0"/>
    </format>
    <format dxfId="900">
      <pivotArea type="origin" dataOnly="0" labelOnly="1" outline="0" fieldPosition="0"/>
    </format>
    <format dxfId="901">
      <pivotArea field="13" type="button" dataOnly="0" labelOnly="1" outline="0" axis="axisCol" fieldPosition="0"/>
    </format>
    <format dxfId="902">
      <pivotArea field="16" type="button" dataOnly="0" labelOnly="1" outline="0" axis="axisCol" fieldPosition="1"/>
    </format>
    <format dxfId="903">
      <pivotArea type="topRight" dataOnly="0" labelOnly="1" outline="0" fieldPosition="0"/>
    </format>
    <format dxfId="904">
      <pivotArea field="15" type="button" dataOnly="0" labelOnly="1" outline="0" axis="axisRow" fieldPosition="0"/>
    </format>
    <format dxfId="905">
      <pivotArea dataOnly="0" labelOnly="1" fieldPosition="0">
        <references count="1">
          <reference field="15" count="1">
            <x v="10"/>
          </reference>
        </references>
      </pivotArea>
    </format>
    <format dxfId="906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907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908">
      <pivotArea dataOnly="0" labelOnly="1" grandCol="1" outline="0" fieldPosition="0"/>
    </format>
    <format dxfId="909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10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911">
      <pivotArea type="all" dataOnly="0" outline="0" fieldPosition="0"/>
    </format>
    <format dxfId="912">
      <pivotArea outline="0" collapsedLevelsAreSubtotals="1" fieldPosition="0"/>
    </format>
    <format dxfId="913">
      <pivotArea type="origin" dataOnly="0" labelOnly="1" outline="0" fieldPosition="0"/>
    </format>
    <format dxfId="914">
      <pivotArea field="13" type="button" dataOnly="0" labelOnly="1" outline="0" axis="axisCol" fieldPosition="0"/>
    </format>
    <format dxfId="915">
      <pivotArea field="16" type="button" dataOnly="0" labelOnly="1" outline="0" axis="axisCol" fieldPosition="1"/>
    </format>
    <format dxfId="916">
      <pivotArea type="topRight" dataOnly="0" labelOnly="1" outline="0" fieldPosition="0"/>
    </format>
    <format dxfId="917">
      <pivotArea field="15" type="button" dataOnly="0" labelOnly="1" outline="0" axis="axisRow" fieldPosition="0"/>
    </format>
    <format dxfId="918">
      <pivotArea dataOnly="0" labelOnly="1" fieldPosition="0">
        <references count="1">
          <reference field="15" count="1">
            <x v="10"/>
          </reference>
        </references>
      </pivotArea>
    </format>
    <format dxfId="919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920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921">
      <pivotArea dataOnly="0" labelOnly="1" grandCol="1" outline="0" fieldPosition="0"/>
    </format>
    <format dxfId="922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23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924">
      <pivotArea type="all" dataOnly="0" outline="0" fieldPosition="0"/>
    </format>
    <format dxfId="925">
      <pivotArea outline="0" collapsedLevelsAreSubtotals="1" fieldPosition="0"/>
    </format>
    <format dxfId="926">
      <pivotArea type="origin" dataOnly="0" labelOnly="1" outline="0" fieldPosition="0"/>
    </format>
    <format dxfId="927">
      <pivotArea field="13" type="button" dataOnly="0" labelOnly="1" outline="0" axis="axisCol" fieldPosition="0"/>
    </format>
    <format dxfId="928">
      <pivotArea field="16" type="button" dataOnly="0" labelOnly="1" outline="0" axis="axisCol" fieldPosition="1"/>
    </format>
    <format dxfId="929">
      <pivotArea type="topRight" dataOnly="0" labelOnly="1" outline="0" fieldPosition="0"/>
    </format>
    <format dxfId="930">
      <pivotArea field="15" type="button" dataOnly="0" labelOnly="1" outline="0" axis="axisRow" fieldPosition="0"/>
    </format>
    <format dxfId="931">
      <pivotArea dataOnly="0" labelOnly="1" fieldPosition="0">
        <references count="1">
          <reference field="15" count="1">
            <x v="10"/>
          </reference>
        </references>
      </pivotArea>
    </format>
    <format dxfId="932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933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934">
      <pivotArea dataOnly="0" labelOnly="1" grandCol="1" outline="0" fieldPosition="0"/>
    </format>
    <format dxfId="935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36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h="1" x="8"/>
        <item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45">
    <format dxfId="853">
      <pivotArea type="all" dataOnly="0" outline="0" fieldPosition="0"/>
    </format>
    <format dxfId="854">
      <pivotArea type="origin" dataOnly="0" labelOnly="1" outline="0" fieldPosition="0"/>
    </format>
    <format dxfId="855">
      <pivotArea field="13" type="button" dataOnly="0" labelOnly="1" outline="0" axis="axisCol" fieldPosition="0"/>
    </format>
    <format dxfId="856">
      <pivotArea field="-2" type="button" dataOnly="0" labelOnly="1" outline="0" axis="axisCol" fieldPosition="1"/>
    </format>
    <format dxfId="857">
      <pivotArea type="topRight" dataOnly="0" labelOnly="1" outline="0" fieldPosition="0"/>
    </format>
    <format dxfId="858">
      <pivotArea field="15" type="button" dataOnly="0" labelOnly="1" outline="0" axis="axisRow" fieldPosition="0"/>
    </format>
    <format dxfId="85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6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6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62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63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64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65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66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67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68">
      <pivotArea type="all" dataOnly="0" outline="0" fieldPosition="0"/>
    </format>
    <format dxfId="869">
      <pivotArea type="origin" dataOnly="0" labelOnly="1" outline="0" fieldPosition="0"/>
    </format>
    <format dxfId="870">
      <pivotArea field="13" type="button" dataOnly="0" labelOnly="1" outline="0" axis="axisCol" fieldPosition="0"/>
    </format>
    <format dxfId="871">
      <pivotArea field="-2" type="button" dataOnly="0" labelOnly="1" outline="0" axis="axisCol" fieldPosition="1"/>
    </format>
    <format dxfId="872">
      <pivotArea type="topRight" dataOnly="0" labelOnly="1" outline="0" fieldPosition="0"/>
    </format>
    <format dxfId="873">
      <pivotArea field="15" type="button" dataOnly="0" labelOnly="1" outline="0" axis="axisRow" fieldPosition="0"/>
    </format>
    <format dxfId="87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7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7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77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78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79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80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81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82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83">
      <pivotArea type="all" dataOnly="0" outline="0" fieldPosition="0"/>
    </format>
    <format dxfId="884">
      <pivotArea type="origin" dataOnly="0" labelOnly="1" outline="0" fieldPosition="0"/>
    </format>
    <format dxfId="885">
      <pivotArea field="13" type="button" dataOnly="0" labelOnly="1" outline="0" axis="axisCol" fieldPosition="0"/>
    </format>
    <format dxfId="886">
      <pivotArea field="-2" type="button" dataOnly="0" labelOnly="1" outline="0" axis="axisCol" fieldPosition="1"/>
    </format>
    <format dxfId="887">
      <pivotArea type="topRight" dataOnly="0" labelOnly="1" outline="0" fieldPosition="0"/>
    </format>
    <format dxfId="888">
      <pivotArea field="15" type="button" dataOnly="0" labelOnly="1" outline="0" axis="axisRow" fieldPosition="0"/>
    </format>
    <format dxfId="88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9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9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92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93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94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95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96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97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U10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4">
    <i>
      <x v="10"/>
    </i>
    <i>
      <x v="11"/>
    </i>
    <i>
      <x v="12"/>
    </i>
    <i>
      <x v="13"/>
    </i>
  </rowItems>
  <colFields count="2">
    <field x="13"/>
    <field x="16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h="1" x="6"/>
        <item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45">
    <format dxfId="808">
      <pivotArea type="all" dataOnly="0" outline="0" fieldPosition="0"/>
    </format>
    <format dxfId="809">
      <pivotArea type="origin" dataOnly="0" labelOnly="1" outline="0" fieldPosition="0"/>
    </format>
    <format dxfId="810">
      <pivotArea field="13" type="button" dataOnly="0" labelOnly="1" outline="0" axis="axisCol" fieldPosition="0"/>
    </format>
    <format dxfId="811">
      <pivotArea field="-2" type="button" dataOnly="0" labelOnly="1" outline="0" axis="axisCol" fieldPosition="1"/>
    </format>
    <format dxfId="812">
      <pivotArea type="topRight" dataOnly="0" labelOnly="1" outline="0" fieldPosition="0"/>
    </format>
    <format dxfId="813">
      <pivotArea field="15" type="button" dataOnly="0" labelOnly="1" outline="0" axis="axisRow" fieldPosition="0"/>
    </format>
    <format dxfId="81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1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1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17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18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19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20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21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22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23">
      <pivotArea type="all" dataOnly="0" outline="0" fieldPosition="0"/>
    </format>
    <format dxfId="824">
      <pivotArea type="origin" dataOnly="0" labelOnly="1" outline="0" fieldPosition="0"/>
    </format>
    <format dxfId="825">
      <pivotArea field="13" type="button" dataOnly="0" labelOnly="1" outline="0" axis="axisCol" fieldPosition="0"/>
    </format>
    <format dxfId="826">
      <pivotArea field="-2" type="button" dataOnly="0" labelOnly="1" outline="0" axis="axisCol" fieldPosition="1"/>
    </format>
    <format dxfId="827">
      <pivotArea type="topRight" dataOnly="0" labelOnly="1" outline="0" fieldPosition="0"/>
    </format>
    <format dxfId="828">
      <pivotArea field="15" type="button" dataOnly="0" labelOnly="1" outline="0" axis="axisRow" fieldPosition="0"/>
    </format>
    <format dxfId="82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3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3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32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33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34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35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36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37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38">
      <pivotArea type="all" dataOnly="0" outline="0" fieldPosition="0"/>
    </format>
    <format dxfId="839">
      <pivotArea type="origin" dataOnly="0" labelOnly="1" outline="0" fieldPosition="0"/>
    </format>
    <format dxfId="840">
      <pivotArea field="13" type="button" dataOnly="0" labelOnly="1" outline="0" axis="axisCol" fieldPosition="0"/>
    </format>
    <format dxfId="841">
      <pivotArea field="-2" type="button" dataOnly="0" labelOnly="1" outline="0" axis="axisCol" fieldPosition="1"/>
    </format>
    <format dxfId="842">
      <pivotArea type="topRight" dataOnly="0" labelOnly="1" outline="0" fieldPosition="0"/>
    </format>
    <format dxfId="843">
      <pivotArea field="15" type="button" dataOnly="0" labelOnly="1" outline="0" axis="axisRow" fieldPosition="0"/>
    </format>
    <format dxfId="84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4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4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47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48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49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50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51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52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U10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h="1" x="7"/>
        <item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4">
    <i>
      <x v="10"/>
    </i>
    <i>
      <x v="11"/>
    </i>
    <i>
      <x v="12"/>
    </i>
    <i>
      <x v="13"/>
    </i>
  </rowItems>
  <colFields count="2">
    <field x="13"/>
    <field x="16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39">
    <format dxfId="769">
      <pivotArea type="all" dataOnly="0" outline="0" fieldPosition="0"/>
    </format>
    <format dxfId="770">
      <pivotArea outline="0" collapsedLevelsAreSubtotals="1" fieldPosition="0"/>
    </format>
    <format dxfId="771">
      <pivotArea type="origin" dataOnly="0" labelOnly="1" outline="0" fieldPosition="0"/>
    </format>
    <format dxfId="772">
      <pivotArea field="13" type="button" dataOnly="0" labelOnly="1" outline="0" axis="axisCol" fieldPosition="0"/>
    </format>
    <format dxfId="773">
      <pivotArea field="16" type="button" dataOnly="0" labelOnly="1" outline="0" axis="axisCol" fieldPosition="1"/>
    </format>
    <format dxfId="774">
      <pivotArea type="topRight" dataOnly="0" labelOnly="1" outline="0" fieldPosition="0"/>
    </format>
    <format dxfId="775">
      <pivotArea field="15" type="button" dataOnly="0" labelOnly="1" outline="0" axis="axisRow" fieldPosition="0"/>
    </format>
    <format dxfId="776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777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778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779">
      <pivotArea dataOnly="0" labelOnly="1" grandCol="1" outline="0" fieldPosition="0"/>
    </format>
    <format dxfId="780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81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782">
      <pivotArea type="all" dataOnly="0" outline="0" fieldPosition="0"/>
    </format>
    <format dxfId="783">
      <pivotArea outline="0" collapsedLevelsAreSubtotals="1" fieldPosition="0"/>
    </format>
    <format dxfId="784">
      <pivotArea type="origin" dataOnly="0" labelOnly="1" outline="0" fieldPosition="0"/>
    </format>
    <format dxfId="785">
      <pivotArea field="13" type="button" dataOnly="0" labelOnly="1" outline="0" axis="axisCol" fieldPosition="0"/>
    </format>
    <format dxfId="786">
      <pivotArea field="16" type="button" dataOnly="0" labelOnly="1" outline="0" axis="axisCol" fieldPosition="1"/>
    </format>
    <format dxfId="787">
      <pivotArea type="topRight" dataOnly="0" labelOnly="1" outline="0" fieldPosition="0"/>
    </format>
    <format dxfId="788">
      <pivotArea field="15" type="button" dataOnly="0" labelOnly="1" outline="0" axis="axisRow" fieldPosition="0"/>
    </format>
    <format dxfId="789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790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791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792">
      <pivotArea dataOnly="0" labelOnly="1" grandCol="1" outline="0" fieldPosition="0"/>
    </format>
    <format dxfId="793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94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795">
      <pivotArea type="all" dataOnly="0" outline="0" fieldPosition="0"/>
    </format>
    <format dxfId="796">
      <pivotArea outline="0" collapsedLevelsAreSubtotals="1" fieldPosition="0"/>
    </format>
    <format dxfId="797">
      <pivotArea type="origin" dataOnly="0" labelOnly="1" outline="0" fieldPosition="0"/>
    </format>
    <format dxfId="798">
      <pivotArea field="13" type="button" dataOnly="0" labelOnly="1" outline="0" axis="axisCol" fieldPosition="0"/>
    </format>
    <format dxfId="799">
      <pivotArea field="16" type="button" dataOnly="0" labelOnly="1" outline="0" axis="axisCol" fieldPosition="1"/>
    </format>
    <format dxfId="800">
      <pivotArea type="topRight" dataOnly="0" labelOnly="1" outline="0" fieldPosition="0"/>
    </format>
    <format dxfId="801">
      <pivotArea field="15" type="button" dataOnly="0" labelOnly="1" outline="0" axis="axisRow" fieldPosition="0"/>
    </format>
    <format dxfId="802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803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804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805">
      <pivotArea dataOnly="0" labelOnly="1" grandCol="1" outline="0" fieldPosition="0"/>
    </format>
    <format dxfId="806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807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U10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4">
    <i>
      <x v="10"/>
    </i>
    <i>
      <x v="11"/>
    </i>
    <i>
      <x v="12"/>
    </i>
    <i>
      <x v="13"/>
    </i>
  </rowItems>
  <colFields count="2">
    <field x="13"/>
    <field x="16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39">
    <format dxfId="730">
      <pivotArea type="all" dataOnly="0" outline="0" fieldPosition="0"/>
    </format>
    <format dxfId="731">
      <pivotArea outline="0" collapsedLevelsAreSubtotals="1" fieldPosition="0"/>
    </format>
    <format dxfId="732">
      <pivotArea type="origin" dataOnly="0" labelOnly="1" outline="0" fieldPosition="0"/>
    </format>
    <format dxfId="733">
      <pivotArea field="13" type="button" dataOnly="0" labelOnly="1" outline="0" axis="axisCol" fieldPosition="0"/>
    </format>
    <format dxfId="734">
      <pivotArea field="16" type="button" dataOnly="0" labelOnly="1" outline="0" axis="axisCol" fieldPosition="1"/>
    </format>
    <format dxfId="735">
      <pivotArea type="topRight" dataOnly="0" labelOnly="1" outline="0" fieldPosition="0"/>
    </format>
    <format dxfId="736">
      <pivotArea field="15" type="button" dataOnly="0" labelOnly="1" outline="0" axis="axisRow" fieldPosition="0"/>
    </format>
    <format dxfId="737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738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739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740">
      <pivotArea dataOnly="0" labelOnly="1" grandCol="1" outline="0" fieldPosition="0"/>
    </format>
    <format dxfId="741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42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743">
      <pivotArea type="all" dataOnly="0" outline="0" fieldPosition="0"/>
    </format>
    <format dxfId="744">
      <pivotArea outline="0" collapsedLevelsAreSubtotals="1" fieldPosition="0"/>
    </format>
    <format dxfId="745">
      <pivotArea type="origin" dataOnly="0" labelOnly="1" outline="0" fieldPosition="0"/>
    </format>
    <format dxfId="746">
      <pivotArea field="13" type="button" dataOnly="0" labelOnly="1" outline="0" axis="axisCol" fieldPosition="0"/>
    </format>
    <format dxfId="747">
      <pivotArea field="16" type="button" dataOnly="0" labelOnly="1" outline="0" axis="axisCol" fieldPosition="1"/>
    </format>
    <format dxfId="748">
      <pivotArea type="topRight" dataOnly="0" labelOnly="1" outline="0" fieldPosition="0"/>
    </format>
    <format dxfId="749">
      <pivotArea field="15" type="button" dataOnly="0" labelOnly="1" outline="0" axis="axisRow" fieldPosition="0"/>
    </format>
    <format dxfId="750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751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752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753">
      <pivotArea dataOnly="0" labelOnly="1" grandCol="1" outline="0" fieldPosition="0"/>
    </format>
    <format dxfId="754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55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756">
      <pivotArea type="all" dataOnly="0" outline="0" fieldPosition="0"/>
    </format>
    <format dxfId="757">
      <pivotArea outline="0" collapsedLevelsAreSubtotals="1" fieldPosition="0"/>
    </format>
    <format dxfId="758">
      <pivotArea type="origin" dataOnly="0" labelOnly="1" outline="0" fieldPosition="0"/>
    </format>
    <format dxfId="759">
      <pivotArea field="13" type="button" dataOnly="0" labelOnly="1" outline="0" axis="axisCol" fieldPosition="0"/>
    </format>
    <format dxfId="760">
      <pivotArea field="16" type="button" dataOnly="0" labelOnly="1" outline="0" axis="axisCol" fieldPosition="1"/>
    </format>
    <format dxfId="761">
      <pivotArea type="topRight" dataOnly="0" labelOnly="1" outline="0" fieldPosition="0"/>
    </format>
    <format dxfId="762">
      <pivotArea field="15" type="button" dataOnly="0" labelOnly="1" outline="0" axis="axisRow" fieldPosition="0"/>
    </format>
    <format dxfId="763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764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765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766">
      <pivotArea dataOnly="0" labelOnly="1" grandCol="1" outline="0" fieldPosition="0"/>
    </format>
    <format dxfId="767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68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h="1" x="5"/>
        <item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45">
    <format dxfId="685">
      <pivotArea type="all" dataOnly="0" outline="0" fieldPosition="0"/>
    </format>
    <format dxfId="686">
      <pivotArea type="origin" dataOnly="0" labelOnly="1" outline="0" fieldPosition="0"/>
    </format>
    <format dxfId="687">
      <pivotArea field="13" type="button" dataOnly="0" labelOnly="1" outline="0" axis="axisCol" fieldPosition="0"/>
    </format>
    <format dxfId="688">
      <pivotArea field="-2" type="button" dataOnly="0" labelOnly="1" outline="0" axis="axisCol" fieldPosition="1"/>
    </format>
    <format dxfId="689">
      <pivotArea type="topRight" dataOnly="0" labelOnly="1" outline="0" fieldPosition="0"/>
    </format>
    <format dxfId="690">
      <pivotArea field="15" type="button" dataOnly="0" labelOnly="1" outline="0" axis="axisRow" fieldPosition="0"/>
    </format>
    <format dxfId="691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92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93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9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9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9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97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98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99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700">
      <pivotArea type="all" dataOnly="0" outline="0" fieldPosition="0"/>
    </format>
    <format dxfId="701">
      <pivotArea type="origin" dataOnly="0" labelOnly="1" outline="0" fieldPosition="0"/>
    </format>
    <format dxfId="702">
      <pivotArea field="13" type="button" dataOnly="0" labelOnly="1" outline="0" axis="axisCol" fieldPosition="0"/>
    </format>
    <format dxfId="703">
      <pivotArea field="-2" type="button" dataOnly="0" labelOnly="1" outline="0" axis="axisCol" fieldPosition="1"/>
    </format>
    <format dxfId="704">
      <pivotArea type="topRight" dataOnly="0" labelOnly="1" outline="0" fieldPosition="0"/>
    </format>
    <format dxfId="705">
      <pivotArea field="15" type="button" dataOnly="0" labelOnly="1" outline="0" axis="axisRow" fieldPosition="0"/>
    </format>
    <format dxfId="70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0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0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70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1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1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712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13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14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715">
      <pivotArea type="all" dataOnly="0" outline="0" fieldPosition="0"/>
    </format>
    <format dxfId="716">
      <pivotArea type="origin" dataOnly="0" labelOnly="1" outline="0" fieldPosition="0"/>
    </format>
    <format dxfId="717">
      <pivotArea field="13" type="button" dataOnly="0" labelOnly="1" outline="0" axis="axisCol" fieldPosition="0"/>
    </format>
    <format dxfId="718">
      <pivotArea field="-2" type="button" dataOnly="0" labelOnly="1" outline="0" axis="axisCol" fieldPosition="1"/>
    </format>
    <format dxfId="719">
      <pivotArea type="topRight" dataOnly="0" labelOnly="1" outline="0" fieldPosition="0"/>
    </format>
    <format dxfId="720">
      <pivotArea field="15" type="button" dataOnly="0" labelOnly="1" outline="0" axis="axisRow" fieldPosition="0"/>
    </format>
    <format dxfId="721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22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23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72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2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2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727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28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29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45">
    <format dxfId="640">
      <pivotArea type="all" dataOnly="0" outline="0" fieldPosition="0"/>
    </format>
    <format dxfId="641">
      <pivotArea type="origin" dataOnly="0" labelOnly="1" outline="0" fieldPosition="0"/>
    </format>
    <format dxfId="642">
      <pivotArea field="13" type="button" dataOnly="0" labelOnly="1" outline="0" axis="axisCol" fieldPosition="0"/>
    </format>
    <format dxfId="643">
      <pivotArea field="-2" type="button" dataOnly="0" labelOnly="1" outline="0" axis="axisCol" fieldPosition="1"/>
    </format>
    <format dxfId="644">
      <pivotArea type="topRight" dataOnly="0" labelOnly="1" outline="0" fieldPosition="0"/>
    </format>
    <format dxfId="645">
      <pivotArea field="15" type="button" dataOnly="0" labelOnly="1" outline="0" axis="axisRow" fieldPosition="0"/>
    </format>
    <format dxfId="64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4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4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4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5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5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52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53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54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55">
      <pivotArea type="all" dataOnly="0" outline="0" fieldPosition="0"/>
    </format>
    <format dxfId="656">
      <pivotArea type="origin" dataOnly="0" labelOnly="1" outline="0" fieldPosition="0"/>
    </format>
    <format dxfId="657">
      <pivotArea field="13" type="button" dataOnly="0" labelOnly="1" outline="0" axis="axisCol" fieldPosition="0"/>
    </format>
    <format dxfId="658">
      <pivotArea field="-2" type="button" dataOnly="0" labelOnly="1" outline="0" axis="axisCol" fieldPosition="1"/>
    </format>
    <format dxfId="659">
      <pivotArea type="topRight" dataOnly="0" labelOnly="1" outline="0" fieldPosition="0"/>
    </format>
    <format dxfId="660">
      <pivotArea field="15" type="button" dataOnly="0" labelOnly="1" outline="0" axis="axisRow" fieldPosition="0"/>
    </format>
    <format dxfId="661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62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63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6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6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6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67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68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69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70">
      <pivotArea type="all" dataOnly="0" outline="0" fieldPosition="0"/>
    </format>
    <format dxfId="671">
      <pivotArea type="origin" dataOnly="0" labelOnly="1" outline="0" fieldPosition="0"/>
    </format>
    <format dxfId="672">
      <pivotArea field="13" type="button" dataOnly="0" labelOnly="1" outline="0" axis="axisCol" fieldPosition="0"/>
    </format>
    <format dxfId="673">
      <pivotArea field="-2" type="button" dataOnly="0" labelOnly="1" outline="0" axis="axisCol" fieldPosition="1"/>
    </format>
    <format dxfId="674">
      <pivotArea type="topRight" dataOnly="0" labelOnly="1" outline="0" fieldPosition="0"/>
    </format>
    <format dxfId="675">
      <pivotArea field="15" type="button" dataOnly="0" labelOnly="1" outline="0" axis="axisRow" fieldPosition="0"/>
    </format>
    <format dxfId="67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7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7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7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8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8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82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83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84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U11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h="1" x="4"/>
        <item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5">
    <i>
      <x v="10"/>
    </i>
    <i>
      <x v="11"/>
    </i>
    <i>
      <x v="12"/>
    </i>
    <i>
      <x v="13"/>
    </i>
    <i>
      <x v="14"/>
    </i>
  </rowItems>
  <colFields count="2">
    <field x="13"/>
    <field x="16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39">
    <format dxfId="601">
      <pivotArea type="all" dataOnly="0" outline="0" fieldPosition="0"/>
    </format>
    <format dxfId="602">
      <pivotArea outline="0" collapsedLevelsAreSubtotals="1" fieldPosition="0"/>
    </format>
    <format dxfId="603">
      <pivotArea type="origin" dataOnly="0" labelOnly="1" outline="0" fieldPosition="0"/>
    </format>
    <format dxfId="604">
      <pivotArea field="13" type="button" dataOnly="0" labelOnly="1" outline="0" axis="axisCol" fieldPosition="0"/>
    </format>
    <format dxfId="605">
      <pivotArea field="16" type="button" dataOnly="0" labelOnly="1" outline="0" axis="axisCol" fieldPosition="1"/>
    </format>
    <format dxfId="606">
      <pivotArea type="topRight" dataOnly="0" labelOnly="1" outline="0" fieldPosition="0"/>
    </format>
    <format dxfId="607">
      <pivotArea field="15" type="button" dataOnly="0" labelOnly="1" outline="0" axis="axisRow" fieldPosition="0"/>
    </format>
    <format dxfId="608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609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610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611">
      <pivotArea dataOnly="0" labelOnly="1" grandCol="1" outline="0" fieldPosition="0"/>
    </format>
    <format dxfId="612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13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614">
      <pivotArea type="all" dataOnly="0" outline="0" fieldPosition="0"/>
    </format>
    <format dxfId="615">
      <pivotArea outline="0" collapsedLevelsAreSubtotals="1" fieldPosition="0"/>
    </format>
    <format dxfId="616">
      <pivotArea type="origin" dataOnly="0" labelOnly="1" outline="0" fieldPosition="0"/>
    </format>
    <format dxfId="617">
      <pivotArea field="13" type="button" dataOnly="0" labelOnly="1" outline="0" axis="axisCol" fieldPosition="0"/>
    </format>
    <format dxfId="618">
      <pivotArea field="16" type="button" dataOnly="0" labelOnly="1" outline="0" axis="axisCol" fieldPosition="1"/>
    </format>
    <format dxfId="619">
      <pivotArea type="topRight" dataOnly="0" labelOnly="1" outline="0" fieldPosition="0"/>
    </format>
    <format dxfId="620">
      <pivotArea field="15" type="button" dataOnly="0" labelOnly="1" outline="0" axis="axisRow" fieldPosition="0"/>
    </format>
    <format dxfId="621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622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623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624">
      <pivotArea dataOnly="0" labelOnly="1" grandCol="1" outline="0" fieldPosition="0"/>
    </format>
    <format dxfId="625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26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627">
      <pivotArea type="all" dataOnly="0" outline="0" fieldPosition="0"/>
    </format>
    <format dxfId="628">
      <pivotArea outline="0" collapsedLevelsAreSubtotals="1" fieldPosition="0"/>
    </format>
    <format dxfId="629">
      <pivotArea type="origin" dataOnly="0" labelOnly="1" outline="0" fieldPosition="0"/>
    </format>
    <format dxfId="630">
      <pivotArea field="13" type="button" dataOnly="0" labelOnly="1" outline="0" axis="axisCol" fieldPosition="0"/>
    </format>
    <format dxfId="631">
      <pivotArea field="16" type="button" dataOnly="0" labelOnly="1" outline="0" axis="axisCol" fieldPosition="1"/>
    </format>
    <format dxfId="632">
      <pivotArea type="topRight" dataOnly="0" labelOnly="1" outline="0" fieldPosition="0"/>
    </format>
    <format dxfId="633">
      <pivotArea field="15" type="button" dataOnly="0" labelOnly="1" outline="0" axis="axisRow" fieldPosition="0"/>
    </format>
    <format dxfId="634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635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636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637">
      <pivotArea dataOnly="0" labelOnly="1" grandCol="1" outline="0" fieldPosition="0"/>
    </format>
    <format dxfId="638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39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U11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x="4"/>
        <item h="1"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5">
    <i>
      <x v="10"/>
    </i>
    <i>
      <x v="11"/>
    </i>
    <i>
      <x v="12"/>
    </i>
    <i>
      <x v="13"/>
    </i>
    <i>
      <x v="14"/>
    </i>
  </rowItems>
  <colFields count="2">
    <field x="13"/>
    <field x="16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39">
    <format dxfId="562">
      <pivotArea type="all" dataOnly="0" outline="0" fieldPosition="0"/>
    </format>
    <format dxfId="563">
      <pivotArea outline="0" collapsedLevelsAreSubtotals="1" fieldPosition="0"/>
    </format>
    <format dxfId="564">
      <pivotArea type="origin" dataOnly="0" labelOnly="1" outline="0" fieldPosition="0"/>
    </format>
    <format dxfId="565">
      <pivotArea field="13" type="button" dataOnly="0" labelOnly="1" outline="0" axis="axisCol" fieldPosition="0"/>
    </format>
    <format dxfId="566">
      <pivotArea field="16" type="button" dataOnly="0" labelOnly="1" outline="0" axis="axisCol" fieldPosition="1"/>
    </format>
    <format dxfId="567">
      <pivotArea type="topRight" dataOnly="0" labelOnly="1" outline="0" fieldPosition="0"/>
    </format>
    <format dxfId="568">
      <pivotArea field="15" type="button" dataOnly="0" labelOnly="1" outline="0" axis="axisRow" fieldPosition="0"/>
    </format>
    <format dxfId="569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570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571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572">
      <pivotArea dataOnly="0" labelOnly="1" grandCol="1" outline="0" fieldPosition="0"/>
    </format>
    <format dxfId="573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574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575">
      <pivotArea type="all" dataOnly="0" outline="0" fieldPosition="0"/>
    </format>
    <format dxfId="576">
      <pivotArea outline="0" collapsedLevelsAreSubtotals="1" fieldPosition="0"/>
    </format>
    <format dxfId="577">
      <pivotArea type="origin" dataOnly="0" labelOnly="1" outline="0" fieldPosition="0"/>
    </format>
    <format dxfId="578">
      <pivotArea field="13" type="button" dataOnly="0" labelOnly="1" outline="0" axis="axisCol" fieldPosition="0"/>
    </format>
    <format dxfId="579">
      <pivotArea field="16" type="button" dataOnly="0" labelOnly="1" outline="0" axis="axisCol" fieldPosition="1"/>
    </format>
    <format dxfId="580">
      <pivotArea type="topRight" dataOnly="0" labelOnly="1" outline="0" fieldPosition="0"/>
    </format>
    <format dxfId="581">
      <pivotArea field="15" type="button" dataOnly="0" labelOnly="1" outline="0" axis="axisRow" fieldPosition="0"/>
    </format>
    <format dxfId="582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583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584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585">
      <pivotArea dataOnly="0" labelOnly="1" grandCol="1" outline="0" fieldPosition="0"/>
    </format>
    <format dxfId="586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587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588">
      <pivotArea type="all" dataOnly="0" outline="0" fieldPosition="0"/>
    </format>
    <format dxfId="589">
      <pivotArea outline="0" collapsedLevelsAreSubtotals="1" fieldPosition="0"/>
    </format>
    <format dxfId="590">
      <pivotArea type="origin" dataOnly="0" labelOnly="1" outline="0" fieldPosition="0"/>
    </format>
    <format dxfId="591">
      <pivotArea field="13" type="button" dataOnly="0" labelOnly="1" outline="0" axis="axisCol" fieldPosition="0"/>
    </format>
    <format dxfId="592">
      <pivotArea field="16" type="button" dataOnly="0" labelOnly="1" outline="0" axis="axisCol" fieldPosition="1"/>
    </format>
    <format dxfId="593">
      <pivotArea type="topRight" dataOnly="0" labelOnly="1" outline="0" fieldPosition="0"/>
    </format>
    <format dxfId="594">
      <pivotArea field="15" type="button" dataOnly="0" labelOnly="1" outline="0" axis="axisRow" fieldPosition="0"/>
    </format>
    <format dxfId="595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596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597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598">
      <pivotArea dataOnly="0" labelOnly="1" grandCol="1" outline="0" fieldPosition="0"/>
    </format>
    <format dxfId="599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00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h="1" x="10"/>
        <item x="4"/>
        <item h="1"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45">
    <format dxfId="517">
      <pivotArea type="all" dataOnly="0" outline="0" fieldPosition="0"/>
    </format>
    <format dxfId="518">
      <pivotArea type="origin" dataOnly="0" labelOnly="1" outline="0" fieldPosition="0"/>
    </format>
    <format dxfId="519">
      <pivotArea field="13" type="button" dataOnly="0" labelOnly="1" outline="0" axis="axisCol" fieldPosition="0"/>
    </format>
    <format dxfId="520">
      <pivotArea field="-2" type="button" dataOnly="0" labelOnly="1" outline="0" axis="axisCol" fieldPosition="1"/>
    </format>
    <format dxfId="521">
      <pivotArea type="topRight" dataOnly="0" labelOnly="1" outline="0" fieldPosition="0"/>
    </format>
    <format dxfId="522">
      <pivotArea field="15" type="button" dataOnly="0" labelOnly="1" outline="0" axis="axisRow" fieldPosition="0"/>
    </format>
    <format dxfId="523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24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25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52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2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2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52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3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3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532">
      <pivotArea type="all" dataOnly="0" outline="0" fieldPosition="0"/>
    </format>
    <format dxfId="533">
      <pivotArea type="origin" dataOnly="0" labelOnly="1" outline="0" fieldPosition="0"/>
    </format>
    <format dxfId="534">
      <pivotArea field="13" type="button" dataOnly="0" labelOnly="1" outline="0" axis="axisCol" fieldPosition="0"/>
    </format>
    <format dxfId="535">
      <pivotArea field="-2" type="button" dataOnly="0" labelOnly="1" outline="0" axis="axisCol" fieldPosition="1"/>
    </format>
    <format dxfId="536">
      <pivotArea type="topRight" dataOnly="0" labelOnly="1" outline="0" fieldPosition="0"/>
    </format>
    <format dxfId="537">
      <pivotArea field="15" type="button" dataOnly="0" labelOnly="1" outline="0" axis="axisRow" fieldPosition="0"/>
    </format>
    <format dxfId="538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39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40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541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42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43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54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4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4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547">
      <pivotArea type="all" dataOnly="0" outline="0" fieldPosition="0"/>
    </format>
    <format dxfId="548">
      <pivotArea type="origin" dataOnly="0" labelOnly="1" outline="0" fieldPosition="0"/>
    </format>
    <format dxfId="549">
      <pivotArea field="13" type="button" dataOnly="0" labelOnly="1" outline="0" axis="axisCol" fieldPosition="0"/>
    </format>
    <format dxfId="550">
      <pivotArea field="-2" type="button" dataOnly="0" labelOnly="1" outline="0" axis="axisCol" fieldPosition="1"/>
    </format>
    <format dxfId="551">
      <pivotArea type="topRight" dataOnly="0" labelOnly="1" outline="0" fieldPosition="0"/>
    </format>
    <format dxfId="552">
      <pivotArea field="15" type="button" dataOnly="0" labelOnly="1" outline="0" axis="axisRow" fieldPosition="0"/>
    </format>
    <format dxfId="553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54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55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55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5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5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55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6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6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3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5:EU11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x="10"/>
        <item h="1" x="4"/>
        <item h="1"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4">
    <i>
      <x v="11"/>
    </i>
    <i>
      <x v="12"/>
    </i>
    <i>
      <x v="13"/>
    </i>
    <i>
      <x v="14"/>
    </i>
  </rowItems>
  <colFields count="2">
    <field x="13"/>
    <field x="16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39">
    <format dxfId="478">
      <pivotArea type="all" dataOnly="0" outline="0" fieldPosition="0"/>
    </format>
    <format dxfId="479">
      <pivotArea outline="0" collapsedLevelsAreSubtotals="1" fieldPosition="0"/>
    </format>
    <format dxfId="480">
      <pivotArea type="origin" dataOnly="0" labelOnly="1" outline="0" fieldPosition="0"/>
    </format>
    <format dxfId="481">
      <pivotArea field="13" type="button" dataOnly="0" labelOnly="1" outline="0" axis="axisCol" fieldPosition="0"/>
    </format>
    <format dxfId="482">
      <pivotArea field="16" type="button" dataOnly="0" labelOnly="1" outline="0" axis="axisCol" fieldPosition="1"/>
    </format>
    <format dxfId="483">
      <pivotArea type="topRight" dataOnly="0" labelOnly="1" outline="0" fieldPosition="0"/>
    </format>
    <format dxfId="484">
      <pivotArea field="15" type="button" dataOnly="0" labelOnly="1" outline="0" axis="axisRow" fieldPosition="0"/>
    </format>
    <format dxfId="485">
      <pivotArea dataOnly="0" labelOnly="1" fieldPosition="0">
        <references count="1">
          <reference field="15" count="1">
            <x v="11"/>
          </reference>
        </references>
      </pivotArea>
    </format>
    <format dxfId="486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487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488">
      <pivotArea dataOnly="0" labelOnly="1" grandCol="1" outline="0" fieldPosition="0"/>
    </format>
    <format dxfId="489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490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491">
      <pivotArea type="all" dataOnly="0" outline="0" fieldPosition="0"/>
    </format>
    <format dxfId="492">
      <pivotArea outline="0" collapsedLevelsAreSubtotals="1" fieldPosition="0"/>
    </format>
    <format dxfId="493">
      <pivotArea type="origin" dataOnly="0" labelOnly="1" outline="0" fieldPosition="0"/>
    </format>
    <format dxfId="494">
      <pivotArea field="13" type="button" dataOnly="0" labelOnly="1" outline="0" axis="axisCol" fieldPosition="0"/>
    </format>
    <format dxfId="495">
      <pivotArea field="16" type="button" dataOnly="0" labelOnly="1" outline="0" axis="axisCol" fieldPosition="1"/>
    </format>
    <format dxfId="496">
      <pivotArea type="topRight" dataOnly="0" labelOnly="1" outline="0" fieldPosition="0"/>
    </format>
    <format dxfId="497">
      <pivotArea field="15" type="button" dataOnly="0" labelOnly="1" outline="0" axis="axisRow" fieldPosition="0"/>
    </format>
    <format dxfId="498">
      <pivotArea dataOnly="0" labelOnly="1" fieldPosition="0">
        <references count="1">
          <reference field="15" count="1">
            <x v="11"/>
          </reference>
        </references>
      </pivotArea>
    </format>
    <format dxfId="499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500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501">
      <pivotArea dataOnly="0" labelOnly="1" grandCol="1" outline="0" fieldPosition="0"/>
    </format>
    <format dxfId="502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503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504">
      <pivotArea type="all" dataOnly="0" outline="0" fieldPosition="0"/>
    </format>
    <format dxfId="505">
      <pivotArea outline="0" collapsedLevelsAreSubtotals="1" fieldPosition="0"/>
    </format>
    <format dxfId="506">
      <pivotArea type="origin" dataOnly="0" labelOnly="1" outline="0" fieldPosition="0"/>
    </format>
    <format dxfId="507">
      <pivotArea field="13" type="button" dataOnly="0" labelOnly="1" outline="0" axis="axisCol" fieldPosition="0"/>
    </format>
    <format dxfId="508">
      <pivotArea field="16" type="button" dataOnly="0" labelOnly="1" outline="0" axis="axisCol" fieldPosition="1"/>
    </format>
    <format dxfId="509">
      <pivotArea type="topRight" dataOnly="0" labelOnly="1" outline="0" fieldPosition="0"/>
    </format>
    <format dxfId="510">
      <pivotArea field="15" type="button" dataOnly="0" labelOnly="1" outline="0" axis="axisRow" fieldPosition="0"/>
    </format>
    <format dxfId="511">
      <pivotArea dataOnly="0" labelOnly="1" fieldPosition="0">
        <references count="1">
          <reference field="15" count="1">
            <x v="11"/>
          </reference>
        </references>
      </pivotArea>
    </format>
    <format dxfId="512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513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514">
      <pivotArea dataOnly="0" labelOnly="1" grandCol="1" outline="0" fieldPosition="0"/>
    </format>
    <format dxfId="515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516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3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h="1" x="2"/>
        <item h="1" x="3"/>
        <item x="10"/>
        <item h="1" x="4"/>
        <item h="1"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45">
    <format dxfId="433">
      <pivotArea type="all" dataOnly="0" outline="0" fieldPosition="0"/>
    </format>
    <format dxfId="434">
      <pivotArea type="origin" dataOnly="0" labelOnly="1" outline="0" fieldPosition="0"/>
    </format>
    <format dxfId="435">
      <pivotArea field="13" type="button" dataOnly="0" labelOnly="1" outline="0" axis="axisCol" fieldPosition="0"/>
    </format>
    <format dxfId="436">
      <pivotArea field="-2" type="button" dataOnly="0" labelOnly="1" outline="0" axis="axisCol" fieldPosition="1"/>
    </format>
    <format dxfId="437">
      <pivotArea type="topRight" dataOnly="0" labelOnly="1" outline="0" fieldPosition="0"/>
    </format>
    <format dxfId="438">
      <pivotArea field="15" type="button" dataOnly="0" labelOnly="1" outline="0" axis="axisRow" fieldPosition="0"/>
    </format>
    <format dxfId="43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4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4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42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43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44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45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46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47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48">
      <pivotArea type="all" dataOnly="0" outline="0" fieldPosition="0"/>
    </format>
    <format dxfId="449">
      <pivotArea type="origin" dataOnly="0" labelOnly="1" outline="0" fieldPosition="0"/>
    </format>
    <format dxfId="450">
      <pivotArea field="13" type="button" dataOnly="0" labelOnly="1" outline="0" axis="axisCol" fieldPosition="0"/>
    </format>
    <format dxfId="451">
      <pivotArea field="-2" type="button" dataOnly="0" labelOnly="1" outline="0" axis="axisCol" fieldPosition="1"/>
    </format>
    <format dxfId="452">
      <pivotArea type="topRight" dataOnly="0" labelOnly="1" outline="0" fieldPosition="0"/>
    </format>
    <format dxfId="453">
      <pivotArea field="15" type="button" dataOnly="0" labelOnly="1" outline="0" axis="axisRow" fieldPosition="0"/>
    </format>
    <format dxfId="45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5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5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57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58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59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60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61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62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63">
      <pivotArea type="all" dataOnly="0" outline="0" fieldPosition="0"/>
    </format>
    <format dxfId="464">
      <pivotArea type="origin" dataOnly="0" labelOnly="1" outline="0" fieldPosition="0"/>
    </format>
    <format dxfId="465">
      <pivotArea field="13" type="button" dataOnly="0" labelOnly="1" outline="0" axis="axisCol" fieldPosition="0"/>
    </format>
    <format dxfId="466">
      <pivotArea field="-2" type="button" dataOnly="0" labelOnly="1" outline="0" axis="axisCol" fieldPosition="1"/>
    </format>
    <format dxfId="467">
      <pivotArea type="topRight" dataOnly="0" labelOnly="1" outline="0" fieldPosition="0"/>
    </format>
    <format dxfId="468">
      <pivotArea field="15" type="button" dataOnly="0" labelOnly="1" outline="0" axis="axisRow" fieldPosition="0"/>
    </format>
    <format dxfId="46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7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7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72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73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74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75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76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77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6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h="1" x="2"/>
        <item x="3"/>
        <item h="1" x="10"/>
        <item h="1" x="4"/>
        <item h="1"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45">
    <format dxfId="388">
      <pivotArea type="all" dataOnly="0" outline="0" fieldPosition="0"/>
    </format>
    <format dxfId="389">
      <pivotArea type="origin" dataOnly="0" labelOnly="1" outline="0" fieldPosition="0"/>
    </format>
    <format dxfId="390">
      <pivotArea field="13" type="button" dataOnly="0" labelOnly="1" outline="0" axis="axisCol" fieldPosition="0"/>
    </format>
    <format dxfId="391">
      <pivotArea field="-2" type="button" dataOnly="0" labelOnly="1" outline="0" axis="axisCol" fieldPosition="1"/>
    </format>
    <format dxfId="392">
      <pivotArea type="topRight" dataOnly="0" labelOnly="1" outline="0" fieldPosition="0"/>
    </format>
    <format dxfId="393">
      <pivotArea field="15" type="button" dataOnly="0" labelOnly="1" outline="0" axis="axisRow" fieldPosition="0"/>
    </format>
    <format dxfId="39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9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9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397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98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99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00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01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02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03">
      <pivotArea type="all" dataOnly="0" outline="0" fieldPosition="0"/>
    </format>
    <format dxfId="404">
      <pivotArea type="origin" dataOnly="0" labelOnly="1" outline="0" fieldPosition="0"/>
    </format>
    <format dxfId="405">
      <pivotArea field="13" type="button" dataOnly="0" labelOnly="1" outline="0" axis="axisCol" fieldPosition="0"/>
    </format>
    <format dxfId="406">
      <pivotArea field="-2" type="button" dataOnly="0" labelOnly="1" outline="0" axis="axisCol" fieldPosition="1"/>
    </format>
    <format dxfId="407">
      <pivotArea type="topRight" dataOnly="0" labelOnly="1" outline="0" fieldPosition="0"/>
    </format>
    <format dxfId="408">
      <pivotArea field="15" type="button" dataOnly="0" labelOnly="1" outline="0" axis="axisRow" fieldPosition="0"/>
    </format>
    <format dxfId="40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1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1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12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13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14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15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16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17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18">
      <pivotArea type="all" dataOnly="0" outline="0" fieldPosition="0"/>
    </format>
    <format dxfId="419">
      <pivotArea type="origin" dataOnly="0" labelOnly="1" outline="0" fieldPosition="0"/>
    </format>
    <format dxfId="420">
      <pivotArea field="13" type="button" dataOnly="0" labelOnly="1" outline="0" axis="axisCol" fieldPosition="0"/>
    </format>
    <format dxfId="421">
      <pivotArea field="-2" type="button" dataOnly="0" labelOnly="1" outline="0" axis="axisCol" fieldPosition="1"/>
    </format>
    <format dxfId="422">
      <pivotArea type="topRight" dataOnly="0" labelOnly="1" outline="0" fieldPosition="0"/>
    </format>
    <format dxfId="423">
      <pivotArea field="15" type="button" dataOnly="0" labelOnly="1" outline="0" axis="axisRow" fieldPosition="0"/>
    </format>
    <format dxfId="42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2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2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27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28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29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30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31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32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6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V11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h="1" x="2"/>
        <item x="3"/>
        <item h="1" x="10"/>
        <item h="1" x="4"/>
        <item h="1"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5">
    <i>
      <x v="10"/>
    </i>
    <i>
      <x v="11"/>
    </i>
    <i>
      <x v="12"/>
    </i>
    <i>
      <x v="13"/>
    </i>
    <i>
      <x v="14"/>
    </i>
  </rowItems>
  <colFields count="2">
    <field x="13"/>
    <field x="16"/>
  </colFields>
  <colItems count="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39">
    <format dxfId="349">
      <pivotArea type="all" dataOnly="0" outline="0" fieldPosition="0"/>
    </format>
    <format dxfId="350">
      <pivotArea outline="0" collapsedLevelsAreSubtotals="1" fieldPosition="0"/>
    </format>
    <format dxfId="351">
      <pivotArea type="origin" dataOnly="0" labelOnly="1" outline="0" fieldPosition="0"/>
    </format>
    <format dxfId="352">
      <pivotArea field="13" type="button" dataOnly="0" labelOnly="1" outline="0" axis="axisCol" fieldPosition="0"/>
    </format>
    <format dxfId="353">
      <pivotArea field="16" type="button" dataOnly="0" labelOnly="1" outline="0" axis="axisCol" fieldPosition="1"/>
    </format>
    <format dxfId="354">
      <pivotArea type="topRight" dataOnly="0" labelOnly="1" outline="0" fieldPosition="0"/>
    </format>
    <format dxfId="355">
      <pivotArea field="15" type="button" dataOnly="0" labelOnly="1" outline="0" axis="axisRow" fieldPosition="0"/>
    </format>
    <format dxfId="356">
      <pivotArea dataOnly="0" labelOnly="1" fieldPosition="0">
        <references count="1">
          <reference field="15" count="3">
            <x v="10"/>
            <x v="11"/>
            <x v="12"/>
          </reference>
        </references>
      </pivotArea>
    </format>
    <format dxfId="357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358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359">
      <pivotArea dataOnly="0" labelOnly="1" grandCol="1" outline="0" fieldPosition="0"/>
    </format>
    <format dxfId="360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61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362">
      <pivotArea type="all" dataOnly="0" outline="0" fieldPosition="0"/>
    </format>
    <format dxfId="363">
      <pivotArea outline="0" collapsedLevelsAreSubtotals="1" fieldPosition="0"/>
    </format>
    <format dxfId="364">
      <pivotArea type="origin" dataOnly="0" labelOnly="1" outline="0" fieldPosition="0"/>
    </format>
    <format dxfId="365">
      <pivotArea field="13" type="button" dataOnly="0" labelOnly="1" outline="0" axis="axisCol" fieldPosition="0"/>
    </format>
    <format dxfId="366">
      <pivotArea field="16" type="button" dataOnly="0" labelOnly="1" outline="0" axis="axisCol" fieldPosition="1"/>
    </format>
    <format dxfId="367">
      <pivotArea type="topRight" dataOnly="0" labelOnly="1" outline="0" fieldPosition="0"/>
    </format>
    <format dxfId="368">
      <pivotArea field="15" type="button" dataOnly="0" labelOnly="1" outline="0" axis="axisRow" fieldPosition="0"/>
    </format>
    <format dxfId="369">
      <pivotArea dataOnly="0" labelOnly="1" fieldPosition="0">
        <references count="1">
          <reference field="15" count="3">
            <x v="10"/>
            <x v="11"/>
            <x v="12"/>
          </reference>
        </references>
      </pivotArea>
    </format>
    <format dxfId="370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371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372">
      <pivotArea dataOnly="0" labelOnly="1" grandCol="1" outline="0" fieldPosition="0"/>
    </format>
    <format dxfId="373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74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375">
      <pivotArea type="all" dataOnly="0" outline="0" fieldPosition="0"/>
    </format>
    <format dxfId="376">
      <pivotArea outline="0" collapsedLevelsAreSubtotals="1" fieldPosition="0"/>
    </format>
    <format dxfId="377">
      <pivotArea type="origin" dataOnly="0" labelOnly="1" outline="0" fieldPosition="0"/>
    </format>
    <format dxfId="378">
      <pivotArea field="13" type="button" dataOnly="0" labelOnly="1" outline="0" axis="axisCol" fieldPosition="0"/>
    </format>
    <format dxfId="379">
      <pivotArea field="16" type="button" dataOnly="0" labelOnly="1" outline="0" axis="axisCol" fieldPosition="1"/>
    </format>
    <format dxfId="380">
      <pivotArea type="topRight" dataOnly="0" labelOnly="1" outline="0" fieldPosition="0"/>
    </format>
    <format dxfId="381">
      <pivotArea field="15" type="button" dataOnly="0" labelOnly="1" outline="0" axis="axisRow" fieldPosition="0"/>
    </format>
    <format dxfId="382">
      <pivotArea dataOnly="0" labelOnly="1" fieldPosition="0">
        <references count="1">
          <reference field="15" count="3">
            <x v="10"/>
            <x v="11"/>
            <x v="12"/>
          </reference>
        </references>
      </pivotArea>
    </format>
    <format dxfId="383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384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385">
      <pivotArea dataOnly="0" labelOnly="1" grandCol="1" outline="0" fieldPosition="0"/>
    </format>
    <format dxfId="386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87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9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V11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h="1" x="1"/>
        <item x="2"/>
        <item h="1" x="3"/>
        <item h="1" x="10"/>
        <item h="1" x="4"/>
        <item h="1"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5">
    <i>
      <x v="10"/>
    </i>
    <i>
      <x v="11"/>
    </i>
    <i>
      <x v="12"/>
    </i>
    <i>
      <x v="13"/>
    </i>
    <i>
      <x v="14"/>
    </i>
  </rowItems>
  <colFields count="2">
    <field x="13"/>
    <field x="16"/>
  </colFields>
  <colItems count="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39">
    <format dxfId="310">
      <pivotArea type="all" dataOnly="0" outline="0" fieldPosition="0"/>
    </format>
    <format dxfId="311">
      <pivotArea outline="0" collapsedLevelsAreSubtotals="1" fieldPosition="0"/>
    </format>
    <format dxfId="312">
      <pivotArea type="origin" dataOnly="0" labelOnly="1" outline="0" fieldPosition="0"/>
    </format>
    <format dxfId="313">
      <pivotArea field="13" type="button" dataOnly="0" labelOnly="1" outline="0" axis="axisCol" fieldPosition="0"/>
    </format>
    <format dxfId="314">
      <pivotArea field="16" type="button" dataOnly="0" labelOnly="1" outline="0" axis="axisCol" fieldPosition="1"/>
    </format>
    <format dxfId="315">
      <pivotArea type="topRight" dataOnly="0" labelOnly="1" outline="0" fieldPosition="0"/>
    </format>
    <format dxfId="316">
      <pivotArea field="15" type="button" dataOnly="0" labelOnly="1" outline="0" axis="axisRow" fieldPosition="0"/>
    </format>
    <format dxfId="317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318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319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320">
      <pivotArea dataOnly="0" labelOnly="1" grandCol="1" outline="0" fieldPosition="0"/>
    </format>
    <format dxfId="321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22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323">
      <pivotArea type="all" dataOnly="0" outline="0" fieldPosition="0"/>
    </format>
    <format dxfId="324">
      <pivotArea outline="0" collapsedLevelsAreSubtotals="1" fieldPosition="0"/>
    </format>
    <format dxfId="325">
      <pivotArea type="origin" dataOnly="0" labelOnly="1" outline="0" fieldPosition="0"/>
    </format>
    <format dxfId="326">
      <pivotArea field="13" type="button" dataOnly="0" labelOnly="1" outline="0" axis="axisCol" fieldPosition="0"/>
    </format>
    <format dxfId="327">
      <pivotArea field="16" type="button" dataOnly="0" labelOnly="1" outline="0" axis="axisCol" fieldPosition="1"/>
    </format>
    <format dxfId="328">
      <pivotArea type="topRight" dataOnly="0" labelOnly="1" outline="0" fieldPosition="0"/>
    </format>
    <format dxfId="329">
      <pivotArea field="15" type="button" dataOnly="0" labelOnly="1" outline="0" axis="axisRow" fieldPosition="0"/>
    </format>
    <format dxfId="330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331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332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333">
      <pivotArea dataOnly="0" labelOnly="1" grandCol="1" outline="0" fieldPosition="0"/>
    </format>
    <format dxfId="334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35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336">
      <pivotArea type="all" dataOnly="0" outline="0" fieldPosition="0"/>
    </format>
    <format dxfId="337">
      <pivotArea outline="0" collapsedLevelsAreSubtotals="1" fieldPosition="0"/>
    </format>
    <format dxfId="338">
      <pivotArea type="origin" dataOnly="0" labelOnly="1" outline="0" fieldPosition="0"/>
    </format>
    <format dxfId="339">
      <pivotArea field="13" type="button" dataOnly="0" labelOnly="1" outline="0" axis="axisCol" fieldPosition="0"/>
    </format>
    <format dxfId="340">
      <pivotArea field="16" type="button" dataOnly="0" labelOnly="1" outline="0" axis="axisCol" fieldPosition="1"/>
    </format>
    <format dxfId="341">
      <pivotArea type="topRight" dataOnly="0" labelOnly="1" outline="0" fieldPosition="0"/>
    </format>
    <format dxfId="342">
      <pivotArea field="15" type="button" dataOnly="0" labelOnly="1" outline="0" axis="axisRow" fieldPosition="0"/>
    </format>
    <format dxfId="343">
      <pivotArea dataOnly="0" labelOnly="1" fieldPosition="0">
        <references count="1">
          <reference field="15" count="2">
            <x v="10"/>
            <x v="11"/>
          </reference>
        </references>
      </pivotArea>
    </format>
    <format dxfId="344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345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346">
      <pivotArea dataOnly="0" labelOnly="1" grandCol="1" outline="0" fieldPosition="0"/>
    </format>
    <format dxfId="347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48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9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h="1" x="1"/>
        <item x="2"/>
        <item h="1" x="3"/>
        <item h="1" x="10"/>
        <item h="1" x="4"/>
        <item h="1"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45">
    <format dxfId="265">
      <pivotArea type="all" dataOnly="0" outline="0" fieldPosition="0"/>
    </format>
    <format dxfId="266">
      <pivotArea type="origin" dataOnly="0" labelOnly="1" outline="0" fieldPosition="0"/>
    </format>
    <format dxfId="267">
      <pivotArea field="13" type="button" dataOnly="0" labelOnly="1" outline="0" axis="axisCol" fieldPosition="0"/>
    </format>
    <format dxfId="268">
      <pivotArea field="-2" type="button" dataOnly="0" labelOnly="1" outline="0" axis="axisCol" fieldPosition="1"/>
    </format>
    <format dxfId="269">
      <pivotArea type="topRight" dataOnly="0" labelOnly="1" outline="0" fieldPosition="0"/>
    </format>
    <format dxfId="270">
      <pivotArea field="15" type="button" dataOnly="0" labelOnly="1" outline="0" axis="axisRow" fieldPosition="0"/>
    </format>
    <format dxfId="271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72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73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7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7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7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77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78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79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80">
      <pivotArea type="all" dataOnly="0" outline="0" fieldPosition="0"/>
    </format>
    <format dxfId="281">
      <pivotArea type="origin" dataOnly="0" labelOnly="1" outline="0" fieldPosition="0"/>
    </format>
    <format dxfId="282">
      <pivotArea field="13" type="button" dataOnly="0" labelOnly="1" outline="0" axis="axisCol" fieldPosition="0"/>
    </format>
    <format dxfId="283">
      <pivotArea field="-2" type="button" dataOnly="0" labelOnly="1" outline="0" axis="axisCol" fieldPosition="1"/>
    </format>
    <format dxfId="284">
      <pivotArea type="topRight" dataOnly="0" labelOnly="1" outline="0" fieldPosition="0"/>
    </format>
    <format dxfId="285">
      <pivotArea field="15" type="button" dataOnly="0" labelOnly="1" outline="0" axis="axisRow" fieldPosition="0"/>
    </format>
    <format dxfId="28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8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8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8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9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9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92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93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94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95">
      <pivotArea type="all" dataOnly="0" outline="0" fieldPosition="0"/>
    </format>
    <format dxfId="296">
      <pivotArea type="origin" dataOnly="0" labelOnly="1" outline="0" fieldPosition="0"/>
    </format>
    <format dxfId="297">
      <pivotArea field="13" type="button" dataOnly="0" labelOnly="1" outline="0" axis="axisCol" fieldPosition="0"/>
    </format>
    <format dxfId="298">
      <pivotArea field="-2" type="button" dataOnly="0" labelOnly="1" outline="0" axis="axisCol" fieldPosition="1"/>
    </format>
    <format dxfId="299">
      <pivotArea type="topRight" dataOnly="0" labelOnly="1" outline="0" fieldPosition="0"/>
    </format>
    <format dxfId="300">
      <pivotArea field="15" type="button" dataOnly="0" labelOnly="1" outline="0" axis="axisRow" fieldPosition="0"/>
    </format>
    <format dxfId="301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02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03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30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0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0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307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08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09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C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V4:EU12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h="1" x="0"/>
        <item x="1"/>
        <item h="1" x="2"/>
        <item h="1" x="3"/>
        <item h="1" x="10"/>
        <item h="1" x="4"/>
        <item h="1"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6">
    <i>
      <x v="10"/>
    </i>
    <i>
      <x v="11"/>
    </i>
    <i>
      <x v="12"/>
    </i>
    <i>
      <x v="13"/>
    </i>
    <i>
      <x v="14"/>
    </i>
    <i>
      <x v="15"/>
    </i>
  </rowItems>
  <colFields count="2">
    <field x="13"/>
    <field x="16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39">
    <format dxfId="226">
      <pivotArea type="all" dataOnly="0" outline="0" fieldPosition="0"/>
    </format>
    <format dxfId="227">
      <pivotArea outline="0" collapsedLevelsAreSubtotals="1" fieldPosition="0"/>
    </format>
    <format dxfId="228">
      <pivotArea type="origin" dataOnly="0" labelOnly="1" outline="0" fieldPosition="0"/>
    </format>
    <format dxfId="229">
      <pivotArea field="13" type="button" dataOnly="0" labelOnly="1" outline="0" axis="axisCol" fieldPosition="0"/>
    </format>
    <format dxfId="230">
      <pivotArea field="16" type="button" dataOnly="0" labelOnly="1" outline="0" axis="axisCol" fieldPosition="1"/>
    </format>
    <format dxfId="231">
      <pivotArea type="topRight" dataOnly="0" labelOnly="1" outline="0" fieldPosition="0"/>
    </format>
    <format dxfId="232">
      <pivotArea field="15" type="button" dataOnly="0" labelOnly="1" outline="0" axis="axisRow" fieldPosition="0"/>
    </format>
    <format dxfId="233">
      <pivotArea dataOnly="0" labelOnly="1" fieldPosition="0">
        <references count="1">
          <reference field="15" count="3">
            <x v="10"/>
            <x v="11"/>
            <x v="12"/>
          </reference>
        </references>
      </pivotArea>
    </format>
    <format dxfId="234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235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236">
      <pivotArea dataOnly="0" labelOnly="1" grandCol="1" outline="0" fieldPosition="0"/>
    </format>
    <format dxfId="237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38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239">
      <pivotArea type="all" dataOnly="0" outline="0" fieldPosition="0"/>
    </format>
    <format dxfId="240">
      <pivotArea outline="0" collapsedLevelsAreSubtotals="1" fieldPosition="0"/>
    </format>
    <format dxfId="241">
      <pivotArea type="origin" dataOnly="0" labelOnly="1" outline="0" fieldPosition="0"/>
    </format>
    <format dxfId="242">
      <pivotArea field="13" type="button" dataOnly="0" labelOnly="1" outline="0" axis="axisCol" fieldPosition="0"/>
    </format>
    <format dxfId="243">
      <pivotArea field="16" type="button" dataOnly="0" labelOnly="1" outline="0" axis="axisCol" fieldPosition="1"/>
    </format>
    <format dxfId="244">
      <pivotArea type="topRight" dataOnly="0" labelOnly="1" outline="0" fieldPosition="0"/>
    </format>
    <format dxfId="245">
      <pivotArea field="15" type="button" dataOnly="0" labelOnly="1" outline="0" axis="axisRow" fieldPosition="0"/>
    </format>
    <format dxfId="246">
      <pivotArea dataOnly="0" labelOnly="1" fieldPosition="0">
        <references count="1">
          <reference field="15" count="3">
            <x v="10"/>
            <x v="11"/>
            <x v="12"/>
          </reference>
        </references>
      </pivotArea>
    </format>
    <format dxfId="247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248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249">
      <pivotArea dataOnly="0" labelOnly="1" grandCol="1" outline="0" fieldPosition="0"/>
    </format>
    <format dxfId="250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51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252">
      <pivotArea type="all" dataOnly="0" outline="0" fieldPosition="0"/>
    </format>
    <format dxfId="253">
      <pivotArea outline="0" collapsedLevelsAreSubtotals="1" fieldPosition="0"/>
    </format>
    <format dxfId="254">
      <pivotArea type="origin" dataOnly="0" labelOnly="1" outline="0" fieldPosition="0"/>
    </format>
    <format dxfId="255">
      <pivotArea field="13" type="button" dataOnly="0" labelOnly="1" outline="0" axis="axisCol" fieldPosition="0"/>
    </format>
    <format dxfId="256">
      <pivotArea field="16" type="button" dataOnly="0" labelOnly="1" outline="0" axis="axisCol" fieldPosition="1"/>
    </format>
    <format dxfId="257">
      <pivotArea type="topRight" dataOnly="0" labelOnly="1" outline="0" fieldPosition="0"/>
    </format>
    <format dxfId="258">
      <pivotArea field="15" type="button" dataOnly="0" labelOnly="1" outline="0" axis="axisRow" fieldPosition="0"/>
    </format>
    <format dxfId="259">
      <pivotArea dataOnly="0" labelOnly="1" fieldPosition="0">
        <references count="1">
          <reference field="15" count="3">
            <x v="10"/>
            <x v="11"/>
            <x v="12"/>
          </reference>
        </references>
      </pivotArea>
    </format>
    <format dxfId="260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261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262">
      <pivotArea dataOnly="0" labelOnly="1" grandCol="1" outline="0" fieldPosition="0"/>
    </format>
    <format dxfId="263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64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C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C4:DF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h="1" x="0"/>
        <item x="1"/>
        <item h="1" x="2"/>
        <item h="1" x="3"/>
        <item h="1" x="10"/>
        <item h="1" x="4"/>
        <item h="1"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45">
    <format dxfId="181">
      <pivotArea type="all" dataOnly="0" outline="0" fieldPosition="0"/>
    </format>
    <format dxfId="182">
      <pivotArea type="origin" dataOnly="0" labelOnly="1" outline="0" fieldPosition="0"/>
    </format>
    <format dxfId="183">
      <pivotArea field="13" type="button" dataOnly="0" labelOnly="1" outline="0" axis="axisCol" fieldPosition="0"/>
    </format>
    <format dxfId="184">
      <pivotArea field="-2" type="button" dataOnly="0" labelOnly="1" outline="0" axis="axisCol" fieldPosition="1"/>
    </format>
    <format dxfId="185">
      <pivotArea type="topRight" dataOnly="0" labelOnly="1" outline="0" fieldPosition="0"/>
    </format>
    <format dxfId="186">
      <pivotArea field="15" type="button" dataOnly="0" labelOnly="1" outline="0" axis="axisRow" fieldPosition="0"/>
    </format>
    <format dxfId="187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88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89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90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91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92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93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94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95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96">
      <pivotArea type="all" dataOnly="0" outline="0" fieldPosition="0"/>
    </format>
    <format dxfId="197">
      <pivotArea type="origin" dataOnly="0" labelOnly="1" outline="0" fieldPosition="0"/>
    </format>
    <format dxfId="198">
      <pivotArea field="13" type="button" dataOnly="0" labelOnly="1" outline="0" axis="axisCol" fieldPosition="0"/>
    </format>
    <format dxfId="199">
      <pivotArea field="-2" type="button" dataOnly="0" labelOnly="1" outline="0" axis="axisCol" fieldPosition="1"/>
    </format>
    <format dxfId="200">
      <pivotArea type="topRight" dataOnly="0" labelOnly="1" outline="0" fieldPosition="0"/>
    </format>
    <format dxfId="201">
      <pivotArea field="15" type="button" dataOnly="0" labelOnly="1" outline="0" axis="axisRow" fieldPosition="0"/>
    </format>
    <format dxfId="202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03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04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05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06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07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08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09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10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11">
      <pivotArea type="all" dataOnly="0" outline="0" fieldPosition="0"/>
    </format>
    <format dxfId="212">
      <pivotArea type="origin" dataOnly="0" labelOnly="1" outline="0" fieldPosition="0"/>
    </format>
    <format dxfId="213">
      <pivotArea field="13" type="button" dataOnly="0" labelOnly="1" outline="0" axis="axisCol" fieldPosition="0"/>
    </format>
    <format dxfId="214">
      <pivotArea field="-2" type="button" dataOnly="0" labelOnly="1" outline="0" axis="axisCol" fieldPosition="1"/>
    </format>
    <format dxfId="215">
      <pivotArea type="topRight" dataOnly="0" labelOnly="1" outline="0" fieldPosition="0"/>
    </format>
    <format dxfId="216">
      <pivotArea field="15" type="button" dataOnly="0" labelOnly="1" outline="0" axis="axisRow" fieldPosition="0"/>
    </format>
    <format dxfId="217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18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19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20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21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22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23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24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25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F00-000000000000}" name="PivotTable2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W4:EV12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9">
        <item x="0"/>
        <item h="1" x="1"/>
        <item h="1" x="2"/>
        <item h="1" x="3"/>
        <item h="1" x="10"/>
        <item h="1" x="4"/>
        <item h="1"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Col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h="1" m="1" x="17"/>
        <item x="16"/>
        <item t="default"/>
      </items>
    </pivotField>
  </pivotFields>
  <rowFields count="1">
    <field x="15"/>
  </rowFields>
  <rowItems count="6">
    <i>
      <x v="10"/>
    </i>
    <i>
      <x v="11"/>
    </i>
    <i>
      <x v="12"/>
    </i>
    <i>
      <x v="13"/>
    </i>
    <i>
      <x v="14"/>
    </i>
    <i>
      <x v="15"/>
    </i>
  </rowItems>
  <colFields count="2">
    <field x="13"/>
    <field x="16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pageFields count="1">
    <pageField fld="12" hier="-1"/>
  </pageFields>
  <dataFields count="1">
    <dataField name="weight" fld="8" subtotal="average" baseField="15" baseItem="0" numFmtId="2"/>
  </dataFields>
  <formats count="39">
    <format dxfId="142">
      <pivotArea type="all" dataOnly="0" outline="0" fieldPosition="0"/>
    </format>
    <format dxfId="143">
      <pivotArea outline="0" collapsedLevelsAreSubtotals="1" fieldPosition="0"/>
    </format>
    <format dxfId="144">
      <pivotArea type="origin" dataOnly="0" labelOnly="1" outline="0" fieldPosition="0"/>
    </format>
    <format dxfId="145">
      <pivotArea field="13" type="button" dataOnly="0" labelOnly="1" outline="0" axis="axisCol" fieldPosition="0"/>
    </format>
    <format dxfId="146">
      <pivotArea field="16" type="button" dataOnly="0" labelOnly="1" outline="0" axis="axisCol" fieldPosition="1"/>
    </format>
    <format dxfId="147">
      <pivotArea type="topRight" dataOnly="0" labelOnly="1" outline="0" fieldPosition="0"/>
    </format>
    <format dxfId="148">
      <pivotArea field="15" type="button" dataOnly="0" labelOnly="1" outline="0" axis="axisRow" fieldPosition="0"/>
    </format>
    <format dxfId="149">
      <pivotArea dataOnly="0" labelOnly="1" fieldPosition="0">
        <references count="1">
          <reference field="15" count="3">
            <x v="10"/>
            <x v="11"/>
            <x v="12"/>
          </reference>
        </references>
      </pivotArea>
    </format>
    <format dxfId="150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151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152">
      <pivotArea dataOnly="0" labelOnly="1" grandCol="1" outline="0" fieldPosition="0"/>
    </format>
    <format dxfId="153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54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155">
      <pivotArea type="all" dataOnly="0" outline="0" fieldPosition="0"/>
    </format>
    <format dxfId="156">
      <pivotArea outline="0" collapsedLevelsAreSubtotals="1" fieldPosition="0"/>
    </format>
    <format dxfId="157">
      <pivotArea type="origin" dataOnly="0" labelOnly="1" outline="0" fieldPosition="0"/>
    </format>
    <format dxfId="158">
      <pivotArea field="13" type="button" dataOnly="0" labelOnly="1" outline="0" axis="axisCol" fieldPosition="0"/>
    </format>
    <format dxfId="159">
      <pivotArea field="16" type="button" dataOnly="0" labelOnly="1" outline="0" axis="axisCol" fieldPosition="1"/>
    </format>
    <format dxfId="160">
      <pivotArea type="topRight" dataOnly="0" labelOnly="1" outline="0" fieldPosition="0"/>
    </format>
    <format dxfId="161">
      <pivotArea field="15" type="button" dataOnly="0" labelOnly="1" outline="0" axis="axisRow" fieldPosition="0"/>
    </format>
    <format dxfId="162">
      <pivotArea dataOnly="0" labelOnly="1" fieldPosition="0">
        <references count="1">
          <reference field="15" count="3">
            <x v="10"/>
            <x v="11"/>
            <x v="12"/>
          </reference>
        </references>
      </pivotArea>
    </format>
    <format dxfId="163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164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165">
      <pivotArea dataOnly="0" labelOnly="1" grandCol="1" outline="0" fieldPosition="0"/>
    </format>
    <format dxfId="166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67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168">
      <pivotArea type="all" dataOnly="0" outline="0" fieldPosition="0"/>
    </format>
    <format dxfId="169">
      <pivotArea outline="0" collapsedLevelsAreSubtotals="1" fieldPosition="0"/>
    </format>
    <format dxfId="170">
      <pivotArea type="origin" dataOnly="0" labelOnly="1" outline="0" fieldPosition="0"/>
    </format>
    <format dxfId="171">
      <pivotArea field="13" type="button" dataOnly="0" labelOnly="1" outline="0" axis="axisCol" fieldPosition="0"/>
    </format>
    <format dxfId="172">
      <pivotArea field="16" type="button" dataOnly="0" labelOnly="1" outline="0" axis="axisCol" fieldPosition="1"/>
    </format>
    <format dxfId="173">
      <pivotArea type="topRight" dataOnly="0" labelOnly="1" outline="0" fieldPosition="0"/>
    </format>
    <format dxfId="174">
      <pivotArea field="15" type="button" dataOnly="0" labelOnly="1" outline="0" axis="axisRow" fieldPosition="0"/>
    </format>
    <format dxfId="175">
      <pivotArea dataOnly="0" labelOnly="1" fieldPosition="0">
        <references count="1">
          <reference field="15" count="3">
            <x v="10"/>
            <x v="11"/>
            <x v="12"/>
          </reference>
        </references>
      </pivotArea>
    </format>
    <format dxfId="176">
      <pivotArea dataOnly="0" labelOnly="1" fieldPosition="0">
        <references count="1">
          <reference field="13" count="2">
            <x v="0"/>
            <x v="1"/>
          </reference>
        </references>
      </pivotArea>
    </format>
    <format dxfId="177">
      <pivotArea dataOnly="0" labelOnly="1" fieldPosition="0">
        <references count="1">
          <reference field="13" count="2" defaultSubtotal="1">
            <x v="0"/>
            <x v="1"/>
          </reference>
        </references>
      </pivotArea>
    </format>
    <format dxfId="178">
      <pivotArea dataOnly="0" labelOnly="1" grandCol="1" outline="0" fieldPosition="0"/>
    </format>
    <format dxfId="179">
      <pivotArea dataOnly="0" labelOnly="1" fieldPosition="0">
        <references count="2">
          <reference field="13" count="1" selected="0">
            <x v="0"/>
          </reference>
          <reference field="1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80">
      <pivotArea dataOnly="0" labelOnly="1" fieldPosition="0">
        <references count="2">
          <reference field="13" count="1" selected="0">
            <x v="1"/>
          </reference>
          <reference field="16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F00-000001000000}" name="PivotTable3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D4:DG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multipleItemSelectionAllowed="1" showAll="0"/>
    <pivotField showAll="0"/>
    <pivotField showAll="0"/>
    <pivotField axis="axisPage" multipleItemSelectionAllowed="1" showAll="0">
      <items count="19">
        <item x="0"/>
        <item h="1" x="1"/>
        <item h="1" x="2"/>
        <item h="1" x="3"/>
        <item h="1" x="10"/>
        <item h="1" x="4"/>
        <item h="1" x="5"/>
        <item h="1" x="7"/>
        <item h="1" x="6"/>
        <item h="1" x="8"/>
        <item h="1" x="9"/>
        <item h="1" x="11"/>
        <item h="1" x="12"/>
        <item h="1" x="13"/>
        <item h="1" x="14"/>
        <item h="1" x="15"/>
        <item h="1" x="16"/>
        <item h="1" m="1" x="17"/>
        <item t="default"/>
      </items>
    </pivotField>
    <pivotField axis="axisCol" showAll="0">
      <items count="5">
        <item x="0"/>
        <item x="1"/>
        <item x="2"/>
        <item m="1" x="3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Page" multipleItemSelectionAllowed="1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  <item t="default"/>
      </items>
    </pivotField>
  </pivotFields>
  <rowFields count="1">
    <field x="15"/>
  </rowFields>
  <colFields count="2">
    <field x="13"/>
    <field x="-2"/>
  </colFields>
  <colItems count="3">
    <i t="grand">
      <x/>
    </i>
    <i t="grand" i="1">
      <x v="1"/>
    </i>
    <i t="grand" i="2">
      <x v="2"/>
    </i>
  </colItems>
  <pageFields count="2">
    <pageField fld="16" hier="-1"/>
    <pageField fld="12" hier="-1"/>
  </pageFields>
  <dataFields count="3">
    <dataField name="weight" fld="8" subtotal="average" baseField="15" baseItem="0" numFmtId="4"/>
    <dataField name="Uniform" fld="6" subtotal="average" baseField="15" baseItem="0" numFmtId="2"/>
    <dataField name="CV" fld="5" subtotal="average" baseField="15" baseItem="1" numFmtId="2"/>
  </dataFields>
  <formats count="45">
    <format dxfId="97">
      <pivotArea type="all" dataOnly="0" outline="0" fieldPosition="0"/>
    </format>
    <format dxfId="98">
      <pivotArea type="origin" dataOnly="0" labelOnly="1" outline="0" fieldPosition="0"/>
    </format>
    <format dxfId="99">
      <pivotArea field="13" type="button" dataOnly="0" labelOnly="1" outline="0" axis="axisCol" fieldPosition="0"/>
    </format>
    <format dxfId="100">
      <pivotArea field="-2" type="button" dataOnly="0" labelOnly="1" outline="0" axis="axisCol" fieldPosition="1"/>
    </format>
    <format dxfId="101">
      <pivotArea type="topRight" dataOnly="0" labelOnly="1" outline="0" fieldPosition="0"/>
    </format>
    <format dxfId="102">
      <pivotArea field="15" type="button" dataOnly="0" labelOnly="1" outline="0" axis="axisRow" fieldPosition="0"/>
    </format>
    <format dxfId="103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4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5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0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0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2">
      <pivotArea type="all" dataOnly="0" outline="0" fieldPosition="0"/>
    </format>
    <format dxfId="113">
      <pivotArea type="origin" dataOnly="0" labelOnly="1" outline="0" fieldPosition="0"/>
    </format>
    <format dxfId="114">
      <pivotArea field="13" type="button" dataOnly="0" labelOnly="1" outline="0" axis="axisCol" fieldPosition="0"/>
    </format>
    <format dxfId="115">
      <pivotArea field="-2" type="button" dataOnly="0" labelOnly="1" outline="0" axis="axisCol" fieldPosition="1"/>
    </format>
    <format dxfId="116">
      <pivotArea type="topRight" dataOnly="0" labelOnly="1" outline="0" fieldPosition="0"/>
    </format>
    <format dxfId="117">
      <pivotArea field="15" type="button" dataOnly="0" labelOnly="1" outline="0" axis="axisRow" fieldPosition="0"/>
    </format>
    <format dxfId="118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9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20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21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22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23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24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25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26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27">
      <pivotArea type="all" dataOnly="0" outline="0" fieldPosition="0"/>
    </format>
    <format dxfId="128">
      <pivotArea type="origin" dataOnly="0" labelOnly="1" outline="0" fieldPosition="0"/>
    </format>
    <format dxfId="129">
      <pivotArea field="13" type="button" dataOnly="0" labelOnly="1" outline="0" axis="axisCol" fieldPosition="0"/>
    </format>
    <format dxfId="130">
      <pivotArea field="-2" type="button" dataOnly="0" labelOnly="1" outline="0" axis="axisCol" fieldPosition="1"/>
    </format>
    <format dxfId="131">
      <pivotArea type="topRight" dataOnly="0" labelOnly="1" outline="0" fieldPosition="0"/>
    </format>
    <format dxfId="132">
      <pivotArea field="15" type="button" dataOnly="0" labelOnly="1" outline="0" axis="axisRow" fieldPosition="0"/>
    </format>
    <format dxfId="133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34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35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36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37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38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39">
      <pivotArea field="1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40">
      <pivotArea field="1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41">
      <pivotArea field="13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200-000000000000}" name="PivotTable1" cacheId="15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B3:BT108" firstHeaderRow="1" firstDataRow="4" firstDataCol="1"/>
  <pivotFields count="17"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axis="axisCol" showAll="0" sortType="descending">
      <items count="19">
        <item h="1" x="16"/>
        <item x="15"/>
        <item x="14"/>
        <item x="13"/>
        <item x="12"/>
        <item x="11"/>
        <item x="9"/>
        <item x="8"/>
        <item x="6"/>
        <item x="7"/>
        <item x="5"/>
        <item x="4"/>
        <item x="10"/>
        <item x="3"/>
        <item x="2"/>
        <item x="1"/>
        <item x="0"/>
        <item m="1" x="17"/>
        <item t="default"/>
      </items>
    </pivotField>
    <pivotField axis="axisCol" showAll="0">
      <items count="5">
        <item h="1" m="1" x="3"/>
        <item x="0"/>
        <item x="1"/>
        <item h="1" x="2"/>
        <item t="default"/>
      </items>
    </pivotField>
    <pivotField showAll="0"/>
    <pivotField axis="axisRow" showAll="0" sortType="ascending">
      <items count="25">
        <item m="1" x="19"/>
        <item m="1" x="8"/>
        <item m="1" x="15"/>
        <item m="1" x="22"/>
        <item m="1" x="7"/>
        <item m="1" x="14"/>
        <item m="1" x="21"/>
        <item m="1" x="16"/>
        <item m="1" x="12"/>
        <item m="1" x="18"/>
        <item x="0"/>
        <item x="1"/>
        <item x="2"/>
        <item x="3"/>
        <item x="4"/>
        <item x="5"/>
        <item m="1" x="23"/>
        <item m="1" x="9"/>
        <item m="1" x="10"/>
        <item m="1" x="11"/>
        <item m="1" x="13"/>
        <item m="1" x="20"/>
        <item m="1" x="17"/>
        <item x="6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15"/>
        <item x="14"/>
        <item x="13"/>
        <item x="12"/>
        <item x="11"/>
        <item x="10"/>
        <item x="9"/>
        <item x="8"/>
        <item m="1" x="17"/>
        <item x="16"/>
        <item t="default"/>
      </items>
    </pivotField>
  </pivotFields>
  <rowFields count="2">
    <field x="15"/>
    <field x="16"/>
  </rowFields>
  <rowItems count="102"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</rowItems>
  <colFields count="3">
    <field x="13"/>
    <field x="12"/>
    <field x="-2"/>
  </colFields>
  <colItems count="70"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 r="1">
      <x v="7"/>
      <x/>
    </i>
    <i r="2" i="1">
      <x v="1"/>
    </i>
    <i r="1">
      <x v="8"/>
      <x/>
    </i>
    <i r="2" i="1">
      <x v="1"/>
    </i>
    <i r="1"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 r="1">
      <x v="13"/>
      <x/>
    </i>
    <i r="2" i="1">
      <x v="1"/>
    </i>
    <i r="1">
      <x v="14"/>
      <x/>
    </i>
    <i r="2" i="1">
      <x v="1"/>
    </i>
    <i r="1">
      <x v="15"/>
      <x/>
    </i>
    <i r="2" i="1">
      <x v="1"/>
    </i>
    <i r="1">
      <x v="16"/>
      <x/>
    </i>
    <i r="2" i="1">
      <x v="1"/>
    </i>
    <i t="default">
      <x v="1"/>
    </i>
    <i t="default" i="1">
      <x v="1"/>
    </i>
    <i>
      <x v="2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 r="1">
      <x v="7"/>
      <x/>
    </i>
    <i r="2" i="1">
      <x v="1"/>
    </i>
    <i r="1">
      <x v="8"/>
      <x/>
    </i>
    <i r="2" i="1">
      <x v="1"/>
    </i>
    <i r="1"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 r="1">
      <x v="13"/>
      <x/>
    </i>
    <i r="2" i="1">
      <x v="1"/>
    </i>
    <i r="1">
      <x v="14"/>
      <x/>
    </i>
    <i r="2" i="1">
      <x v="1"/>
    </i>
    <i r="1">
      <x v="15"/>
      <x/>
    </i>
    <i r="2" i="1">
      <x v="1"/>
    </i>
    <i r="1">
      <x v="16"/>
      <x/>
    </i>
    <i r="2" i="1">
      <x v="1"/>
    </i>
    <i t="default">
      <x v="2"/>
    </i>
    <i t="default" i="1">
      <x v="2"/>
    </i>
    <i t="grand">
      <x/>
    </i>
    <i t="grand" i="1">
      <x/>
    </i>
  </colItems>
  <dataFields count="2">
    <dataField name="weight " fld="8" subtotal="average" baseField="16" baseItem="6"/>
    <dataField name="Uniformity " fld="6" subtotal="average" baseField="16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500-000000000000}" name="PivotTable1" cacheId="153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B4:E6" firstHeaderRow="1" firstDataRow="3" firstDataCol="2" rowPageCount="2" colPageCount="1"/>
  <pivotFields count="19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6"/>
        <item x="15"/>
        <item x="14"/>
        <item x="13"/>
        <item x="12"/>
        <item x="11"/>
        <item x="9"/>
        <item x="8"/>
        <item x="6"/>
        <item x="7"/>
        <item x="5"/>
        <item x="4"/>
        <item x="10"/>
        <item x="3"/>
        <item x="2"/>
        <item x="1"/>
        <item x="0"/>
        <item m="1" x="17"/>
      </items>
    </pivotField>
    <pivotField axis="axisCol" compact="0" outline="0" showAll="0" defaultSubtotal="0">
      <items count="4">
        <item x="0"/>
        <item x="1"/>
        <item x="2"/>
        <item m="1" x="3"/>
      </items>
    </pivotField>
    <pivotField compact="0" outline="0" showAll="0" defaultSubtotal="0"/>
    <pivotField axis="axisRow" compact="0" outline="0" showAll="0" defaultSubtotal="0">
      <items count="22">
        <item m="1" x="16"/>
        <item m="1" x="12"/>
        <item m="1" x="17"/>
        <item x="0"/>
        <item x="1"/>
        <item x="2"/>
        <item x="6"/>
        <item m="1" x="21"/>
        <item m="1" x="9"/>
        <item m="1" x="10"/>
        <item m="1" x="11"/>
        <item m="1" x="13"/>
        <item m="1" x="19"/>
        <item m="1" x="14"/>
        <item m="1" x="7"/>
        <item m="1" x="18"/>
        <item m="1" x="8"/>
        <item m="1" x="15"/>
        <item m="1" x="20"/>
        <item x="3"/>
        <item x="4"/>
        <item x="5"/>
      </items>
    </pivotField>
    <pivotField axis="axisPage" compact="0" outline="0" multipleItemSelectionAllowed="1" showAll="0" defaultSubtotal="0">
      <items count="18">
        <item h="1" x="0"/>
        <item h="1" x="1"/>
        <item h="1" x="2"/>
        <item h="1" x="3"/>
        <item h="1" x="4"/>
        <item h="1" x="5"/>
        <item h="1" x="6"/>
        <item h="1" x="7"/>
        <item h="1" x="15"/>
        <item h="1" x="14"/>
        <item h="1" x="13"/>
        <item h="1" x="12"/>
        <item h="1" x="11"/>
        <item h="1" x="10"/>
        <item h="1" x="9"/>
        <item h="1" x="8"/>
        <item m="1" x="17"/>
        <item h="1" x="16"/>
      </items>
    </pivotField>
    <pivotField compact="0" outline="0" showAll="0" defaultSubtotal="0"/>
    <pivotField axis="axisPage" compact="0" outline="0" multipleItemSelectionAllowed="1" showAll="0" defaultSubtotal="0">
      <items count="14">
        <item h="1" m="1" x="8"/>
        <item h="1" m="1" x="9"/>
        <item h="1" m="1" x="10"/>
        <item h="1" m="1" x="11"/>
        <item h="1" m="1" x="12"/>
        <item m="1" x="13"/>
        <item h="1" x="6"/>
        <item h="1" x="0"/>
        <item h="1" x="1"/>
        <item h="1" x="2"/>
        <item h="1" m="1" x="7"/>
        <item h="1" x="3"/>
        <item h="1" x="4"/>
        <item h="1" x="5"/>
      </items>
    </pivotField>
  </pivotFields>
  <rowFields count="2">
    <field x="12"/>
    <field x="15"/>
  </rowFields>
  <colFields count="2">
    <field x="13"/>
    <field x="-2"/>
  </colFields>
  <pageFields count="2">
    <pageField fld="18" hier="-1"/>
    <pageField fld="16" hier="-1"/>
  </pageFields>
  <dataFields count="2">
    <dataField name="weight" fld="8" subtotal="average" baseField="12" baseItem="1" numFmtId="3"/>
    <dataField name="Uniform" fld="6" subtotal="average" baseField="15" baseItem="5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3.xml"/><Relationship Id="rId1" Type="http://schemas.openxmlformats.org/officeDocument/2006/relationships/pivotTable" Target="../pivotTables/pivotTable3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F31"/>
  <sheetViews>
    <sheetView showGridLines="0" tabSelected="1" zoomScale="60" zoomScaleNormal="60" workbookViewId="0">
      <pane xSplit="2" ySplit="6" topLeftCell="O9" activePane="bottomRight" state="frozen"/>
      <selection pane="bottomRight" activeCell="V15" sqref="V12:AK15"/>
      <selection pane="bottomLeft" activeCell="D62" sqref="D62"/>
      <selection pane="topRight" activeCell="D62" sqref="D62"/>
    </sheetView>
  </sheetViews>
  <sheetFormatPr defaultRowHeight="14.1"/>
  <cols>
    <col min="98" max="98" width="15.375" customWidth="1"/>
    <col min="99" max="99" width="18.25" customWidth="1"/>
    <col min="100" max="111" width="4.125" customWidth="1"/>
    <col min="112" max="112" width="7.125" bestFit="1" customWidth="1"/>
    <col min="113" max="113" width="4.375" bestFit="1" customWidth="1"/>
    <col min="114" max="123" width="4.125" customWidth="1"/>
    <col min="124" max="125" width="5.875" bestFit="1" customWidth="1"/>
    <col min="126" max="126" width="8" bestFit="1" customWidth="1"/>
    <col min="127" max="127" width="9.5" bestFit="1" customWidth="1"/>
    <col min="128" max="128" width="12.875" bestFit="1" customWidth="1"/>
    <col min="129" max="129" width="2.125" customWidth="1"/>
    <col min="130" max="130" width="6.375" bestFit="1" customWidth="1"/>
    <col min="131" max="131" width="8.375" bestFit="1" customWidth="1"/>
    <col min="132" max="143" width="5.875" customWidth="1"/>
    <col min="144" max="144" width="7.125" bestFit="1" customWidth="1"/>
    <col min="145" max="157" width="5.875" customWidth="1"/>
    <col min="158" max="158" width="8" bestFit="1" customWidth="1"/>
    <col min="159" max="159" width="9.5" bestFit="1" customWidth="1"/>
    <col min="160" max="160" width="12.875" bestFit="1" customWidth="1"/>
    <col min="161" max="161" width="6" bestFit="1" customWidth="1"/>
    <col min="162" max="162" width="6.375" bestFit="1" customWidth="1"/>
    <col min="163" max="165" width="6" bestFit="1" customWidth="1"/>
    <col min="166" max="166" width="8.5" bestFit="1" customWidth="1"/>
    <col min="167" max="167" width="10" bestFit="1" customWidth="1"/>
    <col min="168" max="168" width="8.625" customWidth="1"/>
    <col min="169" max="169" width="15" bestFit="1" customWidth="1"/>
    <col min="170" max="170" width="16.125" bestFit="1" customWidth="1"/>
  </cols>
  <sheetData>
    <row r="2" spans="1:162" ht="356.25" customHeight="1"/>
    <row r="4" spans="1:162">
      <c r="A4" s="194"/>
      <c r="B4" s="201" t="s">
        <v>0</v>
      </c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U4" s="197" t="str">
        <f>B4</f>
        <v>Body weight</v>
      </c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N4" s="205"/>
      <c r="BA4" s="206"/>
      <c r="BB4" s="194">
        <f>EC4</f>
        <v>0</v>
      </c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</row>
    <row r="5" spans="1:162">
      <c r="A5" s="195"/>
      <c r="B5" s="202" t="s">
        <v>1</v>
      </c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U5" s="198" t="s">
        <v>2</v>
      </c>
      <c r="V5" s="195"/>
      <c r="W5" s="195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N5" s="205"/>
      <c r="BA5" s="206"/>
      <c r="BB5" s="195">
        <f>EC5</f>
        <v>0</v>
      </c>
      <c r="BC5" s="195"/>
      <c r="BD5" s="195"/>
      <c r="BE5" s="195"/>
      <c r="BF5" s="195"/>
      <c r="BG5" s="195"/>
      <c r="BH5" s="195"/>
      <c r="BI5" s="195"/>
      <c r="BJ5" s="195"/>
      <c r="BK5" s="195"/>
      <c r="BL5" s="195"/>
      <c r="BM5" s="195"/>
      <c r="BN5" s="195"/>
      <c r="BO5" s="195"/>
      <c r="BP5" s="195"/>
      <c r="BQ5" s="195"/>
      <c r="BR5" s="195"/>
      <c r="BS5" s="195"/>
      <c r="BT5" s="195">
        <f>ET5</f>
        <v>0</v>
      </c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95"/>
      <c r="CG5" s="195"/>
      <c r="CH5" s="195"/>
      <c r="CI5" s="195"/>
      <c r="CJ5" s="195"/>
    </row>
    <row r="6" spans="1:162">
      <c r="A6" s="196" t="s">
        <v>3</v>
      </c>
      <c r="B6" s="203" t="s">
        <v>4</v>
      </c>
      <c r="C6" s="196">
        <v>1</v>
      </c>
      <c r="D6" s="196">
        <v>2</v>
      </c>
      <c r="E6" s="196">
        <v>3</v>
      </c>
      <c r="F6" s="196">
        <v>4</v>
      </c>
      <c r="G6" s="196">
        <v>5</v>
      </c>
      <c r="H6" s="196">
        <v>6</v>
      </c>
      <c r="I6" s="196">
        <v>7</v>
      </c>
      <c r="J6" s="196">
        <v>8</v>
      </c>
      <c r="K6" s="196">
        <v>9</v>
      </c>
      <c r="L6" s="196">
        <v>10</v>
      </c>
      <c r="M6" s="196">
        <v>11</v>
      </c>
      <c r="N6" s="196">
        <v>12</v>
      </c>
      <c r="O6" s="196">
        <v>13</v>
      </c>
      <c r="P6" s="196">
        <v>14</v>
      </c>
      <c r="Q6" s="196">
        <v>15</v>
      </c>
      <c r="R6" s="196">
        <v>16</v>
      </c>
      <c r="S6" s="196"/>
      <c r="U6" s="199" t="str">
        <f>B6</f>
        <v>AA</v>
      </c>
      <c r="V6" s="196">
        <v>1</v>
      </c>
      <c r="W6" s="196">
        <v>2</v>
      </c>
      <c r="X6" s="196">
        <v>3</v>
      </c>
      <c r="Y6" s="196">
        <v>4</v>
      </c>
      <c r="Z6" s="196">
        <v>5</v>
      </c>
      <c r="AA6" s="196">
        <v>6</v>
      </c>
      <c r="AB6" s="196">
        <v>7</v>
      </c>
      <c r="AC6" s="196">
        <v>8</v>
      </c>
      <c r="AD6" s="196">
        <v>9</v>
      </c>
      <c r="AE6" s="196">
        <v>10</v>
      </c>
      <c r="AF6" s="196">
        <v>11</v>
      </c>
      <c r="AG6" s="196">
        <v>12</v>
      </c>
      <c r="AH6" s="196">
        <v>13</v>
      </c>
      <c r="AI6" s="196">
        <v>14</v>
      </c>
      <c r="AJ6" s="196">
        <v>15</v>
      </c>
      <c r="AK6" s="196">
        <v>16</v>
      </c>
      <c r="AL6" s="196">
        <f>EB5</f>
        <v>0</v>
      </c>
      <c r="AN6" s="205"/>
      <c r="BA6" s="206"/>
      <c r="BB6" s="196">
        <f>EC6</f>
        <v>0</v>
      </c>
      <c r="BC6" s="196">
        <f t="shared" ref="BC6:BQ6" si="0">ED6</f>
        <v>0</v>
      </c>
      <c r="BD6" s="196">
        <f t="shared" si="0"/>
        <v>0</v>
      </c>
      <c r="BE6" s="196">
        <f t="shared" si="0"/>
        <v>0</v>
      </c>
      <c r="BF6" s="196">
        <f t="shared" si="0"/>
        <v>0</v>
      </c>
      <c r="BG6" s="196">
        <f t="shared" si="0"/>
        <v>0</v>
      </c>
      <c r="BH6" s="196">
        <f t="shared" si="0"/>
        <v>0</v>
      </c>
      <c r="BI6" s="196">
        <f t="shared" si="0"/>
        <v>0</v>
      </c>
      <c r="BJ6" s="196">
        <f t="shared" si="0"/>
        <v>0</v>
      </c>
      <c r="BK6" s="196">
        <f t="shared" si="0"/>
        <v>0</v>
      </c>
      <c r="BL6" s="196">
        <f t="shared" si="0"/>
        <v>0</v>
      </c>
      <c r="BM6" s="196">
        <f t="shared" si="0"/>
        <v>0</v>
      </c>
      <c r="BN6" s="196">
        <f t="shared" si="0"/>
        <v>0</v>
      </c>
      <c r="BO6" s="196">
        <f t="shared" si="0"/>
        <v>0</v>
      </c>
      <c r="BP6" s="196">
        <f t="shared" si="0"/>
        <v>0</v>
      </c>
      <c r="BQ6" s="196">
        <f t="shared" si="0"/>
        <v>0</v>
      </c>
      <c r="BR6" s="196">
        <f>ES5</f>
        <v>0</v>
      </c>
      <c r="BS6" s="196" t="s">
        <v>5</v>
      </c>
      <c r="BT6" s="196">
        <f>ET6</f>
        <v>0</v>
      </c>
      <c r="BU6" s="196">
        <f t="shared" ref="BU6:CI6" si="1">EU6</f>
        <v>0</v>
      </c>
      <c r="BV6" s="196">
        <f t="shared" si="1"/>
        <v>0</v>
      </c>
      <c r="BW6" s="196">
        <f t="shared" si="1"/>
        <v>0</v>
      </c>
      <c r="BX6" s="196">
        <f t="shared" si="1"/>
        <v>0</v>
      </c>
      <c r="BY6" s="196">
        <f t="shared" si="1"/>
        <v>0</v>
      </c>
      <c r="BZ6" s="196">
        <f t="shared" si="1"/>
        <v>0</v>
      </c>
      <c r="CA6" s="196">
        <f t="shared" si="1"/>
        <v>0</v>
      </c>
      <c r="CB6" s="196">
        <f t="shared" si="1"/>
        <v>0</v>
      </c>
      <c r="CC6" s="196">
        <f t="shared" si="1"/>
        <v>0</v>
      </c>
      <c r="CD6" s="196">
        <f t="shared" si="1"/>
        <v>0</v>
      </c>
      <c r="CE6" s="196">
        <f t="shared" si="1"/>
        <v>0</v>
      </c>
      <c r="CF6" s="196">
        <f t="shared" si="1"/>
        <v>0</v>
      </c>
      <c r="CG6" s="196">
        <f t="shared" si="1"/>
        <v>0</v>
      </c>
      <c r="CH6" s="196">
        <f t="shared" si="1"/>
        <v>0</v>
      </c>
      <c r="CI6" s="196">
        <f t="shared" si="1"/>
        <v>0</v>
      </c>
      <c r="CJ6" s="196">
        <f>FJ5</f>
        <v>0</v>
      </c>
      <c r="CK6" s="195" t="str">
        <f>BS6</f>
        <v>STD</v>
      </c>
    </row>
    <row r="7" spans="1:162">
      <c r="A7" s="191">
        <v>1</v>
      </c>
      <c r="B7" s="204">
        <f>master!K5</f>
        <v>115</v>
      </c>
      <c r="C7" s="192">
        <f>'01'!E4</f>
        <v>133.48714285714286</v>
      </c>
      <c r="D7" s="192">
        <f>'02'!E4</f>
        <v>133.44857142857143</v>
      </c>
      <c r="E7" s="192">
        <f>'03'!E4</f>
        <v>146.23142857142858</v>
      </c>
      <c r="F7" s="192">
        <f>'04'!E4</f>
        <v>150.37428571428572</v>
      </c>
      <c r="G7" s="192"/>
      <c r="H7" s="192">
        <f>'06'!E4</f>
        <v>150.53142857142853</v>
      </c>
      <c r="I7" s="192">
        <f>'07'!E4</f>
        <v>137.6</v>
      </c>
      <c r="J7" s="192">
        <f>'08'!E4</f>
        <v>139.31714285714287</v>
      </c>
      <c r="K7" s="192">
        <f>'09'!E4</f>
        <v>141.33714285714285</v>
      </c>
      <c r="L7" s="192">
        <f>'10'!E4</f>
        <v>127.90428571428571</v>
      </c>
      <c r="M7" s="192">
        <f>'11'!E4</f>
        <v>129.30000000000001</v>
      </c>
      <c r="N7" s="192">
        <f>'12'!E4</f>
        <v>139.81142857142859</v>
      </c>
      <c r="O7" s="192">
        <f>'13'!E4</f>
        <v>134.53714285714287</v>
      </c>
      <c r="P7" s="192">
        <f>'14'!E4</f>
        <v>130.94</v>
      </c>
      <c r="Q7" s="192">
        <f>'15'!E4</f>
        <v>122.91285714285712</v>
      </c>
      <c r="R7" s="192">
        <f>'16'!E4</f>
        <v>126.32000000000001</v>
      </c>
      <c r="S7" s="192" t="e">
        <f t="shared" ref="S7:S31" si="2">IF(DK7&gt;0,DK7,NA())</f>
        <v>#N/A</v>
      </c>
      <c r="U7" s="200">
        <f>master!M5</f>
        <v>150</v>
      </c>
      <c r="V7" s="192">
        <f>'01'!AU4</f>
        <v>150.93</v>
      </c>
      <c r="W7" s="192">
        <f>'02'!AT4</f>
        <v>150.19999999999999</v>
      </c>
      <c r="X7" s="192">
        <f>'03'!AT4</f>
        <v>159.32</v>
      </c>
      <c r="Y7" s="192">
        <f>'04'!AT4</f>
        <v>165.34</v>
      </c>
      <c r="Z7" s="192"/>
      <c r="AA7" s="192" t="e">
        <f>'06'!AT4</f>
        <v>#N/A</v>
      </c>
      <c r="AB7" s="192">
        <f>'07'!AT4</f>
        <v>147.69999999999999</v>
      </c>
      <c r="AC7" s="192">
        <f>'08'!AT4</f>
        <v>165.31</v>
      </c>
      <c r="AD7" s="192">
        <f>'09'!AT4</f>
        <v>153.38</v>
      </c>
      <c r="AE7" s="192">
        <f>'10'!AT4</f>
        <v>162.6</v>
      </c>
      <c r="AF7" s="192">
        <f>'11'!AT4</f>
        <v>164.48</v>
      </c>
      <c r="AG7" s="192">
        <f>'12'!AT4</f>
        <v>166.44</v>
      </c>
      <c r="AH7" s="192">
        <f>'13'!AT4</f>
        <v>160</v>
      </c>
      <c r="AI7" s="192">
        <f>'14'!AT4</f>
        <v>154</v>
      </c>
      <c r="AJ7" s="192">
        <f>'15'!AT4</f>
        <v>130</v>
      </c>
      <c r="AK7" s="192">
        <f>'16'!AT4</f>
        <v>136</v>
      </c>
      <c r="AL7" s="192"/>
      <c r="AN7" s="207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208"/>
      <c r="BB7" s="193" t="e">
        <f t="shared" ref="BB7:BB21" si="3">IF(EC7&gt;0,EC7,NA())</f>
        <v>#N/A</v>
      </c>
      <c r="BC7" s="193" t="e">
        <f t="shared" ref="BC7:BR22" si="4">IF(ED7&gt;0,ED7,NA())</f>
        <v>#N/A</v>
      </c>
      <c r="BD7" s="193" t="e">
        <f t="shared" si="4"/>
        <v>#N/A</v>
      </c>
      <c r="BE7" s="193" t="e">
        <f t="shared" si="4"/>
        <v>#N/A</v>
      </c>
      <c r="BF7" s="193" t="e">
        <f t="shared" si="4"/>
        <v>#N/A</v>
      </c>
      <c r="BG7" s="193" t="e">
        <f t="shared" si="4"/>
        <v>#N/A</v>
      </c>
      <c r="BH7" s="193" t="e">
        <f t="shared" si="4"/>
        <v>#N/A</v>
      </c>
      <c r="BI7" s="193" t="e">
        <f t="shared" si="4"/>
        <v>#N/A</v>
      </c>
      <c r="BJ7" s="193" t="e">
        <f t="shared" si="4"/>
        <v>#N/A</v>
      </c>
      <c r="BK7" s="193" t="e">
        <f t="shared" si="4"/>
        <v>#N/A</v>
      </c>
      <c r="BL7" s="193" t="e">
        <f t="shared" si="4"/>
        <v>#N/A</v>
      </c>
      <c r="BM7" s="193" t="e">
        <f t="shared" si="4"/>
        <v>#N/A</v>
      </c>
      <c r="BN7" s="193" t="e">
        <f t="shared" si="4"/>
        <v>#N/A</v>
      </c>
      <c r="BO7" s="193" t="e">
        <f t="shared" si="4"/>
        <v>#N/A</v>
      </c>
      <c r="BP7" s="193" t="e">
        <f t="shared" si="4"/>
        <v>#N/A</v>
      </c>
      <c r="BQ7" s="193" t="e">
        <f t="shared" si="4"/>
        <v>#N/A</v>
      </c>
      <c r="BR7" s="193" t="e">
        <f t="shared" si="4"/>
        <v>#N/A</v>
      </c>
      <c r="BS7" s="193"/>
      <c r="BT7" s="193" t="e">
        <f t="shared" ref="BT7:BT31" si="5">IF(ET7&gt;0,ET7,NA())</f>
        <v>#N/A</v>
      </c>
      <c r="BU7" s="193" t="e">
        <f t="shared" ref="BU7:BU31" si="6">IF(EU7&gt;0,EU7,NA())</f>
        <v>#N/A</v>
      </c>
      <c r="BV7" s="193" t="e">
        <f t="shared" ref="BV7:BV31" si="7">IF(EV7&gt;0,EV7,NA())</f>
        <v>#N/A</v>
      </c>
      <c r="BW7" s="193" t="e">
        <f t="shared" ref="BW7:BW31" si="8">IF(EW7&gt;0,EW7,NA())</f>
        <v>#N/A</v>
      </c>
      <c r="BX7" s="193" t="e">
        <f t="shared" ref="BX7:BX31" si="9">IF(EX7&gt;0,EX7,NA())</f>
        <v>#N/A</v>
      </c>
      <c r="BY7" s="193" t="e">
        <f t="shared" ref="BY7:BY31" si="10">IF(EY7&gt;0,EY7,NA())</f>
        <v>#N/A</v>
      </c>
      <c r="BZ7" s="193" t="e">
        <f t="shared" ref="BZ7:BZ31" si="11">IF(EZ7&gt;0,EZ7,NA())</f>
        <v>#N/A</v>
      </c>
      <c r="CA7" s="193" t="e">
        <f t="shared" ref="CA7:CA31" si="12">IF(FA7&gt;0,FA7,NA())</f>
        <v>#N/A</v>
      </c>
      <c r="CB7" s="193" t="e">
        <f t="shared" ref="CB7:CB31" si="13">IF(FB7&gt;0,FB7,NA())</f>
        <v>#N/A</v>
      </c>
      <c r="CC7" s="193" t="e">
        <f t="shared" ref="CC7:CC31" si="14">IF(FC7&gt;0,FC7,NA())</f>
        <v>#N/A</v>
      </c>
      <c r="CD7" s="193" t="e">
        <f t="shared" ref="CD7:CD31" si="15">IF(FD7&gt;0,FD7,NA())</f>
        <v>#N/A</v>
      </c>
      <c r="CE7" s="193" t="e">
        <f t="shared" ref="CE7:CE31" si="16">IF(FE7&gt;0,FE7,NA())</f>
        <v>#N/A</v>
      </c>
      <c r="CF7" s="193" t="e">
        <f t="shared" ref="CF7:CF31" si="17">IF(FF7&gt;0,FF7,NA())</f>
        <v>#N/A</v>
      </c>
      <c r="CG7" s="193" t="e">
        <f t="shared" ref="CG7:CG31" si="18">IF(FG7&gt;0,FG7,NA())</f>
        <v>#N/A</v>
      </c>
      <c r="CH7" s="193" t="e">
        <f t="shared" ref="CH7:CH31" si="19">IF(FH7&gt;0,FH7,NA())</f>
        <v>#N/A</v>
      </c>
      <c r="CI7" s="193" t="e">
        <f t="shared" ref="CI7:CJ31" si="20">IF(FI7&gt;0,FI7,NA())</f>
        <v>#N/A</v>
      </c>
      <c r="CJ7" s="193" t="e">
        <f t="shared" si="20"/>
        <v>#N/A</v>
      </c>
      <c r="CT7" s="11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</row>
    <row r="8" spans="1:162">
      <c r="A8" s="191">
        <f>A7+1</f>
        <v>2</v>
      </c>
      <c r="B8" s="204">
        <f>master!K6</f>
        <v>215</v>
      </c>
      <c r="C8" s="192">
        <f>'01'!E5</f>
        <v>274.74714285714288</v>
      </c>
      <c r="D8" s="192">
        <f>'02'!E5</f>
        <v>268.35714285714283</v>
      </c>
      <c r="E8" s="192">
        <f>'03'!E5</f>
        <v>292.45571428571429</v>
      </c>
      <c r="F8" s="192">
        <f>'04'!E5</f>
        <v>288.83</v>
      </c>
      <c r="G8" s="192"/>
      <c r="H8" s="192">
        <f>'06'!E5</f>
        <v>265.67714285714288</v>
      </c>
      <c r="I8" s="192">
        <f>'07'!E5</f>
        <v>256.38285714285718</v>
      </c>
      <c r="J8" s="192">
        <f>'08'!E5</f>
        <v>285.74714285714288</v>
      </c>
      <c r="K8" s="192">
        <f>'09'!E5</f>
        <v>278.91285714285715</v>
      </c>
      <c r="L8" s="192">
        <f>'10'!E5</f>
        <v>266.24285714285713</v>
      </c>
      <c r="M8" s="192">
        <f>'11'!E5</f>
        <v>275.64428571428573</v>
      </c>
      <c r="N8" s="192">
        <f>'12'!E5</f>
        <v>282.31428571428575</v>
      </c>
      <c r="O8" s="192">
        <f>'13'!E5</f>
        <v>269.32</v>
      </c>
      <c r="P8" s="192">
        <f>'14'!E5</f>
        <v>277.00714285714287</v>
      </c>
      <c r="Q8" s="192">
        <f>'15'!E5</f>
        <v>263.75142857142856</v>
      </c>
      <c r="R8" s="192">
        <f>'16'!E5</f>
        <v>271.39142857142861</v>
      </c>
      <c r="S8" s="192" t="e">
        <f t="shared" si="2"/>
        <v>#N/A</v>
      </c>
      <c r="U8" s="200">
        <f>master!M6</f>
        <v>320</v>
      </c>
      <c r="V8" s="192">
        <f>'01'!AU5</f>
        <v>326</v>
      </c>
      <c r="W8" s="192">
        <f>'02'!AT5</f>
        <v>313</v>
      </c>
      <c r="X8" s="192">
        <f>'03'!AT5</f>
        <v>346</v>
      </c>
      <c r="Y8" s="192">
        <f>'04'!AT5</f>
        <v>345</v>
      </c>
      <c r="Z8" s="192"/>
      <c r="AA8" s="192" t="e">
        <f>'06'!AT5</f>
        <v>#N/A</v>
      </c>
      <c r="AB8" s="192">
        <f>'07'!AT5</f>
        <v>284</v>
      </c>
      <c r="AC8" s="192">
        <f>'08'!AT5</f>
        <v>353</v>
      </c>
      <c r="AD8" s="192">
        <f>'09'!AT5</f>
        <v>492.43</v>
      </c>
      <c r="AE8" s="192">
        <f>'10'!AT5</f>
        <v>348</v>
      </c>
      <c r="AF8" s="192">
        <f>'11'!AT5</f>
        <v>337.8</v>
      </c>
      <c r="AG8" s="192">
        <f>'12'!AT5</f>
        <v>338</v>
      </c>
      <c r="AH8" s="192">
        <f>'13'!AT5</f>
        <v>356</v>
      </c>
      <c r="AI8" s="192">
        <f>'14'!AT5</f>
        <v>315</v>
      </c>
      <c r="AJ8" s="192">
        <f>'15'!AT5</f>
        <v>281</v>
      </c>
      <c r="AK8" s="192">
        <f>'16'!AT5</f>
        <v>311</v>
      </c>
      <c r="AL8" s="192" t="e">
        <f t="shared" ref="AL8:AL31" si="21">IF(EB8&gt;0,EB8,NA())</f>
        <v>#N/A</v>
      </c>
      <c r="AN8" s="207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208"/>
      <c r="BB8" s="193" t="e">
        <f t="shared" si="3"/>
        <v>#N/A</v>
      </c>
      <c r="BC8" s="193" t="e">
        <f t="shared" si="4"/>
        <v>#N/A</v>
      </c>
      <c r="BD8" s="193" t="e">
        <f t="shared" si="4"/>
        <v>#N/A</v>
      </c>
      <c r="BE8" s="193" t="e">
        <f t="shared" si="4"/>
        <v>#N/A</v>
      </c>
      <c r="BF8" s="193" t="e">
        <f t="shared" si="4"/>
        <v>#N/A</v>
      </c>
      <c r="BG8" s="193" t="e">
        <f t="shared" si="4"/>
        <v>#N/A</v>
      </c>
      <c r="BH8" s="193" t="e">
        <f t="shared" si="4"/>
        <v>#N/A</v>
      </c>
      <c r="BI8" s="193" t="e">
        <f t="shared" si="4"/>
        <v>#N/A</v>
      </c>
      <c r="BJ8" s="193" t="e">
        <f t="shared" si="4"/>
        <v>#N/A</v>
      </c>
      <c r="BK8" s="193" t="e">
        <f t="shared" si="4"/>
        <v>#N/A</v>
      </c>
      <c r="BL8" s="193" t="e">
        <f t="shared" si="4"/>
        <v>#N/A</v>
      </c>
      <c r="BM8" s="193" t="e">
        <f t="shared" si="4"/>
        <v>#N/A</v>
      </c>
      <c r="BN8" s="193" t="e">
        <f t="shared" si="4"/>
        <v>#N/A</v>
      </c>
      <c r="BO8" s="193" t="e">
        <f t="shared" si="4"/>
        <v>#N/A</v>
      </c>
      <c r="BP8" s="193" t="e">
        <f t="shared" si="4"/>
        <v>#N/A</v>
      </c>
      <c r="BQ8" s="193" t="e">
        <f t="shared" si="4"/>
        <v>#N/A</v>
      </c>
      <c r="BR8" s="193" t="e">
        <f t="shared" si="4"/>
        <v>#N/A</v>
      </c>
      <c r="BS8" s="193"/>
      <c r="BT8" s="193" t="e">
        <f t="shared" si="5"/>
        <v>#N/A</v>
      </c>
      <c r="BU8" s="193" t="e">
        <f t="shared" si="6"/>
        <v>#N/A</v>
      </c>
      <c r="BV8" s="193" t="e">
        <f t="shared" si="7"/>
        <v>#N/A</v>
      </c>
      <c r="BW8" s="193" t="e">
        <f t="shared" si="8"/>
        <v>#N/A</v>
      </c>
      <c r="BX8" s="193" t="e">
        <f t="shared" si="9"/>
        <v>#N/A</v>
      </c>
      <c r="BY8" s="193" t="e">
        <f t="shared" si="10"/>
        <v>#N/A</v>
      </c>
      <c r="BZ8" s="193" t="e">
        <f t="shared" si="11"/>
        <v>#N/A</v>
      </c>
      <c r="CA8" s="193" t="e">
        <f t="shared" si="12"/>
        <v>#N/A</v>
      </c>
      <c r="CB8" s="193" t="e">
        <f t="shared" si="13"/>
        <v>#N/A</v>
      </c>
      <c r="CC8" s="193" t="e">
        <f t="shared" si="14"/>
        <v>#N/A</v>
      </c>
      <c r="CD8" s="193" t="e">
        <f t="shared" si="15"/>
        <v>#N/A</v>
      </c>
      <c r="CE8" s="193" t="e">
        <f t="shared" si="16"/>
        <v>#N/A</v>
      </c>
      <c r="CF8" s="193" t="e">
        <f t="shared" si="17"/>
        <v>#N/A</v>
      </c>
      <c r="CG8" s="193" t="e">
        <f t="shared" si="18"/>
        <v>#N/A</v>
      </c>
      <c r="CH8" s="193" t="e">
        <f t="shared" si="19"/>
        <v>#N/A</v>
      </c>
      <c r="CI8" s="193" t="e">
        <f t="shared" si="20"/>
        <v>#N/A</v>
      </c>
      <c r="CJ8" s="193" t="e">
        <f t="shared" si="20"/>
        <v>#N/A</v>
      </c>
      <c r="CT8" s="11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</row>
    <row r="9" spans="1:162">
      <c r="A9" s="191">
        <f t="shared" ref="A9:A31" si="22">A8+1</f>
        <v>3</v>
      </c>
      <c r="B9" s="204">
        <f>master!K7</f>
        <v>335</v>
      </c>
      <c r="C9" s="192">
        <f>'01'!E6</f>
        <v>390.86856388329983</v>
      </c>
      <c r="D9" s="192">
        <f>'02'!E6</f>
        <v>374.76499999999993</v>
      </c>
      <c r="E9" s="192">
        <f>'03'!E6</f>
        <v>432.70624999999995</v>
      </c>
      <c r="F9" s="192">
        <f>'04'!E6</f>
        <v>422.97874999999999</v>
      </c>
      <c r="G9" s="192"/>
      <c r="H9" s="192">
        <f>'06'!E6</f>
        <v>375.63125000000002</v>
      </c>
      <c r="I9" s="192">
        <f>'07'!E6</f>
        <v>370.69602272727263</v>
      </c>
      <c r="J9" s="192">
        <f>'08'!E6</f>
        <v>400.51874999999995</v>
      </c>
      <c r="K9" s="192">
        <f>'09'!E6</f>
        <v>397.08</v>
      </c>
      <c r="L9" s="192">
        <f>'10'!E6</f>
        <v>391.67</v>
      </c>
      <c r="M9" s="192">
        <f>'11'!E6</f>
        <v>393.15250000000003</v>
      </c>
      <c r="N9" s="192">
        <f>'12'!E6</f>
        <v>394.55421355714282</v>
      </c>
      <c r="O9" s="192">
        <f>'13'!E6</f>
        <v>398.99571428571431</v>
      </c>
      <c r="P9" s="192">
        <f>'14'!E6</f>
        <v>375.48571428571432</v>
      </c>
      <c r="Q9" s="192">
        <f>'15'!E6</f>
        <v>410.55571428571426</v>
      </c>
      <c r="R9" s="192">
        <f>'16'!E6</f>
        <v>396.18428571428564</v>
      </c>
      <c r="S9" s="192" t="e">
        <f t="shared" si="2"/>
        <v>#N/A</v>
      </c>
      <c r="U9" s="200">
        <f>master!M7</f>
        <v>525</v>
      </c>
      <c r="V9" s="192">
        <f>'01'!AU6</f>
        <v>508.93</v>
      </c>
      <c r="W9" s="192">
        <f>'02'!AT6</f>
        <v>516.4</v>
      </c>
      <c r="X9" s="192">
        <f>'03'!AT6</f>
        <v>536</v>
      </c>
      <c r="Y9" s="192">
        <f>'04'!AT6</f>
        <v>508</v>
      </c>
      <c r="Z9" s="192"/>
      <c r="AA9" s="192">
        <f>'06'!AT6</f>
        <v>519.5</v>
      </c>
      <c r="AB9" s="192">
        <f>'07'!AT6</f>
        <v>494</v>
      </c>
      <c r="AC9" s="192">
        <f>'08'!AT6</f>
        <v>532</v>
      </c>
      <c r="AD9" s="192">
        <f>'09'!AT6</f>
        <v>511</v>
      </c>
      <c r="AE9" s="192">
        <f>'10'!AT6</f>
        <v>523</v>
      </c>
      <c r="AF9" s="192">
        <f>'11'!AT6</f>
        <v>532</v>
      </c>
      <c r="AG9" s="192">
        <f>'12'!AT6</f>
        <v>481</v>
      </c>
      <c r="AH9" s="192">
        <f>'13'!AT6</f>
        <v>523</v>
      </c>
      <c r="AI9" s="192">
        <f>'14'!AT6</f>
        <v>481</v>
      </c>
      <c r="AJ9" s="192">
        <f>'15'!AT6</f>
        <v>536</v>
      </c>
      <c r="AK9" s="192">
        <f>'16'!AT6</f>
        <v>536</v>
      </c>
      <c r="AL9" s="192" t="e">
        <f t="shared" si="21"/>
        <v>#N/A</v>
      </c>
      <c r="AN9" s="207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208"/>
      <c r="BB9" s="193" t="e">
        <f t="shared" si="3"/>
        <v>#N/A</v>
      </c>
      <c r="BC9" s="193" t="e">
        <f t="shared" si="4"/>
        <v>#N/A</v>
      </c>
      <c r="BD9" s="193" t="e">
        <f t="shared" si="4"/>
        <v>#N/A</v>
      </c>
      <c r="BE9" s="193" t="e">
        <f t="shared" si="4"/>
        <v>#N/A</v>
      </c>
      <c r="BF9" s="193" t="e">
        <f t="shared" si="4"/>
        <v>#N/A</v>
      </c>
      <c r="BG9" s="193" t="e">
        <f t="shared" si="4"/>
        <v>#N/A</v>
      </c>
      <c r="BH9" s="193" t="e">
        <f t="shared" si="4"/>
        <v>#N/A</v>
      </c>
      <c r="BI9" s="193" t="e">
        <f t="shared" si="4"/>
        <v>#N/A</v>
      </c>
      <c r="BJ9" s="193" t="e">
        <f t="shared" si="4"/>
        <v>#N/A</v>
      </c>
      <c r="BK9" s="193" t="e">
        <f t="shared" si="4"/>
        <v>#N/A</v>
      </c>
      <c r="BL9" s="193" t="e">
        <f t="shared" si="4"/>
        <v>#N/A</v>
      </c>
      <c r="BM9" s="193" t="e">
        <f t="shared" si="4"/>
        <v>#N/A</v>
      </c>
      <c r="BN9" s="193" t="e">
        <f t="shared" si="4"/>
        <v>#N/A</v>
      </c>
      <c r="BO9" s="193" t="e">
        <f t="shared" si="4"/>
        <v>#N/A</v>
      </c>
      <c r="BP9" s="193" t="e">
        <f t="shared" si="4"/>
        <v>#N/A</v>
      </c>
      <c r="BQ9" s="193" t="e">
        <f t="shared" si="4"/>
        <v>#N/A</v>
      </c>
      <c r="BR9" s="193" t="e">
        <f t="shared" si="4"/>
        <v>#N/A</v>
      </c>
      <c r="BS9" s="193"/>
      <c r="BT9" s="193" t="e">
        <f t="shared" si="5"/>
        <v>#N/A</v>
      </c>
      <c r="BU9" s="193" t="e">
        <f t="shared" si="6"/>
        <v>#N/A</v>
      </c>
      <c r="BV9" s="193" t="e">
        <f t="shared" si="7"/>
        <v>#N/A</v>
      </c>
      <c r="BW9" s="193" t="e">
        <f t="shared" si="8"/>
        <v>#N/A</v>
      </c>
      <c r="BX9" s="193" t="e">
        <f t="shared" si="9"/>
        <v>#N/A</v>
      </c>
      <c r="BY9" s="193" t="e">
        <f t="shared" si="10"/>
        <v>#N/A</v>
      </c>
      <c r="BZ9" s="193" t="e">
        <f t="shared" si="11"/>
        <v>#N/A</v>
      </c>
      <c r="CA9" s="193" t="e">
        <f t="shared" si="12"/>
        <v>#N/A</v>
      </c>
      <c r="CB9" s="193" t="e">
        <f t="shared" si="13"/>
        <v>#N/A</v>
      </c>
      <c r="CC9" s="193" t="e">
        <f t="shared" si="14"/>
        <v>#N/A</v>
      </c>
      <c r="CD9" s="193" t="e">
        <f t="shared" si="15"/>
        <v>#N/A</v>
      </c>
      <c r="CE9" s="193" t="e">
        <f t="shared" si="16"/>
        <v>#N/A</v>
      </c>
      <c r="CF9" s="193" t="e">
        <f t="shared" si="17"/>
        <v>#N/A</v>
      </c>
      <c r="CG9" s="193" t="e">
        <f t="shared" si="18"/>
        <v>#N/A</v>
      </c>
      <c r="CH9" s="193" t="e">
        <f t="shared" si="19"/>
        <v>#N/A</v>
      </c>
      <c r="CI9" s="193" t="e">
        <f t="shared" si="20"/>
        <v>#N/A</v>
      </c>
      <c r="CJ9" s="193" t="e">
        <f t="shared" si="20"/>
        <v>#N/A</v>
      </c>
      <c r="CT9" s="11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</row>
    <row r="10" spans="1:162">
      <c r="A10" s="191">
        <f t="shared" si="22"/>
        <v>4</v>
      </c>
      <c r="B10" s="204">
        <f>master!K8</f>
        <v>470</v>
      </c>
      <c r="C10" s="192">
        <f>'01'!E7</f>
        <v>501.9375</v>
      </c>
      <c r="D10" s="192">
        <f>'02'!E7</f>
        <v>476</v>
      </c>
      <c r="E10" s="192">
        <f>'03'!E7</f>
        <v>553.0625</v>
      </c>
      <c r="F10" s="192">
        <f>'04'!E7</f>
        <v>516.8125</v>
      </c>
      <c r="H10" s="192">
        <f>'06'!E7</f>
        <v>518.1875</v>
      </c>
      <c r="I10" s="192">
        <f>'07'!E7</f>
        <v>512.5</v>
      </c>
      <c r="J10" s="192">
        <f>'08'!E7</f>
        <v>505.6875</v>
      </c>
      <c r="K10" s="192">
        <f>'09'!E7</f>
        <v>511.125</v>
      </c>
      <c r="L10" s="192">
        <f>'10'!E7</f>
        <v>500.3125</v>
      </c>
      <c r="M10" s="192">
        <f>'11'!E7</f>
        <v>487.1875</v>
      </c>
      <c r="N10" s="192">
        <f>'12'!E7</f>
        <v>503.0625</v>
      </c>
      <c r="O10" s="192">
        <f>'13'!E7</f>
        <v>486.5</v>
      </c>
      <c r="P10" s="192">
        <f>'14'!E7</f>
        <v>451.8125</v>
      </c>
      <c r="Q10" s="192">
        <f>'15'!E7</f>
        <v>496.4375</v>
      </c>
      <c r="R10" s="192">
        <f>'16'!E7</f>
        <v>498.4375</v>
      </c>
      <c r="S10" s="192" t="e">
        <f t="shared" si="2"/>
        <v>#N/A</v>
      </c>
      <c r="U10" s="200">
        <f>master!M8</f>
        <v>755</v>
      </c>
      <c r="V10" s="192">
        <f>'01'!AU7</f>
        <v>709.5</v>
      </c>
      <c r="W10" s="192">
        <f>'02'!AT7</f>
        <v>709.66666666666663</v>
      </c>
      <c r="X10" s="192">
        <f>'03'!AT7</f>
        <v>691</v>
      </c>
      <c r="Y10" s="192">
        <f>'04'!AT7</f>
        <v>639.6</v>
      </c>
      <c r="AA10" s="192">
        <f>'06'!AT7</f>
        <v>674.66666666666663</v>
      </c>
      <c r="AB10" s="192">
        <f>'07'!AT7</f>
        <v>698.33333333333337</v>
      </c>
      <c r="AC10" s="192">
        <f>'08'!AT7</f>
        <v>647.16666666666663</v>
      </c>
      <c r="AD10" s="192">
        <f>'09'!AT7</f>
        <v>639.66666666666663</v>
      </c>
      <c r="AE10" s="192">
        <f>'10'!AT7</f>
        <v>654.5</v>
      </c>
      <c r="AF10" s="192">
        <f>'11'!AT7</f>
        <v>663</v>
      </c>
      <c r="AG10" s="192">
        <f>'12'!AT7</f>
        <v>640</v>
      </c>
      <c r="AH10" s="192">
        <f>'13'!AT7</f>
        <v>676</v>
      </c>
      <c r="AI10" s="192">
        <f>'14'!AT7</f>
        <v>608.16666666666663</v>
      </c>
      <c r="AJ10" s="192">
        <f>'15'!AT7</f>
        <v>640.4</v>
      </c>
      <c r="AK10" s="192">
        <f>'16'!AT7</f>
        <v>703.5</v>
      </c>
      <c r="AL10" s="192" t="e">
        <f t="shared" si="21"/>
        <v>#N/A</v>
      </c>
      <c r="AN10" s="207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208"/>
      <c r="BB10" s="193" t="e">
        <f t="shared" si="3"/>
        <v>#N/A</v>
      </c>
      <c r="BC10" s="193" t="e">
        <f t="shared" si="4"/>
        <v>#N/A</v>
      </c>
      <c r="BD10" s="193" t="e">
        <f t="shared" si="4"/>
        <v>#N/A</v>
      </c>
      <c r="BE10" s="193" t="e">
        <f t="shared" si="4"/>
        <v>#N/A</v>
      </c>
      <c r="BF10" s="193" t="e">
        <f t="shared" si="4"/>
        <v>#N/A</v>
      </c>
      <c r="BG10" s="193" t="e">
        <f t="shared" si="4"/>
        <v>#N/A</v>
      </c>
      <c r="BH10" s="193" t="e">
        <f t="shared" si="4"/>
        <v>#N/A</v>
      </c>
      <c r="BI10" s="193" t="e">
        <f t="shared" si="4"/>
        <v>#N/A</v>
      </c>
      <c r="BJ10" s="193" t="e">
        <f t="shared" si="4"/>
        <v>#N/A</v>
      </c>
      <c r="BK10" s="193" t="e">
        <f t="shared" si="4"/>
        <v>#N/A</v>
      </c>
      <c r="BL10" s="193" t="e">
        <f t="shared" si="4"/>
        <v>#N/A</v>
      </c>
      <c r="BM10" s="193" t="e">
        <f t="shared" si="4"/>
        <v>#N/A</v>
      </c>
      <c r="BN10" s="193" t="e">
        <f t="shared" si="4"/>
        <v>#N/A</v>
      </c>
      <c r="BO10" s="193" t="e">
        <f t="shared" si="4"/>
        <v>#N/A</v>
      </c>
      <c r="BP10" s="193" t="e">
        <f t="shared" si="4"/>
        <v>#N/A</v>
      </c>
      <c r="BQ10" s="193" t="e">
        <f t="shared" si="4"/>
        <v>#N/A</v>
      </c>
      <c r="BR10" s="193" t="e">
        <f t="shared" si="4"/>
        <v>#N/A</v>
      </c>
      <c r="BS10" s="193"/>
      <c r="BT10" s="193" t="e">
        <f t="shared" si="5"/>
        <v>#N/A</v>
      </c>
      <c r="BU10" s="193" t="e">
        <f t="shared" si="6"/>
        <v>#N/A</v>
      </c>
      <c r="BV10" s="193" t="e">
        <f t="shared" si="7"/>
        <v>#N/A</v>
      </c>
      <c r="BW10" s="193" t="e">
        <f t="shared" si="8"/>
        <v>#N/A</v>
      </c>
      <c r="BX10" s="193" t="e">
        <f t="shared" si="9"/>
        <v>#N/A</v>
      </c>
      <c r="BY10" s="193" t="e">
        <f t="shared" si="10"/>
        <v>#N/A</v>
      </c>
      <c r="BZ10" s="193" t="e">
        <f t="shared" si="11"/>
        <v>#N/A</v>
      </c>
      <c r="CA10" s="193" t="e">
        <f t="shared" si="12"/>
        <v>#N/A</v>
      </c>
      <c r="CB10" s="193" t="e">
        <f t="shared" si="13"/>
        <v>#N/A</v>
      </c>
      <c r="CC10" s="193" t="e">
        <f t="shared" si="14"/>
        <v>#N/A</v>
      </c>
      <c r="CD10" s="193" t="e">
        <f t="shared" si="15"/>
        <v>#N/A</v>
      </c>
      <c r="CE10" s="193" t="e">
        <f t="shared" si="16"/>
        <v>#N/A</v>
      </c>
      <c r="CF10" s="193" t="e">
        <f t="shared" si="17"/>
        <v>#N/A</v>
      </c>
      <c r="CG10" s="193" t="e">
        <f t="shared" si="18"/>
        <v>#N/A</v>
      </c>
      <c r="CH10" s="193" t="e">
        <f t="shared" si="19"/>
        <v>#N/A</v>
      </c>
      <c r="CI10" s="193" t="e">
        <f t="shared" si="20"/>
        <v>#N/A</v>
      </c>
      <c r="CJ10" s="193" t="e">
        <f t="shared" si="20"/>
        <v>#N/A</v>
      </c>
      <c r="CT10" s="11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</row>
    <row r="11" spans="1:162">
      <c r="A11" s="191">
        <f t="shared" si="22"/>
        <v>5</v>
      </c>
      <c r="B11" s="204">
        <f>master!K9</f>
        <v>590</v>
      </c>
      <c r="C11" s="192">
        <f>'01'!E8</f>
        <v>621.5</v>
      </c>
      <c r="D11" s="192">
        <f>'02'!E8</f>
        <v>592.1875</v>
      </c>
      <c r="E11" s="192">
        <f>'03'!E8</f>
        <v>649.9375</v>
      </c>
      <c r="F11" s="192">
        <f>'04'!E8</f>
        <v>612.25</v>
      </c>
      <c r="G11" s="192">
        <f>'05'!E8</f>
        <v>550.625</v>
      </c>
      <c r="H11" s="192">
        <f>'06'!E8</f>
        <v>611.3125</v>
      </c>
      <c r="I11" s="192">
        <f>'07'!E8</f>
        <v>613.4375</v>
      </c>
      <c r="J11" s="192">
        <f>'08'!E8</f>
        <v>622.5625</v>
      </c>
      <c r="K11" s="192">
        <f>'09'!E8</f>
        <v>575.75</v>
      </c>
      <c r="L11" s="192">
        <f>'10'!E8</f>
        <v>613.25</v>
      </c>
      <c r="M11" s="192">
        <f>'11'!E8</f>
        <v>598.5625</v>
      </c>
      <c r="N11" s="192">
        <f>'12'!E8</f>
        <v>617.375</v>
      </c>
      <c r="O11" s="192">
        <f>'13'!E8</f>
        <v>595.75</v>
      </c>
      <c r="P11" s="192">
        <f>'14'!E8</f>
        <v>595.9375</v>
      </c>
      <c r="Q11" s="192">
        <f>'15'!E8</f>
        <v>591.8125</v>
      </c>
      <c r="R11" s="192">
        <f>'16'!E8</f>
        <v>585</v>
      </c>
      <c r="S11" s="192" t="e">
        <f t="shared" si="2"/>
        <v>#N/A</v>
      </c>
      <c r="U11" s="200">
        <f>master!M9</f>
        <v>945</v>
      </c>
      <c r="V11" s="192">
        <f>'01'!AU8</f>
        <v>910.16666666666663</v>
      </c>
      <c r="W11" s="192">
        <f>'02'!AT8</f>
        <v>888</v>
      </c>
      <c r="X11" s="192">
        <f>'03'!AT8</f>
        <v>839.8</v>
      </c>
      <c r="Y11" s="192">
        <f>'04'!AT8</f>
        <v>796</v>
      </c>
      <c r="Z11" s="192">
        <f>'05'!AT8</f>
        <v>857.33333333333337</v>
      </c>
      <c r="AA11" s="192">
        <f>'06'!AT8</f>
        <v>875.16666666666663</v>
      </c>
      <c r="AB11" s="192">
        <f>'07'!AT8</f>
        <v>867.83333333333337</v>
      </c>
      <c r="AC11" s="192">
        <f>'08'!AT8</f>
        <v>842.16666666666663</v>
      </c>
      <c r="AD11" s="192">
        <f>'09'!AT8</f>
        <v>839.16666666666663</v>
      </c>
      <c r="AE11" s="192">
        <f>'10'!AT8</f>
        <v>819.16666666666663</v>
      </c>
      <c r="AF11" s="192">
        <f>'11'!AT8</f>
        <v>865.33333333333337</v>
      </c>
      <c r="AG11" s="192">
        <f>'12'!AT8</f>
        <v>811.33333333333337</v>
      </c>
      <c r="AH11" s="192">
        <f>'13'!AT8</f>
        <v>825.80000000000007</v>
      </c>
      <c r="AI11" s="192">
        <f>'14'!AT8</f>
        <v>833.83333333333337</v>
      </c>
      <c r="AJ11" s="192">
        <f>'15'!AT8</f>
        <v>765.5</v>
      </c>
      <c r="AK11" s="192">
        <f>'16'!AT8</f>
        <v>819.4</v>
      </c>
      <c r="AL11" s="192" t="e">
        <f t="shared" si="21"/>
        <v>#N/A</v>
      </c>
      <c r="AN11" s="207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208"/>
      <c r="BB11" s="193" t="e">
        <f t="shared" si="3"/>
        <v>#N/A</v>
      </c>
      <c r="BC11" s="193" t="e">
        <f t="shared" si="4"/>
        <v>#N/A</v>
      </c>
      <c r="BD11" s="193" t="e">
        <f t="shared" si="4"/>
        <v>#N/A</v>
      </c>
      <c r="BE11" s="193" t="e">
        <f t="shared" si="4"/>
        <v>#N/A</v>
      </c>
      <c r="BF11" s="193" t="e">
        <f t="shared" si="4"/>
        <v>#N/A</v>
      </c>
      <c r="BG11" s="193" t="e">
        <f t="shared" si="4"/>
        <v>#N/A</v>
      </c>
      <c r="BH11" s="193" t="e">
        <f t="shared" si="4"/>
        <v>#N/A</v>
      </c>
      <c r="BI11" s="193" t="e">
        <f t="shared" si="4"/>
        <v>#N/A</v>
      </c>
      <c r="BJ11" s="193" t="e">
        <f t="shared" si="4"/>
        <v>#N/A</v>
      </c>
      <c r="BK11" s="193" t="e">
        <f t="shared" si="4"/>
        <v>#N/A</v>
      </c>
      <c r="BL11" s="193" t="e">
        <f t="shared" si="4"/>
        <v>#N/A</v>
      </c>
      <c r="BM11" s="193" t="e">
        <f t="shared" si="4"/>
        <v>#N/A</v>
      </c>
      <c r="BN11" s="193" t="e">
        <f t="shared" si="4"/>
        <v>#N/A</v>
      </c>
      <c r="BO11" s="193" t="e">
        <f t="shared" si="4"/>
        <v>#N/A</v>
      </c>
      <c r="BP11" s="193" t="e">
        <f t="shared" si="4"/>
        <v>#N/A</v>
      </c>
      <c r="BQ11" s="193" t="e">
        <f t="shared" si="4"/>
        <v>#N/A</v>
      </c>
      <c r="BR11" s="193" t="e">
        <f t="shared" si="4"/>
        <v>#N/A</v>
      </c>
      <c r="BS11" s="193"/>
      <c r="BT11" s="193" t="e">
        <f t="shared" si="5"/>
        <v>#N/A</v>
      </c>
      <c r="BU11" s="193" t="e">
        <f t="shared" si="6"/>
        <v>#N/A</v>
      </c>
      <c r="BV11" s="193" t="e">
        <f t="shared" si="7"/>
        <v>#N/A</v>
      </c>
      <c r="BW11" s="193" t="e">
        <f t="shared" si="8"/>
        <v>#N/A</v>
      </c>
      <c r="BX11" s="193" t="e">
        <f t="shared" si="9"/>
        <v>#N/A</v>
      </c>
      <c r="BY11" s="193" t="e">
        <f t="shared" si="10"/>
        <v>#N/A</v>
      </c>
      <c r="BZ11" s="193" t="e">
        <f t="shared" si="11"/>
        <v>#N/A</v>
      </c>
      <c r="CA11" s="193" t="e">
        <f t="shared" si="12"/>
        <v>#N/A</v>
      </c>
      <c r="CB11" s="193" t="e">
        <f t="shared" si="13"/>
        <v>#N/A</v>
      </c>
      <c r="CC11" s="193" t="e">
        <f t="shared" si="14"/>
        <v>#N/A</v>
      </c>
      <c r="CD11" s="193" t="e">
        <f t="shared" si="15"/>
        <v>#N/A</v>
      </c>
      <c r="CE11" s="193" t="e">
        <f t="shared" si="16"/>
        <v>#N/A</v>
      </c>
      <c r="CF11" s="193" t="e">
        <f t="shared" si="17"/>
        <v>#N/A</v>
      </c>
      <c r="CG11" s="193" t="e">
        <f t="shared" si="18"/>
        <v>#N/A</v>
      </c>
      <c r="CH11" s="193" t="e">
        <f t="shared" si="19"/>
        <v>#N/A</v>
      </c>
      <c r="CI11" s="193" t="e">
        <f t="shared" si="20"/>
        <v>#N/A</v>
      </c>
      <c r="CJ11" s="193" t="e">
        <f t="shared" si="20"/>
        <v>#N/A</v>
      </c>
      <c r="CT11" s="11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</row>
    <row r="12" spans="1:162">
      <c r="A12" s="191">
        <f t="shared" si="22"/>
        <v>6</v>
      </c>
      <c r="B12" s="204">
        <f>master!K10</f>
        <v>700</v>
      </c>
      <c r="C12" s="192">
        <f>'01'!E9</f>
        <v>752.375</v>
      </c>
      <c r="D12" s="192">
        <f>'02'!E9</f>
        <v>709.5625</v>
      </c>
      <c r="E12" s="192">
        <f>'03'!E9</f>
        <v>719.75</v>
      </c>
      <c r="F12" s="192">
        <f>'04'!E9</f>
        <v>727.875</v>
      </c>
      <c r="G12" s="192">
        <f>'05'!E9</f>
        <v>685.625</v>
      </c>
      <c r="H12" s="192">
        <f>'06'!E9</f>
        <v>728.5</v>
      </c>
      <c r="I12" s="192">
        <f>'07'!E9</f>
        <v>737.1875</v>
      </c>
      <c r="J12" s="192">
        <f>'08'!E9</f>
        <v>730.625</v>
      </c>
      <c r="K12" s="192">
        <f>'09'!E9</f>
        <v>688.5</v>
      </c>
      <c r="L12" s="192">
        <f>'10'!E9</f>
        <v>695.375</v>
      </c>
      <c r="M12" s="192">
        <f>'11'!E9</f>
        <v>713.3125</v>
      </c>
      <c r="N12" s="192">
        <f>'12'!E9</f>
        <v>756.5</v>
      </c>
      <c r="O12" s="192">
        <f>'13'!E9</f>
        <v>727.5</v>
      </c>
      <c r="P12" s="192">
        <f>'14'!E9</f>
        <v>731.8125</v>
      </c>
      <c r="Q12" s="192">
        <f>'15'!E9</f>
        <v>708.8125</v>
      </c>
      <c r="R12" s="192">
        <f>'16'!E9</f>
        <v>698.4375</v>
      </c>
      <c r="S12" s="192" t="e">
        <f t="shared" si="2"/>
        <v>#N/A</v>
      </c>
      <c r="U12" s="200">
        <f>master!M10</f>
        <v>1130</v>
      </c>
      <c r="V12" s="192">
        <f>'01'!AU9</f>
        <v>1113.3333333333333</v>
      </c>
      <c r="W12" s="192">
        <f>'02'!AT9</f>
        <v>1071</v>
      </c>
      <c r="X12" s="192">
        <f>'03'!AT9</f>
        <v>900</v>
      </c>
      <c r="Y12" s="192">
        <f>'04'!AT9</f>
        <v>980.8</v>
      </c>
      <c r="Z12" s="192">
        <f>'05'!AT9</f>
        <v>1067.1666666666667</v>
      </c>
      <c r="AA12" s="192">
        <f>'06'!AT9</f>
        <v>1058.8333333333333</v>
      </c>
      <c r="AB12" s="192">
        <f>'07'!AT9</f>
        <v>1049.5</v>
      </c>
      <c r="AC12" s="192">
        <f>'08'!AT9</f>
        <v>1001</v>
      </c>
      <c r="AD12" s="192">
        <f>'09'!AT9</f>
        <v>951.83333333333337</v>
      </c>
      <c r="AE12" s="192">
        <f>'10'!AT9</f>
        <v>1023.1666666666666</v>
      </c>
      <c r="AF12" s="192">
        <f>'11'!AT9</f>
        <v>1036.1666666666667</v>
      </c>
      <c r="AG12" s="192">
        <f>'12'!AT9</f>
        <v>1003.1666666666666</v>
      </c>
      <c r="AH12" s="192">
        <f>'13'!AT9</f>
        <v>1001</v>
      </c>
      <c r="AI12" s="192">
        <f>'14'!AT9</f>
        <v>1014.3333333333334</v>
      </c>
      <c r="AJ12" s="192">
        <f>'15'!AT9</f>
        <v>941.66666666666663</v>
      </c>
      <c r="AK12" s="192">
        <f>'16'!AT9</f>
        <v>1012.4</v>
      </c>
      <c r="AL12" s="192" t="e">
        <f t="shared" si="21"/>
        <v>#N/A</v>
      </c>
      <c r="AN12" s="207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208"/>
      <c r="BB12" s="193" t="e">
        <f t="shared" si="3"/>
        <v>#N/A</v>
      </c>
      <c r="BC12" s="193" t="e">
        <f t="shared" si="4"/>
        <v>#N/A</v>
      </c>
      <c r="BD12" s="193" t="e">
        <f t="shared" si="4"/>
        <v>#N/A</v>
      </c>
      <c r="BE12" s="193" t="e">
        <f t="shared" si="4"/>
        <v>#N/A</v>
      </c>
      <c r="BF12" s="193" t="e">
        <f t="shared" si="4"/>
        <v>#N/A</v>
      </c>
      <c r="BG12" s="193" t="e">
        <f t="shared" si="4"/>
        <v>#N/A</v>
      </c>
      <c r="BH12" s="193" t="e">
        <f t="shared" si="4"/>
        <v>#N/A</v>
      </c>
      <c r="BI12" s="193" t="e">
        <f t="shared" si="4"/>
        <v>#N/A</v>
      </c>
      <c r="BJ12" s="193" t="e">
        <f t="shared" si="4"/>
        <v>#N/A</v>
      </c>
      <c r="BK12" s="193" t="e">
        <f t="shared" si="4"/>
        <v>#N/A</v>
      </c>
      <c r="BL12" s="193" t="e">
        <f t="shared" si="4"/>
        <v>#N/A</v>
      </c>
      <c r="BM12" s="193" t="e">
        <f t="shared" si="4"/>
        <v>#N/A</v>
      </c>
      <c r="BN12" s="193" t="e">
        <f t="shared" si="4"/>
        <v>#N/A</v>
      </c>
      <c r="BO12" s="193" t="e">
        <f t="shared" si="4"/>
        <v>#N/A</v>
      </c>
      <c r="BP12" s="193" t="e">
        <f t="shared" si="4"/>
        <v>#N/A</v>
      </c>
      <c r="BQ12" s="193" t="e">
        <f t="shared" si="4"/>
        <v>#N/A</v>
      </c>
      <c r="BR12" s="193" t="e">
        <f t="shared" si="4"/>
        <v>#N/A</v>
      </c>
      <c r="BS12" s="193"/>
      <c r="BT12" s="193" t="e">
        <f t="shared" si="5"/>
        <v>#N/A</v>
      </c>
      <c r="BU12" s="193" t="e">
        <f t="shared" si="6"/>
        <v>#N/A</v>
      </c>
      <c r="BV12" s="193" t="e">
        <f t="shared" si="7"/>
        <v>#N/A</v>
      </c>
      <c r="BW12" s="193" t="e">
        <f t="shared" si="8"/>
        <v>#N/A</v>
      </c>
      <c r="BX12" s="193" t="e">
        <f t="shared" si="9"/>
        <v>#N/A</v>
      </c>
      <c r="BY12" s="193" t="e">
        <f t="shared" si="10"/>
        <v>#N/A</v>
      </c>
      <c r="BZ12" s="193" t="e">
        <f t="shared" si="11"/>
        <v>#N/A</v>
      </c>
      <c r="CA12" s="193" t="e">
        <f t="shared" si="12"/>
        <v>#N/A</v>
      </c>
      <c r="CB12" s="193" t="e">
        <f t="shared" si="13"/>
        <v>#N/A</v>
      </c>
      <c r="CC12" s="193" t="e">
        <f t="shared" si="14"/>
        <v>#N/A</v>
      </c>
      <c r="CD12" s="193" t="e">
        <f t="shared" si="15"/>
        <v>#N/A</v>
      </c>
      <c r="CE12" s="193" t="e">
        <f t="shared" si="16"/>
        <v>#N/A</v>
      </c>
      <c r="CF12" s="193" t="e">
        <f t="shared" si="17"/>
        <v>#N/A</v>
      </c>
      <c r="CG12" s="193" t="e">
        <f t="shared" si="18"/>
        <v>#N/A</v>
      </c>
      <c r="CH12" s="193" t="e">
        <f t="shared" si="19"/>
        <v>#N/A</v>
      </c>
      <c r="CI12" s="193" t="e">
        <f t="shared" si="20"/>
        <v>#N/A</v>
      </c>
      <c r="CJ12" s="193" t="e">
        <f t="shared" si="20"/>
        <v>#N/A</v>
      </c>
    </row>
    <row r="13" spans="1:162">
      <c r="A13" s="191">
        <f t="shared" si="22"/>
        <v>7</v>
      </c>
      <c r="B13" s="204">
        <f>master!K11</f>
        <v>800</v>
      </c>
      <c r="C13" s="192">
        <f>'01'!E10</f>
        <v>865.9375</v>
      </c>
      <c r="D13" s="192">
        <f>'02'!E10</f>
        <v>817.4375</v>
      </c>
      <c r="E13" s="192">
        <f>'03'!E10</f>
        <v>868.875</v>
      </c>
      <c r="F13" s="192">
        <f>'04'!E10</f>
        <v>845.875</v>
      </c>
      <c r="G13" s="192">
        <f>'05'!E10</f>
        <v>801</v>
      </c>
      <c r="H13" s="192">
        <f>'06'!E10</f>
        <v>831.1875</v>
      </c>
      <c r="I13" s="192">
        <f>'07'!E10</f>
        <v>841.375</v>
      </c>
      <c r="J13" s="192">
        <f>'08'!E10</f>
        <v>847.25</v>
      </c>
      <c r="K13" s="192">
        <f>'09'!E10</f>
        <v>810.3125</v>
      </c>
      <c r="L13" s="192">
        <f>'10'!E10</f>
        <v>840.4375</v>
      </c>
      <c r="M13" s="192">
        <f>'11'!E10</f>
        <v>823.0625</v>
      </c>
      <c r="N13" s="192" t="e">
        <f>'12'!E10</f>
        <v>#N/A</v>
      </c>
      <c r="O13" s="192" t="e">
        <f>'13'!E10</f>
        <v>#N/A</v>
      </c>
      <c r="P13" s="192" t="e">
        <f>'14'!E10</f>
        <v>#N/A</v>
      </c>
      <c r="Q13" s="192" t="e">
        <f>'15'!E10</f>
        <v>#N/A</v>
      </c>
      <c r="R13" s="192" t="e">
        <f>'16'!E10</f>
        <v>#N/A</v>
      </c>
      <c r="S13" s="192" t="e">
        <f t="shared" si="2"/>
        <v>#N/A</v>
      </c>
      <c r="U13" s="200">
        <f>master!M11</f>
        <v>1280</v>
      </c>
      <c r="V13" s="192">
        <f>'01'!AU10</f>
        <v>1264.8333333333333</v>
      </c>
      <c r="W13" s="192">
        <f>'02'!AT10</f>
        <v>1268.6666666666667</v>
      </c>
      <c r="X13" s="192">
        <f>'03'!AT10</f>
        <v>1186.1666666666667</v>
      </c>
      <c r="Y13" s="192">
        <f>'04'!AT10</f>
        <v>1191.4000000000001</v>
      </c>
      <c r="Z13" s="192">
        <f>'05'!AT10</f>
        <v>1246.3333333333333</v>
      </c>
      <c r="AA13" s="192">
        <f>'06'!AT10</f>
        <v>1230</v>
      </c>
      <c r="AB13" s="192">
        <f>'07'!AT10</f>
        <v>1235.1666666666667</v>
      </c>
      <c r="AC13" s="192">
        <f>'08'!AT10</f>
        <v>1191.6666666666667</v>
      </c>
      <c r="AD13" s="192">
        <f>'09'!AT10</f>
        <v>1156.8333333333333</v>
      </c>
      <c r="AE13" s="192">
        <f>'10'!AT10</f>
        <v>1203.1666666666667</v>
      </c>
      <c r="AF13" s="192">
        <f>'11'!AT10</f>
        <v>1219</v>
      </c>
      <c r="AG13" s="192" t="e">
        <f>'12'!AT10</f>
        <v>#N/A</v>
      </c>
      <c r="AH13" s="192" t="e">
        <f>'13'!AT10</f>
        <v>#N/A</v>
      </c>
      <c r="AI13" s="192" t="e">
        <f>'14'!AT10</f>
        <v>#N/A</v>
      </c>
      <c r="AJ13" s="192" t="e">
        <f>'15'!AT10</f>
        <v>#N/A</v>
      </c>
      <c r="AK13" s="192" t="e">
        <f>'16'!AT10</f>
        <v>#N/A</v>
      </c>
      <c r="AL13" s="192" t="e">
        <f t="shared" si="21"/>
        <v>#N/A</v>
      </c>
      <c r="AN13" s="207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208"/>
      <c r="BB13" s="193" t="e">
        <f t="shared" si="3"/>
        <v>#N/A</v>
      </c>
      <c r="BC13" s="193" t="e">
        <f t="shared" si="4"/>
        <v>#N/A</v>
      </c>
      <c r="BD13" s="193" t="e">
        <f t="shared" si="4"/>
        <v>#N/A</v>
      </c>
      <c r="BE13" s="193" t="e">
        <f t="shared" si="4"/>
        <v>#N/A</v>
      </c>
      <c r="BF13" s="193" t="e">
        <f t="shared" si="4"/>
        <v>#N/A</v>
      </c>
      <c r="BG13" s="193" t="e">
        <f t="shared" si="4"/>
        <v>#N/A</v>
      </c>
      <c r="BH13" s="193" t="e">
        <f t="shared" si="4"/>
        <v>#N/A</v>
      </c>
      <c r="BI13" s="193" t="e">
        <f t="shared" si="4"/>
        <v>#N/A</v>
      </c>
      <c r="BJ13" s="193" t="e">
        <f t="shared" si="4"/>
        <v>#N/A</v>
      </c>
      <c r="BK13" s="193" t="e">
        <f t="shared" si="4"/>
        <v>#N/A</v>
      </c>
      <c r="BL13" s="193" t="e">
        <f t="shared" si="4"/>
        <v>#N/A</v>
      </c>
      <c r="BM13" s="193" t="e">
        <f t="shared" si="4"/>
        <v>#N/A</v>
      </c>
      <c r="BN13" s="193" t="e">
        <f t="shared" si="4"/>
        <v>#N/A</v>
      </c>
      <c r="BO13" s="193" t="e">
        <f t="shared" si="4"/>
        <v>#N/A</v>
      </c>
      <c r="BP13" s="193" t="e">
        <f t="shared" si="4"/>
        <v>#N/A</v>
      </c>
      <c r="BQ13" s="193" t="e">
        <f t="shared" si="4"/>
        <v>#N/A</v>
      </c>
      <c r="BR13" s="193" t="e">
        <f t="shared" si="4"/>
        <v>#N/A</v>
      </c>
      <c r="BS13" s="193"/>
      <c r="BT13" s="193" t="e">
        <f t="shared" si="5"/>
        <v>#N/A</v>
      </c>
      <c r="BU13" s="193" t="e">
        <f t="shared" si="6"/>
        <v>#N/A</v>
      </c>
      <c r="BV13" s="193" t="e">
        <f t="shared" si="7"/>
        <v>#N/A</v>
      </c>
      <c r="BW13" s="193" t="e">
        <f t="shared" si="8"/>
        <v>#N/A</v>
      </c>
      <c r="BX13" s="193" t="e">
        <f t="shared" si="9"/>
        <v>#N/A</v>
      </c>
      <c r="BY13" s="193" t="e">
        <f t="shared" si="10"/>
        <v>#N/A</v>
      </c>
      <c r="BZ13" s="193" t="e">
        <f t="shared" si="11"/>
        <v>#N/A</v>
      </c>
      <c r="CA13" s="193" t="e">
        <f t="shared" si="12"/>
        <v>#N/A</v>
      </c>
      <c r="CB13" s="193" t="e">
        <f t="shared" si="13"/>
        <v>#N/A</v>
      </c>
      <c r="CC13" s="193" t="e">
        <f t="shared" si="14"/>
        <v>#N/A</v>
      </c>
      <c r="CD13" s="193" t="e">
        <f t="shared" si="15"/>
        <v>#N/A</v>
      </c>
      <c r="CE13" s="193" t="e">
        <f t="shared" si="16"/>
        <v>#N/A</v>
      </c>
      <c r="CF13" s="193" t="e">
        <f t="shared" si="17"/>
        <v>#N/A</v>
      </c>
      <c r="CG13" s="193" t="e">
        <f t="shared" si="18"/>
        <v>#N/A</v>
      </c>
      <c r="CH13" s="193" t="e">
        <f t="shared" si="19"/>
        <v>#N/A</v>
      </c>
      <c r="CI13" s="193" t="e">
        <f t="shared" si="20"/>
        <v>#N/A</v>
      </c>
      <c r="CJ13" s="193" t="e">
        <f t="shared" si="20"/>
        <v>#N/A</v>
      </c>
    </row>
    <row r="14" spans="1:162">
      <c r="A14" s="191">
        <f t="shared" si="22"/>
        <v>8</v>
      </c>
      <c r="B14" s="204">
        <f>master!K12</f>
        <v>910</v>
      </c>
      <c r="C14" s="192">
        <f>'01'!E11</f>
        <v>947.5</v>
      </c>
      <c r="D14" s="192">
        <f>'02'!E11</f>
        <v>911.625</v>
      </c>
      <c r="E14" s="192">
        <f>'03'!E11</f>
        <v>993.8125</v>
      </c>
      <c r="F14" s="192">
        <f>'04'!E11</f>
        <v>946.25</v>
      </c>
      <c r="G14" s="192">
        <f>'05'!E11</f>
        <v>909.1875</v>
      </c>
      <c r="H14" s="192">
        <f>'06'!E11</f>
        <v>944.75</v>
      </c>
      <c r="I14" s="192">
        <f>'07'!E11</f>
        <v>942.0625</v>
      </c>
      <c r="J14" s="192" t="e">
        <f>'08'!E11</f>
        <v>#N/A</v>
      </c>
      <c r="K14" s="192" t="e">
        <f>'09'!E11</f>
        <v>#N/A</v>
      </c>
      <c r="L14" s="192" t="e">
        <f>'10'!E11</f>
        <v>#N/A</v>
      </c>
      <c r="M14" s="192" t="e">
        <f>'11'!E11</f>
        <v>#N/A</v>
      </c>
      <c r="N14" s="192" t="e">
        <f>'12'!E11</f>
        <v>#N/A</v>
      </c>
      <c r="O14" s="192" t="e">
        <f>'13'!E11</f>
        <v>#N/A</v>
      </c>
      <c r="P14" s="192" t="e">
        <f>'14'!E11</f>
        <v>#N/A</v>
      </c>
      <c r="Q14" s="192" t="e">
        <f>'15'!E11</f>
        <v>#N/A</v>
      </c>
      <c r="R14" s="192" t="e">
        <f>'16'!E11</f>
        <v>#N/A</v>
      </c>
      <c r="S14" s="192" t="e">
        <f t="shared" si="2"/>
        <v>#N/A</v>
      </c>
      <c r="U14" s="200">
        <f>master!M12</f>
        <v>1420</v>
      </c>
      <c r="V14" s="192">
        <f>'01'!AU11</f>
        <v>1458.6666666666667</v>
      </c>
      <c r="W14" s="192">
        <f>'02'!AT11</f>
        <v>1419.6666666666667</v>
      </c>
      <c r="X14" s="192">
        <f>'03'!AT11</f>
        <v>1334.5</v>
      </c>
      <c r="Y14" s="192">
        <f>'04'!AT11</f>
        <v>1314.8333333333333</v>
      </c>
      <c r="Z14" s="192">
        <f>'05'!AT11</f>
        <v>1360.6666666666667</v>
      </c>
      <c r="AA14" s="192">
        <f>'06'!AT11</f>
        <v>1388.5</v>
      </c>
      <c r="AB14" s="192">
        <f>'07'!AT11</f>
        <v>1391.8333333333333</v>
      </c>
      <c r="AC14" s="192" t="e">
        <f>'08'!AT11</f>
        <v>#N/A</v>
      </c>
      <c r="AD14" s="192" t="e">
        <f>'09'!AT11</f>
        <v>#N/A</v>
      </c>
      <c r="AE14" s="192" t="e">
        <f>'10'!AT11</f>
        <v>#N/A</v>
      </c>
      <c r="AF14" s="192" t="e">
        <f>'11'!AT11</f>
        <v>#N/A</v>
      </c>
      <c r="AG14" s="192" t="e">
        <f>'12'!AT11</f>
        <v>#N/A</v>
      </c>
      <c r="AH14" s="192" t="e">
        <f>'13'!AT11</f>
        <v>#N/A</v>
      </c>
      <c r="AI14" s="192" t="e">
        <f>'14'!AT11</f>
        <v>#N/A</v>
      </c>
      <c r="AJ14" s="192" t="e">
        <f>'15'!AT11</f>
        <v>#N/A</v>
      </c>
      <c r="AK14" s="192" t="e">
        <f>'16'!AT11</f>
        <v>#N/A</v>
      </c>
      <c r="AL14" s="192" t="e">
        <f t="shared" si="21"/>
        <v>#N/A</v>
      </c>
      <c r="AN14" s="207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208"/>
      <c r="BB14" s="193" t="e">
        <f t="shared" si="3"/>
        <v>#N/A</v>
      </c>
      <c r="BC14" s="193" t="e">
        <f t="shared" si="4"/>
        <v>#N/A</v>
      </c>
      <c r="BD14" s="193" t="e">
        <f t="shared" si="4"/>
        <v>#N/A</v>
      </c>
      <c r="BE14" s="193" t="e">
        <f t="shared" si="4"/>
        <v>#N/A</v>
      </c>
      <c r="BF14" s="193" t="e">
        <f t="shared" si="4"/>
        <v>#N/A</v>
      </c>
      <c r="BG14" s="193" t="e">
        <f t="shared" si="4"/>
        <v>#N/A</v>
      </c>
      <c r="BH14" s="193" t="e">
        <f t="shared" si="4"/>
        <v>#N/A</v>
      </c>
      <c r="BI14" s="193" t="e">
        <f t="shared" si="4"/>
        <v>#N/A</v>
      </c>
      <c r="BJ14" s="193" t="e">
        <f t="shared" si="4"/>
        <v>#N/A</v>
      </c>
      <c r="BK14" s="193" t="e">
        <f t="shared" si="4"/>
        <v>#N/A</v>
      </c>
      <c r="BL14" s="193" t="e">
        <f t="shared" si="4"/>
        <v>#N/A</v>
      </c>
      <c r="BM14" s="193" t="e">
        <f t="shared" si="4"/>
        <v>#N/A</v>
      </c>
      <c r="BN14" s="193" t="e">
        <f t="shared" si="4"/>
        <v>#N/A</v>
      </c>
      <c r="BO14" s="193" t="e">
        <f t="shared" si="4"/>
        <v>#N/A</v>
      </c>
      <c r="BP14" s="193" t="e">
        <f t="shared" si="4"/>
        <v>#N/A</v>
      </c>
      <c r="BQ14" s="193" t="e">
        <f t="shared" si="4"/>
        <v>#N/A</v>
      </c>
      <c r="BR14" s="193" t="e">
        <f t="shared" si="4"/>
        <v>#N/A</v>
      </c>
      <c r="BS14" s="193"/>
      <c r="BT14" s="193" t="e">
        <f t="shared" si="5"/>
        <v>#N/A</v>
      </c>
      <c r="BU14" s="193" t="e">
        <f t="shared" si="6"/>
        <v>#N/A</v>
      </c>
      <c r="BV14" s="193" t="e">
        <f t="shared" si="7"/>
        <v>#N/A</v>
      </c>
      <c r="BW14" s="193" t="e">
        <f t="shared" si="8"/>
        <v>#N/A</v>
      </c>
      <c r="BX14" s="193" t="e">
        <f t="shared" si="9"/>
        <v>#N/A</v>
      </c>
      <c r="BY14" s="193" t="e">
        <f t="shared" si="10"/>
        <v>#N/A</v>
      </c>
      <c r="BZ14" s="193" t="e">
        <f t="shared" si="11"/>
        <v>#N/A</v>
      </c>
      <c r="CA14" s="193" t="e">
        <f t="shared" si="12"/>
        <v>#N/A</v>
      </c>
      <c r="CB14" s="193" t="e">
        <f t="shared" si="13"/>
        <v>#N/A</v>
      </c>
      <c r="CC14" s="193" t="e">
        <f t="shared" si="14"/>
        <v>#N/A</v>
      </c>
      <c r="CD14" s="193" t="e">
        <f t="shared" si="15"/>
        <v>#N/A</v>
      </c>
      <c r="CE14" s="193" t="e">
        <f t="shared" si="16"/>
        <v>#N/A</v>
      </c>
      <c r="CF14" s="193" t="e">
        <f t="shared" si="17"/>
        <v>#N/A</v>
      </c>
      <c r="CG14" s="193" t="e">
        <f t="shared" si="18"/>
        <v>#N/A</v>
      </c>
      <c r="CH14" s="193" t="e">
        <f t="shared" si="19"/>
        <v>#N/A</v>
      </c>
      <c r="CI14" s="193" t="e">
        <f t="shared" si="20"/>
        <v>#N/A</v>
      </c>
      <c r="CJ14" s="193" t="e">
        <f t="shared" si="20"/>
        <v>#N/A</v>
      </c>
    </row>
    <row r="15" spans="1:162">
      <c r="A15" s="191">
        <f t="shared" si="22"/>
        <v>9</v>
      </c>
      <c r="B15" s="204">
        <f>master!K13</f>
        <v>1020</v>
      </c>
      <c r="C15" s="192">
        <f>'01'!E12</f>
        <v>1078.5625</v>
      </c>
      <c r="D15" s="192">
        <f>'02'!E12</f>
        <v>1027.5625</v>
      </c>
      <c r="E15" s="192" t="e">
        <f>'03'!E12</f>
        <v>#N/A</v>
      </c>
      <c r="F15" s="192" t="e">
        <f>'04'!E12</f>
        <v>#N/A</v>
      </c>
      <c r="G15" s="192" t="e">
        <f>'05'!E12</f>
        <v>#N/A</v>
      </c>
      <c r="H15" s="192" t="e">
        <f>'06'!E12</f>
        <v>#N/A</v>
      </c>
      <c r="I15" s="192" t="e">
        <f>'07'!E12</f>
        <v>#N/A</v>
      </c>
      <c r="J15" s="192" t="e">
        <f>'08'!E12</f>
        <v>#N/A</v>
      </c>
      <c r="K15" s="192" t="e">
        <f>'09'!E12</f>
        <v>#N/A</v>
      </c>
      <c r="L15" s="192" t="e">
        <f>'10'!E12</f>
        <v>#N/A</v>
      </c>
      <c r="M15" s="192" t="e">
        <f>'11'!E12</f>
        <v>#N/A</v>
      </c>
      <c r="N15" s="192" t="e">
        <f>'12'!E12</f>
        <v>#N/A</v>
      </c>
      <c r="O15" s="192" t="e">
        <f>'13'!E12</f>
        <v>#N/A</v>
      </c>
      <c r="P15" s="192" t="e">
        <f>'14'!E12</f>
        <v>#N/A</v>
      </c>
      <c r="Q15" s="192" t="e">
        <f>'15'!E12</f>
        <v>#N/A</v>
      </c>
      <c r="R15" s="192" t="e">
        <f>'16'!E12</f>
        <v>#N/A</v>
      </c>
      <c r="S15" s="192" t="e">
        <f t="shared" si="2"/>
        <v>#N/A</v>
      </c>
      <c r="U15" s="200">
        <f>master!M13</f>
        <v>1545</v>
      </c>
      <c r="V15" s="192">
        <f>'01'!AU12</f>
        <v>1545.6666666666667</v>
      </c>
      <c r="W15" s="192">
        <f>'02'!AT12</f>
        <v>1618.1666666666667</v>
      </c>
      <c r="X15" s="192" t="e">
        <f>'03'!AT12</f>
        <v>#N/A</v>
      </c>
      <c r="Y15" s="192" t="e">
        <f>'04'!AT12</f>
        <v>#N/A</v>
      </c>
      <c r="Z15" s="192" t="e">
        <f>'05'!AT12</f>
        <v>#N/A</v>
      </c>
      <c r="AA15" s="192" t="e">
        <f>'06'!AT12</f>
        <v>#N/A</v>
      </c>
      <c r="AB15" s="192" t="e">
        <f>'07'!AT12</f>
        <v>#N/A</v>
      </c>
      <c r="AC15" s="192" t="e">
        <f>'08'!AT12</f>
        <v>#N/A</v>
      </c>
      <c r="AD15" s="192" t="e">
        <f>'09'!AT12</f>
        <v>#N/A</v>
      </c>
      <c r="AE15" s="192" t="e">
        <f>'10'!AT12</f>
        <v>#N/A</v>
      </c>
      <c r="AF15" s="192" t="e">
        <f>'11'!AT12</f>
        <v>#N/A</v>
      </c>
      <c r="AG15" s="192" t="e">
        <f>'12'!AT12</f>
        <v>#N/A</v>
      </c>
      <c r="AH15" s="192" t="e">
        <f>'13'!AT12</f>
        <v>#N/A</v>
      </c>
      <c r="AI15" s="192" t="e">
        <f>'14'!AT12</f>
        <v>#N/A</v>
      </c>
      <c r="AJ15" s="192" t="e">
        <f>'15'!AT12</f>
        <v>#N/A</v>
      </c>
      <c r="AK15" s="192" t="e">
        <f>'16'!AT12</f>
        <v>#N/A</v>
      </c>
      <c r="AL15" s="192" t="e">
        <f t="shared" si="21"/>
        <v>#N/A</v>
      </c>
      <c r="AN15" s="207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208"/>
      <c r="BB15" s="193" t="e">
        <f t="shared" si="3"/>
        <v>#N/A</v>
      </c>
      <c r="BC15" s="193" t="e">
        <f t="shared" si="4"/>
        <v>#N/A</v>
      </c>
      <c r="BD15" s="193" t="e">
        <f t="shared" si="4"/>
        <v>#N/A</v>
      </c>
      <c r="BE15" s="193" t="e">
        <f t="shared" si="4"/>
        <v>#N/A</v>
      </c>
      <c r="BF15" s="193" t="e">
        <f t="shared" si="4"/>
        <v>#N/A</v>
      </c>
      <c r="BG15" s="193" t="e">
        <f t="shared" si="4"/>
        <v>#N/A</v>
      </c>
      <c r="BH15" s="193" t="e">
        <f t="shared" si="4"/>
        <v>#N/A</v>
      </c>
      <c r="BI15" s="193" t="e">
        <f t="shared" si="4"/>
        <v>#N/A</v>
      </c>
      <c r="BJ15" s="193" t="e">
        <f t="shared" si="4"/>
        <v>#N/A</v>
      </c>
      <c r="BK15" s="193" t="e">
        <f t="shared" si="4"/>
        <v>#N/A</v>
      </c>
      <c r="BL15" s="193" t="e">
        <f t="shared" si="4"/>
        <v>#N/A</v>
      </c>
      <c r="BM15" s="193" t="e">
        <f t="shared" si="4"/>
        <v>#N/A</v>
      </c>
      <c r="BN15" s="193" t="e">
        <f t="shared" si="4"/>
        <v>#N/A</v>
      </c>
      <c r="BO15" s="193" t="e">
        <f t="shared" si="4"/>
        <v>#N/A</v>
      </c>
      <c r="BP15" s="193" t="e">
        <f t="shared" si="4"/>
        <v>#N/A</v>
      </c>
      <c r="BQ15" s="193" t="e">
        <f t="shared" si="4"/>
        <v>#N/A</v>
      </c>
      <c r="BR15" s="193" t="e">
        <f t="shared" si="4"/>
        <v>#N/A</v>
      </c>
      <c r="BS15" s="193"/>
      <c r="BT15" s="193" t="e">
        <f t="shared" si="5"/>
        <v>#N/A</v>
      </c>
      <c r="BU15" s="193" t="e">
        <f t="shared" si="6"/>
        <v>#N/A</v>
      </c>
      <c r="BV15" s="193" t="e">
        <f t="shared" si="7"/>
        <v>#N/A</v>
      </c>
      <c r="BW15" s="193" t="e">
        <f t="shared" si="8"/>
        <v>#N/A</v>
      </c>
      <c r="BX15" s="193" t="e">
        <f t="shared" si="9"/>
        <v>#N/A</v>
      </c>
      <c r="BY15" s="193" t="e">
        <f t="shared" si="10"/>
        <v>#N/A</v>
      </c>
      <c r="BZ15" s="193" t="e">
        <f t="shared" si="11"/>
        <v>#N/A</v>
      </c>
      <c r="CA15" s="193" t="e">
        <f t="shared" si="12"/>
        <v>#N/A</v>
      </c>
      <c r="CB15" s="193" t="e">
        <f t="shared" si="13"/>
        <v>#N/A</v>
      </c>
      <c r="CC15" s="193" t="e">
        <f t="shared" si="14"/>
        <v>#N/A</v>
      </c>
      <c r="CD15" s="193" t="e">
        <f t="shared" si="15"/>
        <v>#N/A</v>
      </c>
      <c r="CE15" s="193" t="e">
        <f t="shared" si="16"/>
        <v>#N/A</v>
      </c>
      <c r="CF15" s="193" t="e">
        <f t="shared" si="17"/>
        <v>#N/A</v>
      </c>
      <c r="CG15" s="193" t="e">
        <f t="shared" si="18"/>
        <v>#N/A</v>
      </c>
      <c r="CH15" s="193" t="e">
        <f t="shared" si="19"/>
        <v>#N/A</v>
      </c>
      <c r="CI15" s="193" t="e">
        <f t="shared" si="20"/>
        <v>#N/A</v>
      </c>
      <c r="CJ15" s="193" t="e">
        <f t="shared" si="20"/>
        <v>#N/A</v>
      </c>
    </row>
    <row r="16" spans="1:162">
      <c r="A16" s="191">
        <f t="shared" si="22"/>
        <v>10</v>
      </c>
      <c r="B16" s="204">
        <f>master!K14</f>
        <v>1130</v>
      </c>
      <c r="C16" s="192" t="e">
        <f>'01'!E13</f>
        <v>#N/A</v>
      </c>
      <c r="D16" s="192" t="e">
        <f>'02'!E13</f>
        <v>#N/A</v>
      </c>
      <c r="E16" s="192" t="e">
        <f>'03'!E13</f>
        <v>#N/A</v>
      </c>
      <c r="F16" s="192" t="e">
        <f>'04'!E13</f>
        <v>#N/A</v>
      </c>
      <c r="G16" s="192" t="e">
        <f>'05'!E13</f>
        <v>#N/A</v>
      </c>
      <c r="H16" s="192" t="e">
        <f>'06'!E13</f>
        <v>#N/A</v>
      </c>
      <c r="I16" s="192" t="e">
        <f>'07'!E13</f>
        <v>#N/A</v>
      </c>
      <c r="J16" s="192" t="e">
        <f>'08'!E13</f>
        <v>#N/A</v>
      </c>
      <c r="K16" s="192" t="e">
        <f>'09'!E13</f>
        <v>#N/A</v>
      </c>
      <c r="L16" s="192" t="e">
        <f>'10'!E13</f>
        <v>#N/A</v>
      </c>
      <c r="M16" s="192" t="e">
        <f>'11'!E13</f>
        <v>#N/A</v>
      </c>
      <c r="N16" s="192" t="e">
        <f>'12'!E13</f>
        <v>#N/A</v>
      </c>
      <c r="O16" s="192" t="e">
        <f>'13'!E13</f>
        <v>#N/A</v>
      </c>
      <c r="P16" s="192" t="e">
        <f>'14'!E13</f>
        <v>#N/A</v>
      </c>
      <c r="Q16" s="192" t="e">
        <f>'15'!E13</f>
        <v>#N/A</v>
      </c>
      <c r="R16" s="192" t="e">
        <f>'16'!E13</f>
        <v>#N/A</v>
      </c>
      <c r="S16" s="192" t="e">
        <f t="shared" si="2"/>
        <v>#N/A</v>
      </c>
      <c r="U16" s="200">
        <f>master!M14</f>
        <v>1670</v>
      </c>
      <c r="V16" s="192" t="e">
        <f>'01'!AU13</f>
        <v>#N/A</v>
      </c>
      <c r="W16" s="192" t="e">
        <f>'02'!AT13</f>
        <v>#N/A</v>
      </c>
      <c r="X16" s="192" t="e">
        <f>'03'!AT13</f>
        <v>#N/A</v>
      </c>
      <c r="Y16" s="192" t="e">
        <f>'04'!AT13</f>
        <v>#N/A</v>
      </c>
      <c r="Z16" s="192" t="e">
        <f>'05'!AT13</f>
        <v>#N/A</v>
      </c>
      <c r="AA16" s="192" t="e">
        <f>'06'!AT13</f>
        <v>#N/A</v>
      </c>
      <c r="AB16" s="192" t="e">
        <f>'07'!AT13</f>
        <v>#N/A</v>
      </c>
      <c r="AC16" s="192" t="e">
        <f>'08'!AT13</f>
        <v>#N/A</v>
      </c>
      <c r="AD16" s="192" t="e">
        <f>'09'!AT13</f>
        <v>#N/A</v>
      </c>
      <c r="AE16" s="192" t="e">
        <f>'10'!AT13</f>
        <v>#N/A</v>
      </c>
      <c r="AF16" s="192" t="e">
        <f>'11'!AT13</f>
        <v>#N/A</v>
      </c>
      <c r="AG16" s="192" t="e">
        <f>'12'!AT13</f>
        <v>#N/A</v>
      </c>
      <c r="AH16" s="192" t="e">
        <f>'13'!AT13</f>
        <v>#N/A</v>
      </c>
      <c r="AI16" s="192" t="e">
        <f>'14'!AT13</f>
        <v>#N/A</v>
      </c>
      <c r="AJ16" s="192" t="e">
        <f>'15'!AT13</f>
        <v>#N/A</v>
      </c>
      <c r="AK16" s="192" t="e">
        <f>'16'!AT13</f>
        <v>#N/A</v>
      </c>
      <c r="AL16" s="192" t="e">
        <f t="shared" si="21"/>
        <v>#N/A</v>
      </c>
      <c r="AN16" s="207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208"/>
      <c r="BB16" s="193" t="e">
        <f t="shared" si="3"/>
        <v>#N/A</v>
      </c>
      <c r="BC16" s="193" t="e">
        <f t="shared" si="4"/>
        <v>#N/A</v>
      </c>
      <c r="BD16" s="193" t="e">
        <f t="shared" si="4"/>
        <v>#N/A</v>
      </c>
      <c r="BE16" s="193" t="e">
        <f t="shared" si="4"/>
        <v>#N/A</v>
      </c>
      <c r="BF16" s="193" t="e">
        <f t="shared" si="4"/>
        <v>#N/A</v>
      </c>
      <c r="BG16" s="193" t="e">
        <f t="shared" si="4"/>
        <v>#N/A</v>
      </c>
      <c r="BH16" s="193" t="e">
        <f t="shared" si="4"/>
        <v>#N/A</v>
      </c>
      <c r="BI16" s="193" t="e">
        <f t="shared" si="4"/>
        <v>#N/A</v>
      </c>
      <c r="BJ16" s="193" t="e">
        <f t="shared" si="4"/>
        <v>#N/A</v>
      </c>
      <c r="BK16" s="193" t="e">
        <f t="shared" si="4"/>
        <v>#N/A</v>
      </c>
      <c r="BL16" s="193" t="e">
        <f t="shared" si="4"/>
        <v>#N/A</v>
      </c>
      <c r="BM16" s="193" t="e">
        <f t="shared" si="4"/>
        <v>#N/A</v>
      </c>
      <c r="BN16" s="193" t="e">
        <f t="shared" si="4"/>
        <v>#N/A</v>
      </c>
      <c r="BO16" s="193" t="e">
        <f t="shared" si="4"/>
        <v>#N/A</v>
      </c>
      <c r="BP16" s="193" t="e">
        <f t="shared" si="4"/>
        <v>#N/A</v>
      </c>
      <c r="BQ16" s="193" t="e">
        <f t="shared" si="4"/>
        <v>#N/A</v>
      </c>
      <c r="BR16" s="193" t="e">
        <f t="shared" si="4"/>
        <v>#N/A</v>
      </c>
      <c r="BS16" s="193"/>
      <c r="BT16" s="193" t="e">
        <f t="shared" si="5"/>
        <v>#N/A</v>
      </c>
      <c r="BU16" s="193" t="e">
        <f t="shared" si="6"/>
        <v>#N/A</v>
      </c>
      <c r="BV16" s="193" t="e">
        <f t="shared" si="7"/>
        <v>#N/A</v>
      </c>
      <c r="BW16" s="193" t="e">
        <f t="shared" si="8"/>
        <v>#N/A</v>
      </c>
      <c r="BX16" s="193" t="e">
        <f t="shared" si="9"/>
        <v>#N/A</v>
      </c>
      <c r="BY16" s="193" t="e">
        <f t="shared" si="10"/>
        <v>#N/A</v>
      </c>
      <c r="BZ16" s="193" t="e">
        <f t="shared" si="11"/>
        <v>#N/A</v>
      </c>
      <c r="CA16" s="193" t="e">
        <f t="shared" si="12"/>
        <v>#N/A</v>
      </c>
      <c r="CB16" s="193" t="e">
        <f t="shared" si="13"/>
        <v>#N/A</v>
      </c>
      <c r="CC16" s="193" t="e">
        <f t="shared" si="14"/>
        <v>#N/A</v>
      </c>
      <c r="CD16" s="193" t="e">
        <f t="shared" si="15"/>
        <v>#N/A</v>
      </c>
      <c r="CE16" s="193" t="e">
        <f t="shared" si="16"/>
        <v>#N/A</v>
      </c>
      <c r="CF16" s="193" t="e">
        <f t="shared" si="17"/>
        <v>#N/A</v>
      </c>
      <c r="CG16" s="193" t="e">
        <f t="shared" si="18"/>
        <v>#N/A</v>
      </c>
      <c r="CH16" s="193" t="e">
        <f t="shared" si="19"/>
        <v>#N/A</v>
      </c>
      <c r="CI16" s="193" t="e">
        <f t="shared" si="20"/>
        <v>#N/A</v>
      </c>
      <c r="CJ16" s="193" t="e">
        <f t="shared" si="20"/>
        <v>#N/A</v>
      </c>
    </row>
    <row r="17" spans="1:88">
      <c r="A17" s="191">
        <f t="shared" si="22"/>
        <v>11</v>
      </c>
      <c r="B17" s="204">
        <f>master!K15</f>
        <v>1240</v>
      </c>
      <c r="C17" s="192" t="e">
        <f>'01'!E14</f>
        <v>#N/A</v>
      </c>
      <c r="D17" s="192" t="e">
        <f>'02'!E14</f>
        <v>#N/A</v>
      </c>
      <c r="E17" s="192" t="e">
        <f>'03'!E14</f>
        <v>#N/A</v>
      </c>
      <c r="F17" s="192" t="e">
        <f>'04'!E14</f>
        <v>#N/A</v>
      </c>
      <c r="G17" s="192" t="e">
        <f>'05'!E14</f>
        <v>#N/A</v>
      </c>
      <c r="H17" s="192" t="e">
        <f>'06'!E14</f>
        <v>#N/A</v>
      </c>
      <c r="I17" s="192" t="e">
        <f>'07'!E14</f>
        <v>#N/A</v>
      </c>
      <c r="J17" s="192" t="e">
        <f>'08'!E14</f>
        <v>#N/A</v>
      </c>
      <c r="K17" s="192" t="e">
        <f>'09'!E14</f>
        <v>#N/A</v>
      </c>
      <c r="L17" s="192" t="e">
        <f>'10'!E14</f>
        <v>#N/A</v>
      </c>
      <c r="M17" s="192" t="e">
        <f>'11'!E14</f>
        <v>#N/A</v>
      </c>
      <c r="N17" s="192" t="e">
        <f>'12'!E14</f>
        <v>#N/A</v>
      </c>
      <c r="O17" s="192" t="e">
        <f>'13'!E14</f>
        <v>#N/A</v>
      </c>
      <c r="P17" s="192" t="e">
        <f>'14'!E14</f>
        <v>#N/A</v>
      </c>
      <c r="Q17" s="192" t="e">
        <f>'15'!E14</f>
        <v>#N/A</v>
      </c>
      <c r="R17" s="192" t="e">
        <f>'16'!E14</f>
        <v>#N/A</v>
      </c>
      <c r="S17" s="192" t="e">
        <f t="shared" si="2"/>
        <v>#N/A</v>
      </c>
      <c r="U17" s="200">
        <f>master!M15</f>
        <v>1795</v>
      </c>
      <c r="V17" s="192" t="e">
        <f>'01'!AU14</f>
        <v>#N/A</v>
      </c>
      <c r="W17" s="192" t="e">
        <f>'02'!AT14</f>
        <v>#N/A</v>
      </c>
      <c r="X17" s="192" t="e">
        <f>'03'!AT14</f>
        <v>#N/A</v>
      </c>
      <c r="Y17" s="192" t="e">
        <f>'04'!AT14</f>
        <v>#N/A</v>
      </c>
      <c r="Z17" s="192" t="e">
        <f>'05'!AT14</f>
        <v>#N/A</v>
      </c>
      <c r="AA17" s="192" t="e">
        <f>'06'!AT14</f>
        <v>#N/A</v>
      </c>
      <c r="AB17" s="192" t="e">
        <f>'07'!AT14</f>
        <v>#N/A</v>
      </c>
      <c r="AC17" s="192" t="e">
        <f>'08'!AT14</f>
        <v>#N/A</v>
      </c>
      <c r="AD17" s="192" t="e">
        <f>'09'!AT14</f>
        <v>#N/A</v>
      </c>
      <c r="AE17" s="192" t="e">
        <f>'10'!AT14</f>
        <v>#N/A</v>
      </c>
      <c r="AF17" s="192" t="e">
        <f>'11'!AT14</f>
        <v>#N/A</v>
      </c>
      <c r="AG17" s="192" t="e">
        <f>'12'!AT14</f>
        <v>#N/A</v>
      </c>
      <c r="AH17" s="192" t="e">
        <f>'13'!AT14</f>
        <v>#N/A</v>
      </c>
      <c r="AI17" s="192" t="e">
        <f>'14'!AT14</f>
        <v>#N/A</v>
      </c>
      <c r="AJ17" s="192" t="e">
        <f>'15'!AT14</f>
        <v>#N/A</v>
      </c>
      <c r="AK17" s="192" t="e">
        <f>'16'!AT14</f>
        <v>#N/A</v>
      </c>
      <c r="AL17" s="192" t="e">
        <f t="shared" si="21"/>
        <v>#N/A</v>
      </c>
      <c r="AN17" s="207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208"/>
      <c r="BB17" s="193" t="e">
        <f t="shared" si="3"/>
        <v>#N/A</v>
      </c>
      <c r="BC17" s="193" t="e">
        <f t="shared" si="4"/>
        <v>#N/A</v>
      </c>
      <c r="BD17" s="193" t="e">
        <f t="shared" si="4"/>
        <v>#N/A</v>
      </c>
      <c r="BE17" s="193" t="e">
        <f t="shared" si="4"/>
        <v>#N/A</v>
      </c>
      <c r="BF17" s="193" t="e">
        <f t="shared" si="4"/>
        <v>#N/A</v>
      </c>
      <c r="BG17" s="193" t="e">
        <f t="shared" si="4"/>
        <v>#N/A</v>
      </c>
      <c r="BH17" s="193" t="e">
        <f t="shared" si="4"/>
        <v>#N/A</v>
      </c>
      <c r="BI17" s="193" t="e">
        <f t="shared" si="4"/>
        <v>#N/A</v>
      </c>
      <c r="BJ17" s="193" t="e">
        <f t="shared" si="4"/>
        <v>#N/A</v>
      </c>
      <c r="BK17" s="193" t="e">
        <f t="shared" si="4"/>
        <v>#N/A</v>
      </c>
      <c r="BL17" s="193" t="e">
        <f t="shared" si="4"/>
        <v>#N/A</v>
      </c>
      <c r="BM17" s="193" t="e">
        <f t="shared" si="4"/>
        <v>#N/A</v>
      </c>
      <c r="BN17" s="193" t="e">
        <f t="shared" si="4"/>
        <v>#N/A</v>
      </c>
      <c r="BO17" s="193" t="e">
        <f t="shared" si="4"/>
        <v>#N/A</v>
      </c>
      <c r="BP17" s="193" t="e">
        <f t="shared" si="4"/>
        <v>#N/A</v>
      </c>
      <c r="BQ17" s="193" t="e">
        <f t="shared" si="4"/>
        <v>#N/A</v>
      </c>
      <c r="BR17" s="193" t="e">
        <f t="shared" si="4"/>
        <v>#N/A</v>
      </c>
      <c r="BS17" s="193"/>
      <c r="BT17" s="193" t="e">
        <f t="shared" si="5"/>
        <v>#N/A</v>
      </c>
      <c r="BU17" s="193" t="e">
        <f t="shared" si="6"/>
        <v>#N/A</v>
      </c>
      <c r="BV17" s="193" t="e">
        <f t="shared" si="7"/>
        <v>#N/A</v>
      </c>
      <c r="BW17" s="193" t="e">
        <f t="shared" si="8"/>
        <v>#N/A</v>
      </c>
      <c r="BX17" s="193" t="e">
        <f t="shared" si="9"/>
        <v>#N/A</v>
      </c>
      <c r="BY17" s="193" t="e">
        <f t="shared" si="10"/>
        <v>#N/A</v>
      </c>
      <c r="BZ17" s="193" t="e">
        <f t="shared" si="11"/>
        <v>#N/A</v>
      </c>
      <c r="CA17" s="193" t="e">
        <f t="shared" si="12"/>
        <v>#N/A</v>
      </c>
      <c r="CB17" s="193" t="e">
        <f t="shared" si="13"/>
        <v>#N/A</v>
      </c>
      <c r="CC17" s="193" t="e">
        <f t="shared" si="14"/>
        <v>#N/A</v>
      </c>
      <c r="CD17" s="193" t="e">
        <f t="shared" si="15"/>
        <v>#N/A</v>
      </c>
      <c r="CE17" s="193" t="e">
        <f t="shared" si="16"/>
        <v>#N/A</v>
      </c>
      <c r="CF17" s="193" t="e">
        <f t="shared" si="17"/>
        <v>#N/A</v>
      </c>
      <c r="CG17" s="193" t="e">
        <f t="shared" si="18"/>
        <v>#N/A</v>
      </c>
      <c r="CH17" s="193" t="e">
        <f t="shared" si="19"/>
        <v>#N/A</v>
      </c>
      <c r="CI17" s="193" t="e">
        <f t="shared" si="20"/>
        <v>#N/A</v>
      </c>
      <c r="CJ17" s="193" t="e">
        <f t="shared" si="20"/>
        <v>#N/A</v>
      </c>
    </row>
    <row r="18" spans="1:88">
      <c r="A18" s="191">
        <f t="shared" si="22"/>
        <v>12</v>
      </c>
      <c r="B18" s="204">
        <f>master!K16</f>
        <v>1340</v>
      </c>
      <c r="C18" s="192" t="e">
        <f>'01'!E15</f>
        <v>#N/A</v>
      </c>
      <c r="D18" s="192" t="e">
        <f>'02'!E15</f>
        <v>#N/A</v>
      </c>
      <c r="E18" s="192" t="e">
        <f>'03'!E15</f>
        <v>#N/A</v>
      </c>
      <c r="F18" s="192" t="e">
        <f>'04'!E15</f>
        <v>#N/A</v>
      </c>
      <c r="G18" s="192" t="e">
        <f>'05'!E15</f>
        <v>#N/A</v>
      </c>
      <c r="H18" s="192" t="e">
        <f>'06'!E15</f>
        <v>#N/A</v>
      </c>
      <c r="I18" s="192" t="e">
        <f>'07'!E15</f>
        <v>#N/A</v>
      </c>
      <c r="J18" s="192" t="e">
        <f>'08'!E15</f>
        <v>#N/A</v>
      </c>
      <c r="K18" s="192" t="e">
        <f>'09'!E15</f>
        <v>#N/A</v>
      </c>
      <c r="L18" s="192" t="e">
        <f>'10'!E15</f>
        <v>#N/A</v>
      </c>
      <c r="M18" s="192" t="e">
        <f>'11'!E15</f>
        <v>#N/A</v>
      </c>
      <c r="N18" s="192" t="e">
        <f>'12'!E15</f>
        <v>#N/A</v>
      </c>
      <c r="O18" s="192" t="e">
        <f>'13'!E15</f>
        <v>#N/A</v>
      </c>
      <c r="P18" s="192" t="e">
        <f>'14'!E15</f>
        <v>#N/A</v>
      </c>
      <c r="Q18" s="192" t="e">
        <f>'15'!E15</f>
        <v>#N/A</v>
      </c>
      <c r="R18" s="192" t="e">
        <f>'16'!E15</f>
        <v>#N/A</v>
      </c>
      <c r="S18" s="192" t="e">
        <f t="shared" si="2"/>
        <v>#N/A</v>
      </c>
      <c r="U18" s="200">
        <f>master!M16</f>
        <v>1920</v>
      </c>
      <c r="V18" s="192" t="e">
        <f>'01'!AU15</f>
        <v>#N/A</v>
      </c>
      <c r="W18" s="192" t="e">
        <f>'02'!AT15</f>
        <v>#N/A</v>
      </c>
      <c r="X18" s="192" t="e">
        <f>'03'!AT15</f>
        <v>#N/A</v>
      </c>
      <c r="Y18" s="192" t="e">
        <f>'04'!AT15</f>
        <v>#N/A</v>
      </c>
      <c r="Z18" s="192" t="e">
        <f>'05'!AT15</f>
        <v>#N/A</v>
      </c>
      <c r="AA18" s="192" t="e">
        <f>'06'!AT15</f>
        <v>#N/A</v>
      </c>
      <c r="AB18" s="192" t="e">
        <f>'07'!AT15</f>
        <v>#N/A</v>
      </c>
      <c r="AC18" s="192" t="e">
        <f>'08'!AT15</f>
        <v>#N/A</v>
      </c>
      <c r="AD18" s="192" t="e">
        <f>'09'!AT15</f>
        <v>#N/A</v>
      </c>
      <c r="AE18" s="192" t="e">
        <f>'10'!AT15</f>
        <v>#N/A</v>
      </c>
      <c r="AF18" s="192" t="e">
        <f>'11'!AT15</f>
        <v>#N/A</v>
      </c>
      <c r="AG18" s="192" t="e">
        <f>'12'!AT15</f>
        <v>#N/A</v>
      </c>
      <c r="AH18" s="192" t="e">
        <f>'13'!AT15</f>
        <v>#N/A</v>
      </c>
      <c r="AI18" s="192" t="e">
        <f>'14'!AT15</f>
        <v>#N/A</v>
      </c>
      <c r="AJ18" s="192" t="e">
        <f>'15'!AT15</f>
        <v>#N/A</v>
      </c>
      <c r="AK18" s="192" t="e">
        <f>'16'!AT15</f>
        <v>#N/A</v>
      </c>
      <c r="AL18" s="192" t="e">
        <f t="shared" si="21"/>
        <v>#N/A</v>
      </c>
      <c r="AN18" s="207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208"/>
      <c r="BB18" s="193" t="e">
        <f t="shared" si="3"/>
        <v>#N/A</v>
      </c>
      <c r="BC18" s="193" t="e">
        <f t="shared" si="4"/>
        <v>#N/A</v>
      </c>
      <c r="BD18" s="193" t="e">
        <f t="shared" si="4"/>
        <v>#N/A</v>
      </c>
      <c r="BE18" s="193" t="e">
        <f t="shared" si="4"/>
        <v>#N/A</v>
      </c>
      <c r="BF18" s="193" t="e">
        <f t="shared" si="4"/>
        <v>#N/A</v>
      </c>
      <c r="BG18" s="193" t="e">
        <f t="shared" si="4"/>
        <v>#N/A</v>
      </c>
      <c r="BH18" s="193" t="e">
        <f t="shared" si="4"/>
        <v>#N/A</v>
      </c>
      <c r="BI18" s="193" t="e">
        <f t="shared" si="4"/>
        <v>#N/A</v>
      </c>
      <c r="BJ18" s="193" t="e">
        <f t="shared" si="4"/>
        <v>#N/A</v>
      </c>
      <c r="BK18" s="193" t="e">
        <f t="shared" si="4"/>
        <v>#N/A</v>
      </c>
      <c r="BL18" s="193" t="e">
        <f t="shared" si="4"/>
        <v>#N/A</v>
      </c>
      <c r="BM18" s="193" t="e">
        <f t="shared" si="4"/>
        <v>#N/A</v>
      </c>
      <c r="BN18" s="193" t="e">
        <f t="shared" si="4"/>
        <v>#N/A</v>
      </c>
      <c r="BO18" s="193" t="e">
        <f t="shared" si="4"/>
        <v>#N/A</v>
      </c>
      <c r="BP18" s="193" t="e">
        <f t="shared" si="4"/>
        <v>#N/A</v>
      </c>
      <c r="BQ18" s="193" t="e">
        <f t="shared" si="4"/>
        <v>#N/A</v>
      </c>
      <c r="BR18" s="193" t="e">
        <f t="shared" si="4"/>
        <v>#N/A</v>
      </c>
      <c r="BS18" s="193"/>
      <c r="BT18" s="193" t="e">
        <f t="shared" si="5"/>
        <v>#N/A</v>
      </c>
      <c r="BU18" s="193" t="e">
        <f t="shared" si="6"/>
        <v>#N/A</v>
      </c>
      <c r="BV18" s="193" t="e">
        <f t="shared" si="7"/>
        <v>#N/A</v>
      </c>
      <c r="BW18" s="193" t="e">
        <f t="shared" si="8"/>
        <v>#N/A</v>
      </c>
      <c r="BX18" s="193" t="e">
        <f t="shared" si="9"/>
        <v>#N/A</v>
      </c>
      <c r="BY18" s="193" t="e">
        <f t="shared" si="10"/>
        <v>#N/A</v>
      </c>
      <c r="BZ18" s="193" t="e">
        <f t="shared" si="11"/>
        <v>#N/A</v>
      </c>
      <c r="CA18" s="193" t="e">
        <f t="shared" si="12"/>
        <v>#N/A</v>
      </c>
      <c r="CB18" s="193" t="e">
        <f t="shared" si="13"/>
        <v>#N/A</v>
      </c>
      <c r="CC18" s="193" t="e">
        <f t="shared" si="14"/>
        <v>#N/A</v>
      </c>
      <c r="CD18" s="193" t="e">
        <f t="shared" si="15"/>
        <v>#N/A</v>
      </c>
      <c r="CE18" s="193" t="e">
        <f t="shared" si="16"/>
        <v>#N/A</v>
      </c>
      <c r="CF18" s="193" t="e">
        <f t="shared" si="17"/>
        <v>#N/A</v>
      </c>
      <c r="CG18" s="193" t="e">
        <f t="shared" si="18"/>
        <v>#N/A</v>
      </c>
      <c r="CH18" s="193" t="e">
        <f t="shared" si="19"/>
        <v>#N/A</v>
      </c>
      <c r="CI18" s="193" t="e">
        <f t="shared" si="20"/>
        <v>#N/A</v>
      </c>
      <c r="CJ18" s="193" t="e">
        <f t="shared" si="20"/>
        <v>#N/A</v>
      </c>
    </row>
    <row r="19" spans="1:88">
      <c r="A19" s="191">
        <f t="shared" si="22"/>
        <v>13</v>
      </c>
      <c r="B19" s="204">
        <f>master!K17</f>
        <v>1440</v>
      </c>
      <c r="C19" s="192" t="e">
        <f>'01'!E16</f>
        <v>#N/A</v>
      </c>
      <c r="D19" s="192" t="e">
        <f>'02'!E16</f>
        <v>#N/A</v>
      </c>
      <c r="E19" s="192" t="e">
        <f>'03'!E16</f>
        <v>#N/A</v>
      </c>
      <c r="F19" s="192" t="e">
        <f>'04'!E16</f>
        <v>#N/A</v>
      </c>
      <c r="G19" s="192" t="e">
        <f>'05'!E16</f>
        <v>#N/A</v>
      </c>
      <c r="H19" s="192" t="e">
        <f>'06'!E16</f>
        <v>#N/A</v>
      </c>
      <c r="I19" s="192" t="e">
        <f>'07'!E16</f>
        <v>#N/A</v>
      </c>
      <c r="J19" s="192" t="e">
        <f>'08'!E16</f>
        <v>#N/A</v>
      </c>
      <c r="K19" s="192" t="e">
        <f>'09'!E16</f>
        <v>#N/A</v>
      </c>
      <c r="L19" s="192" t="e">
        <f>'10'!E16</f>
        <v>#N/A</v>
      </c>
      <c r="M19" s="192" t="e">
        <f>'11'!E16</f>
        <v>#N/A</v>
      </c>
      <c r="N19" s="192" t="e">
        <f>'12'!E16</f>
        <v>#N/A</v>
      </c>
      <c r="O19" s="192" t="e">
        <f>'13'!E16</f>
        <v>#N/A</v>
      </c>
      <c r="P19" s="192" t="e">
        <f>'14'!E16</f>
        <v>#N/A</v>
      </c>
      <c r="Q19" s="192" t="e">
        <f>'15'!E16</f>
        <v>#N/A</v>
      </c>
      <c r="R19" s="192" t="e">
        <f>'16'!E16</f>
        <v>#N/A</v>
      </c>
      <c r="S19" s="192" t="e">
        <f t="shared" si="2"/>
        <v>#N/A</v>
      </c>
      <c r="U19" s="200">
        <f>master!M17</f>
        <v>2045</v>
      </c>
      <c r="V19" s="192" t="e">
        <f>'01'!AU16</f>
        <v>#N/A</v>
      </c>
      <c r="W19" s="192" t="e">
        <f>'02'!AT16</f>
        <v>#N/A</v>
      </c>
      <c r="X19" s="192" t="e">
        <f>'03'!AT16</f>
        <v>#N/A</v>
      </c>
      <c r="Y19" s="192" t="e">
        <f>'04'!AT16</f>
        <v>#N/A</v>
      </c>
      <c r="Z19" s="192" t="e">
        <f>'05'!AT16</f>
        <v>#N/A</v>
      </c>
      <c r="AA19" s="192" t="e">
        <f>'06'!AT16</f>
        <v>#N/A</v>
      </c>
      <c r="AB19" s="192" t="e">
        <f>'07'!AT16</f>
        <v>#N/A</v>
      </c>
      <c r="AC19" s="192" t="e">
        <f>'08'!AT16</f>
        <v>#N/A</v>
      </c>
      <c r="AD19" s="192" t="e">
        <f>'09'!AT16</f>
        <v>#N/A</v>
      </c>
      <c r="AE19" s="192" t="e">
        <f>'10'!AT16</f>
        <v>#N/A</v>
      </c>
      <c r="AF19" s="192" t="e">
        <f>'11'!AT16</f>
        <v>#N/A</v>
      </c>
      <c r="AG19" s="192" t="e">
        <f>'12'!AT16</f>
        <v>#N/A</v>
      </c>
      <c r="AH19" s="192" t="e">
        <f>'13'!AT16</f>
        <v>#N/A</v>
      </c>
      <c r="AI19" s="192" t="e">
        <f>'14'!AT16</f>
        <v>#N/A</v>
      </c>
      <c r="AJ19" s="192" t="e">
        <f>'15'!AT16</f>
        <v>#N/A</v>
      </c>
      <c r="AK19" s="192" t="e">
        <f>'16'!AT16</f>
        <v>#N/A</v>
      </c>
      <c r="AL19" s="192" t="e">
        <f t="shared" si="21"/>
        <v>#N/A</v>
      </c>
      <c r="AN19" s="207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208"/>
      <c r="BB19" s="193" t="e">
        <f t="shared" si="3"/>
        <v>#N/A</v>
      </c>
      <c r="BC19" s="193" t="e">
        <f t="shared" si="4"/>
        <v>#N/A</v>
      </c>
      <c r="BD19" s="193" t="e">
        <f t="shared" si="4"/>
        <v>#N/A</v>
      </c>
      <c r="BE19" s="193" t="e">
        <f t="shared" si="4"/>
        <v>#N/A</v>
      </c>
      <c r="BF19" s="193" t="e">
        <f t="shared" si="4"/>
        <v>#N/A</v>
      </c>
      <c r="BG19" s="193" t="e">
        <f t="shared" si="4"/>
        <v>#N/A</v>
      </c>
      <c r="BH19" s="193" t="e">
        <f t="shared" si="4"/>
        <v>#N/A</v>
      </c>
      <c r="BI19" s="193" t="e">
        <f t="shared" si="4"/>
        <v>#N/A</v>
      </c>
      <c r="BJ19" s="193" t="e">
        <f t="shared" si="4"/>
        <v>#N/A</v>
      </c>
      <c r="BK19" s="193" t="e">
        <f t="shared" si="4"/>
        <v>#N/A</v>
      </c>
      <c r="BL19" s="193" t="e">
        <f t="shared" si="4"/>
        <v>#N/A</v>
      </c>
      <c r="BM19" s="193" t="e">
        <f t="shared" si="4"/>
        <v>#N/A</v>
      </c>
      <c r="BN19" s="193" t="e">
        <f t="shared" si="4"/>
        <v>#N/A</v>
      </c>
      <c r="BO19" s="193" t="e">
        <f t="shared" si="4"/>
        <v>#N/A</v>
      </c>
      <c r="BP19" s="193" t="e">
        <f t="shared" si="4"/>
        <v>#N/A</v>
      </c>
      <c r="BQ19" s="193" t="e">
        <f t="shared" si="4"/>
        <v>#N/A</v>
      </c>
      <c r="BR19" s="193" t="e">
        <f t="shared" si="4"/>
        <v>#N/A</v>
      </c>
      <c r="BS19" s="193"/>
      <c r="BT19" s="193" t="e">
        <f t="shared" si="5"/>
        <v>#N/A</v>
      </c>
      <c r="BU19" s="193" t="e">
        <f t="shared" si="6"/>
        <v>#N/A</v>
      </c>
      <c r="BV19" s="193" t="e">
        <f t="shared" si="7"/>
        <v>#N/A</v>
      </c>
      <c r="BW19" s="193" t="e">
        <f t="shared" si="8"/>
        <v>#N/A</v>
      </c>
      <c r="BX19" s="193" t="e">
        <f t="shared" si="9"/>
        <v>#N/A</v>
      </c>
      <c r="BY19" s="193" t="e">
        <f t="shared" si="10"/>
        <v>#N/A</v>
      </c>
      <c r="BZ19" s="193" t="e">
        <f t="shared" si="11"/>
        <v>#N/A</v>
      </c>
      <c r="CA19" s="193" t="e">
        <f t="shared" si="12"/>
        <v>#N/A</v>
      </c>
      <c r="CB19" s="193" t="e">
        <f t="shared" si="13"/>
        <v>#N/A</v>
      </c>
      <c r="CC19" s="193" t="e">
        <f t="shared" si="14"/>
        <v>#N/A</v>
      </c>
      <c r="CD19" s="193" t="e">
        <f t="shared" si="15"/>
        <v>#N/A</v>
      </c>
      <c r="CE19" s="193" t="e">
        <f t="shared" si="16"/>
        <v>#N/A</v>
      </c>
      <c r="CF19" s="193" t="e">
        <f t="shared" si="17"/>
        <v>#N/A</v>
      </c>
      <c r="CG19" s="193" t="e">
        <f t="shared" si="18"/>
        <v>#N/A</v>
      </c>
      <c r="CH19" s="193" t="e">
        <f t="shared" si="19"/>
        <v>#N/A</v>
      </c>
      <c r="CI19" s="193" t="e">
        <f t="shared" si="20"/>
        <v>#N/A</v>
      </c>
      <c r="CJ19" s="193" t="e">
        <f t="shared" si="20"/>
        <v>#N/A</v>
      </c>
    </row>
    <row r="20" spans="1:88">
      <c r="A20" s="191">
        <f t="shared" si="22"/>
        <v>14</v>
      </c>
      <c r="B20" s="204">
        <f>master!K18</f>
        <v>1540</v>
      </c>
      <c r="C20" s="192" t="e">
        <f>'01'!E17</f>
        <v>#N/A</v>
      </c>
      <c r="D20" s="192" t="e">
        <f>'02'!E17</f>
        <v>#N/A</v>
      </c>
      <c r="E20" s="192" t="e">
        <f>'03'!E17</f>
        <v>#N/A</v>
      </c>
      <c r="F20" s="192" t="e">
        <f>'04'!E17</f>
        <v>#N/A</v>
      </c>
      <c r="G20" s="192" t="e">
        <f>'05'!E17</f>
        <v>#N/A</v>
      </c>
      <c r="H20" s="192" t="e">
        <f>'06'!E17</f>
        <v>#N/A</v>
      </c>
      <c r="I20" s="192" t="e">
        <f>'07'!E17</f>
        <v>#N/A</v>
      </c>
      <c r="J20" s="192" t="e">
        <f>'08'!E17</f>
        <v>#N/A</v>
      </c>
      <c r="K20" s="192" t="e">
        <f>'09'!E17</f>
        <v>#N/A</v>
      </c>
      <c r="L20" s="192" t="e">
        <f>'10'!E17</f>
        <v>#N/A</v>
      </c>
      <c r="M20" s="192" t="e">
        <f>'11'!E17</f>
        <v>#N/A</v>
      </c>
      <c r="N20" s="192" t="e">
        <f>'12'!E17</f>
        <v>#N/A</v>
      </c>
      <c r="O20" s="192" t="e">
        <f>'13'!E17</f>
        <v>#N/A</v>
      </c>
      <c r="P20" s="192" t="e">
        <f>'14'!E17</f>
        <v>#N/A</v>
      </c>
      <c r="Q20" s="192" t="e">
        <f>'15'!E17</f>
        <v>#N/A</v>
      </c>
      <c r="R20" s="192" t="e">
        <f>'16'!E17</f>
        <v>#N/A</v>
      </c>
      <c r="S20" s="192" t="e">
        <f t="shared" si="2"/>
        <v>#N/A</v>
      </c>
      <c r="U20" s="200">
        <f>master!M18</f>
        <v>2170</v>
      </c>
      <c r="V20" s="192" t="e">
        <f>'01'!AU17</f>
        <v>#N/A</v>
      </c>
      <c r="W20" s="192" t="e">
        <f>'02'!AT17</f>
        <v>#N/A</v>
      </c>
      <c r="X20" s="192" t="e">
        <f>'03'!AT17</f>
        <v>#N/A</v>
      </c>
      <c r="Y20" s="192" t="e">
        <f>'04'!AT17</f>
        <v>#N/A</v>
      </c>
      <c r="Z20" s="192" t="e">
        <f>'05'!AT17</f>
        <v>#N/A</v>
      </c>
      <c r="AA20" s="192" t="e">
        <f>'06'!AT17</f>
        <v>#N/A</v>
      </c>
      <c r="AB20" s="192" t="e">
        <f>'07'!AT17</f>
        <v>#N/A</v>
      </c>
      <c r="AC20" s="192" t="e">
        <f>'08'!AT17</f>
        <v>#N/A</v>
      </c>
      <c r="AD20" s="192" t="e">
        <f>'09'!AT17</f>
        <v>#N/A</v>
      </c>
      <c r="AE20" s="192" t="e">
        <f>'10'!AT17</f>
        <v>#N/A</v>
      </c>
      <c r="AF20" s="192" t="e">
        <f>'11'!AT17</f>
        <v>#N/A</v>
      </c>
      <c r="AG20" s="192" t="e">
        <f>'12'!AT17</f>
        <v>#N/A</v>
      </c>
      <c r="AH20" s="192" t="e">
        <f>'13'!AT17</f>
        <v>#N/A</v>
      </c>
      <c r="AI20" s="192" t="e">
        <f>'14'!AT17</f>
        <v>#N/A</v>
      </c>
      <c r="AJ20" s="192" t="e">
        <f>'15'!AT17</f>
        <v>#N/A</v>
      </c>
      <c r="AK20" s="192" t="e">
        <f>'16'!AT17</f>
        <v>#N/A</v>
      </c>
      <c r="AL20" s="192" t="e">
        <f t="shared" si="21"/>
        <v>#N/A</v>
      </c>
      <c r="AN20" s="207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208"/>
      <c r="BB20" s="193" t="e">
        <f t="shared" si="3"/>
        <v>#N/A</v>
      </c>
      <c r="BC20" s="193" t="e">
        <f t="shared" si="4"/>
        <v>#N/A</v>
      </c>
      <c r="BD20" s="193" t="e">
        <f t="shared" si="4"/>
        <v>#N/A</v>
      </c>
      <c r="BE20" s="193" t="e">
        <f t="shared" si="4"/>
        <v>#N/A</v>
      </c>
      <c r="BF20" s="193" t="e">
        <f t="shared" si="4"/>
        <v>#N/A</v>
      </c>
      <c r="BG20" s="193" t="e">
        <f t="shared" si="4"/>
        <v>#N/A</v>
      </c>
      <c r="BH20" s="193" t="e">
        <f t="shared" si="4"/>
        <v>#N/A</v>
      </c>
      <c r="BI20" s="193" t="e">
        <f t="shared" si="4"/>
        <v>#N/A</v>
      </c>
      <c r="BJ20" s="193" t="e">
        <f t="shared" si="4"/>
        <v>#N/A</v>
      </c>
      <c r="BK20" s="193" t="e">
        <f t="shared" si="4"/>
        <v>#N/A</v>
      </c>
      <c r="BL20" s="193" t="e">
        <f t="shared" si="4"/>
        <v>#N/A</v>
      </c>
      <c r="BM20" s="193" t="e">
        <f t="shared" si="4"/>
        <v>#N/A</v>
      </c>
      <c r="BN20" s="193" t="e">
        <f t="shared" si="4"/>
        <v>#N/A</v>
      </c>
      <c r="BO20" s="193" t="e">
        <f t="shared" si="4"/>
        <v>#N/A</v>
      </c>
      <c r="BP20" s="193" t="e">
        <f t="shared" si="4"/>
        <v>#N/A</v>
      </c>
      <c r="BQ20" s="193" t="e">
        <f t="shared" si="4"/>
        <v>#N/A</v>
      </c>
      <c r="BR20" s="193" t="e">
        <f t="shared" si="4"/>
        <v>#N/A</v>
      </c>
      <c r="BS20" s="193"/>
      <c r="BT20" s="193" t="e">
        <f t="shared" si="5"/>
        <v>#N/A</v>
      </c>
      <c r="BU20" s="193" t="e">
        <f t="shared" si="6"/>
        <v>#N/A</v>
      </c>
      <c r="BV20" s="193" t="e">
        <f t="shared" si="7"/>
        <v>#N/A</v>
      </c>
      <c r="BW20" s="193" t="e">
        <f t="shared" si="8"/>
        <v>#N/A</v>
      </c>
      <c r="BX20" s="193" t="e">
        <f t="shared" si="9"/>
        <v>#N/A</v>
      </c>
      <c r="BY20" s="193" t="e">
        <f t="shared" si="10"/>
        <v>#N/A</v>
      </c>
      <c r="BZ20" s="193" t="e">
        <f t="shared" si="11"/>
        <v>#N/A</v>
      </c>
      <c r="CA20" s="193" t="e">
        <f t="shared" si="12"/>
        <v>#N/A</v>
      </c>
      <c r="CB20" s="193" t="e">
        <f t="shared" si="13"/>
        <v>#N/A</v>
      </c>
      <c r="CC20" s="193" t="e">
        <f t="shared" si="14"/>
        <v>#N/A</v>
      </c>
      <c r="CD20" s="193" t="e">
        <f t="shared" si="15"/>
        <v>#N/A</v>
      </c>
      <c r="CE20" s="193" t="e">
        <f t="shared" si="16"/>
        <v>#N/A</v>
      </c>
      <c r="CF20" s="193" t="e">
        <f t="shared" si="17"/>
        <v>#N/A</v>
      </c>
      <c r="CG20" s="193" t="e">
        <f t="shared" si="18"/>
        <v>#N/A</v>
      </c>
      <c r="CH20" s="193" t="e">
        <f t="shared" si="19"/>
        <v>#N/A</v>
      </c>
      <c r="CI20" s="193" t="e">
        <f t="shared" si="20"/>
        <v>#N/A</v>
      </c>
      <c r="CJ20" s="193" t="e">
        <f t="shared" si="20"/>
        <v>#N/A</v>
      </c>
    </row>
    <row r="21" spans="1:88">
      <c r="A21" s="191">
        <f t="shared" si="22"/>
        <v>15</v>
      </c>
      <c r="B21" s="204">
        <f>master!K19</f>
        <v>1650</v>
      </c>
      <c r="C21" s="192" t="e">
        <f>'01'!E18</f>
        <v>#N/A</v>
      </c>
      <c r="D21" s="192" t="e">
        <f>'02'!E18</f>
        <v>#N/A</v>
      </c>
      <c r="E21" s="192" t="e">
        <f>'03'!E18</f>
        <v>#N/A</v>
      </c>
      <c r="F21" s="192" t="e">
        <f>'04'!E18</f>
        <v>#N/A</v>
      </c>
      <c r="G21" s="192" t="e">
        <f>'05'!E18</f>
        <v>#N/A</v>
      </c>
      <c r="H21" s="192" t="e">
        <f>'06'!E18</f>
        <v>#N/A</v>
      </c>
      <c r="I21" s="192" t="e">
        <f>'07'!E18</f>
        <v>#N/A</v>
      </c>
      <c r="J21" s="192" t="e">
        <f>'08'!E18</f>
        <v>#N/A</v>
      </c>
      <c r="K21" s="192" t="e">
        <f>'09'!E18</f>
        <v>#N/A</v>
      </c>
      <c r="L21" s="192" t="e">
        <f>'10'!E18</f>
        <v>#N/A</v>
      </c>
      <c r="M21" s="192" t="e">
        <f>'11'!E18</f>
        <v>#N/A</v>
      </c>
      <c r="N21" s="192" t="e">
        <f>'12'!E18</f>
        <v>#N/A</v>
      </c>
      <c r="O21" s="192" t="e">
        <f>'13'!E18</f>
        <v>#N/A</v>
      </c>
      <c r="P21" s="192" t="e">
        <f>'14'!E18</f>
        <v>#N/A</v>
      </c>
      <c r="Q21" s="192" t="e">
        <f>'15'!E18</f>
        <v>#N/A</v>
      </c>
      <c r="R21" s="192" t="e">
        <f>'16'!E18</f>
        <v>#N/A</v>
      </c>
      <c r="S21" s="192" t="e">
        <f t="shared" si="2"/>
        <v>#N/A</v>
      </c>
      <c r="U21" s="200">
        <f>master!M19</f>
        <v>2295</v>
      </c>
      <c r="V21" s="192" t="e">
        <f>'01'!AU18</f>
        <v>#N/A</v>
      </c>
      <c r="W21" s="192" t="e">
        <f>'02'!AT18</f>
        <v>#N/A</v>
      </c>
      <c r="X21" s="192" t="e">
        <f>'03'!AT18</f>
        <v>#N/A</v>
      </c>
      <c r="Y21" s="192" t="e">
        <f>'04'!AT18</f>
        <v>#N/A</v>
      </c>
      <c r="Z21" s="192" t="e">
        <f>'05'!AT18</f>
        <v>#N/A</v>
      </c>
      <c r="AA21" s="192" t="e">
        <f>'06'!AT18</f>
        <v>#N/A</v>
      </c>
      <c r="AB21" s="192" t="e">
        <f>'07'!AT18</f>
        <v>#N/A</v>
      </c>
      <c r="AC21" s="192" t="e">
        <f>'08'!AT18</f>
        <v>#N/A</v>
      </c>
      <c r="AD21" s="192" t="e">
        <f>'09'!AT18</f>
        <v>#N/A</v>
      </c>
      <c r="AE21" s="192" t="e">
        <f>'10'!AT18</f>
        <v>#N/A</v>
      </c>
      <c r="AF21" s="192" t="e">
        <f>'11'!AT18</f>
        <v>#N/A</v>
      </c>
      <c r="AG21" s="192" t="e">
        <f>'12'!AT18</f>
        <v>#N/A</v>
      </c>
      <c r="AH21" s="192" t="e">
        <f>'13'!AT18</f>
        <v>#N/A</v>
      </c>
      <c r="AI21" s="192" t="e">
        <f>'14'!AT18</f>
        <v>#N/A</v>
      </c>
      <c r="AJ21" s="192" t="e">
        <f>'15'!AT18</f>
        <v>#N/A</v>
      </c>
      <c r="AK21" s="192" t="e">
        <f>'16'!AT18</f>
        <v>#N/A</v>
      </c>
      <c r="AL21" s="192" t="e">
        <f t="shared" si="21"/>
        <v>#N/A</v>
      </c>
      <c r="AN21" s="207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208"/>
      <c r="BB21" s="193" t="e">
        <f t="shared" si="3"/>
        <v>#N/A</v>
      </c>
      <c r="BC21" s="193" t="e">
        <f t="shared" si="4"/>
        <v>#N/A</v>
      </c>
      <c r="BD21" s="193" t="e">
        <f t="shared" si="4"/>
        <v>#N/A</v>
      </c>
      <c r="BE21" s="193" t="e">
        <f t="shared" si="4"/>
        <v>#N/A</v>
      </c>
      <c r="BF21" s="193" t="e">
        <f t="shared" si="4"/>
        <v>#N/A</v>
      </c>
      <c r="BG21" s="193" t="e">
        <f t="shared" si="4"/>
        <v>#N/A</v>
      </c>
      <c r="BH21" s="193" t="e">
        <f t="shared" si="4"/>
        <v>#N/A</v>
      </c>
      <c r="BI21" s="193" t="e">
        <f t="shared" si="4"/>
        <v>#N/A</v>
      </c>
      <c r="BJ21" s="193" t="e">
        <f t="shared" si="4"/>
        <v>#N/A</v>
      </c>
      <c r="BK21" s="193" t="e">
        <f t="shared" si="4"/>
        <v>#N/A</v>
      </c>
      <c r="BL21" s="193" t="e">
        <f t="shared" si="4"/>
        <v>#N/A</v>
      </c>
      <c r="BM21" s="193" t="e">
        <f t="shared" si="4"/>
        <v>#N/A</v>
      </c>
      <c r="BN21" s="193" t="e">
        <f t="shared" si="4"/>
        <v>#N/A</v>
      </c>
      <c r="BO21" s="193" t="e">
        <f t="shared" si="4"/>
        <v>#N/A</v>
      </c>
      <c r="BP21" s="193" t="e">
        <f t="shared" si="4"/>
        <v>#N/A</v>
      </c>
      <c r="BQ21" s="193" t="e">
        <f t="shared" si="4"/>
        <v>#N/A</v>
      </c>
      <c r="BR21" s="193" t="e">
        <f t="shared" si="4"/>
        <v>#N/A</v>
      </c>
      <c r="BS21" s="193"/>
      <c r="BT21" s="193" t="e">
        <f t="shared" si="5"/>
        <v>#N/A</v>
      </c>
      <c r="BU21" s="193" t="e">
        <f t="shared" si="6"/>
        <v>#N/A</v>
      </c>
      <c r="BV21" s="193" t="e">
        <f t="shared" si="7"/>
        <v>#N/A</v>
      </c>
      <c r="BW21" s="193" t="e">
        <f t="shared" si="8"/>
        <v>#N/A</v>
      </c>
      <c r="BX21" s="193" t="e">
        <f t="shared" si="9"/>
        <v>#N/A</v>
      </c>
      <c r="BY21" s="193" t="e">
        <f t="shared" si="10"/>
        <v>#N/A</v>
      </c>
      <c r="BZ21" s="193" t="e">
        <f t="shared" si="11"/>
        <v>#N/A</v>
      </c>
      <c r="CA21" s="193" t="e">
        <f t="shared" si="12"/>
        <v>#N/A</v>
      </c>
      <c r="CB21" s="193" t="e">
        <f t="shared" si="13"/>
        <v>#N/A</v>
      </c>
      <c r="CC21" s="193" t="e">
        <f t="shared" si="14"/>
        <v>#N/A</v>
      </c>
      <c r="CD21" s="193" t="e">
        <f t="shared" si="15"/>
        <v>#N/A</v>
      </c>
      <c r="CE21" s="193" t="e">
        <f t="shared" si="16"/>
        <v>#N/A</v>
      </c>
      <c r="CF21" s="193" t="e">
        <f t="shared" si="17"/>
        <v>#N/A</v>
      </c>
      <c r="CG21" s="193" t="e">
        <f t="shared" si="18"/>
        <v>#N/A</v>
      </c>
      <c r="CH21" s="193" t="e">
        <f t="shared" si="19"/>
        <v>#N/A</v>
      </c>
      <c r="CI21" s="193" t="e">
        <f t="shared" si="20"/>
        <v>#N/A</v>
      </c>
      <c r="CJ21" s="193" t="e">
        <f t="shared" si="20"/>
        <v>#N/A</v>
      </c>
    </row>
    <row r="22" spans="1:88">
      <c r="A22" s="191">
        <f t="shared" si="22"/>
        <v>16</v>
      </c>
      <c r="B22" s="204">
        <f>master!K20</f>
        <v>1780</v>
      </c>
      <c r="C22" s="192" t="e">
        <f>'01'!E19</f>
        <v>#N/A</v>
      </c>
      <c r="D22" s="192" t="e">
        <f>'02'!E19</f>
        <v>#N/A</v>
      </c>
      <c r="E22" s="192" t="e">
        <f>'03'!E19</f>
        <v>#N/A</v>
      </c>
      <c r="F22" s="192" t="e">
        <f>'04'!E19</f>
        <v>#N/A</v>
      </c>
      <c r="G22" s="192" t="e">
        <f>'05'!E19</f>
        <v>#N/A</v>
      </c>
      <c r="H22" s="192" t="e">
        <f>'06'!E19</f>
        <v>#N/A</v>
      </c>
      <c r="I22" s="192" t="e">
        <f>'07'!E19</f>
        <v>#N/A</v>
      </c>
      <c r="J22" s="192" t="e">
        <f>'08'!E19</f>
        <v>#N/A</v>
      </c>
      <c r="K22" s="192" t="e">
        <f>'09'!E19</f>
        <v>#N/A</v>
      </c>
      <c r="L22" s="192" t="e">
        <f>'10'!E19</f>
        <v>#N/A</v>
      </c>
      <c r="M22" s="192" t="e">
        <f>'11'!E19</f>
        <v>#N/A</v>
      </c>
      <c r="N22" s="192" t="e">
        <f>'12'!E19</f>
        <v>#N/A</v>
      </c>
      <c r="O22" s="192" t="e">
        <f>'13'!E19</f>
        <v>#N/A</v>
      </c>
      <c r="P22" s="192" t="e">
        <f>'14'!E19</f>
        <v>#N/A</v>
      </c>
      <c r="Q22" s="192" t="e">
        <f>'15'!E19</f>
        <v>#N/A</v>
      </c>
      <c r="R22" s="192" t="e">
        <f>'16'!E19</f>
        <v>#N/A</v>
      </c>
      <c r="S22" s="192" t="e">
        <f t="shared" si="2"/>
        <v>#N/A</v>
      </c>
      <c r="U22" s="200">
        <f>master!M20</f>
        <v>2420</v>
      </c>
      <c r="V22" s="192" t="e">
        <f>'01'!AU19</f>
        <v>#N/A</v>
      </c>
      <c r="W22" s="192" t="e">
        <f>'02'!AT19</f>
        <v>#N/A</v>
      </c>
      <c r="X22" s="192" t="e">
        <f>'03'!AT19</f>
        <v>#N/A</v>
      </c>
      <c r="Y22" s="192" t="e">
        <f>'04'!AT19</f>
        <v>#N/A</v>
      </c>
      <c r="Z22" s="192" t="e">
        <f>'05'!AT19</f>
        <v>#N/A</v>
      </c>
      <c r="AA22" s="192" t="e">
        <f>'06'!AT19</f>
        <v>#N/A</v>
      </c>
      <c r="AB22" s="192" t="e">
        <f>'07'!AT19</f>
        <v>#N/A</v>
      </c>
      <c r="AC22" s="192" t="e">
        <f>'08'!AT19</f>
        <v>#N/A</v>
      </c>
      <c r="AD22" s="192" t="e">
        <f>'09'!AT19</f>
        <v>#N/A</v>
      </c>
      <c r="AE22" s="192" t="e">
        <f>'10'!AT19</f>
        <v>#N/A</v>
      </c>
      <c r="AF22" s="192" t="e">
        <f>'11'!AT19</f>
        <v>#N/A</v>
      </c>
      <c r="AG22" s="192" t="e">
        <f>'12'!AT19</f>
        <v>#N/A</v>
      </c>
      <c r="AH22" s="192" t="e">
        <f>'13'!AT19</f>
        <v>#N/A</v>
      </c>
      <c r="AI22" s="192" t="e">
        <f>'14'!AT19</f>
        <v>#N/A</v>
      </c>
      <c r="AJ22" s="192" t="e">
        <f>'15'!AT19</f>
        <v>#N/A</v>
      </c>
      <c r="AK22" s="192" t="e">
        <f>'16'!AT19</f>
        <v>#N/A</v>
      </c>
      <c r="AL22" s="192" t="e">
        <f t="shared" si="21"/>
        <v>#N/A</v>
      </c>
      <c r="AN22" s="207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208"/>
      <c r="BB22" s="193" t="e">
        <f t="shared" ref="BB22" si="23">IF(EC22&gt;0,EC22,NA())</f>
        <v>#N/A</v>
      </c>
      <c r="BC22" s="193" t="e">
        <f t="shared" si="4"/>
        <v>#N/A</v>
      </c>
      <c r="BD22" s="193" t="e">
        <f t="shared" si="4"/>
        <v>#N/A</v>
      </c>
      <c r="BE22" s="193" t="e">
        <f t="shared" si="4"/>
        <v>#N/A</v>
      </c>
      <c r="BF22" s="193" t="e">
        <f t="shared" si="4"/>
        <v>#N/A</v>
      </c>
      <c r="BG22" s="193" t="e">
        <f t="shared" si="4"/>
        <v>#N/A</v>
      </c>
      <c r="BH22" s="193" t="e">
        <f t="shared" si="4"/>
        <v>#N/A</v>
      </c>
      <c r="BI22" s="193" t="e">
        <f t="shared" si="4"/>
        <v>#N/A</v>
      </c>
      <c r="BJ22" s="193" t="e">
        <f t="shared" si="4"/>
        <v>#N/A</v>
      </c>
      <c r="BK22" s="193" t="e">
        <f t="shared" si="4"/>
        <v>#N/A</v>
      </c>
      <c r="BL22" s="193" t="e">
        <f t="shared" si="4"/>
        <v>#N/A</v>
      </c>
      <c r="BM22" s="193" t="e">
        <f t="shared" si="4"/>
        <v>#N/A</v>
      </c>
      <c r="BN22" s="193" t="e">
        <f t="shared" si="4"/>
        <v>#N/A</v>
      </c>
      <c r="BO22" s="193" t="e">
        <f t="shared" si="4"/>
        <v>#N/A</v>
      </c>
      <c r="BP22" s="193" t="e">
        <f t="shared" si="4"/>
        <v>#N/A</v>
      </c>
      <c r="BQ22" s="193" t="e">
        <f t="shared" si="4"/>
        <v>#N/A</v>
      </c>
      <c r="BR22" s="193" t="e">
        <f t="shared" ref="BR22" si="24">IF(ES22&gt;0,ES22,NA())</f>
        <v>#N/A</v>
      </c>
      <c r="BS22" s="193"/>
      <c r="BT22" s="193" t="e">
        <f t="shared" si="5"/>
        <v>#N/A</v>
      </c>
      <c r="BU22" s="193" t="e">
        <f t="shared" si="6"/>
        <v>#N/A</v>
      </c>
      <c r="BV22" s="193" t="e">
        <f t="shared" si="7"/>
        <v>#N/A</v>
      </c>
      <c r="BW22" s="193" t="e">
        <f t="shared" si="8"/>
        <v>#N/A</v>
      </c>
      <c r="BX22" s="193" t="e">
        <f t="shared" si="9"/>
        <v>#N/A</v>
      </c>
      <c r="BY22" s="193" t="e">
        <f t="shared" si="10"/>
        <v>#N/A</v>
      </c>
      <c r="BZ22" s="193" t="e">
        <f t="shared" si="11"/>
        <v>#N/A</v>
      </c>
      <c r="CA22" s="193" t="e">
        <f t="shared" si="12"/>
        <v>#N/A</v>
      </c>
      <c r="CB22" s="193" t="e">
        <f t="shared" si="13"/>
        <v>#N/A</v>
      </c>
      <c r="CC22" s="193" t="e">
        <f t="shared" si="14"/>
        <v>#N/A</v>
      </c>
      <c r="CD22" s="193" t="e">
        <f t="shared" si="15"/>
        <v>#N/A</v>
      </c>
      <c r="CE22" s="193" t="e">
        <f t="shared" si="16"/>
        <v>#N/A</v>
      </c>
      <c r="CF22" s="193" t="e">
        <f t="shared" si="17"/>
        <v>#N/A</v>
      </c>
      <c r="CG22" s="193" t="e">
        <f t="shared" si="18"/>
        <v>#N/A</v>
      </c>
      <c r="CH22" s="193" t="e">
        <f t="shared" si="19"/>
        <v>#N/A</v>
      </c>
      <c r="CI22" s="193" t="e">
        <f t="shared" si="20"/>
        <v>#N/A</v>
      </c>
      <c r="CJ22" s="193" t="e">
        <f t="shared" si="20"/>
        <v>#N/A</v>
      </c>
    </row>
    <row r="23" spans="1:88">
      <c r="A23" s="191">
        <f t="shared" si="22"/>
        <v>17</v>
      </c>
      <c r="B23" s="204">
        <f>master!K21</f>
        <v>1920</v>
      </c>
      <c r="C23" s="192" t="e">
        <f>'01'!E20</f>
        <v>#N/A</v>
      </c>
      <c r="D23" s="192" t="e">
        <f>'02'!E20</f>
        <v>#N/A</v>
      </c>
      <c r="E23" s="192" t="e">
        <f>'03'!E20</f>
        <v>#N/A</v>
      </c>
      <c r="F23" s="192" t="e">
        <f>'04'!E20</f>
        <v>#N/A</v>
      </c>
      <c r="G23" s="192" t="e">
        <f>'05'!E20</f>
        <v>#N/A</v>
      </c>
      <c r="H23" s="192" t="e">
        <f>'06'!E20</f>
        <v>#N/A</v>
      </c>
      <c r="I23" s="192" t="e">
        <f>'07'!E20</f>
        <v>#N/A</v>
      </c>
      <c r="J23" s="192" t="e">
        <f>'08'!E20</f>
        <v>#N/A</v>
      </c>
      <c r="K23" s="192" t="e">
        <f>'09'!E20</f>
        <v>#N/A</v>
      </c>
      <c r="L23" s="192" t="e">
        <f>'10'!E20</f>
        <v>#N/A</v>
      </c>
      <c r="M23" s="192" t="e">
        <f>'11'!E20</f>
        <v>#N/A</v>
      </c>
      <c r="N23" s="192" t="e">
        <f>'12'!E20</f>
        <v>#N/A</v>
      </c>
      <c r="O23" s="192" t="e">
        <f>'13'!E20</f>
        <v>#N/A</v>
      </c>
      <c r="P23" s="192" t="e">
        <f>'14'!E20</f>
        <v>#N/A</v>
      </c>
      <c r="Q23" s="192" t="e">
        <f>'15'!E20</f>
        <v>#N/A</v>
      </c>
      <c r="R23" s="192" t="e">
        <f>'16'!E20</f>
        <v>#N/A</v>
      </c>
      <c r="S23" s="192" t="e">
        <f t="shared" si="2"/>
        <v>#N/A</v>
      </c>
      <c r="U23" s="200">
        <f>master!M21</f>
        <v>2560</v>
      </c>
      <c r="V23" s="192" t="e">
        <f>'01'!AU20</f>
        <v>#N/A</v>
      </c>
      <c r="W23" s="192" t="e">
        <f>'02'!AT20</f>
        <v>#N/A</v>
      </c>
      <c r="X23" s="192" t="e">
        <f>'03'!AT20</f>
        <v>#N/A</v>
      </c>
      <c r="Y23" s="192" t="e">
        <f>'04'!AT20</f>
        <v>#N/A</v>
      </c>
      <c r="Z23" s="192" t="e">
        <f>'05'!AT20</f>
        <v>#N/A</v>
      </c>
      <c r="AA23" s="192" t="e">
        <f>'06'!AT20</f>
        <v>#N/A</v>
      </c>
      <c r="AB23" s="192" t="e">
        <f>'07'!AT20</f>
        <v>#N/A</v>
      </c>
      <c r="AC23" s="192" t="e">
        <f>'08'!AT20</f>
        <v>#N/A</v>
      </c>
      <c r="AD23" s="192" t="e">
        <f>'09'!AT20</f>
        <v>#N/A</v>
      </c>
      <c r="AE23" s="192" t="e">
        <f>'10'!AT20</f>
        <v>#N/A</v>
      </c>
      <c r="AF23" s="192" t="e">
        <f>'11'!AT20</f>
        <v>#N/A</v>
      </c>
      <c r="AG23" s="192" t="e">
        <f>'12'!AT20</f>
        <v>#N/A</v>
      </c>
      <c r="AH23" s="192" t="e">
        <f>'13'!AT20</f>
        <v>#N/A</v>
      </c>
      <c r="AI23" s="192" t="e">
        <f>'14'!AT20</f>
        <v>#N/A</v>
      </c>
      <c r="AJ23" s="192" t="e">
        <f>'15'!AT20</f>
        <v>#N/A</v>
      </c>
      <c r="AK23" s="192" t="e">
        <f>'16'!AT20</f>
        <v>#N/A</v>
      </c>
      <c r="AL23" s="192" t="e">
        <f t="shared" si="21"/>
        <v>#N/A</v>
      </c>
      <c r="AN23" s="207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208"/>
      <c r="BB23" s="193" t="e">
        <f t="shared" ref="BB23:BB31" si="25">IF(EC23&gt;0,EC23,NA())</f>
        <v>#N/A</v>
      </c>
      <c r="BC23" s="193" t="e">
        <f t="shared" ref="BC23:BC31" si="26">IF(ED23&gt;0,ED23,NA())</f>
        <v>#N/A</v>
      </c>
      <c r="BD23" s="193" t="e">
        <f t="shared" ref="BD23:BD31" si="27">IF(EE23&gt;0,EE23,NA())</f>
        <v>#N/A</v>
      </c>
      <c r="BE23" s="193" t="e">
        <f t="shared" ref="BE23:BE31" si="28">IF(EF23&gt;0,EF23,NA())</f>
        <v>#N/A</v>
      </c>
      <c r="BF23" s="193" t="e">
        <f t="shared" ref="BF23:BF31" si="29">IF(EG23&gt;0,EG23,NA())</f>
        <v>#N/A</v>
      </c>
      <c r="BG23" s="193" t="e">
        <f t="shared" ref="BG23:BG31" si="30">IF(EH23&gt;0,EH23,NA())</f>
        <v>#N/A</v>
      </c>
      <c r="BH23" s="193" t="e">
        <f t="shared" ref="BH23:BH31" si="31">IF(EI23&gt;0,EI23,NA())</f>
        <v>#N/A</v>
      </c>
      <c r="BI23" s="193" t="e">
        <f t="shared" ref="BI23:BI31" si="32">IF(EJ23&gt;0,EJ23,NA())</f>
        <v>#N/A</v>
      </c>
      <c r="BJ23" s="193" t="e">
        <f t="shared" ref="BJ23:BJ31" si="33">IF(EK23&gt;0,EK23,NA())</f>
        <v>#N/A</v>
      </c>
      <c r="BK23" s="193" t="e">
        <f t="shared" ref="BK23:BK31" si="34">IF(EL23&gt;0,EL23,NA())</f>
        <v>#N/A</v>
      </c>
      <c r="BL23" s="193" t="e">
        <f t="shared" ref="BL23:BL31" si="35">IF(EM23&gt;0,EM23,NA())</f>
        <v>#N/A</v>
      </c>
      <c r="BM23" s="193" t="e">
        <f t="shared" ref="BM23:BM31" si="36">IF(EN23&gt;0,EN23,NA())</f>
        <v>#N/A</v>
      </c>
      <c r="BN23" s="193" t="e">
        <f t="shared" ref="BN23:BN31" si="37">IF(EO23&gt;0,EO23,NA())</f>
        <v>#N/A</v>
      </c>
      <c r="BO23" s="193" t="e">
        <f t="shared" ref="BO23:BR31" si="38">IF(EP23&gt;0,EP23,NA())</f>
        <v>#N/A</v>
      </c>
      <c r="BP23" s="193" t="e">
        <f t="shared" si="38"/>
        <v>#N/A</v>
      </c>
      <c r="BQ23" s="193" t="e">
        <f t="shared" si="38"/>
        <v>#N/A</v>
      </c>
      <c r="BR23" s="193" t="e">
        <f t="shared" si="38"/>
        <v>#N/A</v>
      </c>
      <c r="BS23" s="193"/>
      <c r="BT23" s="193" t="e">
        <f t="shared" si="5"/>
        <v>#N/A</v>
      </c>
      <c r="BU23" s="193" t="e">
        <f t="shared" si="6"/>
        <v>#N/A</v>
      </c>
      <c r="BV23" s="193" t="e">
        <f t="shared" si="7"/>
        <v>#N/A</v>
      </c>
      <c r="BW23" s="193" t="e">
        <f t="shared" si="8"/>
        <v>#N/A</v>
      </c>
      <c r="BX23" s="193" t="e">
        <f t="shared" si="9"/>
        <v>#N/A</v>
      </c>
      <c r="BY23" s="193" t="e">
        <f t="shared" si="10"/>
        <v>#N/A</v>
      </c>
      <c r="BZ23" s="193" t="e">
        <f t="shared" si="11"/>
        <v>#N/A</v>
      </c>
      <c r="CA23" s="193" t="e">
        <f t="shared" si="12"/>
        <v>#N/A</v>
      </c>
      <c r="CB23" s="193" t="e">
        <f t="shared" si="13"/>
        <v>#N/A</v>
      </c>
      <c r="CC23" s="193" t="e">
        <f t="shared" si="14"/>
        <v>#N/A</v>
      </c>
      <c r="CD23" s="193" t="e">
        <f t="shared" si="15"/>
        <v>#N/A</v>
      </c>
      <c r="CE23" s="193" t="e">
        <f t="shared" si="16"/>
        <v>#N/A</v>
      </c>
      <c r="CF23" s="193" t="e">
        <f t="shared" si="17"/>
        <v>#N/A</v>
      </c>
      <c r="CG23" s="193" t="e">
        <f t="shared" si="18"/>
        <v>#N/A</v>
      </c>
      <c r="CH23" s="193" t="e">
        <f t="shared" si="19"/>
        <v>#N/A</v>
      </c>
      <c r="CI23" s="193" t="e">
        <f t="shared" si="20"/>
        <v>#N/A</v>
      </c>
      <c r="CJ23" s="193" t="e">
        <f t="shared" si="20"/>
        <v>#N/A</v>
      </c>
    </row>
    <row r="24" spans="1:88">
      <c r="A24" s="191">
        <f t="shared" si="22"/>
        <v>18</v>
      </c>
      <c r="B24" s="204">
        <f>master!K22</f>
        <v>2060</v>
      </c>
      <c r="C24" s="192" t="e">
        <f>'01'!E21</f>
        <v>#N/A</v>
      </c>
      <c r="D24" s="192" t="e">
        <f>'02'!E21</f>
        <v>#N/A</v>
      </c>
      <c r="E24" s="192" t="e">
        <f>'03'!E21</f>
        <v>#N/A</v>
      </c>
      <c r="F24" s="192" t="e">
        <f>'04'!E21</f>
        <v>#N/A</v>
      </c>
      <c r="G24" s="192" t="e">
        <f>'05'!E21</f>
        <v>#N/A</v>
      </c>
      <c r="H24" s="192" t="e">
        <f>'06'!E21</f>
        <v>#N/A</v>
      </c>
      <c r="I24" s="192" t="e">
        <f>'07'!E21</f>
        <v>#N/A</v>
      </c>
      <c r="J24" s="192" t="e">
        <f>'08'!E21</f>
        <v>#N/A</v>
      </c>
      <c r="K24" s="192" t="e">
        <f>'09'!E21</f>
        <v>#N/A</v>
      </c>
      <c r="L24" s="192" t="e">
        <f>'10'!E21</f>
        <v>#N/A</v>
      </c>
      <c r="M24" s="192" t="e">
        <f>'11'!E21</f>
        <v>#N/A</v>
      </c>
      <c r="N24" s="192" t="e">
        <f>'12'!E21</f>
        <v>#N/A</v>
      </c>
      <c r="O24" s="192" t="e">
        <f>'13'!E21</f>
        <v>#N/A</v>
      </c>
      <c r="P24" s="192" t="e">
        <f>'14'!E21</f>
        <v>#N/A</v>
      </c>
      <c r="Q24" s="192" t="e">
        <f>'15'!E21</f>
        <v>#N/A</v>
      </c>
      <c r="R24" s="192" t="e">
        <f>'16'!E21</f>
        <v>#N/A</v>
      </c>
      <c r="S24" s="192" t="e">
        <f t="shared" si="2"/>
        <v>#N/A</v>
      </c>
      <c r="U24" s="200">
        <f>master!M22</f>
        <v>2715</v>
      </c>
      <c r="V24" s="192" t="e">
        <f>'01'!AU21</f>
        <v>#N/A</v>
      </c>
      <c r="W24" s="192" t="e">
        <f>'02'!AT21</f>
        <v>#N/A</v>
      </c>
      <c r="X24" s="192" t="e">
        <f>'03'!AT21</f>
        <v>#N/A</v>
      </c>
      <c r="Y24" s="192" t="e">
        <f>'04'!AT21</f>
        <v>#N/A</v>
      </c>
      <c r="Z24" s="192" t="e">
        <f>'05'!AT21</f>
        <v>#N/A</v>
      </c>
      <c r="AA24" s="192" t="e">
        <f>'06'!AT21</f>
        <v>#N/A</v>
      </c>
      <c r="AB24" s="192" t="e">
        <f>'07'!AT21</f>
        <v>#N/A</v>
      </c>
      <c r="AC24" s="192" t="e">
        <f>'08'!AT21</f>
        <v>#N/A</v>
      </c>
      <c r="AD24" s="192" t="e">
        <f>'09'!AT21</f>
        <v>#N/A</v>
      </c>
      <c r="AE24" s="192" t="e">
        <f>'10'!AT21</f>
        <v>#N/A</v>
      </c>
      <c r="AF24" s="192" t="e">
        <f>'11'!AT21</f>
        <v>#N/A</v>
      </c>
      <c r="AG24" s="192" t="e">
        <f>'12'!AT21</f>
        <v>#N/A</v>
      </c>
      <c r="AH24" s="192" t="e">
        <f>'13'!AT21</f>
        <v>#N/A</v>
      </c>
      <c r="AI24" s="192" t="e">
        <f>'14'!AT21</f>
        <v>#N/A</v>
      </c>
      <c r="AJ24" s="192" t="e">
        <f>'15'!AT21</f>
        <v>#N/A</v>
      </c>
      <c r="AK24" s="192" t="e">
        <f>'16'!AT21</f>
        <v>#N/A</v>
      </c>
      <c r="AL24" s="192" t="e">
        <f t="shared" si="21"/>
        <v>#N/A</v>
      </c>
      <c r="AN24" s="207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208"/>
      <c r="BB24" s="193" t="e">
        <f t="shared" si="25"/>
        <v>#N/A</v>
      </c>
      <c r="BC24" s="193" t="e">
        <f t="shared" si="26"/>
        <v>#N/A</v>
      </c>
      <c r="BD24" s="193" t="e">
        <f t="shared" si="27"/>
        <v>#N/A</v>
      </c>
      <c r="BE24" s="193" t="e">
        <f t="shared" si="28"/>
        <v>#N/A</v>
      </c>
      <c r="BF24" s="193" t="e">
        <f t="shared" si="29"/>
        <v>#N/A</v>
      </c>
      <c r="BG24" s="193" t="e">
        <f t="shared" si="30"/>
        <v>#N/A</v>
      </c>
      <c r="BH24" s="193" t="e">
        <f t="shared" si="31"/>
        <v>#N/A</v>
      </c>
      <c r="BI24" s="193" t="e">
        <f t="shared" si="32"/>
        <v>#N/A</v>
      </c>
      <c r="BJ24" s="193" t="e">
        <f t="shared" si="33"/>
        <v>#N/A</v>
      </c>
      <c r="BK24" s="193" t="e">
        <f t="shared" si="34"/>
        <v>#N/A</v>
      </c>
      <c r="BL24" s="193" t="e">
        <f t="shared" si="35"/>
        <v>#N/A</v>
      </c>
      <c r="BM24" s="193" t="e">
        <f t="shared" si="36"/>
        <v>#N/A</v>
      </c>
      <c r="BN24" s="193" t="e">
        <f t="shared" si="37"/>
        <v>#N/A</v>
      </c>
      <c r="BO24" s="193" t="e">
        <f t="shared" si="38"/>
        <v>#N/A</v>
      </c>
      <c r="BP24" s="193" t="e">
        <f t="shared" si="38"/>
        <v>#N/A</v>
      </c>
      <c r="BQ24" s="193" t="e">
        <f t="shared" si="38"/>
        <v>#N/A</v>
      </c>
      <c r="BR24" s="193" t="e">
        <f t="shared" si="38"/>
        <v>#N/A</v>
      </c>
      <c r="BS24" s="193"/>
      <c r="BT24" s="193" t="e">
        <f t="shared" si="5"/>
        <v>#N/A</v>
      </c>
      <c r="BU24" s="193" t="e">
        <f t="shared" si="6"/>
        <v>#N/A</v>
      </c>
      <c r="BV24" s="193" t="e">
        <f t="shared" si="7"/>
        <v>#N/A</v>
      </c>
      <c r="BW24" s="193" t="e">
        <f t="shared" si="8"/>
        <v>#N/A</v>
      </c>
      <c r="BX24" s="193" t="e">
        <f t="shared" si="9"/>
        <v>#N/A</v>
      </c>
      <c r="BY24" s="193" t="e">
        <f t="shared" si="10"/>
        <v>#N/A</v>
      </c>
      <c r="BZ24" s="193" t="e">
        <f t="shared" si="11"/>
        <v>#N/A</v>
      </c>
      <c r="CA24" s="193" t="e">
        <f t="shared" si="12"/>
        <v>#N/A</v>
      </c>
      <c r="CB24" s="193" t="e">
        <f t="shared" si="13"/>
        <v>#N/A</v>
      </c>
      <c r="CC24" s="193" t="e">
        <f t="shared" si="14"/>
        <v>#N/A</v>
      </c>
      <c r="CD24" s="193" t="e">
        <f t="shared" si="15"/>
        <v>#N/A</v>
      </c>
      <c r="CE24" s="193" t="e">
        <f t="shared" si="16"/>
        <v>#N/A</v>
      </c>
      <c r="CF24" s="193" t="e">
        <f t="shared" si="17"/>
        <v>#N/A</v>
      </c>
      <c r="CG24" s="193" t="e">
        <f t="shared" si="18"/>
        <v>#N/A</v>
      </c>
      <c r="CH24" s="193" t="e">
        <f t="shared" si="19"/>
        <v>#N/A</v>
      </c>
      <c r="CI24" s="193" t="e">
        <f t="shared" si="20"/>
        <v>#N/A</v>
      </c>
      <c r="CJ24" s="193" t="e">
        <f t="shared" si="20"/>
        <v>#N/A</v>
      </c>
    </row>
    <row r="25" spans="1:88">
      <c r="A25" s="191">
        <f t="shared" si="22"/>
        <v>19</v>
      </c>
      <c r="B25" s="204">
        <f>master!K23</f>
        <v>2200</v>
      </c>
      <c r="C25" s="192" t="e">
        <f>'01'!E22</f>
        <v>#N/A</v>
      </c>
      <c r="D25" s="192" t="e">
        <f>'02'!E22</f>
        <v>#N/A</v>
      </c>
      <c r="E25" s="192" t="e">
        <f>'03'!E22</f>
        <v>#N/A</v>
      </c>
      <c r="F25" s="192" t="e">
        <f>'04'!E22</f>
        <v>#N/A</v>
      </c>
      <c r="G25" s="192" t="e">
        <f>'05'!E22</f>
        <v>#N/A</v>
      </c>
      <c r="H25" s="192" t="e">
        <f>'06'!E22</f>
        <v>#N/A</v>
      </c>
      <c r="I25" s="192" t="e">
        <f>'07'!E22</f>
        <v>#N/A</v>
      </c>
      <c r="J25" s="192" t="e">
        <f>'08'!E22</f>
        <v>#N/A</v>
      </c>
      <c r="K25" s="192" t="e">
        <f>'09'!E22</f>
        <v>#N/A</v>
      </c>
      <c r="L25" s="192" t="e">
        <f>'10'!E22</f>
        <v>#N/A</v>
      </c>
      <c r="M25" s="192" t="e">
        <f>'11'!E22</f>
        <v>#N/A</v>
      </c>
      <c r="N25" s="192" t="e">
        <f>'12'!E22</f>
        <v>#N/A</v>
      </c>
      <c r="O25" s="192" t="e">
        <f>'13'!E22</f>
        <v>#N/A</v>
      </c>
      <c r="P25" s="192" t="e">
        <f>'14'!E22</f>
        <v>#N/A</v>
      </c>
      <c r="Q25" s="192" t="e">
        <f>'15'!E22</f>
        <v>#N/A</v>
      </c>
      <c r="R25" s="192" t="e">
        <f>'16'!E22</f>
        <v>#N/A</v>
      </c>
      <c r="S25" s="192" t="e">
        <f t="shared" si="2"/>
        <v>#N/A</v>
      </c>
      <c r="U25" s="200">
        <f>master!M23</f>
        <v>2875</v>
      </c>
      <c r="V25" s="192" t="e">
        <f>'01'!AU22</f>
        <v>#N/A</v>
      </c>
      <c r="W25" s="192" t="e">
        <f>'02'!AT22</f>
        <v>#N/A</v>
      </c>
      <c r="X25" s="192" t="e">
        <f>'03'!AT22</f>
        <v>#N/A</v>
      </c>
      <c r="Y25" s="192" t="e">
        <f>'04'!AT22</f>
        <v>#N/A</v>
      </c>
      <c r="Z25" s="192" t="e">
        <f>'05'!AT22</f>
        <v>#N/A</v>
      </c>
      <c r="AA25" s="192" t="e">
        <f>'06'!AT22</f>
        <v>#N/A</v>
      </c>
      <c r="AB25" s="192" t="e">
        <f>'07'!AT22</f>
        <v>#N/A</v>
      </c>
      <c r="AC25" s="192" t="e">
        <f>'08'!AT22</f>
        <v>#N/A</v>
      </c>
      <c r="AD25" s="192" t="e">
        <f>'09'!AT22</f>
        <v>#N/A</v>
      </c>
      <c r="AE25" s="192" t="e">
        <f>'10'!AT22</f>
        <v>#N/A</v>
      </c>
      <c r="AF25" s="192" t="e">
        <f>'11'!AT22</f>
        <v>#N/A</v>
      </c>
      <c r="AG25" s="192" t="e">
        <f>'12'!AT22</f>
        <v>#N/A</v>
      </c>
      <c r="AH25" s="192" t="e">
        <f>'13'!AT22</f>
        <v>#N/A</v>
      </c>
      <c r="AI25" s="192" t="e">
        <f>'14'!AT22</f>
        <v>#N/A</v>
      </c>
      <c r="AJ25" s="192" t="e">
        <f>'15'!AT22</f>
        <v>#N/A</v>
      </c>
      <c r="AK25" s="192" t="e">
        <f>'16'!AT22</f>
        <v>#N/A</v>
      </c>
      <c r="AL25" s="192" t="e">
        <f t="shared" si="21"/>
        <v>#N/A</v>
      </c>
      <c r="AN25" s="207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208"/>
      <c r="BB25" s="193" t="e">
        <f t="shared" si="25"/>
        <v>#N/A</v>
      </c>
      <c r="BC25" s="193" t="e">
        <f t="shared" si="26"/>
        <v>#N/A</v>
      </c>
      <c r="BD25" s="193" t="e">
        <f t="shared" si="27"/>
        <v>#N/A</v>
      </c>
      <c r="BE25" s="193" t="e">
        <f t="shared" si="28"/>
        <v>#N/A</v>
      </c>
      <c r="BF25" s="193" t="e">
        <f t="shared" si="29"/>
        <v>#N/A</v>
      </c>
      <c r="BG25" s="193" t="e">
        <f t="shared" si="30"/>
        <v>#N/A</v>
      </c>
      <c r="BH25" s="193" t="e">
        <f t="shared" si="31"/>
        <v>#N/A</v>
      </c>
      <c r="BI25" s="193" t="e">
        <f t="shared" si="32"/>
        <v>#N/A</v>
      </c>
      <c r="BJ25" s="193" t="e">
        <f t="shared" si="33"/>
        <v>#N/A</v>
      </c>
      <c r="BK25" s="193" t="e">
        <f t="shared" si="34"/>
        <v>#N/A</v>
      </c>
      <c r="BL25" s="193" t="e">
        <f t="shared" si="35"/>
        <v>#N/A</v>
      </c>
      <c r="BM25" s="193" t="e">
        <f t="shared" si="36"/>
        <v>#N/A</v>
      </c>
      <c r="BN25" s="193" t="e">
        <f t="shared" si="37"/>
        <v>#N/A</v>
      </c>
      <c r="BO25" s="193" t="e">
        <f t="shared" si="38"/>
        <v>#N/A</v>
      </c>
      <c r="BP25" s="193" t="e">
        <f t="shared" si="38"/>
        <v>#N/A</v>
      </c>
      <c r="BQ25" s="193" t="e">
        <f t="shared" si="38"/>
        <v>#N/A</v>
      </c>
      <c r="BR25" s="193" t="e">
        <f t="shared" si="38"/>
        <v>#N/A</v>
      </c>
      <c r="BS25" s="193"/>
      <c r="BT25" s="193" t="e">
        <f t="shared" si="5"/>
        <v>#N/A</v>
      </c>
      <c r="BU25" s="193" t="e">
        <f t="shared" si="6"/>
        <v>#N/A</v>
      </c>
      <c r="BV25" s="193" t="e">
        <f t="shared" si="7"/>
        <v>#N/A</v>
      </c>
      <c r="BW25" s="193" t="e">
        <f t="shared" si="8"/>
        <v>#N/A</v>
      </c>
      <c r="BX25" s="193" t="e">
        <f t="shared" si="9"/>
        <v>#N/A</v>
      </c>
      <c r="BY25" s="193" t="e">
        <f t="shared" si="10"/>
        <v>#N/A</v>
      </c>
      <c r="BZ25" s="193" t="e">
        <f t="shared" si="11"/>
        <v>#N/A</v>
      </c>
      <c r="CA25" s="193" t="e">
        <f t="shared" si="12"/>
        <v>#N/A</v>
      </c>
      <c r="CB25" s="193" t="e">
        <f t="shared" si="13"/>
        <v>#N/A</v>
      </c>
      <c r="CC25" s="193" t="e">
        <f t="shared" si="14"/>
        <v>#N/A</v>
      </c>
      <c r="CD25" s="193" t="e">
        <f t="shared" si="15"/>
        <v>#N/A</v>
      </c>
      <c r="CE25" s="193" t="e">
        <f t="shared" si="16"/>
        <v>#N/A</v>
      </c>
      <c r="CF25" s="193" t="e">
        <f t="shared" si="17"/>
        <v>#N/A</v>
      </c>
      <c r="CG25" s="193" t="e">
        <f t="shared" si="18"/>
        <v>#N/A</v>
      </c>
      <c r="CH25" s="193" t="e">
        <f t="shared" si="19"/>
        <v>#N/A</v>
      </c>
      <c r="CI25" s="193" t="e">
        <f t="shared" si="20"/>
        <v>#N/A</v>
      </c>
      <c r="CJ25" s="193" t="e">
        <f t="shared" si="20"/>
        <v>#N/A</v>
      </c>
    </row>
    <row r="26" spans="1:88">
      <c r="A26" s="191">
        <f t="shared" si="22"/>
        <v>20</v>
      </c>
      <c r="B26" s="204">
        <f>master!K24</f>
        <v>2340</v>
      </c>
      <c r="C26" s="192" t="e">
        <f>'01'!E23</f>
        <v>#N/A</v>
      </c>
      <c r="D26" s="192" t="e">
        <f>'02'!E23</f>
        <v>#N/A</v>
      </c>
      <c r="E26" s="192" t="e">
        <f>'03'!E23</f>
        <v>#N/A</v>
      </c>
      <c r="F26" s="192" t="e">
        <f>'04'!E23</f>
        <v>#N/A</v>
      </c>
      <c r="G26" s="192" t="e">
        <f>'05'!E23</f>
        <v>#N/A</v>
      </c>
      <c r="H26" s="192" t="e">
        <f>'06'!E23</f>
        <v>#N/A</v>
      </c>
      <c r="I26" s="192" t="e">
        <f>'07'!E23</f>
        <v>#N/A</v>
      </c>
      <c r="J26" s="192" t="e">
        <f>'08'!E23</f>
        <v>#N/A</v>
      </c>
      <c r="K26" s="192" t="e">
        <f>'09'!E23</f>
        <v>#N/A</v>
      </c>
      <c r="L26" s="192" t="e">
        <f>'10'!E23</f>
        <v>#N/A</v>
      </c>
      <c r="M26" s="192" t="e">
        <f>'11'!E23</f>
        <v>#N/A</v>
      </c>
      <c r="N26" s="192" t="e">
        <f>'12'!E23</f>
        <v>#N/A</v>
      </c>
      <c r="O26" s="192" t="e">
        <f>'13'!E23</f>
        <v>#N/A</v>
      </c>
      <c r="P26" s="192" t="e">
        <f>'14'!E23</f>
        <v>#N/A</v>
      </c>
      <c r="Q26" s="192" t="e">
        <f>'15'!E23</f>
        <v>#N/A</v>
      </c>
      <c r="R26" s="192" t="e">
        <f>'16'!E23</f>
        <v>#N/A</v>
      </c>
      <c r="S26" s="192" t="e">
        <f t="shared" si="2"/>
        <v>#N/A</v>
      </c>
      <c r="U26" s="200">
        <f>master!M24</f>
        <v>3035</v>
      </c>
      <c r="V26" s="192" t="e">
        <f>'01'!AU23</f>
        <v>#N/A</v>
      </c>
      <c r="W26" s="192" t="e">
        <f>'02'!AT23</f>
        <v>#N/A</v>
      </c>
      <c r="X26" s="192" t="e">
        <f>'03'!AT23</f>
        <v>#N/A</v>
      </c>
      <c r="Y26" s="192" t="e">
        <f>'04'!AT23</f>
        <v>#N/A</v>
      </c>
      <c r="Z26" s="192" t="e">
        <f>'05'!AT23</f>
        <v>#N/A</v>
      </c>
      <c r="AA26" s="192" t="e">
        <f>'06'!AT23</f>
        <v>#N/A</v>
      </c>
      <c r="AB26" s="192" t="e">
        <f>'07'!AT23</f>
        <v>#N/A</v>
      </c>
      <c r="AC26" s="192" t="e">
        <f>'08'!AT23</f>
        <v>#N/A</v>
      </c>
      <c r="AD26" s="192" t="e">
        <f>'09'!AT23</f>
        <v>#N/A</v>
      </c>
      <c r="AE26" s="192" t="e">
        <f>'10'!AT23</f>
        <v>#N/A</v>
      </c>
      <c r="AF26" s="192" t="e">
        <f>'11'!AT23</f>
        <v>#N/A</v>
      </c>
      <c r="AG26" s="192" t="e">
        <f>'12'!AT23</f>
        <v>#N/A</v>
      </c>
      <c r="AH26" s="192" t="e">
        <f>'13'!AT23</f>
        <v>#N/A</v>
      </c>
      <c r="AI26" s="192" t="e">
        <f>'14'!AT23</f>
        <v>#N/A</v>
      </c>
      <c r="AJ26" s="192" t="e">
        <f>'15'!AT23</f>
        <v>#N/A</v>
      </c>
      <c r="AK26" s="192" t="e">
        <f>'16'!AT23</f>
        <v>#N/A</v>
      </c>
      <c r="AL26" s="192" t="e">
        <f t="shared" si="21"/>
        <v>#N/A</v>
      </c>
      <c r="AN26" s="207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208"/>
      <c r="BB26" s="193" t="e">
        <f t="shared" si="25"/>
        <v>#N/A</v>
      </c>
      <c r="BC26" s="193" t="e">
        <f t="shared" si="26"/>
        <v>#N/A</v>
      </c>
      <c r="BD26" s="193" t="e">
        <f t="shared" si="27"/>
        <v>#N/A</v>
      </c>
      <c r="BE26" s="193" t="e">
        <f t="shared" si="28"/>
        <v>#N/A</v>
      </c>
      <c r="BF26" s="193" t="e">
        <f t="shared" si="29"/>
        <v>#N/A</v>
      </c>
      <c r="BG26" s="193" t="e">
        <f t="shared" si="30"/>
        <v>#N/A</v>
      </c>
      <c r="BH26" s="193" t="e">
        <f t="shared" si="31"/>
        <v>#N/A</v>
      </c>
      <c r="BI26" s="193" t="e">
        <f t="shared" si="32"/>
        <v>#N/A</v>
      </c>
      <c r="BJ26" s="193" t="e">
        <f t="shared" si="33"/>
        <v>#N/A</v>
      </c>
      <c r="BK26" s="193" t="e">
        <f t="shared" si="34"/>
        <v>#N/A</v>
      </c>
      <c r="BL26" s="193" t="e">
        <f t="shared" si="35"/>
        <v>#N/A</v>
      </c>
      <c r="BM26" s="193" t="e">
        <f t="shared" si="36"/>
        <v>#N/A</v>
      </c>
      <c r="BN26" s="193" t="e">
        <f t="shared" si="37"/>
        <v>#N/A</v>
      </c>
      <c r="BO26" s="193" t="e">
        <f t="shared" si="38"/>
        <v>#N/A</v>
      </c>
      <c r="BP26" s="193" t="e">
        <f t="shared" si="38"/>
        <v>#N/A</v>
      </c>
      <c r="BQ26" s="193" t="e">
        <f t="shared" si="38"/>
        <v>#N/A</v>
      </c>
      <c r="BR26" s="193" t="e">
        <f t="shared" si="38"/>
        <v>#N/A</v>
      </c>
      <c r="BS26" s="193"/>
      <c r="BT26" s="193" t="e">
        <f t="shared" si="5"/>
        <v>#N/A</v>
      </c>
      <c r="BU26" s="193" t="e">
        <f t="shared" si="6"/>
        <v>#N/A</v>
      </c>
      <c r="BV26" s="193" t="e">
        <f t="shared" si="7"/>
        <v>#N/A</v>
      </c>
      <c r="BW26" s="193" t="e">
        <f t="shared" si="8"/>
        <v>#N/A</v>
      </c>
      <c r="BX26" s="193" t="e">
        <f t="shared" si="9"/>
        <v>#N/A</v>
      </c>
      <c r="BY26" s="193" t="e">
        <f t="shared" si="10"/>
        <v>#N/A</v>
      </c>
      <c r="BZ26" s="193" t="e">
        <f t="shared" si="11"/>
        <v>#N/A</v>
      </c>
      <c r="CA26" s="193" t="e">
        <f t="shared" si="12"/>
        <v>#N/A</v>
      </c>
      <c r="CB26" s="193" t="e">
        <f t="shared" si="13"/>
        <v>#N/A</v>
      </c>
      <c r="CC26" s="193" t="e">
        <f t="shared" si="14"/>
        <v>#N/A</v>
      </c>
      <c r="CD26" s="193" t="e">
        <f t="shared" si="15"/>
        <v>#N/A</v>
      </c>
      <c r="CE26" s="193" t="e">
        <f t="shared" si="16"/>
        <v>#N/A</v>
      </c>
      <c r="CF26" s="193" t="e">
        <f t="shared" si="17"/>
        <v>#N/A</v>
      </c>
      <c r="CG26" s="193" t="e">
        <f t="shared" si="18"/>
        <v>#N/A</v>
      </c>
      <c r="CH26" s="193" t="e">
        <f t="shared" si="19"/>
        <v>#N/A</v>
      </c>
      <c r="CI26" s="193" t="e">
        <f t="shared" si="20"/>
        <v>#N/A</v>
      </c>
      <c r="CJ26" s="193" t="e">
        <f t="shared" si="20"/>
        <v>#N/A</v>
      </c>
    </row>
    <row r="27" spans="1:88">
      <c r="A27" s="191">
        <f t="shared" si="22"/>
        <v>21</v>
      </c>
      <c r="B27" s="204">
        <f>master!K25</f>
        <v>2505</v>
      </c>
      <c r="C27" s="192" t="e">
        <f>'01'!E24</f>
        <v>#N/A</v>
      </c>
      <c r="D27" s="192" t="e">
        <f>'02'!E24</f>
        <v>#N/A</v>
      </c>
      <c r="E27" s="192" t="e">
        <f>'03'!E24</f>
        <v>#N/A</v>
      </c>
      <c r="F27" s="192" t="e">
        <f>'04'!E24</f>
        <v>#N/A</v>
      </c>
      <c r="G27" s="192" t="e">
        <f>'05'!E24</f>
        <v>#N/A</v>
      </c>
      <c r="H27" s="192" t="e">
        <f>'06'!E24</f>
        <v>#N/A</v>
      </c>
      <c r="I27" s="192" t="e">
        <f>'07'!E24</f>
        <v>#N/A</v>
      </c>
      <c r="J27" s="192" t="e">
        <f>'08'!E24</f>
        <v>#N/A</v>
      </c>
      <c r="K27" s="192" t="e">
        <f>'09'!E24</f>
        <v>#N/A</v>
      </c>
      <c r="L27" s="192" t="e">
        <f>'10'!E24</f>
        <v>#N/A</v>
      </c>
      <c r="M27" s="192" t="e">
        <f>'11'!E24</f>
        <v>#N/A</v>
      </c>
      <c r="N27" s="192" t="e">
        <f>'12'!E24</f>
        <v>#N/A</v>
      </c>
      <c r="O27" s="192" t="e">
        <f>'13'!E24</f>
        <v>#N/A</v>
      </c>
      <c r="P27" s="192" t="e">
        <f>'14'!E24</f>
        <v>#N/A</v>
      </c>
      <c r="Q27" s="192" t="e">
        <f>'15'!E24</f>
        <v>#N/A</v>
      </c>
      <c r="R27" s="192" t="e">
        <f>'16'!E24</f>
        <v>#N/A</v>
      </c>
      <c r="S27" s="192" t="e">
        <f t="shared" si="2"/>
        <v>#N/A</v>
      </c>
      <c r="U27" s="200">
        <f>master!M25</f>
        <v>3195</v>
      </c>
      <c r="V27" s="192" t="e">
        <f>'01'!AU24</f>
        <v>#N/A</v>
      </c>
      <c r="W27" s="192" t="e">
        <f>'02'!AT24</f>
        <v>#N/A</v>
      </c>
      <c r="X27" s="192" t="e">
        <f>'03'!AT24</f>
        <v>#N/A</v>
      </c>
      <c r="Y27" s="192" t="e">
        <f>'04'!AT24</f>
        <v>#N/A</v>
      </c>
      <c r="Z27" s="192" t="e">
        <f>'05'!AT24</f>
        <v>#N/A</v>
      </c>
      <c r="AA27" s="192" t="e">
        <f>'06'!AT24</f>
        <v>#N/A</v>
      </c>
      <c r="AB27" s="192" t="e">
        <f>'07'!AT24</f>
        <v>#N/A</v>
      </c>
      <c r="AC27" s="192" t="e">
        <f>'08'!AT24</f>
        <v>#N/A</v>
      </c>
      <c r="AD27" s="192" t="e">
        <f>'09'!AT24</f>
        <v>#N/A</v>
      </c>
      <c r="AE27" s="192" t="e">
        <f>'10'!AT24</f>
        <v>#N/A</v>
      </c>
      <c r="AF27" s="192" t="e">
        <f>'11'!AT24</f>
        <v>#N/A</v>
      </c>
      <c r="AG27" s="192" t="e">
        <f>'12'!AT24</f>
        <v>#N/A</v>
      </c>
      <c r="AH27" s="192" t="e">
        <f>'13'!AT24</f>
        <v>#N/A</v>
      </c>
      <c r="AI27" s="192" t="e">
        <f>'14'!AT24</f>
        <v>#N/A</v>
      </c>
      <c r="AJ27" s="192" t="e">
        <f>'15'!AT24</f>
        <v>#N/A</v>
      </c>
      <c r="AK27" s="192" t="e">
        <f>'16'!AT24</f>
        <v>#N/A</v>
      </c>
      <c r="AL27" s="192" t="e">
        <f t="shared" si="21"/>
        <v>#N/A</v>
      </c>
      <c r="AN27" s="207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208"/>
      <c r="BB27" s="193" t="e">
        <f t="shared" si="25"/>
        <v>#N/A</v>
      </c>
      <c r="BC27" s="193" t="e">
        <f t="shared" si="26"/>
        <v>#N/A</v>
      </c>
      <c r="BD27" s="193" t="e">
        <f t="shared" si="27"/>
        <v>#N/A</v>
      </c>
      <c r="BE27" s="193" t="e">
        <f t="shared" si="28"/>
        <v>#N/A</v>
      </c>
      <c r="BF27" s="193" t="e">
        <f t="shared" si="29"/>
        <v>#N/A</v>
      </c>
      <c r="BG27" s="193" t="e">
        <f t="shared" si="30"/>
        <v>#N/A</v>
      </c>
      <c r="BH27" s="193" t="e">
        <f t="shared" si="31"/>
        <v>#N/A</v>
      </c>
      <c r="BI27" s="193" t="e">
        <f t="shared" si="32"/>
        <v>#N/A</v>
      </c>
      <c r="BJ27" s="193" t="e">
        <f t="shared" si="33"/>
        <v>#N/A</v>
      </c>
      <c r="BK27" s="193" t="e">
        <f t="shared" si="34"/>
        <v>#N/A</v>
      </c>
      <c r="BL27" s="193" t="e">
        <f t="shared" si="35"/>
        <v>#N/A</v>
      </c>
      <c r="BM27" s="193" t="e">
        <f t="shared" si="36"/>
        <v>#N/A</v>
      </c>
      <c r="BN27" s="193" t="e">
        <f t="shared" si="37"/>
        <v>#N/A</v>
      </c>
      <c r="BO27" s="193" t="e">
        <f t="shared" si="38"/>
        <v>#N/A</v>
      </c>
      <c r="BP27" s="193" t="e">
        <f t="shared" si="38"/>
        <v>#N/A</v>
      </c>
      <c r="BQ27" s="193" t="e">
        <f t="shared" si="38"/>
        <v>#N/A</v>
      </c>
      <c r="BR27" s="193" t="e">
        <f t="shared" si="38"/>
        <v>#N/A</v>
      </c>
      <c r="BS27" s="193"/>
      <c r="BT27" s="193" t="e">
        <f t="shared" si="5"/>
        <v>#N/A</v>
      </c>
      <c r="BU27" s="193" t="e">
        <f t="shared" si="6"/>
        <v>#N/A</v>
      </c>
      <c r="BV27" s="193" t="e">
        <f t="shared" si="7"/>
        <v>#N/A</v>
      </c>
      <c r="BW27" s="193" t="e">
        <f t="shared" si="8"/>
        <v>#N/A</v>
      </c>
      <c r="BX27" s="193" t="e">
        <f t="shared" si="9"/>
        <v>#N/A</v>
      </c>
      <c r="BY27" s="193" t="e">
        <f t="shared" si="10"/>
        <v>#N/A</v>
      </c>
      <c r="BZ27" s="193" t="e">
        <f t="shared" si="11"/>
        <v>#N/A</v>
      </c>
      <c r="CA27" s="193" t="e">
        <f t="shared" si="12"/>
        <v>#N/A</v>
      </c>
      <c r="CB27" s="193" t="e">
        <f t="shared" si="13"/>
        <v>#N/A</v>
      </c>
      <c r="CC27" s="193" t="e">
        <f t="shared" si="14"/>
        <v>#N/A</v>
      </c>
      <c r="CD27" s="193" t="e">
        <f t="shared" si="15"/>
        <v>#N/A</v>
      </c>
      <c r="CE27" s="193" t="e">
        <f t="shared" si="16"/>
        <v>#N/A</v>
      </c>
      <c r="CF27" s="193" t="e">
        <f t="shared" si="17"/>
        <v>#N/A</v>
      </c>
      <c r="CG27" s="193" t="e">
        <f t="shared" si="18"/>
        <v>#N/A</v>
      </c>
      <c r="CH27" s="193" t="e">
        <f t="shared" si="19"/>
        <v>#N/A</v>
      </c>
      <c r="CI27" s="193" t="e">
        <f t="shared" si="20"/>
        <v>#N/A</v>
      </c>
      <c r="CJ27" s="193" t="e">
        <f t="shared" si="20"/>
        <v>#N/A</v>
      </c>
    </row>
    <row r="28" spans="1:88">
      <c r="A28" s="191">
        <f>A27+1</f>
        <v>22</v>
      </c>
      <c r="B28" s="204">
        <f>master!K26</f>
        <v>2675</v>
      </c>
      <c r="C28" s="192" t="e">
        <f>'01'!E25</f>
        <v>#N/A</v>
      </c>
      <c r="D28" s="192" t="e">
        <f>'02'!E25</f>
        <v>#N/A</v>
      </c>
      <c r="E28" s="192" t="e">
        <f>'03'!E25</f>
        <v>#N/A</v>
      </c>
      <c r="F28" s="192" t="e">
        <f>'04'!E25</f>
        <v>#N/A</v>
      </c>
      <c r="G28" s="192" t="e">
        <f>'05'!E25</f>
        <v>#N/A</v>
      </c>
      <c r="H28" s="192" t="e">
        <f>'06'!E25</f>
        <v>#N/A</v>
      </c>
      <c r="I28" s="192" t="e">
        <f>'07'!E25</f>
        <v>#N/A</v>
      </c>
      <c r="J28" s="192" t="e">
        <f>'08'!E25</f>
        <v>#N/A</v>
      </c>
      <c r="K28" s="192" t="e">
        <f>'09'!E25</f>
        <v>#N/A</v>
      </c>
      <c r="L28" s="192" t="e">
        <f>'10'!E25</f>
        <v>#N/A</v>
      </c>
      <c r="M28" s="192" t="e">
        <f>'11'!E25</f>
        <v>#N/A</v>
      </c>
      <c r="N28" s="192" t="e">
        <f>'12'!E25</f>
        <v>#N/A</v>
      </c>
      <c r="O28" s="192" t="e">
        <f>'13'!E25</f>
        <v>#N/A</v>
      </c>
      <c r="P28" s="192" t="e">
        <f>'14'!E25</f>
        <v>#N/A</v>
      </c>
      <c r="Q28" s="192" t="e">
        <f>'15'!E25</f>
        <v>#N/A</v>
      </c>
      <c r="R28" s="192" t="e">
        <f>'16'!E25</f>
        <v>#N/A</v>
      </c>
      <c r="S28" s="192" t="e">
        <f t="shared" si="2"/>
        <v>#N/A</v>
      </c>
      <c r="U28" s="200">
        <f>master!M26</f>
        <v>3355</v>
      </c>
      <c r="V28" s="192" t="e">
        <f>'01'!AU25</f>
        <v>#N/A</v>
      </c>
      <c r="W28" s="192" t="e">
        <f>'02'!AT25</f>
        <v>#N/A</v>
      </c>
      <c r="X28" s="192" t="e">
        <f>'03'!AT25</f>
        <v>#N/A</v>
      </c>
      <c r="Y28" s="192" t="e">
        <f>'04'!AT25</f>
        <v>#N/A</v>
      </c>
      <c r="Z28" s="192" t="e">
        <f>'05'!AT25</f>
        <v>#N/A</v>
      </c>
      <c r="AA28" s="192" t="e">
        <f>'06'!AT25</f>
        <v>#N/A</v>
      </c>
      <c r="AB28" s="192" t="e">
        <f>'07'!AT25</f>
        <v>#N/A</v>
      </c>
      <c r="AC28" s="192" t="e">
        <f>'08'!AT25</f>
        <v>#N/A</v>
      </c>
      <c r="AD28" s="192" t="e">
        <f>'09'!AT25</f>
        <v>#N/A</v>
      </c>
      <c r="AE28" s="192" t="e">
        <f>'10'!AT25</f>
        <v>#N/A</v>
      </c>
      <c r="AF28" s="192" t="e">
        <f>'11'!AT25</f>
        <v>#N/A</v>
      </c>
      <c r="AG28" s="192" t="e">
        <f>'12'!AT25</f>
        <v>#N/A</v>
      </c>
      <c r="AH28" s="192" t="e">
        <f>'13'!AT25</f>
        <v>#N/A</v>
      </c>
      <c r="AI28" s="192" t="e">
        <f>'14'!AT25</f>
        <v>#N/A</v>
      </c>
      <c r="AJ28" s="192" t="e">
        <f>'15'!AT25</f>
        <v>#N/A</v>
      </c>
      <c r="AK28" s="192" t="e">
        <f>'16'!AT25</f>
        <v>#N/A</v>
      </c>
      <c r="AL28" s="192" t="e">
        <f t="shared" si="21"/>
        <v>#N/A</v>
      </c>
      <c r="AN28" s="207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208"/>
      <c r="BB28" s="193" t="e">
        <f t="shared" si="25"/>
        <v>#N/A</v>
      </c>
      <c r="BC28" s="193" t="e">
        <f t="shared" si="26"/>
        <v>#N/A</v>
      </c>
      <c r="BD28" s="193" t="e">
        <f t="shared" si="27"/>
        <v>#N/A</v>
      </c>
      <c r="BE28" s="193" t="e">
        <f t="shared" si="28"/>
        <v>#N/A</v>
      </c>
      <c r="BF28" s="193" t="e">
        <f t="shared" si="29"/>
        <v>#N/A</v>
      </c>
      <c r="BG28" s="193" t="e">
        <f t="shared" si="30"/>
        <v>#N/A</v>
      </c>
      <c r="BH28" s="193" t="e">
        <f t="shared" si="31"/>
        <v>#N/A</v>
      </c>
      <c r="BI28" s="193" t="e">
        <f t="shared" si="32"/>
        <v>#N/A</v>
      </c>
      <c r="BJ28" s="193" t="e">
        <f t="shared" si="33"/>
        <v>#N/A</v>
      </c>
      <c r="BK28" s="193" t="e">
        <f t="shared" si="34"/>
        <v>#N/A</v>
      </c>
      <c r="BL28" s="193" t="e">
        <f t="shared" si="35"/>
        <v>#N/A</v>
      </c>
      <c r="BM28" s="193" t="e">
        <f t="shared" si="36"/>
        <v>#N/A</v>
      </c>
      <c r="BN28" s="193" t="e">
        <f t="shared" si="37"/>
        <v>#N/A</v>
      </c>
      <c r="BO28" s="193" t="e">
        <f t="shared" si="38"/>
        <v>#N/A</v>
      </c>
      <c r="BP28" s="193" t="e">
        <f t="shared" si="38"/>
        <v>#N/A</v>
      </c>
      <c r="BQ28" s="193" t="e">
        <f t="shared" si="38"/>
        <v>#N/A</v>
      </c>
      <c r="BR28" s="193" t="e">
        <f t="shared" si="38"/>
        <v>#N/A</v>
      </c>
      <c r="BS28" s="193"/>
      <c r="BT28" s="193" t="e">
        <f t="shared" si="5"/>
        <v>#N/A</v>
      </c>
      <c r="BU28" s="193" t="e">
        <f t="shared" si="6"/>
        <v>#N/A</v>
      </c>
      <c r="BV28" s="193" t="e">
        <f t="shared" si="7"/>
        <v>#N/A</v>
      </c>
      <c r="BW28" s="193" t="e">
        <f t="shared" si="8"/>
        <v>#N/A</v>
      </c>
      <c r="BX28" s="193" t="e">
        <f t="shared" si="9"/>
        <v>#N/A</v>
      </c>
      <c r="BY28" s="193" t="e">
        <f t="shared" si="10"/>
        <v>#N/A</v>
      </c>
      <c r="BZ28" s="193" t="e">
        <f t="shared" si="11"/>
        <v>#N/A</v>
      </c>
      <c r="CA28" s="193" t="e">
        <f t="shared" si="12"/>
        <v>#N/A</v>
      </c>
      <c r="CB28" s="193" t="e">
        <f t="shared" si="13"/>
        <v>#N/A</v>
      </c>
      <c r="CC28" s="193" t="e">
        <f t="shared" si="14"/>
        <v>#N/A</v>
      </c>
      <c r="CD28" s="193" t="e">
        <f t="shared" si="15"/>
        <v>#N/A</v>
      </c>
      <c r="CE28" s="193" t="e">
        <f t="shared" si="16"/>
        <v>#N/A</v>
      </c>
      <c r="CF28" s="193" t="e">
        <f t="shared" si="17"/>
        <v>#N/A</v>
      </c>
      <c r="CG28" s="193" t="e">
        <f t="shared" si="18"/>
        <v>#N/A</v>
      </c>
      <c r="CH28" s="193" t="e">
        <f t="shared" si="19"/>
        <v>#N/A</v>
      </c>
      <c r="CI28" s="193" t="e">
        <f t="shared" si="20"/>
        <v>#N/A</v>
      </c>
      <c r="CJ28" s="193" t="e">
        <f t="shared" si="20"/>
        <v>#N/A</v>
      </c>
    </row>
    <row r="29" spans="1:88">
      <c r="A29" s="191">
        <f t="shared" si="22"/>
        <v>23</v>
      </c>
      <c r="B29" s="204">
        <f>master!K27</f>
        <v>2825</v>
      </c>
      <c r="C29" s="192" t="e">
        <f>'01'!E26</f>
        <v>#N/A</v>
      </c>
      <c r="D29" s="192" t="e">
        <f>'02'!E26</f>
        <v>#N/A</v>
      </c>
      <c r="E29" s="192" t="e">
        <f>'03'!E26</f>
        <v>#N/A</v>
      </c>
      <c r="F29" s="192" t="e">
        <f>'04'!E26</f>
        <v>#N/A</v>
      </c>
      <c r="G29" s="192" t="e">
        <f>'05'!E26</f>
        <v>#N/A</v>
      </c>
      <c r="H29" s="192" t="e">
        <f>'06'!E26</f>
        <v>#N/A</v>
      </c>
      <c r="I29" s="192" t="e">
        <f>'07'!E26</f>
        <v>#N/A</v>
      </c>
      <c r="J29" s="192" t="e">
        <f>'08'!E26</f>
        <v>#N/A</v>
      </c>
      <c r="K29" s="192" t="e">
        <f>'09'!E26</f>
        <v>#N/A</v>
      </c>
      <c r="L29" s="192" t="e">
        <f>'10'!E26</f>
        <v>#N/A</v>
      </c>
      <c r="M29" s="192" t="e">
        <f>'11'!E26</f>
        <v>#N/A</v>
      </c>
      <c r="N29" s="192" t="e">
        <f>'12'!E26</f>
        <v>#N/A</v>
      </c>
      <c r="O29" s="192" t="e">
        <f>'13'!E26</f>
        <v>#N/A</v>
      </c>
      <c r="P29" s="192" t="e">
        <f>'14'!E26</f>
        <v>#N/A</v>
      </c>
      <c r="Q29" s="192" t="e">
        <f>'15'!E26</f>
        <v>#N/A</v>
      </c>
      <c r="R29" s="192" t="e">
        <f>'16'!E26</f>
        <v>#N/A</v>
      </c>
      <c r="S29" s="192" t="e">
        <f t="shared" si="2"/>
        <v>#N/A</v>
      </c>
      <c r="U29" s="200">
        <f>master!M27</f>
        <v>3515</v>
      </c>
      <c r="V29" s="192" t="e">
        <f>'01'!AU26</f>
        <v>#N/A</v>
      </c>
      <c r="W29" s="192" t="e">
        <f>'02'!AT26</f>
        <v>#N/A</v>
      </c>
      <c r="X29" s="192" t="e">
        <f>'03'!AT26</f>
        <v>#N/A</v>
      </c>
      <c r="Y29" s="192" t="e">
        <f>'04'!AT26</f>
        <v>#N/A</v>
      </c>
      <c r="Z29" s="192" t="e">
        <f>'05'!AT26</f>
        <v>#N/A</v>
      </c>
      <c r="AA29" s="192" t="e">
        <f>'06'!AT26</f>
        <v>#N/A</v>
      </c>
      <c r="AB29" s="192" t="e">
        <f>'07'!AT26</f>
        <v>#N/A</v>
      </c>
      <c r="AC29" s="192" t="e">
        <f>'08'!AT26</f>
        <v>#N/A</v>
      </c>
      <c r="AD29" s="192" t="e">
        <f>'09'!AT26</f>
        <v>#N/A</v>
      </c>
      <c r="AE29" s="192" t="e">
        <f>'10'!AT26</f>
        <v>#N/A</v>
      </c>
      <c r="AF29" s="192" t="e">
        <f>'11'!AT26</f>
        <v>#N/A</v>
      </c>
      <c r="AG29" s="192" t="e">
        <f>'12'!AT26</f>
        <v>#N/A</v>
      </c>
      <c r="AH29" s="192" t="e">
        <f>'13'!AT26</f>
        <v>#N/A</v>
      </c>
      <c r="AI29" s="192" t="e">
        <f>'14'!AT26</f>
        <v>#N/A</v>
      </c>
      <c r="AJ29" s="192" t="e">
        <f>'15'!AT26</f>
        <v>#N/A</v>
      </c>
      <c r="AK29" s="192" t="e">
        <f>'16'!AT26</f>
        <v>#N/A</v>
      </c>
      <c r="AL29" s="192" t="e">
        <f t="shared" si="21"/>
        <v>#N/A</v>
      </c>
      <c r="AN29" s="207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208"/>
      <c r="BB29" s="193" t="e">
        <f t="shared" si="25"/>
        <v>#N/A</v>
      </c>
      <c r="BC29" s="193" t="e">
        <f t="shared" si="26"/>
        <v>#N/A</v>
      </c>
      <c r="BD29" s="193" t="e">
        <f t="shared" si="27"/>
        <v>#N/A</v>
      </c>
      <c r="BE29" s="193" t="e">
        <f t="shared" si="28"/>
        <v>#N/A</v>
      </c>
      <c r="BF29" s="193" t="e">
        <f t="shared" si="29"/>
        <v>#N/A</v>
      </c>
      <c r="BG29" s="193" t="e">
        <f t="shared" si="30"/>
        <v>#N/A</v>
      </c>
      <c r="BH29" s="193" t="e">
        <f t="shared" si="31"/>
        <v>#N/A</v>
      </c>
      <c r="BI29" s="193" t="e">
        <f t="shared" si="32"/>
        <v>#N/A</v>
      </c>
      <c r="BJ29" s="193" t="e">
        <f t="shared" si="33"/>
        <v>#N/A</v>
      </c>
      <c r="BK29" s="193" t="e">
        <f t="shared" si="34"/>
        <v>#N/A</v>
      </c>
      <c r="BL29" s="193" t="e">
        <f t="shared" si="35"/>
        <v>#N/A</v>
      </c>
      <c r="BM29" s="193" t="e">
        <f t="shared" si="36"/>
        <v>#N/A</v>
      </c>
      <c r="BN29" s="193" t="e">
        <f t="shared" si="37"/>
        <v>#N/A</v>
      </c>
      <c r="BO29" s="193" t="e">
        <f t="shared" si="38"/>
        <v>#N/A</v>
      </c>
      <c r="BP29" s="193" t="e">
        <f t="shared" si="38"/>
        <v>#N/A</v>
      </c>
      <c r="BQ29" s="193" t="e">
        <f t="shared" si="38"/>
        <v>#N/A</v>
      </c>
      <c r="BR29" s="193" t="e">
        <f t="shared" si="38"/>
        <v>#N/A</v>
      </c>
      <c r="BS29" s="193"/>
      <c r="BT29" s="193" t="e">
        <f t="shared" si="5"/>
        <v>#N/A</v>
      </c>
      <c r="BU29" s="193" t="e">
        <f t="shared" si="6"/>
        <v>#N/A</v>
      </c>
      <c r="BV29" s="193" t="e">
        <f t="shared" si="7"/>
        <v>#N/A</v>
      </c>
      <c r="BW29" s="193" t="e">
        <f t="shared" si="8"/>
        <v>#N/A</v>
      </c>
      <c r="BX29" s="193" t="e">
        <f t="shared" si="9"/>
        <v>#N/A</v>
      </c>
      <c r="BY29" s="193" t="e">
        <f t="shared" si="10"/>
        <v>#N/A</v>
      </c>
      <c r="BZ29" s="193" t="e">
        <f t="shared" si="11"/>
        <v>#N/A</v>
      </c>
      <c r="CA29" s="193" t="e">
        <f t="shared" si="12"/>
        <v>#N/A</v>
      </c>
      <c r="CB29" s="193" t="e">
        <f t="shared" si="13"/>
        <v>#N/A</v>
      </c>
      <c r="CC29" s="193" t="e">
        <f t="shared" si="14"/>
        <v>#N/A</v>
      </c>
      <c r="CD29" s="193" t="e">
        <f t="shared" si="15"/>
        <v>#N/A</v>
      </c>
      <c r="CE29" s="193" t="e">
        <f t="shared" si="16"/>
        <v>#N/A</v>
      </c>
      <c r="CF29" s="193" t="e">
        <f t="shared" si="17"/>
        <v>#N/A</v>
      </c>
      <c r="CG29" s="193" t="e">
        <f t="shared" si="18"/>
        <v>#N/A</v>
      </c>
      <c r="CH29" s="193" t="e">
        <f t="shared" si="19"/>
        <v>#N/A</v>
      </c>
      <c r="CI29" s="193" t="e">
        <f t="shared" si="20"/>
        <v>#N/A</v>
      </c>
      <c r="CJ29" s="193" t="e">
        <f t="shared" si="20"/>
        <v>#N/A</v>
      </c>
    </row>
    <row r="30" spans="1:88">
      <c r="A30" s="191">
        <f t="shared" si="22"/>
        <v>24</v>
      </c>
      <c r="B30" s="204">
        <f>master!K28</f>
        <v>2965</v>
      </c>
      <c r="C30" s="192" t="e">
        <f>'01'!E27</f>
        <v>#N/A</v>
      </c>
      <c r="D30" s="192" t="e">
        <f>'02'!E27</f>
        <v>#N/A</v>
      </c>
      <c r="E30" s="192" t="e">
        <f>'03'!E27</f>
        <v>#N/A</v>
      </c>
      <c r="F30" s="192" t="e">
        <f>'04'!E27</f>
        <v>#N/A</v>
      </c>
      <c r="G30" s="192" t="e">
        <f>'05'!E27</f>
        <v>#N/A</v>
      </c>
      <c r="H30" s="192" t="e">
        <f>'06'!E27</f>
        <v>#N/A</v>
      </c>
      <c r="I30" s="192" t="e">
        <f>'07'!E27</f>
        <v>#N/A</v>
      </c>
      <c r="J30" s="192" t="e">
        <f>'08'!E27</f>
        <v>#N/A</v>
      </c>
      <c r="K30" s="192" t="e">
        <f>'09'!E27</f>
        <v>#N/A</v>
      </c>
      <c r="L30" s="192" t="e">
        <f>'10'!E27</f>
        <v>#N/A</v>
      </c>
      <c r="M30" s="192" t="e">
        <f>'11'!E27</f>
        <v>#N/A</v>
      </c>
      <c r="N30" s="192" t="e">
        <f>'12'!E27</f>
        <v>#N/A</v>
      </c>
      <c r="O30" s="192" t="e">
        <f>'13'!E27</f>
        <v>#N/A</v>
      </c>
      <c r="P30" s="192" t="e">
        <f>'14'!E27</f>
        <v>#N/A</v>
      </c>
      <c r="Q30" s="192" t="e">
        <f>'15'!E27</f>
        <v>#N/A</v>
      </c>
      <c r="R30" s="192" t="e">
        <f>'16'!E27</f>
        <v>#N/A</v>
      </c>
      <c r="S30" s="192" t="e">
        <f t="shared" si="2"/>
        <v>#N/A</v>
      </c>
      <c r="U30" s="200">
        <f>master!M28</f>
        <v>3675</v>
      </c>
      <c r="V30" s="192" t="e">
        <f>'01'!AU27</f>
        <v>#N/A</v>
      </c>
      <c r="W30" s="192" t="e">
        <f>'02'!AT27</f>
        <v>#N/A</v>
      </c>
      <c r="X30" s="192" t="e">
        <f>'03'!AT27</f>
        <v>#N/A</v>
      </c>
      <c r="Y30" s="192" t="e">
        <f>'04'!AT27</f>
        <v>#N/A</v>
      </c>
      <c r="Z30" s="192" t="e">
        <f>'05'!AT27</f>
        <v>#N/A</v>
      </c>
      <c r="AA30" s="192" t="e">
        <f>'06'!AT27</f>
        <v>#N/A</v>
      </c>
      <c r="AB30" s="192" t="e">
        <f>'07'!AT27</f>
        <v>#N/A</v>
      </c>
      <c r="AC30" s="192" t="e">
        <f>'08'!AT27</f>
        <v>#N/A</v>
      </c>
      <c r="AD30" s="192" t="e">
        <f>'09'!AT27</f>
        <v>#N/A</v>
      </c>
      <c r="AE30" s="192" t="e">
        <f>'10'!AT27</f>
        <v>#N/A</v>
      </c>
      <c r="AF30" s="192" t="e">
        <f>'11'!AT27</f>
        <v>#N/A</v>
      </c>
      <c r="AG30" s="192" t="e">
        <f>'12'!AT27</f>
        <v>#N/A</v>
      </c>
      <c r="AH30" s="192" t="e">
        <f>'13'!AT27</f>
        <v>#N/A</v>
      </c>
      <c r="AI30" s="192" t="e">
        <f>'14'!AT27</f>
        <v>#N/A</v>
      </c>
      <c r="AJ30" s="192" t="e">
        <f>'15'!AT27</f>
        <v>#N/A</v>
      </c>
      <c r="AK30" s="192" t="e">
        <f>'16'!AT27</f>
        <v>#N/A</v>
      </c>
      <c r="AL30" s="192" t="e">
        <f t="shared" si="21"/>
        <v>#N/A</v>
      </c>
      <c r="AN30" s="207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208"/>
      <c r="BB30" s="193" t="e">
        <f t="shared" si="25"/>
        <v>#N/A</v>
      </c>
      <c r="BC30" s="193" t="e">
        <f t="shared" si="26"/>
        <v>#N/A</v>
      </c>
      <c r="BD30" s="193" t="e">
        <f t="shared" si="27"/>
        <v>#N/A</v>
      </c>
      <c r="BE30" s="193" t="e">
        <f t="shared" si="28"/>
        <v>#N/A</v>
      </c>
      <c r="BF30" s="193" t="e">
        <f t="shared" si="29"/>
        <v>#N/A</v>
      </c>
      <c r="BG30" s="193" t="e">
        <f t="shared" si="30"/>
        <v>#N/A</v>
      </c>
      <c r="BH30" s="193" t="e">
        <f t="shared" si="31"/>
        <v>#N/A</v>
      </c>
      <c r="BI30" s="193" t="e">
        <f t="shared" si="32"/>
        <v>#N/A</v>
      </c>
      <c r="BJ30" s="193" t="e">
        <f t="shared" si="33"/>
        <v>#N/A</v>
      </c>
      <c r="BK30" s="193" t="e">
        <f t="shared" si="34"/>
        <v>#N/A</v>
      </c>
      <c r="BL30" s="193" t="e">
        <f t="shared" si="35"/>
        <v>#N/A</v>
      </c>
      <c r="BM30" s="193" t="e">
        <f t="shared" si="36"/>
        <v>#N/A</v>
      </c>
      <c r="BN30" s="193" t="e">
        <f t="shared" si="37"/>
        <v>#N/A</v>
      </c>
      <c r="BO30" s="193" t="e">
        <f t="shared" si="38"/>
        <v>#N/A</v>
      </c>
      <c r="BP30" s="193" t="e">
        <f t="shared" si="38"/>
        <v>#N/A</v>
      </c>
      <c r="BQ30" s="193" t="e">
        <f t="shared" si="38"/>
        <v>#N/A</v>
      </c>
      <c r="BR30" s="193" t="e">
        <f t="shared" si="38"/>
        <v>#N/A</v>
      </c>
      <c r="BS30" s="193"/>
      <c r="BT30" s="193" t="e">
        <f t="shared" si="5"/>
        <v>#N/A</v>
      </c>
      <c r="BU30" s="193" t="e">
        <f t="shared" si="6"/>
        <v>#N/A</v>
      </c>
      <c r="BV30" s="193" t="e">
        <f t="shared" si="7"/>
        <v>#N/A</v>
      </c>
      <c r="BW30" s="193" t="e">
        <f t="shared" si="8"/>
        <v>#N/A</v>
      </c>
      <c r="BX30" s="193" t="e">
        <f t="shared" si="9"/>
        <v>#N/A</v>
      </c>
      <c r="BY30" s="193" t="e">
        <f t="shared" si="10"/>
        <v>#N/A</v>
      </c>
      <c r="BZ30" s="193" t="e">
        <f t="shared" si="11"/>
        <v>#N/A</v>
      </c>
      <c r="CA30" s="193" t="e">
        <f t="shared" si="12"/>
        <v>#N/A</v>
      </c>
      <c r="CB30" s="193" t="e">
        <f t="shared" si="13"/>
        <v>#N/A</v>
      </c>
      <c r="CC30" s="193" t="e">
        <f t="shared" si="14"/>
        <v>#N/A</v>
      </c>
      <c r="CD30" s="193" t="e">
        <f t="shared" si="15"/>
        <v>#N/A</v>
      </c>
      <c r="CE30" s="193" t="e">
        <f t="shared" si="16"/>
        <v>#N/A</v>
      </c>
      <c r="CF30" s="193" t="e">
        <f t="shared" si="17"/>
        <v>#N/A</v>
      </c>
      <c r="CG30" s="193" t="e">
        <f t="shared" si="18"/>
        <v>#N/A</v>
      </c>
      <c r="CH30" s="193" t="e">
        <f t="shared" si="19"/>
        <v>#N/A</v>
      </c>
      <c r="CI30" s="193" t="e">
        <f t="shared" si="20"/>
        <v>#N/A</v>
      </c>
      <c r="CJ30" s="193" t="e">
        <f t="shared" si="20"/>
        <v>#N/A</v>
      </c>
    </row>
    <row r="31" spans="1:88">
      <c r="A31" s="191">
        <f t="shared" si="22"/>
        <v>25</v>
      </c>
      <c r="B31" s="204">
        <f>master!K29</f>
        <v>3090</v>
      </c>
      <c r="C31" s="192" t="e">
        <f>'01'!E28</f>
        <v>#N/A</v>
      </c>
      <c r="D31" s="192" t="e">
        <f>'02'!E28</f>
        <v>#N/A</v>
      </c>
      <c r="E31" s="192" t="e">
        <f>'03'!E28</f>
        <v>#N/A</v>
      </c>
      <c r="F31" s="192" t="e">
        <f>'04'!E28</f>
        <v>#N/A</v>
      </c>
      <c r="G31" s="192" t="e">
        <f>'05'!E28</f>
        <v>#N/A</v>
      </c>
      <c r="H31" s="192" t="e">
        <f>'06'!E28</f>
        <v>#N/A</v>
      </c>
      <c r="I31" s="192" t="e">
        <f>'07'!E28</f>
        <v>#N/A</v>
      </c>
      <c r="J31" s="192" t="e">
        <f>'08'!E28</f>
        <v>#N/A</v>
      </c>
      <c r="K31" s="192" t="e">
        <f>'09'!E28</f>
        <v>#N/A</v>
      </c>
      <c r="L31" s="192" t="e">
        <f>'10'!E28</f>
        <v>#N/A</v>
      </c>
      <c r="M31" s="192" t="e">
        <f>'11'!E28</f>
        <v>#N/A</v>
      </c>
      <c r="N31" s="192" t="e">
        <f>'12'!E28</f>
        <v>#N/A</v>
      </c>
      <c r="O31" s="192" t="e">
        <f>'13'!E28</f>
        <v>#N/A</v>
      </c>
      <c r="P31" s="192" t="e">
        <f>'14'!E28</f>
        <v>#N/A</v>
      </c>
      <c r="Q31" s="192" t="e">
        <f>'15'!E28</f>
        <v>#N/A</v>
      </c>
      <c r="R31" s="192" t="e">
        <f>'16'!E28</f>
        <v>#N/A</v>
      </c>
      <c r="S31" s="192" t="e">
        <f t="shared" si="2"/>
        <v>#N/A</v>
      </c>
      <c r="U31" s="200">
        <f>master!M29</f>
        <v>3825</v>
      </c>
      <c r="V31" s="192" t="e">
        <f>'01'!AU28</f>
        <v>#N/A</v>
      </c>
      <c r="W31" s="192" t="e">
        <f>'02'!AT28</f>
        <v>#N/A</v>
      </c>
      <c r="X31" s="192" t="e">
        <f>'03'!AT28</f>
        <v>#N/A</v>
      </c>
      <c r="Y31" s="192" t="e">
        <f>'04'!AT28</f>
        <v>#N/A</v>
      </c>
      <c r="Z31" s="192" t="e">
        <f>'05'!AT28</f>
        <v>#N/A</v>
      </c>
      <c r="AA31" s="192" t="e">
        <f>'06'!AT28</f>
        <v>#N/A</v>
      </c>
      <c r="AB31" s="192" t="e">
        <f>'07'!AT28</f>
        <v>#N/A</v>
      </c>
      <c r="AC31" s="192" t="e">
        <f>'08'!AT28</f>
        <v>#N/A</v>
      </c>
      <c r="AD31" s="192" t="e">
        <f>'09'!AT28</f>
        <v>#N/A</v>
      </c>
      <c r="AE31" s="192" t="e">
        <f>'10'!AT28</f>
        <v>#N/A</v>
      </c>
      <c r="AF31" s="192" t="e">
        <f>'11'!AT28</f>
        <v>#N/A</v>
      </c>
      <c r="AG31" s="192" t="e">
        <f>'12'!AT28</f>
        <v>#N/A</v>
      </c>
      <c r="AH31" s="192" t="e">
        <f>'13'!AT28</f>
        <v>#N/A</v>
      </c>
      <c r="AI31" s="192" t="e">
        <f>'14'!AT28</f>
        <v>#N/A</v>
      </c>
      <c r="AJ31" s="192" t="e">
        <f>'15'!AT28</f>
        <v>#N/A</v>
      </c>
      <c r="AK31" s="192" t="e">
        <f>'16'!AT28</f>
        <v>#N/A</v>
      </c>
      <c r="AL31" s="192" t="e">
        <f t="shared" si="21"/>
        <v>#N/A</v>
      </c>
      <c r="AN31" s="207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208"/>
      <c r="BB31" s="193" t="e">
        <f t="shared" si="25"/>
        <v>#N/A</v>
      </c>
      <c r="BC31" s="193" t="e">
        <f t="shared" si="26"/>
        <v>#N/A</v>
      </c>
      <c r="BD31" s="193" t="e">
        <f t="shared" si="27"/>
        <v>#N/A</v>
      </c>
      <c r="BE31" s="193" t="e">
        <f t="shared" si="28"/>
        <v>#N/A</v>
      </c>
      <c r="BF31" s="193" t="e">
        <f t="shared" si="29"/>
        <v>#N/A</v>
      </c>
      <c r="BG31" s="193" t="e">
        <f t="shared" si="30"/>
        <v>#N/A</v>
      </c>
      <c r="BH31" s="193" t="e">
        <f t="shared" si="31"/>
        <v>#N/A</v>
      </c>
      <c r="BI31" s="193" t="e">
        <f t="shared" si="32"/>
        <v>#N/A</v>
      </c>
      <c r="BJ31" s="193" t="e">
        <f t="shared" si="33"/>
        <v>#N/A</v>
      </c>
      <c r="BK31" s="193" t="e">
        <f t="shared" si="34"/>
        <v>#N/A</v>
      </c>
      <c r="BL31" s="193" t="e">
        <f t="shared" si="35"/>
        <v>#N/A</v>
      </c>
      <c r="BM31" s="193" t="e">
        <f t="shared" si="36"/>
        <v>#N/A</v>
      </c>
      <c r="BN31" s="193" t="e">
        <f t="shared" si="37"/>
        <v>#N/A</v>
      </c>
      <c r="BO31" s="193" t="e">
        <f t="shared" si="38"/>
        <v>#N/A</v>
      </c>
      <c r="BP31" s="193" t="e">
        <f t="shared" si="38"/>
        <v>#N/A</v>
      </c>
      <c r="BQ31" s="193" t="e">
        <f t="shared" si="38"/>
        <v>#N/A</v>
      </c>
      <c r="BR31" s="193" t="e">
        <f t="shared" si="38"/>
        <v>#N/A</v>
      </c>
      <c r="BS31" s="193"/>
      <c r="BT31" s="193" t="e">
        <f t="shared" si="5"/>
        <v>#N/A</v>
      </c>
      <c r="BU31" s="193" t="e">
        <f t="shared" si="6"/>
        <v>#N/A</v>
      </c>
      <c r="BV31" s="193" t="e">
        <f t="shared" si="7"/>
        <v>#N/A</v>
      </c>
      <c r="BW31" s="193" t="e">
        <f t="shared" si="8"/>
        <v>#N/A</v>
      </c>
      <c r="BX31" s="193" t="e">
        <f t="shared" si="9"/>
        <v>#N/A</v>
      </c>
      <c r="BY31" s="193" t="e">
        <f t="shared" si="10"/>
        <v>#N/A</v>
      </c>
      <c r="BZ31" s="193" t="e">
        <f t="shared" si="11"/>
        <v>#N/A</v>
      </c>
      <c r="CA31" s="193" t="e">
        <f t="shared" si="12"/>
        <v>#N/A</v>
      </c>
      <c r="CB31" s="193" t="e">
        <f t="shared" si="13"/>
        <v>#N/A</v>
      </c>
      <c r="CC31" s="193" t="e">
        <f t="shared" si="14"/>
        <v>#N/A</v>
      </c>
      <c r="CD31" s="193" t="e">
        <f t="shared" si="15"/>
        <v>#N/A</v>
      </c>
      <c r="CE31" s="193" t="e">
        <f t="shared" si="16"/>
        <v>#N/A</v>
      </c>
      <c r="CF31" s="193" t="e">
        <f t="shared" si="17"/>
        <v>#N/A</v>
      </c>
      <c r="CG31" s="193" t="e">
        <f t="shared" si="18"/>
        <v>#N/A</v>
      </c>
      <c r="CH31" s="193" t="e">
        <f t="shared" si="19"/>
        <v>#N/A</v>
      </c>
      <c r="CI31" s="193" t="e">
        <f t="shared" si="20"/>
        <v>#N/A</v>
      </c>
      <c r="CJ31" s="193" t="e">
        <f t="shared" si="20"/>
        <v>#N/A</v>
      </c>
    </row>
  </sheetData>
  <conditionalFormatting sqref="B7:B30 BB7:CJ30 AN7:BA31 AN6:CK6 B6:S6 O7:S31 U6:AL9 U10:Y10 AA10:AG10 U11:AG31 C7:N9 C10:F10 H10:N10 G11:G31 AH10:AL31">
    <cfRule type="containsErrors" dxfId="96" priority="4">
      <formula>ISERROR(B6)</formula>
    </cfRule>
  </conditionalFormatting>
  <conditionalFormatting sqref="B31 BB31:CJ31">
    <cfRule type="containsErrors" dxfId="95" priority="3">
      <formula>ISERROR(B31)</formula>
    </cfRule>
  </conditionalFormatting>
  <conditionalFormatting sqref="C11:F31 H11:N31">
    <cfRule type="containsErrors" dxfId="94" priority="2">
      <formula>ISERROR(C11)</formula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EO111"/>
  <sheetViews>
    <sheetView zoomScale="55" zoomScaleNormal="55" workbookViewId="0">
      <pane xSplit="1" ySplit="7" topLeftCell="B17" activePane="bottomRight" state="frozen"/>
      <selection pane="bottomRight" activeCell="W44" sqref="W44"/>
      <selection pane="bottomLeft" activeCell="D62" sqref="D62"/>
      <selection pane="topRight" activeCell="D62" sqref="D62"/>
    </sheetView>
  </sheetViews>
  <sheetFormatPr defaultRowHeight="14.1"/>
  <cols>
    <col min="1" max="1" width="15.375" customWidth="1"/>
    <col min="2" max="2" width="18.25" customWidth="1"/>
    <col min="3" max="10" width="7.625" customWidth="1"/>
    <col min="11" max="11" width="8" bestFit="1" customWidth="1"/>
    <col min="12" max="13" width="7.625" customWidth="1"/>
    <col min="14" max="15" width="8" bestFit="1" customWidth="1"/>
    <col min="16" max="19" width="8.875" bestFit="1" customWidth="1"/>
    <col min="20" max="20" width="8" bestFit="1" customWidth="1"/>
    <col min="21" max="22" width="8.875" bestFit="1" customWidth="1"/>
    <col min="23" max="23" width="8" bestFit="1" customWidth="1"/>
    <col min="24" max="35" width="8.875" bestFit="1" customWidth="1"/>
    <col min="36" max="36" width="9.5" bestFit="1" customWidth="1"/>
    <col min="37" max="37" width="12.875" bestFit="1" customWidth="1"/>
    <col min="38" max="38" width="8.375" bestFit="1" customWidth="1"/>
    <col min="39" max="39" width="6.375" bestFit="1" customWidth="1"/>
    <col min="40" max="40" width="6.375" customWidth="1"/>
    <col min="41" max="41" width="6.875" bestFit="1" customWidth="1"/>
    <col min="42" max="43" width="6.375" customWidth="1"/>
    <col min="44" max="48" width="6.375" bestFit="1" customWidth="1"/>
    <col min="49" max="49" width="6.375" customWidth="1"/>
    <col min="50" max="53" width="6.375" bestFit="1" customWidth="1"/>
    <col min="54" max="54" width="7.125" bestFit="1" customWidth="1"/>
    <col min="55" max="56" width="6.375" bestFit="1" customWidth="1"/>
    <col min="57" max="57" width="6.375" customWidth="1"/>
    <col min="58" max="58" width="6.375" bestFit="1" customWidth="1"/>
    <col min="59" max="62" width="6.875" bestFit="1" customWidth="1"/>
    <col min="63" max="63" width="6.375" bestFit="1" customWidth="1"/>
    <col min="64" max="64" width="6.875" bestFit="1" customWidth="1"/>
    <col min="65" max="65" width="6.375" bestFit="1" customWidth="1"/>
    <col min="66" max="67" width="6.875" bestFit="1" customWidth="1"/>
    <col min="68" max="68" width="6.375" customWidth="1"/>
    <col min="69" max="70" width="6.875" bestFit="1" customWidth="1"/>
    <col min="71" max="71" width="8" bestFit="1" customWidth="1"/>
    <col min="72" max="72" width="9.5" bestFit="1" customWidth="1"/>
    <col min="73" max="73" width="12.875" bestFit="1" customWidth="1"/>
    <col min="74" max="74" width="6.375" customWidth="1"/>
    <col min="75" max="84" width="6.375" bestFit="1" customWidth="1"/>
    <col min="85" max="85" width="5.875" bestFit="1" customWidth="1"/>
    <col min="86" max="89" width="6.375" bestFit="1" customWidth="1"/>
    <col min="90" max="90" width="7.125" bestFit="1" customWidth="1"/>
    <col min="91" max="100" width="6.375" bestFit="1" customWidth="1"/>
    <col min="101" max="102" width="5.875" bestFit="1" customWidth="1"/>
    <col min="103" max="106" width="6.375" bestFit="1" customWidth="1"/>
    <col min="107" max="107" width="8" bestFit="1" customWidth="1"/>
    <col min="108" max="108" width="9.5" bestFit="1" customWidth="1"/>
    <col min="109" max="109" width="12.875" bestFit="1" customWidth="1"/>
    <col min="110" max="110" width="14.125" bestFit="1" customWidth="1"/>
    <col min="111" max="123" width="4.625" bestFit="1" customWidth="1"/>
    <col min="124" max="125" width="6.375" bestFit="1" customWidth="1"/>
    <col min="126" max="126" width="7.625" bestFit="1" customWidth="1"/>
    <col min="127" max="142" width="4.625" bestFit="1" customWidth="1"/>
    <col min="143" max="143" width="8" bestFit="1" customWidth="1"/>
    <col min="144" max="144" width="9.5" bestFit="1" customWidth="1"/>
    <col min="145" max="145" width="12.875" bestFit="1" customWidth="1"/>
  </cols>
  <sheetData>
    <row r="4" spans="1:145">
      <c r="B4" s="10" t="s">
        <v>6</v>
      </c>
    </row>
    <row r="5" spans="1:145">
      <c r="B5" t="s">
        <v>7</v>
      </c>
      <c r="AL5" t="s">
        <v>8</v>
      </c>
      <c r="BV5" t="s">
        <v>9</v>
      </c>
      <c r="DF5" t="s">
        <v>10</v>
      </c>
    </row>
    <row r="6" spans="1:145">
      <c r="B6" t="s">
        <v>11</v>
      </c>
      <c r="R6" t="s">
        <v>12</v>
      </c>
      <c r="S6" t="s">
        <v>13</v>
      </c>
      <c r="AI6" t="s">
        <v>14</v>
      </c>
      <c r="AJ6" t="s">
        <v>15</v>
      </c>
      <c r="AK6" t="s">
        <v>16</v>
      </c>
      <c r="AL6" t="s">
        <v>11</v>
      </c>
      <c r="BB6" t="s">
        <v>12</v>
      </c>
      <c r="BC6" t="s">
        <v>13</v>
      </c>
      <c r="BS6" t="s">
        <v>14</v>
      </c>
      <c r="BT6" t="s">
        <v>15</v>
      </c>
      <c r="BU6" t="s">
        <v>16</v>
      </c>
      <c r="BV6" t="s">
        <v>11</v>
      </c>
      <c r="CL6" t="s">
        <v>12</v>
      </c>
      <c r="CM6" t="s">
        <v>13</v>
      </c>
      <c r="DC6" t="s">
        <v>14</v>
      </c>
      <c r="DD6" t="s">
        <v>15</v>
      </c>
      <c r="DE6" t="s">
        <v>16</v>
      </c>
      <c r="DF6" t="s">
        <v>11</v>
      </c>
      <c r="DV6" t="s">
        <v>12</v>
      </c>
      <c r="DW6" t="s">
        <v>13</v>
      </c>
      <c r="EM6" t="s">
        <v>14</v>
      </c>
      <c r="EN6" t="s">
        <v>15</v>
      </c>
      <c r="EO6" t="s">
        <v>16</v>
      </c>
    </row>
    <row r="7" spans="1:145">
      <c r="A7" s="10" t="s">
        <v>17</v>
      </c>
      <c r="B7" t="s">
        <v>18</v>
      </c>
      <c r="C7" t="s">
        <v>19</v>
      </c>
      <c r="D7" t="s">
        <v>20</v>
      </c>
      <c r="E7" t="s">
        <v>21</v>
      </c>
      <c r="F7" t="s">
        <v>22</v>
      </c>
      <c r="G7" t="s">
        <v>23</v>
      </c>
      <c r="H7" t="s">
        <v>24</v>
      </c>
      <c r="I7" t="s">
        <v>25</v>
      </c>
      <c r="J7" t="s">
        <v>26</v>
      </c>
      <c r="K7" t="s">
        <v>27</v>
      </c>
      <c r="L7" t="s">
        <v>28</v>
      </c>
      <c r="M7" t="s">
        <v>29</v>
      </c>
      <c r="N7" t="s">
        <v>30</v>
      </c>
      <c r="O7" t="s">
        <v>31</v>
      </c>
      <c r="P7" t="s">
        <v>32</v>
      </c>
      <c r="Q7" t="s">
        <v>33</v>
      </c>
      <c r="S7" t="s">
        <v>18</v>
      </c>
      <c r="T7" t="s">
        <v>19</v>
      </c>
      <c r="U7" t="s">
        <v>20</v>
      </c>
      <c r="V7" t="s">
        <v>21</v>
      </c>
      <c r="W7" t="s">
        <v>22</v>
      </c>
      <c r="X7" t="s">
        <v>23</v>
      </c>
      <c r="Y7" t="s">
        <v>24</v>
      </c>
      <c r="Z7" t="s">
        <v>25</v>
      </c>
      <c r="AA7" t="s">
        <v>26</v>
      </c>
      <c r="AB7" t="s">
        <v>27</v>
      </c>
      <c r="AC7" t="s">
        <v>28</v>
      </c>
      <c r="AD7" t="s">
        <v>29</v>
      </c>
      <c r="AE7" t="s">
        <v>30</v>
      </c>
      <c r="AF7" t="s">
        <v>31</v>
      </c>
      <c r="AG7" t="s">
        <v>32</v>
      </c>
      <c r="AH7" t="s">
        <v>33</v>
      </c>
      <c r="AJ7" t="s">
        <v>15</v>
      </c>
      <c r="AL7" t="s">
        <v>18</v>
      </c>
      <c r="AM7" t="s">
        <v>19</v>
      </c>
      <c r="AN7" t="s">
        <v>20</v>
      </c>
      <c r="AO7" t="s">
        <v>21</v>
      </c>
      <c r="AP7" t="s">
        <v>22</v>
      </c>
      <c r="AQ7" t="s">
        <v>23</v>
      </c>
      <c r="AR7" t="s">
        <v>24</v>
      </c>
      <c r="AS7" t="s">
        <v>25</v>
      </c>
      <c r="AT7" t="s">
        <v>26</v>
      </c>
      <c r="AU7" t="s">
        <v>27</v>
      </c>
      <c r="AV7" t="s">
        <v>28</v>
      </c>
      <c r="AW7" t="s">
        <v>29</v>
      </c>
      <c r="AX7" t="s">
        <v>30</v>
      </c>
      <c r="AY7" t="s">
        <v>31</v>
      </c>
      <c r="AZ7" t="s">
        <v>32</v>
      </c>
      <c r="BA7" t="s">
        <v>33</v>
      </c>
      <c r="BC7" t="s">
        <v>18</v>
      </c>
      <c r="BD7" t="s">
        <v>19</v>
      </c>
      <c r="BE7" t="s">
        <v>20</v>
      </c>
      <c r="BF7" t="s">
        <v>21</v>
      </c>
      <c r="BG7" t="s">
        <v>22</v>
      </c>
      <c r="BH7" t="s">
        <v>23</v>
      </c>
      <c r="BI7" t="s">
        <v>24</v>
      </c>
      <c r="BJ7" t="s">
        <v>25</v>
      </c>
      <c r="BK7" t="s">
        <v>26</v>
      </c>
      <c r="BL7" t="s">
        <v>27</v>
      </c>
      <c r="BM7" t="s">
        <v>28</v>
      </c>
      <c r="BN7" t="s">
        <v>29</v>
      </c>
      <c r="BO7" t="s">
        <v>30</v>
      </c>
      <c r="BP7" t="s">
        <v>31</v>
      </c>
      <c r="BQ7" t="s">
        <v>32</v>
      </c>
      <c r="BR7" t="s">
        <v>33</v>
      </c>
      <c r="BT7" t="s">
        <v>15</v>
      </c>
      <c r="BV7" t="s">
        <v>18</v>
      </c>
      <c r="BW7" t="s">
        <v>19</v>
      </c>
      <c r="BX7" t="s">
        <v>20</v>
      </c>
      <c r="BY7" t="s">
        <v>21</v>
      </c>
      <c r="BZ7" t="s">
        <v>22</v>
      </c>
      <c r="CA7" t="s">
        <v>23</v>
      </c>
      <c r="CB7" t="s">
        <v>24</v>
      </c>
      <c r="CC7" t="s">
        <v>25</v>
      </c>
      <c r="CD7" t="s">
        <v>26</v>
      </c>
      <c r="CE7" t="s">
        <v>27</v>
      </c>
      <c r="CF7" t="s">
        <v>28</v>
      </c>
      <c r="CG7" t="s">
        <v>29</v>
      </c>
      <c r="CH7" t="s">
        <v>30</v>
      </c>
      <c r="CI7" t="s">
        <v>31</v>
      </c>
      <c r="CJ7" t="s">
        <v>32</v>
      </c>
      <c r="CK7" t="s">
        <v>33</v>
      </c>
      <c r="CM7" t="s">
        <v>18</v>
      </c>
      <c r="CN7" t="s">
        <v>19</v>
      </c>
      <c r="CO7" t="s">
        <v>20</v>
      </c>
      <c r="CP7" t="s">
        <v>21</v>
      </c>
      <c r="CQ7" t="s">
        <v>22</v>
      </c>
      <c r="CR7" t="s">
        <v>23</v>
      </c>
      <c r="CS7" t="s">
        <v>24</v>
      </c>
      <c r="CT7" t="s">
        <v>25</v>
      </c>
      <c r="CU7" t="s">
        <v>26</v>
      </c>
      <c r="CV7" t="s">
        <v>27</v>
      </c>
      <c r="CW7" t="s">
        <v>28</v>
      </c>
      <c r="CX7" t="s">
        <v>29</v>
      </c>
      <c r="CY7" t="s">
        <v>30</v>
      </c>
      <c r="CZ7" t="s">
        <v>31</v>
      </c>
      <c r="DA7" t="s">
        <v>32</v>
      </c>
      <c r="DB7" t="s">
        <v>33</v>
      </c>
      <c r="DD7" t="s">
        <v>15</v>
      </c>
      <c r="DF7" t="s">
        <v>18</v>
      </c>
      <c r="DG7" t="s">
        <v>19</v>
      </c>
      <c r="DH7" t="s">
        <v>20</v>
      </c>
      <c r="DI7" t="s">
        <v>21</v>
      </c>
      <c r="DJ7" t="s">
        <v>22</v>
      </c>
      <c r="DK7" t="s">
        <v>23</v>
      </c>
      <c r="DL7" t="s">
        <v>24</v>
      </c>
      <c r="DM7" t="s">
        <v>25</v>
      </c>
      <c r="DN7" t="s">
        <v>26</v>
      </c>
      <c r="DO7" t="s">
        <v>27</v>
      </c>
      <c r="DP7" t="s">
        <v>28</v>
      </c>
      <c r="DQ7" t="s">
        <v>29</v>
      </c>
      <c r="DR7" t="s">
        <v>30</v>
      </c>
      <c r="DS7" t="s">
        <v>31</v>
      </c>
      <c r="DT7" t="s">
        <v>32</v>
      </c>
      <c r="DU7" t="s">
        <v>33</v>
      </c>
      <c r="DW7" t="s">
        <v>18</v>
      </c>
      <c r="DX7" t="s">
        <v>19</v>
      </c>
      <c r="DY7" t="s">
        <v>20</v>
      </c>
      <c r="DZ7" t="s">
        <v>21</v>
      </c>
      <c r="EA7" t="s">
        <v>22</v>
      </c>
      <c r="EB7" t="s">
        <v>23</v>
      </c>
      <c r="EC7" t="s">
        <v>24</v>
      </c>
      <c r="ED7" t="s">
        <v>25</v>
      </c>
      <c r="EE7" t="s">
        <v>26</v>
      </c>
      <c r="EF7" t="s">
        <v>27</v>
      </c>
      <c r="EG7" t="s">
        <v>28</v>
      </c>
      <c r="EH7" t="s">
        <v>29</v>
      </c>
      <c r="EI7" t="s">
        <v>30</v>
      </c>
      <c r="EJ7" t="s">
        <v>31</v>
      </c>
      <c r="EK7" t="s">
        <v>32</v>
      </c>
      <c r="EL7" t="s">
        <v>33</v>
      </c>
      <c r="EN7" t="s">
        <v>15</v>
      </c>
    </row>
    <row r="8" spans="1:145">
      <c r="A8" s="11">
        <v>4</v>
      </c>
      <c r="B8" s="12">
        <v>498.4375</v>
      </c>
      <c r="C8" s="12">
        <v>496.4375</v>
      </c>
      <c r="D8" s="12">
        <v>451.8125</v>
      </c>
      <c r="E8" s="12">
        <v>486.5</v>
      </c>
      <c r="F8" s="12">
        <v>503.0625</v>
      </c>
      <c r="G8" s="12">
        <v>487.1875</v>
      </c>
      <c r="H8" s="12">
        <v>500.3125</v>
      </c>
      <c r="I8" s="12">
        <v>511.125</v>
      </c>
      <c r="J8" s="12">
        <v>505.6875</v>
      </c>
      <c r="K8" s="12">
        <v>512.5</v>
      </c>
      <c r="L8" s="12">
        <v>518.1875</v>
      </c>
      <c r="M8" s="12"/>
      <c r="N8" s="12">
        <v>516.8125</v>
      </c>
      <c r="O8" s="12">
        <v>553.0625</v>
      </c>
      <c r="P8" s="12">
        <v>476</v>
      </c>
      <c r="Q8" s="12">
        <v>501.9375</v>
      </c>
      <c r="R8" s="12">
        <v>501.27083333333331</v>
      </c>
      <c r="S8" s="12">
        <v>703.5</v>
      </c>
      <c r="T8" s="12">
        <v>640.4</v>
      </c>
      <c r="U8" s="12">
        <v>608.16666666666663</v>
      </c>
      <c r="V8" s="12">
        <v>676</v>
      </c>
      <c r="W8" s="12">
        <v>640</v>
      </c>
      <c r="X8" s="12">
        <v>663</v>
      </c>
      <c r="Y8" s="12">
        <v>654.5</v>
      </c>
      <c r="Z8" s="12">
        <v>639.66666666666663</v>
      </c>
      <c r="AA8" s="12">
        <v>656.75</v>
      </c>
      <c r="AB8" s="12">
        <v>698.33333333333337</v>
      </c>
      <c r="AC8" s="12">
        <v>674.66666666666663</v>
      </c>
      <c r="AD8" s="12"/>
      <c r="AE8" s="12">
        <v>640</v>
      </c>
      <c r="AF8" s="12">
        <v>692</v>
      </c>
      <c r="AG8" s="12">
        <v>709.66666666666663</v>
      </c>
      <c r="AH8" s="12">
        <v>709.5</v>
      </c>
      <c r="AI8" s="12">
        <v>666.73333333333335</v>
      </c>
      <c r="AJ8" s="12"/>
      <c r="AK8" s="12"/>
      <c r="AL8" s="12">
        <v>58.631249999999994</v>
      </c>
      <c r="AM8" s="12">
        <v>57.962499999999991</v>
      </c>
      <c r="AN8" s="12">
        <v>52.756249999999994</v>
      </c>
      <c r="AO8" s="12">
        <v>58.125</v>
      </c>
      <c r="AP8" s="12">
        <v>61.287499999999994</v>
      </c>
      <c r="AQ8" s="12">
        <v>59.181250000000013</v>
      </c>
      <c r="AR8" s="12">
        <v>56.899999999999991</v>
      </c>
      <c r="AS8" s="12">
        <v>59.056249999999999</v>
      </c>
      <c r="AT8" s="12">
        <v>62.393749999999997</v>
      </c>
      <c r="AU8" s="12">
        <v>62.631250000000001</v>
      </c>
      <c r="AV8" s="12">
        <v>63.787500000000001</v>
      </c>
      <c r="AW8" s="12"/>
      <c r="AX8" s="12">
        <v>56.66875000000001</v>
      </c>
      <c r="AY8" s="12">
        <v>58.956250000000004</v>
      </c>
      <c r="AZ8" s="12">
        <v>55.79375000000001</v>
      </c>
      <c r="BA8" s="12">
        <v>55.750000000000007</v>
      </c>
      <c r="BB8" s="12">
        <v>58.658749999999991</v>
      </c>
      <c r="BC8" s="12">
        <v>55</v>
      </c>
      <c r="BD8" s="12">
        <v>52</v>
      </c>
      <c r="BE8" s="12">
        <v>72.149999999999991</v>
      </c>
      <c r="BF8" s="12">
        <v>61.65</v>
      </c>
      <c r="BG8" s="12">
        <v>48.35</v>
      </c>
      <c r="BH8" s="12">
        <v>65</v>
      </c>
      <c r="BI8" s="12">
        <v>65.833333333333329</v>
      </c>
      <c r="BJ8" s="12">
        <v>64.649999999999991</v>
      </c>
      <c r="BK8" s="12">
        <v>57.5</v>
      </c>
      <c r="BL8" s="12">
        <v>70.066666666666663</v>
      </c>
      <c r="BM8" s="12">
        <v>73.833333333333329</v>
      </c>
      <c r="BN8" s="12"/>
      <c r="BO8" s="12">
        <v>62.5</v>
      </c>
      <c r="BP8" s="12">
        <v>51.666666666666664</v>
      </c>
      <c r="BQ8" s="12">
        <v>62.783333333333331</v>
      </c>
      <c r="BR8" s="12">
        <v>67.233333333333334</v>
      </c>
      <c r="BS8" s="12">
        <v>63.390666666666668</v>
      </c>
      <c r="BT8" s="12"/>
      <c r="BU8" s="12"/>
      <c r="BV8" s="12">
        <v>12.19375</v>
      </c>
      <c r="BW8" s="12">
        <v>12.706249999999999</v>
      </c>
      <c r="BX8" s="12">
        <v>13.28125</v>
      </c>
      <c r="BY8" s="12">
        <v>12.356249999999999</v>
      </c>
      <c r="BZ8" s="12">
        <v>12.19375</v>
      </c>
      <c r="CA8" s="12">
        <v>12.387499999999998</v>
      </c>
      <c r="CB8" s="12">
        <v>12.181249999999999</v>
      </c>
      <c r="CC8" s="12">
        <v>12.25625</v>
      </c>
      <c r="CD8" s="12">
        <v>11.768750000000001</v>
      </c>
      <c r="CE8" s="12">
        <v>11.137500000000001</v>
      </c>
      <c r="CF8" s="12">
        <v>10.981250000000001</v>
      </c>
      <c r="CG8" s="12"/>
      <c r="CH8" s="12">
        <v>12.243749999999999</v>
      </c>
      <c r="CI8" s="12">
        <v>11.8</v>
      </c>
      <c r="CJ8" s="12">
        <v>12.718750000000002</v>
      </c>
      <c r="CK8" s="12">
        <v>13.356250000000001</v>
      </c>
      <c r="CL8" s="12">
        <v>12.237500000000002</v>
      </c>
      <c r="CM8" s="12">
        <v>12.55</v>
      </c>
      <c r="CN8" s="12">
        <v>13.339999999999998</v>
      </c>
      <c r="CO8" s="12">
        <v>10.583333333333334</v>
      </c>
      <c r="CP8" s="12">
        <v>10.5</v>
      </c>
      <c r="CQ8" s="12">
        <v>13.55</v>
      </c>
      <c r="CR8" s="12">
        <v>10.700000000000001</v>
      </c>
      <c r="CS8" s="12">
        <v>9.9833333333333343</v>
      </c>
      <c r="CT8" s="12">
        <v>11.083333333333334</v>
      </c>
      <c r="CU8" s="12">
        <v>11.375</v>
      </c>
      <c r="CV8" s="12">
        <v>10.45</v>
      </c>
      <c r="CW8" s="12">
        <v>9.4333333333333336</v>
      </c>
      <c r="CX8" s="12"/>
      <c r="CY8" s="12">
        <v>12.15</v>
      </c>
      <c r="CZ8" s="12">
        <v>13.549999999999999</v>
      </c>
      <c r="DA8" s="12">
        <v>11.716666666666667</v>
      </c>
      <c r="DB8" s="12">
        <v>11.5</v>
      </c>
      <c r="DC8" s="12">
        <v>11.363999999999997</v>
      </c>
      <c r="DD8" s="12"/>
      <c r="DE8" s="12"/>
      <c r="DF8" s="19">
        <v>960</v>
      </c>
      <c r="DG8" s="19">
        <v>959</v>
      </c>
      <c r="DH8" s="19">
        <v>963</v>
      </c>
      <c r="DI8" s="19">
        <v>960</v>
      </c>
      <c r="DJ8" s="19">
        <v>961</v>
      </c>
      <c r="DK8" s="19">
        <v>960</v>
      </c>
      <c r="DL8" s="19">
        <v>961</v>
      </c>
      <c r="DM8" s="19">
        <v>960</v>
      </c>
      <c r="DN8" s="19">
        <v>960</v>
      </c>
      <c r="DO8" s="19">
        <v>990</v>
      </c>
      <c r="DP8" s="19">
        <v>975</v>
      </c>
      <c r="DQ8" s="19"/>
      <c r="DR8" s="19">
        <v>960</v>
      </c>
      <c r="DS8" s="19">
        <v>960</v>
      </c>
      <c r="DT8" s="19">
        <v>1060</v>
      </c>
      <c r="DU8" s="19">
        <v>1062</v>
      </c>
      <c r="DV8" s="19">
        <v>14651</v>
      </c>
      <c r="DW8" s="19">
        <v>120</v>
      </c>
      <c r="DX8" s="19">
        <v>100</v>
      </c>
      <c r="DY8" s="19">
        <v>122</v>
      </c>
      <c r="DZ8" s="19">
        <v>120</v>
      </c>
      <c r="EA8" s="19">
        <v>120</v>
      </c>
      <c r="EB8" s="19">
        <v>120</v>
      </c>
      <c r="EC8" s="19">
        <v>120</v>
      </c>
      <c r="ED8" s="19">
        <v>119</v>
      </c>
      <c r="EE8" s="19">
        <v>64</v>
      </c>
      <c r="EF8" s="19">
        <v>126</v>
      </c>
      <c r="EG8" s="19">
        <v>126</v>
      </c>
      <c r="EH8" s="19"/>
      <c r="EI8" s="19">
        <v>120</v>
      </c>
      <c r="EJ8" s="19">
        <v>120</v>
      </c>
      <c r="EK8" s="19">
        <v>140</v>
      </c>
      <c r="EL8" s="19">
        <v>140</v>
      </c>
      <c r="EM8" s="19">
        <v>1777</v>
      </c>
      <c r="EN8" s="19"/>
      <c r="EO8" s="19"/>
    </row>
    <row r="9" spans="1:145">
      <c r="A9" s="13">
        <v>1</v>
      </c>
      <c r="B9" s="12">
        <v>522</v>
      </c>
      <c r="C9" s="12">
        <v>472</v>
      </c>
      <c r="D9" s="12">
        <v>402</v>
      </c>
      <c r="E9" s="12">
        <v>445</v>
      </c>
      <c r="F9" s="12">
        <v>478</v>
      </c>
      <c r="G9" s="12">
        <v>435</v>
      </c>
      <c r="H9" s="12">
        <v>485</v>
      </c>
      <c r="I9" s="12">
        <v>494</v>
      </c>
      <c r="J9" s="12">
        <v>499</v>
      </c>
      <c r="K9" s="12">
        <v>538</v>
      </c>
      <c r="L9" s="12">
        <v>501</v>
      </c>
      <c r="M9" s="12"/>
      <c r="N9" s="12">
        <v>511</v>
      </c>
      <c r="O9" s="12">
        <v>520</v>
      </c>
      <c r="P9" s="12">
        <v>448</v>
      </c>
      <c r="Q9" s="12">
        <v>442</v>
      </c>
      <c r="R9" s="12">
        <v>479.46666666666664</v>
      </c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>
        <v>60</v>
      </c>
      <c r="AM9" s="12">
        <v>53.3</v>
      </c>
      <c r="AN9" s="12">
        <v>46.7</v>
      </c>
      <c r="AO9" s="12">
        <v>53.3</v>
      </c>
      <c r="AP9" s="12">
        <v>66.7</v>
      </c>
      <c r="AQ9" s="12">
        <v>60</v>
      </c>
      <c r="AR9" s="12">
        <v>53.3</v>
      </c>
      <c r="AS9" s="12">
        <v>55</v>
      </c>
      <c r="AT9" s="12">
        <v>56.7</v>
      </c>
      <c r="AU9" s="12">
        <v>54.1</v>
      </c>
      <c r="AV9" s="12">
        <v>54.1</v>
      </c>
      <c r="AW9" s="12"/>
      <c r="AX9" s="12">
        <v>48.3</v>
      </c>
      <c r="AY9" s="12">
        <v>53.3</v>
      </c>
      <c r="AZ9" s="12">
        <v>64.599999999999994</v>
      </c>
      <c r="BA9" s="12">
        <v>52.3</v>
      </c>
      <c r="BB9" s="12">
        <v>55.446666666666665</v>
      </c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>
        <v>13.4</v>
      </c>
      <c r="BW9" s="12">
        <v>16.2</v>
      </c>
      <c r="BX9" s="12">
        <v>18.399999999999999</v>
      </c>
      <c r="BY9" s="12">
        <v>14.3</v>
      </c>
      <c r="BZ9" s="12">
        <v>12.7</v>
      </c>
      <c r="CA9" s="12">
        <v>13.6</v>
      </c>
      <c r="CB9" s="12">
        <v>13.9</v>
      </c>
      <c r="CC9" s="12">
        <v>12.5</v>
      </c>
      <c r="CD9" s="12">
        <v>13.7</v>
      </c>
      <c r="CE9" s="12">
        <v>12.7</v>
      </c>
      <c r="CF9" s="12">
        <v>12.7</v>
      </c>
      <c r="CG9" s="12"/>
      <c r="CH9" s="12">
        <v>13.8</v>
      </c>
      <c r="CI9" s="12">
        <v>13.1</v>
      </c>
      <c r="CJ9" s="12">
        <v>11.3</v>
      </c>
      <c r="CK9" s="12">
        <v>12.8</v>
      </c>
      <c r="CL9" s="12">
        <v>13.673333333333334</v>
      </c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9">
        <v>60</v>
      </c>
      <c r="DG9" s="19">
        <v>60</v>
      </c>
      <c r="DH9" s="19">
        <v>60</v>
      </c>
      <c r="DI9" s="19">
        <v>60</v>
      </c>
      <c r="DJ9" s="19">
        <v>60</v>
      </c>
      <c r="DK9" s="19">
        <v>60</v>
      </c>
      <c r="DL9" s="19">
        <v>60</v>
      </c>
      <c r="DM9" s="19">
        <v>60</v>
      </c>
      <c r="DN9" s="19">
        <v>60</v>
      </c>
      <c r="DO9" s="19">
        <v>61</v>
      </c>
      <c r="DP9" s="19">
        <v>61</v>
      </c>
      <c r="DQ9" s="19"/>
      <c r="DR9" s="19">
        <v>60</v>
      </c>
      <c r="DS9" s="19">
        <v>60</v>
      </c>
      <c r="DT9" s="19">
        <v>65</v>
      </c>
      <c r="DU9" s="19">
        <v>65</v>
      </c>
      <c r="DV9" s="19">
        <v>912</v>
      </c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</row>
    <row r="10" spans="1:145">
      <c r="A10" s="13">
        <v>2</v>
      </c>
      <c r="B10" s="12">
        <v>496</v>
      </c>
      <c r="C10" s="12">
        <v>516</v>
      </c>
      <c r="D10" s="12">
        <v>424</v>
      </c>
      <c r="E10" s="12">
        <v>455</v>
      </c>
      <c r="F10" s="12">
        <v>512</v>
      </c>
      <c r="G10" s="12">
        <v>457</v>
      </c>
      <c r="H10" s="12">
        <v>503</v>
      </c>
      <c r="I10" s="12">
        <v>520</v>
      </c>
      <c r="J10" s="12">
        <v>526</v>
      </c>
      <c r="K10" s="12">
        <v>522</v>
      </c>
      <c r="L10" s="12">
        <v>518</v>
      </c>
      <c r="M10" s="12"/>
      <c r="N10" s="12">
        <v>507</v>
      </c>
      <c r="O10" s="12">
        <v>538</v>
      </c>
      <c r="P10" s="12">
        <v>454</v>
      </c>
      <c r="Q10" s="12">
        <v>464</v>
      </c>
      <c r="R10" s="12">
        <v>494.13333333333333</v>
      </c>
      <c r="S10" s="12"/>
      <c r="T10" s="12">
        <v>651</v>
      </c>
      <c r="U10" s="12">
        <v>578</v>
      </c>
      <c r="V10" s="12"/>
      <c r="W10" s="12"/>
      <c r="X10" s="12">
        <v>652</v>
      </c>
      <c r="Y10" s="12">
        <v>702</v>
      </c>
      <c r="Z10" s="12">
        <v>684</v>
      </c>
      <c r="AA10" s="12"/>
      <c r="AB10" s="12">
        <v>695</v>
      </c>
      <c r="AC10" s="12">
        <v>672</v>
      </c>
      <c r="AD10" s="12"/>
      <c r="AE10" s="12">
        <v>631</v>
      </c>
      <c r="AF10" s="12">
        <v>636</v>
      </c>
      <c r="AG10" s="12">
        <v>720</v>
      </c>
      <c r="AH10" s="12">
        <v>748</v>
      </c>
      <c r="AI10" s="12">
        <v>669.90909090909088</v>
      </c>
      <c r="AJ10" s="12"/>
      <c r="AK10" s="12"/>
      <c r="AL10" s="12">
        <v>45</v>
      </c>
      <c r="AM10" s="12">
        <v>68.3</v>
      </c>
      <c r="AN10" s="12">
        <v>46.7</v>
      </c>
      <c r="AO10" s="12">
        <v>50</v>
      </c>
      <c r="AP10" s="12">
        <v>55</v>
      </c>
      <c r="AQ10" s="12">
        <v>65</v>
      </c>
      <c r="AR10" s="12">
        <v>46.7</v>
      </c>
      <c r="AS10" s="12">
        <v>55</v>
      </c>
      <c r="AT10" s="12">
        <v>61.7</v>
      </c>
      <c r="AU10" s="12">
        <v>45.2</v>
      </c>
      <c r="AV10" s="12">
        <v>54.1</v>
      </c>
      <c r="AW10" s="12"/>
      <c r="AX10" s="12">
        <v>41.7</v>
      </c>
      <c r="AY10" s="12">
        <v>60</v>
      </c>
      <c r="AZ10" s="12">
        <v>55.4</v>
      </c>
      <c r="BA10" s="12">
        <v>64.599999999999994</v>
      </c>
      <c r="BB10" s="12">
        <v>54.293333333333337</v>
      </c>
      <c r="BC10" s="12"/>
      <c r="BD10" s="12">
        <v>75</v>
      </c>
      <c r="BE10" s="12">
        <v>75</v>
      </c>
      <c r="BF10" s="12"/>
      <c r="BG10" s="12"/>
      <c r="BH10" s="12">
        <v>75</v>
      </c>
      <c r="BI10" s="12">
        <v>60</v>
      </c>
      <c r="BJ10" s="12">
        <v>80</v>
      </c>
      <c r="BK10" s="12"/>
      <c r="BL10" s="12">
        <v>66.7</v>
      </c>
      <c r="BM10" s="12">
        <v>76.2</v>
      </c>
      <c r="BN10" s="12"/>
      <c r="BO10" s="12">
        <v>65</v>
      </c>
      <c r="BP10" s="12">
        <v>40</v>
      </c>
      <c r="BQ10" s="12">
        <v>65</v>
      </c>
      <c r="BR10" s="12">
        <v>65</v>
      </c>
      <c r="BS10" s="12">
        <v>67.536363636363632</v>
      </c>
      <c r="BT10" s="12"/>
      <c r="BU10" s="12"/>
      <c r="BV10" s="12">
        <v>14.1</v>
      </c>
      <c r="BW10" s="12">
        <v>11.2</v>
      </c>
      <c r="BX10" s="12">
        <v>15.4</v>
      </c>
      <c r="BY10" s="12">
        <v>15.2</v>
      </c>
      <c r="BZ10" s="12">
        <v>17.3</v>
      </c>
      <c r="CA10" s="12">
        <v>11.5</v>
      </c>
      <c r="CB10" s="12">
        <v>16.600000000000001</v>
      </c>
      <c r="CC10" s="12">
        <v>12.6</v>
      </c>
      <c r="CD10" s="12">
        <v>11.5</v>
      </c>
      <c r="CE10" s="12">
        <v>14.3</v>
      </c>
      <c r="CF10" s="12">
        <v>12.6</v>
      </c>
      <c r="CG10" s="12"/>
      <c r="CH10" s="12">
        <v>16.7</v>
      </c>
      <c r="CI10" s="12">
        <v>13.1</v>
      </c>
      <c r="CJ10" s="12">
        <v>12.4</v>
      </c>
      <c r="CK10" s="12">
        <v>10.7</v>
      </c>
      <c r="CL10" s="12">
        <v>13.679999999999998</v>
      </c>
      <c r="CM10" s="12"/>
      <c r="CN10" s="12">
        <v>9.4</v>
      </c>
      <c r="CO10" s="12">
        <v>10.4</v>
      </c>
      <c r="CP10" s="12"/>
      <c r="CQ10" s="12"/>
      <c r="CR10" s="12">
        <v>8.5</v>
      </c>
      <c r="CS10" s="12">
        <v>11</v>
      </c>
      <c r="CT10" s="12">
        <v>9.6</v>
      </c>
      <c r="CU10" s="12"/>
      <c r="CV10" s="12">
        <v>11.9</v>
      </c>
      <c r="CW10" s="12">
        <v>11.4</v>
      </c>
      <c r="CX10" s="12"/>
      <c r="CY10" s="12">
        <v>11.9</v>
      </c>
      <c r="CZ10" s="12">
        <v>16.100000000000001</v>
      </c>
      <c r="DA10" s="12">
        <v>9.6999999999999993</v>
      </c>
      <c r="DB10" s="12">
        <v>12.2</v>
      </c>
      <c r="DC10" s="12">
        <v>11.100000000000001</v>
      </c>
      <c r="DD10" s="12"/>
      <c r="DE10" s="12"/>
      <c r="DF10" s="19">
        <v>60</v>
      </c>
      <c r="DG10" s="19">
        <v>60</v>
      </c>
      <c r="DH10" s="19">
        <v>60</v>
      </c>
      <c r="DI10" s="19">
        <v>60</v>
      </c>
      <c r="DJ10" s="19">
        <v>60</v>
      </c>
      <c r="DK10" s="19">
        <v>60</v>
      </c>
      <c r="DL10" s="19">
        <v>60</v>
      </c>
      <c r="DM10" s="19">
        <v>60</v>
      </c>
      <c r="DN10" s="19">
        <v>60</v>
      </c>
      <c r="DO10" s="19">
        <v>62</v>
      </c>
      <c r="DP10" s="19">
        <v>61</v>
      </c>
      <c r="DQ10" s="19"/>
      <c r="DR10" s="19">
        <v>60</v>
      </c>
      <c r="DS10" s="19">
        <v>60</v>
      </c>
      <c r="DT10" s="19">
        <v>65</v>
      </c>
      <c r="DU10" s="19">
        <v>65</v>
      </c>
      <c r="DV10" s="19">
        <v>913</v>
      </c>
      <c r="DW10" s="19"/>
      <c r="DX10" s="19">
        <v>20</v>
      </c>
      <c r="DY10" s="19">
        <v>20</v>
      </c>
      <c r="DZ10" s="19"/>
      <c r="EA10" s="19"/>
      <c r="EB10" s="19">
        <v>20</v>
      </c>
      <c r="EC10" s="19">
        <v>20</v>
      </c>
      <c r="ED10" s="19">
        <v>20</v>
      </c>
      <c r="EE10" s="19"/>
      <c r="EF10" s="19">
        <v>21</v>
      </c>
      <c r="EG10" s="19">
        <v>21</v>
      </c>
      <c r="EH10" s="19"/>
      <c r="EI10" s="19">
        <v>20</v>
      </c>
      <c r="EJ10" s="19">
        <v>20</v>
      </c>
      <c r="EK10" s="19">
        <v>20</v>
      </c>
      <c r="EL10" s="19">
        <v>20</v>
      </c>
      <c r="EM10" s="19">
        <v>222</v>
      </c>
      <c r="EN10" s="19"/>
      <c r="EO10" s="19"/>
    </row>
    <row r="11" spans="1:145">
      <c r="A11" s="13">
        <v>3</v>
      </c>
      <c r="B11" s="12">
        <v>475</v>
      </c>
      <c r="C11" s="12">
        <v>503</v>
      </c>
      <c r="D11" s="12">
        <v>443</v>
      </c>
      <c r="E11" s="12">
        <v>474</v>
      </c>
      <c r="F11" s="12">
        <v>539</v>
      </c>
      <c r="G11" s="12">
        <v>465</v>
      </c>
      <c r="H11" s="12">
        <v>515</v>
      </c>
      <c r="I11" s="12">
        <v>531</v>
      </c>
      <c r="J11" s="12">
        <v>514</v>
      </c>
      <c r="K11" s="12">
        <v>496</v>
      </c>
      <c r="L11" s="12">
        <v>515</v>
      </c>
      <c r="M11" s="12"/>
      <c r="N11" s="12">
        <v>514</v>
      </c>
      <c r="O11" s="12">
        <v>560</v>
      </c>
      <c r="P11" s="12">
        <v>479</v>
      </c>
      <c r="Q11" s="12">
        <v>517</v>
      </c>
      <c r="R11" s="12">
        <v>502.66666666666669</v>
      </c>
      <c r="S11" s="12">
        <v>670</v>
      </c>
      <c r="T11" s="12">
        <v>594</v>
      </c>
      <c r="U11" s="12">
        <v>603</v>
      </c>
      <c r="V11" s="12">
        <v>673</v>
      </c>
      <c r="W11" s="12">
        <v>641</v>
      </c>
      <c r="X11" s="12">
        <v>675</v>
      </c>
      <c r="Y11" s="12">
        <v>642</v>
      </c>
      <c r="Z11" s="12">
        <v>651</v>
      </c>
      <c r="AA11" s="12"/>
      <c r="AB11" s="12">
        <v>739</v>
      </c>
      <c r="AC11" s="12">
        <v>670</v>
      </c>
      <c r="AD11" s="12"/>
      <c r="AE11" s="12">
        <v>693</v>
      </c>
      <c r="AF11" s="12">
        <v>706</v>
      </c>
      <c r="AG11" s="12">
        <v>716</v>
      </c>
      <c r="AH11" s="12">
        <v>711</v>
      </c>
      <c r="AI11" s="12">
        <v>670.28571428571433</v>
      </c>
      <c r="AJ11" s="12"/>
      <c r="AK11" s="12"/>
      <c r="AL11" s="12">
        <v>60</v>
      </c>
      <c r="AM11" s="12">
        <v>53.3</v>
      </c>
      <c r="AN11" s="12">
        <v>45</v>
      </c>
      <c r="AO11" s="12">
        <v>65</v>
      </c>
      <c r="AP11" s="12">
        <v>48.3</v>
      </c>
      <c r="AQ11" s="12">
        <v>56.7</v>
      </c>
      <c r="AR11" s="12">
        <v>58.3</v>
      </c>
      <c r="AS11" s="12">
        <v>53.3</v>
      </c>
      <c r="AT11" s="12">
        <v>68.3</v>
      </c>
      <c r="AU11" s="12">
        <v>69.400000000000006</v>
      </c>
      <c r="AV11" s="12">
        <v>50.8</v>
      </c>
      <c r="AW11" s="12"/>
      <c r="AX11" s="12">
        <v>48.3</v>
      </c>
      <c r="AY11" s="12">
        <v>70</v>
      </c>
      <c r="AZ11" s="12">
        <v>47.7</v>
      </c>
      <c r="BA11" s="12">
        <v>49.2</v>
      </c>
      <c r="BB11" s="12">
        <v>56.24</v>
      </c>
      <c r="BC11" s="12">
        <v>50</v>
      </c>
      <c r="BD11" s="12">
        <v>35</v>
      </c>
      <c r="BE11" s="12">
        <v>80</v>
      </c>
      <c r="BF11" s="12">
        <v>65</v>
      </c>
      <c r="BG11" s="12">
        <v>46.7</v>
      </c>
      <c r="BH11" s="12">
        <v>70</v>
      </c>
      <c r="BI11" s="12">
        <v>65</v>
      </c>
      <c r="BJ11" s="12">
        <v>45</v>
      </c>
      <c r="BK11" s="12"/>
      <c r="BL11" s="12">
        <v>90</v>
      </c>
      <c r="BM11" s="12">
        <v>66.7</v>
      </c>
      <c r="BN11" s="12"/>
      <c r="BO11" s="12">
        <v>70</v>
      </c>
      <c r="BP11" s="12">
        <v>40</v>
      </c>
      <c r="BQ11" s="12">
        <v>50</v>
      </c>
      <c r="BR11" s="12">
        <v>75</v>
      </c>
      <c r="BS11" s="12">
        <v>60.600000000000009</v>
      </c>
      <c r="BT11" s="12"/>
      <c r="BU11" s="12"/>
      <c r="BV11" s="12">
        <v>12</v>
      </c>
      <c r="BW11" s="12">
        <v>11.6</v>
      </c>
      <c r="BX11" s="12">
        <v>15</v>
      </c>
      <c r="BY11" s="12">
        <v>11.4</v>
      </c>
      <c r="BZ11" s="12">
        <v>13.2</v>
      </c>
      <c r="CA11" s="12">
        <v>14.3</v>
      </c>
      <c r="CB11" s="12">
        <v>12.8</v>
      </c>
      <c r="CC11" s="12">
        <v>12.2</v>
      </c>
      <c r="CD11" s="12">
        <v>12.1</v>
      </c>
      <c r="CE11" s="12">
        <v>11.2</v>
      </c>
      <c r="CF11" s="12">
        <v>12.2</v>
      </c>
      <c r="CG11" s="12"/>
      <c r="CH11" s="12">
        <v>14.5</v>
      </c>
      <c r="CI11" s="12">
        <v>9.5</v>
      </c>
      <c r="CJ11" s="12">
        <v>12.9</v>
      </c>
      <c r="CK11" s="12">
        <v>14.5</v>
      </c>
      <c r="CL11" s="12">
        <v>12.626666666666667</v>
      </c>
      <c r="CM11" s="12">
        <v>13.5</v>
      </c>
      <c r="CN11" s="12">
        <v>18</v>
      </c>
      <c r="CO11" s="12">
        <v>10.3</v>
      </c>
      <c r="CP11" s="12">
        <v>10.1</v>
      </c>
      <c r="CQ11" s="12">
        <v>13.3</v>
      </c>
      <c r="CR11" s="12">
        <v>9.8000000000000007</v>
      </c>
      <c r="CS11" s="12">
        <v>10.8</v>
      </c>
      <c r="CT11" s="12">
        <v>15</v>
      </c>
      <c r="CU11" s="12"/>
      <c r="CV11" s="12">
        <v>7.3</v>
      </c>
      <c r="CW11" s="12">
        <v>8.9</v>
      </c>
      <c r="CX11" s="12"/>
      <c r="CY11" s="12">
        <v>9.5</v>
      </c>
      <c r="CZ11" s="12">
        <v>13.1</v>
      </c>
      <c r="DA11" s="12">
        <v>14</v>
      </c>
      <c r="DB11" s="12">
        <v>12.8</v>
      </c>
      <c r="DC11" s="12">
        <v>11.885714285714286</v>
      </c>
      <c r="DD11" s="12"/>
      <c r="DE11" s="12"/>
      <c r="DF11" s="19">
        <v>60</v>
      </c>
      <c r="DG11" s="19">
        <v>60</v>
      </c>
      <c r="DH11" s="19">
        <v>60</v>
      </c>
      <c r="DI11" s="19">
        <v>60</v>
      </c>
      <c r="DJ11" s="19">
        <v>60</v>
      </c>
      <c r="DK11" s="19">
        <v>60</v>
      </c>
      <c r="DL11" s="19">
        <v>60</v>
      </c>
      <c r="DM11" s="19">
        <v>60</v>
      </c>
      <c r="DN11" s="19">
        <v>60</v>
      </c>
      <c r="DO11" s="19">
        <v>62</v>
      </c>
      <c r="DP11" s="19">
        <v>61</v>
      </c>
      <c r="DQ11" s="19"/>
      <c r="DR11" s="19">
        <v>60</v>
      </c>
      <c r="DS11" s="19">
        <v>60</v>
      </c>
      <c r="DT11" s="19">
        <v>65</v>
      </c>
      <c r="DU11" s="19">
        <v>65</v>
      </c>
      <c r="DV11" s="19">
        <v>913</v>
      </c>
      <c r="DW11" s="19">
        <v>60</v>
      </c>
      <c r="DX11" s="19">
        <v>20</v>
      </c>
      <c r="DY11" s="19">
        <v>20</v>
      </c>
      <c r="DZ11" s="19">
        <v>60</v>
      </c>
      <c r="EA11" s="19">
        <v>60</v>
      </c>
      <c r="EB11" s="19">
        <v>20</v>
      </c>
      <c r="EC11" s="19">
        <v>20</v>
      </c>
      <c r="ED11" s="19">
        <v>20</v>
      </c>
      <c r="EE11" s="19"/>
      <c r="EF11" s="19">
        <v>20</v>
      </c>
      <c r="EG11" s="19">
        <v>21</v>
      </c>
      <c r="EH11" s="19"/>
      <c r="EI11" s="19">
        <v>20</v>
      </c>
      <c r="EJ11" s="19">
        <v>20</v>
      </c>
      <c r="EK11" s="19">
        <v>20</v>
      </c>
      <c r="EL11" s="19">
        <v>20</v>
      </c>
      <c r="EM11" s="19">
        <v>401</v>
      </c>
      <c r="EN11" s="19"/>
      <c r="EO11" s="19"/>
    </row>
    <row r="12" spans="1:145">
      <c r="A12" s="13">
        <v>4</v>
      </c>
      <c r="B12" s="12">
        <v>469</v>
      </c>
      <c r="C12" s="12">
        <v>477</v>
      </c>
      <c r="D12" s="12">
        <v>420</v>
      </c>
      <c r="E12" s="12">
        <v>495</v>
      </c>
      <c r="F12" s="12">
        <v>511</v>
      </c>
      <c r="G12" s="12">
        <v>475</v>
      </c>
      <c r="H12" s="12">
        <v>499</v>
      </c>
      <c r="I12" s="12">
        <v>515</v>
      </c>
      <c r="J12" s="12">
        <v>521</v>
      </c>
      <c r="K12" s="12">
        <v>521</v>
      </c>
      <c r="L12" s="12">
        <v>484</v>
      </c>
      <c r="M12" s="12"/>
      <c r="N12" s="12">
        <v>517</v>
      </c>
      <c r="O12" s="12">
        <v>540</v>
      </c>
      <c r="P12" s="12">
        <v>478</v>
      </c>
      <c r="Q12" s="12">
        <v>520</v>
      </c>
      <c r="R12" s="12">
        <v>496.13333333333333</v>
      </c>
      <c r="S12" s="12">
        <v>737</v>
      </c>
      <c r="T12" s="12">
        <v>641</v>
      </c>
      <c r="U12" s="12">
        <v>596</v>
      </c>
      <c r="V12" s="12">
        <v>679</v>
      </c>
      <c r="W12" s="12">
        <v>639</v>
      </c>
      <c r="X12" s="12">
        <v>648</v>
      </c>
      <c r="Y12" s="12">
        <v>575</v>
      </c>
      <c r="Z12" s="12">
        <v>611</v>
      </c>
      <c r="AA12" s="12">
        <v>638</v>
      </c>
      <c r="AB12" s="12">
        <v>759</v>
      </c>
      <c r="AC12" s="12">
        <v>662</v>
      </c>
      <c r="AD12" s="12"/>
      <c r="AE12" s="12">
        <v>649</v>
      </c>
      <c r="AF12" s="12">
        <v>701</v>
      </c>
      <c r="AG12" s="12">
        <v>692</v>
      </c>
      <c r="AH12" s="12">
        <v>744</v>
      </c>
      <c r="AI12" s="12">
        <v>664.73333333333335</v>
      </c>
      <c r="AJ12" s="12"/>
      <c r="AK12" s="12"/>
      <c r="AL12" s="12">
        <v>48.3</v>
      </c>
      <c r="AM12" s="12">
        <v>61.7</v>
      </c>
      <c r="AN12" s="12">
        <v>55</v>
      </c>
      <c r="AO12" s="12">
        <v>58.3</v>
      </c>
      <c r="AP12" s="12">
        <v>56.7</v>
      </c>
      <c r="AQ12" s="12">
        <v>51.7</v>
      </c>
      <c r="AR12" s="12">
        <v>56.7</v>
      </c>
      <c r="AS12" s="12">
        <v>63.3</v>
      </c>
      <c r="AT12" s="12">
        <v>73.3</v>
      </c>
      <c r="AU12" s="12">
        <v>48.4</v>
      </c>
      <c r="AV12" s="12">
        <v>58.3</v>
      </c>
      <c r="AW12" s="12"/>
      <c r="AX12" s="12">
        <v>53.3</v>
      </c>
      <c r="AY12" s="12">
        <v>51.7</v>
      </c>
      <c r="AZ12" s="12">
        <v>53.8</v>
      </c>
      <c r="BA12" s="12">
        <v>58.5</v>
      </c>
      <c r="BB12" s="12">
        <v>56.599999999999994</v>
      </c>
      <c r="BC12" s="12">
        <v>60</v>
      </c>
      <c r="BD12" s="12">
        <v>45</v>
      </c>
      <c r="BE12" s="12">
        <v>61.9</v>
      </c>
      <c r="BF12" s="12">
        <v>58.3</v>
      </c>
      <c r="BG12" s="12">
        <v>50</v>
      </c>
      <c r="BH12" s="12">
        <v>55</v>
      </c>
      <c r="BI12" s="12">
        <v>60</v>
      </c>
      <c r="BJ12" s="12">
        <v>55</v>
      </c>
      <c r="BK12" s="12">
        <v>50</v>
      </c>
      <c r="BL12" s="12">
        <v>63.6</v>
      </c>
      <c r="BM12" s="12">
        <v>66.7</v>
      </c>
      <c r="BN12" s="12"/>
      <c r="BO12" s="12">
        <v>60</v>
      </c>
      <c r="BP12" s="12">
        <v>45</v>
      </c>
      <c r="BQ12" s="12">
        <v>60</v>
      </c>
      <c r="BR12" s="12">
        <v>66.7</v>
      </c>
      <c r="BS12" s="12">
        <v>57.146666666666668</v>
      </c>
      <c r="BT12" s="12"/>
      <c r="BU12" s="12"/>
      <c r="BV12" s="12">
        <v>13.3</v>
      </c>
      <c r="BW12" s="12">
        <v>14.4</v>
      </c>
      <c r="BX12" s="12">
        <v>14</v>
      </c>
      <c r="BY12" s="12">
        <v>13.5</v>
      </c>
      <c r="BZ12" s="12">
        <v>11.3</v>
      </c>
      <c r="CA12" s="12">
        <v>12.3</v>
      </c>
      <c r="CB12" s="12">
        <v>14</v>
      </c>
      <c r="CC12" s="12">
        <v>11.9</v>
      </c>
      <c r="CD12" s="12">
        <v>11.7</v>
      </c>
      <c r="CE12" s="12">
        <v>12.2</v>
      </c>
      <c r="CF12" s="12">
        <v>11.6</v>
      </c>
      <c r="CG12" s="12"/>
      <c r="CH12" s="12">
        <v>12.8</v>
      </c>
      <c r="CI12" s="12">
        <v>14.6</v>
      </c>
      <c r="CJ12" s="12">
        <v>13.4</v>
      </c>
      <c r="CK12" s="12">
        <v>12.7</v>
      </c>
      <c r="CL12" s="12">
        <v>12.913333333333332</v>
      </c>
      <c r="CM12" s="12">
        <v>11.6</v>
      </c>
      <c r="CN12" s="12">
        <v>14.2</v>
      </c>
      <c r="CO12" s="12">
        <v>9.6999999999999993</v>
      </c>
      <c r="CP12" s="12">
        <v>10.9</v>
      </c>
      <c r="CQ12" s="12">
        <v>13.8</v>
      </c>
      <c r="CR12" s="12">
        <v>13.6</v>
      </c>
      <c r="CS12" s="12">
        <v>10.3</v>
      </c>
      <c r="CT12" s="12">
        <v>12.4</v>
      </c>
      <c r="CU12" s="12">
        <v>11.4</v>
      </c>
      <c r="CV12" s="12">
        <v>14.1</v>
      </c>
      <c r="CW12" s="12">
        <v>9.4</v>
      </c>
      <c r="CX12" s="12"/>
      <c r="CY12" s="12">
        <v>12.6</v>
      </c>
      <c r="CZ12" s="12">
        <v>14.6</v>
      </c>
      <c r="DA12" s="12">
        <v>11.2</v>
      </c>
      <c r="DB12" s="12">
        <v>11.4</v>
      </c>
      <c r="DC12" s="12">
        <v>12.08</v>
      </c>
      <c r="DD12" s="12"/>
      <c r="DE12" s="12"/>
      <c r="DF12" s="19">
        <v>60</v>
      </c>
      <c r="DG12" s="19">
        <v>60</v>
      </c>
      <c r="DH12" s="19">
        <v>60</v>
      </c>
      <c r="DI12" s="19">
        <v>60</v>
      </c>
      <c r="DJ12" s="19">
        <v>60</v>
      </c>
      <c r="DK12" s="19">
        <v>60</v>
      </c>
      <c r="DL12" s="19">
        <v>60</v>
      </c>
      <c r="DM12" s="19">
        <v>60</v>
      </c>
      <c r="DN12" s="19">
        <v>60</v>
      </c>
      <c r="DO12" s="19">
        <v>62</v>
      </c>
      <c r="DP12" s="19">
        <v>60</v>
      </c>
      <c r="DQ12" s="19"/>
      <c r="DR12" s="19">
        <v>60</v>
      </c>
      <c r="DS12" s="19">
        <v>60</v>
      </c>
      <c r="DT12" s="19">
        <v>65</v>
      </c>
      <c r="DU12" s="19">
        <v>65</v>
      </c>
      <c r="DV12" s="19">
        <v>912</v>
      </c>
      <c r="DW12" s="19">
        <v>60</v>
      </c>
      <c r="DX12" s="19">
        <v>20</v>
      </c>
      <c r="DY12" s="19">
        <v>21</v>
      </c>
      <c r="DZ12" s="19">
        <v>60</v>
      </c>
      <c r="EA12" s="19">
        <v>60</v>
      </c>
      <c r="EB12" s="19">
        <v>20</v>
      </c>
      <c r="EC12" s="19">
        <v>20</v>
      </c>
      <c r="ED12" s="19">
        <v>20</v>
      </c>
      <c r="EE12" s="19">
        <v>4</v>
      </c>
      <c r="EF12" s="19">
        <v>22</v>
      </c>
      <c r="EG12" s="19">
        <v>21</v>
      </c>
      <c r="EH12" s="19"/>
      <c r="EI12" s="19">
        <v>20</v>
      </c>
      <c r="EJ12" s="19">
        <v>20</v>
      </c>
      <c r="EK12" s="19">
        <v>30</v>
      </c>
      <c r="EL12" s="19">
        <v>30</v>
      </c>
      <c r="EM12" s="19">
        <v>428</v>
      </c>
      <c r="EN12" s="19"/>
      <c r="EO12" s="19"/>
    </row>
    <row r="13" spans="1:145">
      <c r="A13" s="13">
        <v>5</v>
      </c>
      <c r="B13" s="12">
        <v>482</v>
      </c>
      <c r="C13" s="12">
        <v>498</v>
      </c>
      <c r="D13" s="12">
        <v>426</v>
      </c>
      <c r="E13" s="12">
        <v>481</v>
      </c>
      <c r="F13" s="12">
        <v>546</v>
      </c>
      <c r="G13" s="12">
        <v>488</v>
      </c>
      <c r="H13" s="12">
        <v>508</v>
      </c>
      <c r="I13" s="12">
        <v>529</v>
      </c>
      <c r="J13" s="12">
        <v>503</v>
      </c>
      <c r="K13" s="12">
        <v>538</v>
      </c>
      <c r="L13" s="12">
        <v>560</v>
      </c>
      <c r="M13" s="12"/>
      <c r="N13" s="12">
        <v>501</v>
      </c>
      <c r="O13" s="12">
        <v>572</v>
      </c>
      <c r="P13" s="12">
        <v>490</v>
      </c>
      <c r="Q13" s="12">
        <v>503</v>
      </c>
      <c r="R13" s="12">
        <v>508.33333333333331</v>
      </c>
      <c r="S13" s="12"/>
      <c r="T13" s="12">
        <v>634</v>
      </c>
      <c r="U13" s="12">
        <v>603</v>
      </c>
      <c r="V13" s="12"/>
      <c r="W13" s="12"/>
      <c r="X13" s="12">
        <v>681</v>
      </c>
      <c r="Y13" s="12">
        <v>677</v>
      </c>
      <c r="Z13" s="12">
        <v>602</v>
      </c>
      <c r="AA13" s="12">
        <v>646</v>
      </c>
      <c r="AB13" s="12">
        <v>665</v>
      </c>
      <c r="AC13" s="12">
        <v>672</v>
      </c>
      <c r="AD13" s="12"/>
      <c r="AE13" s="12">
        <v>589</v>
      </c>
      <c r="AF13" s="12">
        <v>697</v>
      </c>
      <c r="AG13" s="12">
        <v>676</v>
      </c>
      <c r="AH13" s="12">
        <v>657</v>
      </c>
      <c r="AI13" s="12">
        <v>649.91666666666663</v>
      </c>
      <c r="AJ13" s="12"/>
      <c r="AK13" s="12"/>
      <c r="AL13" s="12">
        <v>48.3</v>
      </c>
      <c r="AM13" s="12">
        <v>53.3</v>
      </c>
      <c r="AN13" s="12">
        <v>52.5</v>
      </c>
      <c r="AO13" s="12">
        <v>61.7</v>
      </c>
      <c r="AP13" s="12">
        <v>70</v>
      </c>
      <c r="AQ13" s="12">
        <v>41.7</v>
      </c>
      <c r="AR13" s="12">
        <v>58.3</v>
      </c>
      <c r="AS13" s="12">
        <v>56.7</v>
      </c>
      <c r="AT13" s="12">
        <v>66.7</v>
      </c>
      <c r="AU13" s="12">
        <v>46.8</v>
      </c>
      <c r="AV13" s="12">
        <v>75.400000000000006</v>
      </c>
      <c r="AW13" s="12"/>
      <c r="AX13" s="12">
        <v>56.7</v>
      </c>
      <c r="AY13" s="12">
        <v>61.7</v>
      </c>
      <c r="AZ13" s="12">
        <v>58.5</v>
      </c>
      <c r="BA13" s="12">
        <v>68.7</v>
      </c>
      <c r="BB13" s="12">
        <v>58.466666666666676</v>
      </c>
      <c r="BC13" s="12"/>
      <c r="BD13" s="12">
        <v>55</v>
      </c>
      <c r="BE13" s="12">
        <v>65</v>
      </c>
      <c r="BF13" s="12"/>
      <c r="BG13" s="12"/>
      <c r="BH13" s="12">
        <v>55</v>
      </c>
      <c r="BI13" s="12">
        <v>75</v>
      </c>
      <c r="BJ13" s="12">
        <v>75</v>
      </c>
      <c r="BK13" s="12">
        <v>65</v>
      </c>
      <c r="BL13" s="12">
        <v>66.7</v>
      </c>
      <c r="BM13" s="12">
        <v>81</v>
      </c>
      <c r="BN13" s="12"/>
      <c r="BO13" s="12">
        <v>60</v>
      </c>
      <c r="BP13" s="12">
        <v>60</v>
      </c>
      <c r="BQ13" s="12">
        <v>66.7</v>
      </c>
      <c r="BR13" s="12">
        <v>66.7</v>
      </c>
      <c r="BS13" s="12">
        <v>65.925000000000011</v>
      </c>
      <c r="BT13" s="12"/>
      <c r="BU13" s="12"/>
      <c r="BV13" s="12">
        <v>12.5</v>
      </c>
      <c r="BW13" s="12">
        <v>12.6</v>
      </c>
      <c r="BX13" s="12">
        <v>13.5</v>
      </c>
      <c r="BY13" s="12">
        <v>11.2</v>
      </c>
      <c r="BZ13" s="12">
        <v>10.5</v>
      </c>
      <c r="CA13" s="12">
        <v>14.1</v>
      </c>
      <c r="CB13" s="12">
        <v>11.9</v>
      </c>
      <c r="CC13" s="12">
        <v>13.5</v>
      </c>
      <c r="CD13" s="12">
        <v>10.5</v>
      </c>
      <c r="CE13" s="12">
        <v>14</v>
      </c>
      <c r="CF13" s="12">
        <v>9.4</v>
      </c>
      <c r="CG13" s="12"/>
      <c r="CH13" s="12">
        <v>12.9</v>
      </c>
      <c r="CI13" s="12">
        <v>9.8000000000000007</v>
      </c>
      <c r="CJ13" s="12">
        <v>11.1</v>
      </c>
      <c r="CK13" s="12">
        <v>11</v>
      </c>
      <c r="CL13" s="12">
        <v>11.9</v>
      </c>
      <c r="CM13" s="12"/>
      <c r="CN13" s="12">
        <v>12.8</v>
      </c>
      <c r="CO13" s="12">
        <v>12.8</v>
      </c>
      <c r="CP13" s="12"/>
      <c r="CQ13" s="12"/>
      <c r="CR13" s="12">
        <v>10.1</v>
      </c>
      <c r="CS13" s="12">
        <v>8.8000000000000007</v>
      </c>
      <c r="CT13" s="12">
        <v>9.1999999999999993</v>
      </c>
      <c r="CU13" s="12">
        <v>9.8000000000000007</v>
      </c>
      <c r="CV13" s="12">
        <v>8.3000000000000007</v>
      </c>
      <c r="CW13" s="12">
        <v>7.8</v>
      </c>
      <c r="CX13" s="12"/>
      <c r="CY13" s="12">
        <v>15.8</v>
      </c>
      <c r="CZ13" s="12">
        <v>11.5</v>
      </c>
      <c r="DA13" s="12">
        <v>13.6</v>
      </c>
      <c r="DB13" s="12">
        <v>9.9</v>
      </c>
      <c r="DC13" s="12">
        <v>10.866666666666665</v>
      </c>
      <c r="DD13" s="12"/>
      <c r="DE13" s="12"/>
      <c r="DF13" s="19">
        <v>60</v>
      </c>
      <c r="DG13" s="19">
        <v>60</v>
      </c>
      <c r="DH13" s="19">
        <v>59</v>
      </c>
      <c r="DI13" s="19">
        <v>60</v>
      </c>
      <c r="DJ13" s="19">
        <v>60</v>
      </c>
      <c r="DK13" s="19">
        <v>60</v>
      </c>
      <c r="DL13" s="19">
        <v>60</v>
      </c>
      <c r="DM13" s="19">
        <v>60</v>
      </c>
      <c r="DN13" s="19">
        <v>60</v>
      </c>
      <c r="DO13" s="19">
        <v>62</v>
      </c>
      <c r="DP13" s="19">
        <v>61</v>
      </c>
      <c r="DQ13" s="19"/>
      <c r="DR13" s="19">
        <v>60</v>
      </c>
      <c r="DS13" s="19">
        <v>60</v>
      </c>
      <c r="DT13" s="19">
        <v>65</v>
      </c>
      <c r="DU13" s="19">
        <v>67</v>
      </c>
      <c r="DV13" s="19">
        <v>914</v>
      </c>
      <c r="DW13" s="19"/>
      <c r="DX13" s="19">
        <v>20</v>
      </c>
      <c r="DY13" s="19">
        <v>20</v>
      </c>
      <c r="DZ13" s="19"/>
      <c r="EA13" s="19"/>
      <c r="EB13" s="19">
        <v>20</v>
      </c>
      <c r="EC13" s="19">
        <v>20</v>
      </c>
      <c r="ED13" s="19">
        <v>20</v>
      </c>
      <c r="EE13" s="19">
        <v>20</v>
      </c>
      <c r="EF13" s="19">
        <v>21</v>
      </c>
      <c r="EG13" s="19">
        <v>21</v>
      </c>
      <c r="EH13" s="19"/>
      <c r="EI13" s="19">
        <v>20</v>
      </c>
      <c r="EJ13" s="19">
        <v>20</v>
      </c>
      <c r="EK13" s="19">
        <v>30</v>
      </c>
      <c r="EL13" s="19">
        <v>30</v>
      </c>
      <c r="EM13" s="19">
        <v>262</v>
      </c>
      <c r="EN13" s="19"/>
      <c r="EO13" s="19"/>
    </row>
    <row r="14" spans="1:145">
      <c r="A14" s="13">
        <v>6</v>
      </c>
      <c r="B14" s="12">
        <v>489</v>
      </c>
      <c r="C14" s="12">
        <v>500</v>
      </c>
      <c r="D14" s="12">
        <v>416</v>
      </c>
      <c r="E14" s="12">
        <v>470</v>
      </c>
      <c r="F14" s="12">
        <v>476</v>
      </c>
      <c r="G14" s="12">
        <v>472</v>
      </c>
      <c r="H14" s="12">
        <v>497</v>
      </c>
      <c r="I14" s="12">
        <v>506</v>
      </c>
      <c r="J14" s="12">
        <v>504</v>
      </c>
      <c r="K14" s="12">
        <v>493</v>
      </c>
      <c r="L14" s="12">
        <v>497</v>
      </c>
      <c r="M14" s="12"/>
      <c r="N14" s="12">
        <v>521</v>
      </c>
      <c r="O14" s="12">
        <v>581</v>
      </c>
      <c r="P14" s="12">
        <v>495</v>
      </c>
      <c r="Q14" s="12">
        <v>508</v>
      </c>
      <c r="R14" s="12">
        <v>495</v>
      </c>
      <c r="S14" s="12"/>
      <c r="T14" s="12">
        <v>682</v>
      </c>
      <c r="U14" s="12">
        <v>632</v>
      </c>
      <c r="V14" s="12"/>
      <c r="W14" s="12"/>
      <c r="X14" s="12">
        <v>679</v>
      </c>
      <c r="Y14" s="12">
        <v>645</v>
      </c>
      <c r="Z14" s="12">
        <v>656</v>
      </c>
      <c r="AA14" s="12">
        <v>651</v>
      </c>
      <c r="AB14" s="12">
        <v>660</v>
      </c>
      <c r="AC14" s="12">
        <v>672</v>
      </c>
      <c r="AD14" s="12"/>
      <c r="AE14" s="12">
        <v>636</v>
      </c>
      <c r="AF14" s="12">
        <v>715</v>
      </c>
      <c r="AG14" s="12">
        <v>738</v>
      </c>
      <c r="AH14" s="12">
        <v>708</v>
      </c>
      <c r="AI14" s="12">
        <v>672.83333333333337</v>
      </c>
      <c r="AJ14" s="12"/>
      <c r="AK14" s="12"/>
      <c r="AL14" s="12">
        <v>58.3</v>
      </c>
      <c r="AM14" s="12">
        <v>53.3</v>
      </c>
      <c r="AN14" s="12">
        <v>40</v>
      </c>
      <c r="AO14" s="12">
        <v>73.3</v>
      </c>
      <c r="AP14" s="12">
        <v>63.3</v>
      </c>
      <c r="AQ14" s="12">
        <v>50</v>
      </c>
      <c r="AR14" s="12">
        <v>60</v>
      </c>
      <c r="AS14" s="12">
        <v>68.3</v>
      </c>
      <c r="AT14" s="12">
        <v>58.3</v>
      </c>
      <c r="AU14" s="12">
        <v>62.9</v>
      </c>
      <c r="AV14" s="12">
        <v>67.2</v>
      </c>
      <c r="AW14" s="12"/>
      <c r="AX14" s="12">
        <v>63.3</v>
      </c>
      <c r="AY14" s="12">
        <v>50</v>
      </c>
      <c r="AZ14" s="12">
        <v>53.8</v>
      </c>
      <c r="BA14" s="12">
        <v>55.4</v>
      </c>
      <c r="BB14" s="12">
        <v>58.493333333333325</v>
      </c>
      <c r="BC14" s="12"/>
      <c r="BD14" s="12">
        <v>50</v>
      </c>
      <c r="BE14" s="12">
        <v>70</v>
      </c>
      <c r="BF14" s="12"/>
      <c r="BG14" s="12"/>
      <c r="BH14" s="12">
        <v>70</v>
      </c>
      <c r="BI14" s="12">
        <v>70</v>
      </c>
      <c r="BJ14" s="12">
        <v>75</v>
      </c>
      <c r="BK14" s="12">
        <v>50</v>
      </c>
      <c r="BL14" s="12">
        <v>66.7</v>
      </c>
      <c r="BM14" s="12">
        <v>61.9</v>
      </c>
      <c r="BN14" s="12"/>
      <c r="BO14" s="12">
        <v>55</v>
      </c>
      <c r="BP14" s="12">
        <v>70</v>
      </c>
      <c r="BQ14" s="12">
        <v>80</v>
      </c>
      <c r="BR14" s="12">
        <v>80</v>
      </c>
      <c r="BS14" s="12">
        <v>66.55</v>
      </c>
      <c r="BT14" s="12"/>
      <c r="BU14" s="12"/>
      <c r="BV14" s="12">
        <v>13</v>
      </c>
      <c r="BW14" s="12">
        <v>13</v>
      </c>
      <c r="BX14" s="12">
        <v>14</v>
      </c>
      <c r="BY14" s="12">
        <v>10.3</v>
      </c>
      <c r="BZ14" s="12">
        <v>11.8</v>
      </c>
      <c r="CA14" s="12">
        <v>14.6</v>
      </c>
      <c r="CB14" s="12">
        <v>11.4</v>
      </c>
      <c r="CC14" s="12">
        <v>12.2</v>
      </c>
      <c r="CD14" s="12">
        <v>12.8</v>
      </c>
      <c r="CE14" s="12">
        <v>11.4</v>
      </c>
      <c r="CF14" s="12">
        <v>10.5</v>
      </c>
      <c r="CG14" s="12"/>
      <c r="CH14" s="12">
        <v>11.9</v>
      </c>
      <c r="CI14" s="12">
        <v>12.1</v>
      </c>
      <c r="CJ14" s="12">
        <v>14.4</v>
      </c>
      <c r="CK14" s="12">
        <v>13.5</v>
      </c>
      <c r="CL14" s="12">
        <v>12.46</v>
      </c>
      <c r="CM14" s="12"/>
      <c r="CN14" s="12">
        <v>12.3</v>
      </c>
      <c r="CO14" s="12">
        <v>10.3</v>
      </c>
      <c r="CP14" s="12"/>
      <c r="CQ14" s="12"/>
      <c r="CR14" s="12">
        <v>12.5</v>
      </c>
      <c r="CS14" s="12">
        <v>8.4</v>
      </c>
      <c r="CT14" s="12">
        <v>10</v>
      </c>
      <c r="CU14" s="12">
        <v>12.6</v>
      </c>
      <c r="CV14" s="12">
        <v>10.6</v>
      </c>
      <c r="CW14" s="12">
        <v>12.9</v>
      </c>
      <c r="CX14" s="12"/>
      <c r="CY14" s="12">
        <v>11.7</v>
      </c>
      <c r="CZ14" s="12">
        <v>11.4</v>
      </c>
      <c r="DA14" s="12">
        <v>10</v>
      </c>
      <c r="DB14" s="12">
        <v>9.1</v>
      </c>
      <c r="DC14" s="12">
        <v>10.983333333333334</v>
      </c>
      <c r="DD14" s="12"/>
      <c r="DE14" s="12"/>
      <c r="DF14" s="19">
        <v>60</v>
      </c>
      <c r="DG14" s="19">
        <v>60</v>
      </c>
      <c r="DH14" s="19">
        <v>60</v>
      </c>
      <c r="DI14" s="19">
        <v>60</v>
      </c>
      <c r="DJ14" s="19">
        <v>60</v>
      </c>
      <c r="DK14" s="19">
        <v>60</v>
      </c>
      <c r="DL14" s="19">
        <v>60</v>
      </c>
      <c r="DM14" s="19">
        <v>60</v>
      </c>
      <c r="DN14" s="19">
        <v>60</v>
      </c>
      <c r="DO14" s="19">
        <v>62</v>
      </c>
      <c r="DP14" s="19">
        <v>61</v>
      </c>
      <c r="DQ14" s="19"/>
      <c r="DR14" s="19">
        <v>60</v>
      </c>
      <c r="DS14" s="19">
        <v>60</v>
      </c>
      <c r="DT14" s="19">
        <v>65</v>
      </c>
      <c r="DU14" s="19">
        <v>65</v>
      </c>
      <c r="DV14" s="19">
        <v>913</v>
      </c>
      <c r="DW14" s="19"/>
      <c r="DX14" s="19">
        <v>20</v>
      </c>
      <c r="DY14" s="19">
        <v>20</v>
      </c>
      <c r="DZ14" s="19"/>
      <c r="EA14" s="19"/>
      <c r="EB14" s="19">
        <v>20</v>
      </c>
      <c r="EC14" s="19">
        <v>20</v>
      </c>
      <c r="ED14" s="19">
        <v>20</v>
      </c>
      <c r="EE14" s="19">
        <v>20</v>
      </c>
      <c r="EF14" s="19">
        <v>21</v>
      </c>
      <c r="EG14" s="19">
        <v>21</v>
      </c>
      <c r="EH14" s="19"/>
      <c r="EI14" s="19">
        <v>20</v>
      </c>
      <c r="EJ14" s="19">
        <v>20</v>
      </c>
      <c r="EK14" s="19">
        <v>20</v>
      </c>
      <c r="EL14" s="19">
        <v>20</v>
      </c>
      <c r="EM14" s="19">
        <v>242</v>
      </c>
      <c r="EN14" s="19"/>
      <c r="EO14" s="19"/>
    </row>
    <row r="15" spans="1:145">
      <c r="A15" s="13">
        <v>7</v>
      </c>
      <c r="B15" s="12">
        <v>500</v>
      </c>
      <c r="C15" s="12">
        <v>481</v>
      </c>
      <c r="D15" s="12">
        <v>417</v>
      </c>
      <c r="E15" s="12">
        <v>466</v>
      </c>
      <c r="F15" s="12">
        <v>500</v>
      </c>
      <c r="G15" s="12">
        <v>498</v>
      </c>
      <c r="H15" s="12">
        <v>505</v>
      </c>
      <c r="I15" s="12">
        <v>527</v>
      </c>
      <c r="J15" s="12">
        <v>500</v>
      </c>
      <c r="K15" s="12">
        <v>519</v>
      </c>
      <c r="L15" s="12">
        <v>516</v>
      </c>
      <c r="M15" s="12"/>
      <c r="N15" s="12">
        <v>494</v>
      </c>
      <c r="O15" s="12">
        <v>541</v>
      </c>
      <c r="P15" s="12">
        <v>463</v>
      </c>
      <c r="Q15" s="12">
        <v>525</v>
      </c>
      <c r="R15" s="12">
        <v>496.8</v>
      </c>
      <c r="S15" s="12"/>
      <c r="T15" s="12"/>
      <c r="U15" s="12">
        <v>637</v>
      </c>
      <c r="V15" s="12"/>
      <c r="W15" s="12"/>
      <c r="X15" s="12">
        <v>643</v>
      </c>
      <c r="Y15" s="12">
        <v>686</v>
      </c>
      <c r="Z15" s="12">
        <v>634</v>
      </c>
      <c r="AA15" s="12">
        <v>692</v>
      </c>
      <c r="AB15" s="12">
        <v>672</v>
      </c>
      <c r="AC15" s="12">
        <v>700</v>
      </c>
      <c r="AD15" s="12"/>
      <c r="AE15" s="12">
        <v>642</v>
      </c>
      <c r="AF15" s="12">
        <v>697</v>
      </c>
      <c r="AG15" s="12">
        <v>716</v>
      </c>
      <c r="AH15" s="12">
        <v>689</v>
      </c>
      <c r="AI15" s="12">
        <v>673.4545454545455</v>
      </c>
      <c r="AJ15" s="12"/>
      <c r="AK15" s="12"/>
      <c r="AL15" s="12">
        <v>78.3</v>
      </c>
      <c r="AM15" s="12">
        <v>56.7</v>
      </c>
      <c r="AN15" s="12">
        <v>53.3</v>
      </c>
      <c r="AO15" s="12">
        <v>56.7</v>
      </c>
      <c r="AP15" s="12">
        <v>61.7</v>
      </c>
      <c r="AQ15" s="12">
        <v>68.3</v>
      </c>
      <c r="AR15" s="12">
        <v>68.3</v>
      </c>
      <c r="AS15" s="12">
        <v>53.3</v>
      </c>
      <c r="AT15" s="12">
        <v>60</v>
      </c>
      <c r="AU15" s="12">
        <v>61.3</v>
      </c>
      <c r="AV15" s="12">
        <v>62.3</v>
      </c>
      <c r="AW15" s="12"/>
      <c r="AX15" s="12">
        <v>55</v>
      </c>
      <c r="AY15" s="12">
        <v>50</v>
      </c>
      <c r="AZ15" s="12">
        <v>66.2</v>
      </c>
      <c r="BA15" s="12">
        <v>64.599999999999994</v>
      </c>
      <c r="BB15" s="12">
        <v>61.06666666666667</v>
      </c>
      <c r="BC15" s="12"/>
      <c r="BD15" s="12"/>
      <c r="BE15" s="12">
        <v>81</v>
      </c>
      <c r="BF15" s="12"/>
      <c r="BG15" s="12"/>
      <c r="BH15" s="12">
        <v>65</v>
      </c>
      <c r="BI15" s="12">
        <v>65</v>
      </c>
      <c r="BJ15" s="12">
        <v>57.9</v>
      </c>
      <c r="BK15" s="12">
        <v>65</v>
      </c>
      <c r="BL15" s="12">
        <v>66.7</v>
      </c>
      <c r="BM15" s="12">
        <v>90.5</v>
      </c>
      <c r="BN15" s="12"/>
      <c r="BO15" s="12">
        <v>65</v>
      </c>
      <c r="BP15" s="12">
        <v>55</v>
      </c>
      <c r="BQ15" s="12">
        <v>55</v>
      </c>
      <c r="BR15" s="12">
        <v>50</v>
      </c>
      <c r="BS15" s="12">
        <v>65.099999999999994</v>
      </c>
      <c r="BT15" s="12"/>
      <c r="BU15" s="12"/>
      <c r="BV15" s="12">
        <v>9.5</v>
      </c>
      <c r="BW15" s="12">
        <v>12.6</v>
      </c>
      <c r="BX15" s="12">
        <v>14.3</v>
      </c>
      <c r="BY15" s="12">
        <v>12.4</v>
      </c>
      <c r="BZ15" s="12">
        <v>10.5</v>
      </c>
      <c r="CA15" s="12">
        <v>11.3</v>
      </c>
      <c r="CB15" s="12">
        <v>9.6</v>
      </c>
      <c r="CC15" s="12">
        <v>11.5</v>
      </c>
      <c r="CD15" s="12">
        <v>11.2</v>
      </c>
      <c r="CE15" s="12">
        <v>11.4</v>
      </c>
      <c r="CF15" s="12">
        <v>10.6</v>
      </c>
      <c r="CG15" s="12"/>
      <c r="CH15" s="12">
        <v>11.4</v>
      </c>
      <c r="CI15" s="12">
        <v>12.9</v>
      </c>
      <c r="CJ15" s="12">
        <v>11.7</v>
      </c>
      <c r="CK15" s="12">
        <v>12.1</v>
      </c>
      <c r="CL15" s="12">
        <v>11.533333333333333</v>
      </c>
      <c r="CM15" s="12"/>
      <c r="CN15" s="12"/>
      <c r="CO15" s="12">
        <v>10</v>
      </c>
      <c r="CP15" s="12"/>
      <c r="CQ15" s="12"/>
      <c r="CR15" s="12">
        <v>9.6999999999999993</v>
      </c>
      <c r="CS15" s="12">
        <v>10.6</v>
      </c>
      <c r="CT15" s="12">
        <v>10.3</v>
      </c>
      <c r="CU15" s="12">
        <v>11.7</v>
      </c>
      <c r="CV15" s="12">
        <v>10.5</v>
      </c>
      <c r="CW15" s="12">
        <v>6.2</v>
      </c>
      <c r="CX15" s="12"/>
      <c r="CY15" s="12">
        <v>11.4</v>
      </c>
      <c r="CZ15" s="12">
        <v>14.6</v>
      </c>
      <c r="DA15" s="12">
        <v>11.8</v>
      </c>
      <c r="DB15" s="12">
        <v>13.6</v>
      </c>
      <c r="DC15" s="12">
        <v>10.945454545454545</v>
      </c>
      <c r="DD15" s="12"/>
      <c r="DE15" s="12"/>
      <c r="DF15" s="19">
        <v>60</v>
      </c>
      <c r="DG15" s="19">
        <v>60</v>
      </c>
      <c r="DH15" s="19">
        <v>60</v>
      </c>
      <c r="DI15" s="19">
        <v>60</v>
      </c>
      <c r="DJ15" s="19">
        <v>60</v>
      </c>
      <c r="DK15" s="19">
        <v>60</v>
      </c>
      <c r="DL15" s="19">
        <v>60</v>
      </c>
      <c r="DM15" s="19">
        <v>60</v>
      </c>
      <c r="DN15" s="19">
        <v>60</v>
      </c>
      <c r="DO15" s="19">
        <v>62</v>
      </c>
      <c r="DP15" s="19">
        <v>61</v>
      </c>
      <c r="DQ15" s="19"/>
      <c r="DR15" s="19">
        <v>60</v>
      </c>
      <c r="DS15" s="19">
        <v>60</v>
      </c>
      <c r="DT15" s="19">
        <v>65</v>
      </c>
      <c r="DU15" s="19">
        <v>65</v>
      </c>
      <c r="DV15" s="19">
        <v>913</v>
      </c>
      <c r="DW15" s="19"/>
      <c r="DX15" s="19"/>
      <c r="DY15" s="19">
        <v>21</v>
      </c>
      <c r="DZ15" s="19"/>
      <c r="EA15" s="19"/>
      <c r="EB15" s="19">
        <v>20</v>
      </c>
      <c r="EC15" s="19">
        <v>20</v>
      </c>
      <c r="ED15" s="19">
        <v>19</v>
      </c>
      <c r="EE15" s="19">
        <v>20</v>
      </c>
      <c r="EF15" s="19">
        <v>21</v>
      </c>
      <c r="EG15" s="19">
        <v>21</v>
      </c>
      <c r="EH15" s="19"/>
      <c r="EI15" s="19">
        <v>20</v>
      </c>
      <c r="EJ15" s="19">
        <v>20</v>
      </c>
      <c r="EK15" s="19">
        <v>20</v>
      </c>
      <c r="EL15" s="19">
        <v>20</v>
      </c>
      <c r="EM15" s="19">
        <v>222</v>
      </c>
      <c r="EN15" s="19"/>
      <c r="EO15" s="19"/>
    </row>
    <row r="16" spans="1:145">
      <c r="A16" s="13">
        <v>8</v>
      </c>
      <c r="B16" s="12">
        <v>477</v>
      </c>
      <c r="C16" s="12">
        <v>490</v>
      </c>
      <c r="D16" s="12">
        <v>472</v>
      </c>
      <c r="E16" s="12">
        <v>483</v>
      </c>
      <c r="F16" s="12">
        <v>511</v>
      </c>
      <c r="G16" s="12">
        <v>500</v>
      </c>
      <c r="H16" s="12">
        <v>509</v>
      </c>
      <c r="I16" s="12">
        <v>501</v>
      </c>
      <c r="J16" s="12">
        <v>474</v>
      </c>
      <c r="K16" s="12">
        <v>520</v>
      </c>
      <c r="L16" s="12">
        <v>525</v>
      </c>
      <c r="M16" s="12"/>
      <c r="N16" s="12">
        <v>502</v>
      </c>
      <c r="O16" s="12">
        <v>543</v>
      </c>
      <c r="P16" s="12">
        <v>484</v>
      </c>
      <c r="Q16" s="12">
        <v>519</v>
      </c>
      <c r="R16" s="12">
        <v>500.66666666666669</v>
      </c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>
        <v>56.7</v>
      </c>
      <c r="AM16" s="12">
        <v>70</v>
      </c>
      <c r="AN16" s="12">
        <v>50</v>
      </c>
      <c r="AO16" s="12">
        <v>51.7</v>
      </c>
      <c r="AP16" s="12">
        <v>58.3</v>
      </c>
      <c r="AQ16" s="12">
        <v>55</v>
      </c>
      <c r="AR16" s="12">
        <v>40</v>
      </c>
      <c r="AS16" s="12">
        <v>61.7</v>
      </c>
      <c r="AT16" s="12">
        <v>58.3</v>
      </c>
      <c r="AU16" s="12">
        <v>74.2</v>
      </c>
      <c r="AV16" s="12">
        <v>70.5</v>
      </c>
      <c r="AW16" s="12"/>
      <c r="AX16" s="12">
        <v>68.3</v>
      </c>
      <c r="AY16" s="12">
        <v>48.3</v>
      </c>
      <c r="AZ16" s="12">
        <v>64.599999999999994</v>
      </c>
      <c r="BA16" s="12">
        <v>64.599999999999994</v>
      </c>
      <c r="BB16" s="12">
        <v>59.48</v>
      </c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>
        <v>12.9</v>
      </c>
      <c r="BW16" s="12">
        <v>9.6</v>
      </c>
      <c r="BX16" s="12">
        <v>13.1</v>
      </c>
      <c r="BY16" s="12">
        <v>13.5</v>
      </c>
      <c r="BZ16" s="12">
        <v>13.3</v>
      </c>
      <c r="CA16" s="12">
        <v>13.2</v>
      </c>
      <c r="CB16" s="12">
        <v>12.5</v>
      </c>
      <c r="CC16" s="12">
        <v>11.7</v>
      </c>
      <c r="CD16" s="12">
        <v>11.5</v>
      </c>
      <c r="CE16" s="12">
        <v>9.1</v>
      </c>
      <c r="CF16" s="12">
        <v>9.8000000000000007</v>
      </c>
      <c r="CG16" s="12"/>
      <c r="CH16" s="12">
        <v>9.6999999999999993</v>
      </c>
      <c r="CI16" s="12">
        <v>12.1</v>
      </c>
      <c r="CJ16" s="12">
        <v>12.3</v>
      </c>
      <c r="CK16" s="12">
        <v>12.2</v>
      </c>
      <c r="CL16" s="12">
        <v>11.766666666666667</v>
      </c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9">
        <v>60</v>
      </c>
      <c r="DG16" s="19">
        <v>60</v>
      </c>
      <c r="DH16" s="19">
        <v>64</v>
      </c>
      <c r="DI16" s="19">
        <v>60</v>
      </c>
      <c r="DJ16" s="19">
        <v>60</v>
      </c>
      <c r="DK16" s="19">
        <v>60</v>
      </c>
      <c r="DL16" s="19">
        <v>60</v>
      </c>
      <c r="DM16" s="19">
        <v>60</v>
      </c>
      <c r="DN16" s="19">
        <v>60</v>
      </c>
      <c r="DO16" s="19">
        <v>62</v>
      </c>
      <c r="DP16" s="19">
        <v>61</v>
      </c>
      <c r="DQ16" s="19"/>
      <c r="DR16" s="19">
        <v>60</v>
      </c>
      <c r="DS16" s="19">
        <v>60</v>
      </c>
      <c r="DT16" s="19">
        <v>65</v>
      </c>
      <c r="DU16" s="19">
        <v>65</v>
      </c>
      <c r="DV16" s="19">
        <v>917</v>
      </c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</row>
    <row r="17" spans="1:145">
      <c r="A17" s="13">
        <v>9</v>
      </c>
      <c r="B17" s="12">
        <v>496</v>
      </c>
      <c r="C17" s="12">
        <v>508</v>
      </c>
      <c r="D17" s="12">
        <v>482</v>
      </c>
      <c r="E17" s="12">
        <v>489</v>
      </c>
      <c r="F17" s="12">
        <v>512</v>
      </c>
      <c r="G17" s="12">
        <v>489</v>
      </c>
      <c r="H17" s="12">
        <v>485</v>
      </c>
      <c r="I17" s="12">
        <v>525</v>
      </c>
      <c r="J17" s="12">
        <v>467</v>
      </c>
      <c r="K17" s="12">
        <v>513</v>
      </c>
      <c r="L17" s="12">
        <v>511</v>
      </c>
      <c r="M17" s="12"/>
      <c r="N17" s="12">
        <v>520</v>
      </c>
      <c r="O17" s="12">
        <v>551</v>
      </c>
      <c r="P17" s="12">
        <v>464</v>
      </c>
      <c r="Q17" s="12">
        <v>512</v>
      </c>
      <c r="R17" s="12">
        <v>501.6</v>
      </c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>
        <v>53.3</v>
      </c>
      <c r="AM17" s="12">
        <v>58.3</v>
      </c>
      <c r="AN17" s="12">
        <v>51.7</v>
      </c>
      <c r="AO17" s="12">
        <v>60</v>
      </c>
      <c r="AP17" s="12">
        <v>63.3</v>
      </c>
      <c r="AQ17" s="12">
        <v>58.3</v>
      </c>
      <c r="AR17" s="12">
        <v>68.3</v>
      </c>
      <c r="AS17" s="12">
        <v>53.3</v>
      </c>
      <c r="AT17" s="12">
        <v>61.7</v>
      </c>
      <c r="AU17" s="12">
        <v>75.8</v>
      </c>
      <c r="AV17" s="12">
        <v>62.3</v>
      </c>
      <c r="AW17" s="12"/>
      <c r="AX17" s="12">
        <v>65</v>
      </c>
      <c r="AY17" s="12">
        <v>63.3</v>
      </c>
      <c r="AZ17" s="12">
        <v>49.3</v>
      </c>
      <c r="BA17" s="12">
        <v>52</v>
      </c>
      <c r="BB17" s="12">
        <v>59.726666666666659</v>
      </c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>
        <v>12.5</v>
      </c>
      <c r="BW17" s="12">
        <v>14.8</v>
      </c>
      <c r="BX17" s="12">
        <v>13.6</v>
      </c>
      <c r="BY17" s="12">
        <v>11</v>
      </c>
      <c r="BZ17" s="12">
        <v>11.3</v>
      </c>
      <c r="CA17" s="12">
        <v>11.8</v>
      </c>
      <c r="CB17" s="12">
        <v>10.3</v>
      </c>
      <c r="CC17" s="12">
        <v>13.4</v>
      </c>
      <c r="CD17" s="12">
        <v>11.7</v>
      </c>
      <c r="CE17" s="12">
        <v>10</v>
      </c>
      <c r="CF17" s="12">
        <v>10.7</v>
      </c>
      <c r="CG17" s="12"/>
      <c r="CH17" s="12">
        <v>12.6</v>
      </c>
      <c r="CI17" s="12">
        <v>10.4</v>
      </c>
      <c r="CJ17" s="12">
        <v>13.7</v>
      </c>
      <c r="CK17" s="12">
        <v>15.3</v>
      </c>
      <c r="CL17" s="12">
        <v>12.206666666666667</v>
      </c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9">
        <v>60</v>
      </c>
      <c r="DG17" s="19">
        <v>60</v>
      </c>
      <c r="DH17" s="19">
        <v>60</v>
      </c>
      <c r="DI17" s="19">
        <v>60</v>
      </c>
      <c r="DJ17" s="19">
        <v>60</v>
      </c>
      <c r="DK17" s="19">
        <v>60</v>
      </c>
      <c r="DL17" s="19">
        <v>60</v>
      </c>
      <c r="DM17" s="19">
        <v>60</v>
      </c>
      <c r="DN17" s="19">
        <v>60</v>
      </c>
      <c r="DO17" s="19">
        <v>62</v>
      </c>
      <c r="DP17" s="19">
        <v>61</v>
      </c>
      <c r="DQ17" s="19"/>
      <c r="DR17" s="19">
        <v>60</v>
      </c>
      <c r="DS17" s="19">
        <v>60</v>
      </c>
      <c r="DT17" s="19">
        <v>75</v>
      </c>
      <c r="DU17" s="19">
        <v>75</v>
      </c>
      <c r="DV17" s="19">
        <v>933</v>
      </c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</row>
    <row r="18" spans="1:145">
      <c r="A18" s="13">
        <v>10</v>
      </c>
      <c r="B18" s="12">
        <v>505</v>
      </c>
      <c r="C18" s="12">
        <v>495</v>
      </c>
      <c r="D18" s="12">
        <v>457</v>
      </c>
      <c r="E18" s="12">
        <v>496</v>
      </c>
      <c r="F18" s="12">
        <v>519</v>
      </c>
      <c r="G18" s="12">
        <v>494</v>
      </c>
      <c r="H18" s="12">
        <v>500</v>
      </c>
      <c r="I18" s="12">
        <v>500</v>
      </c>
      <c r="J18" s="12">
        <v>494</v>
      </c>
      <c r="K18" s="12">
        <v>501</v>
      </c>
      <c r="L18" s="12">
        <v>509</v>
      </c>
      <c r="M18" s="12"/>
      <c r="N18" s="12">
        <v>502</v>
      </c>
      <c r="O18" s="12">
        <v>550</v>
      </c>
      <c r="P18" s="12">
        <v>460</v>
      </c>
      <c r="Q18" s="12">
        <v>495</v>
      </c>
      <c r="R18" s="12">
        <v>498.46666666666664</v>
      </c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>
        <v>63.3</v>
      </c>
      <c r="AM18" s="12">
        <v>56.7</v>
      </c>
      <c r="AN18" s="12">
        <v>68.3</v>
      </c>
      <c r="AO18" s="12">
        <v>68.3</v>
      </c>
      <c r="AP18" s="12">
        <v>75</v>
      </c>
      <c r="AQ18" s="12">
        <v>71.7</v>
      </c>
      <c r="AR18" s="12">
        <v>61.7</v>
      </c>
      <c r="AS18" s="12">
        <v>63.3</v>
      </c>
      <c r="AT18" s="12">
        <v>63.3</v>
      </c>
      <c r="AU18" s="12">
        <v>63.5</v>
      </c>
      <c r="AV18" s="12">
        <v>55.7</v>
      </c>
      <c r="AW18" s="12"/>
      <c r="AX18" s="12">
        <v>56.7</v>
      </c>
      <c r="AY18" s="12">
        <v>58.3</v>
      </c>
      <c r="AZ18" s="12">
        <v>48</v>
      </c>
      <c r="BA18" s="12">
        <v>56</v>
      </c>
      <c r="BB18" s="12">
        <v>61.986666666666665</v>
      </c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>
        <v>11</v>
      </c>
      <c r="BW18" s="12">
        <v>12.7</v>
      </c>
      <c r="BX18" s="12">
        <v>10.5</v>
      </c>
      <c r="BY18" s="12">
        <v>11.3</v>
      </c>
      <c r="BZ18" s="12">
        <v>9.6999999999999993</v>
      </c>
      <c r="CA18" s="12">
        <v>9.3000000000000007</v>
      </c>
      <c r="CB18" s="12">
        <v>11</v>
      </c>
      <c r="CC18" s="12">
        <v>11.4</v>
      </c>
      <c r="CD18" s="12">
        <v>11.6</v>
      </c>
      <c r="CE18" s="12">
        <v>9.6</v>
      </c>
      <c r="CF18" s="12">
        <v>12.8</v>
      </c>
      <c r="CG18" s="12"/>
      <c r="CH18" s="12">
        <v>11.6</v>
      </c>
      <c r="CI18" s="12">
        <v>12</v>
      </c>
      <c r="CJ18" s="12">
        <v>11.9</v>
      </c>
      <c r="CK18" s="12">
        <v>14.5</v>
      </c>
      <c r="CL18" s="12">
        <v>11.393333333333334</v>
      </c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9">
        <v>60</v>
      </c>
      <c r="DG18" s="19">
        <v>60</v>
      </c>
      <c r="DH18" s="19">
        <v>60</v>
      </c>
      <c r="DI18" s="19">
        <v>60</v>
      </c>
      <c r="DJ18" s="19">
        <v>60</v>
      </c>
      <c r="DK18" s="19">
        <v>60</v>
      </c>
      <c r="DL18" s="19">
        <v>60</v>
      </c>
      <c r="DM18" s="19">
        <v>60</v>
      </c>
      <c r="DN18" s="19">
        <v>60</v>
      </c>
      <c r="DO18" s="19">
        <v>63</v>
      </c>
      <c r="DP18" s="19">
        <v>61</v>
      </c>
      <c r="DQ18" s="19"/>
      <c r="DR18" s="19">
        <v>60</v>
      </c>
      <c r="DS18" s="19">
        <v>60</v>
      </c>
      <c r="DT18" s="19">
        <v>75</v>
      </c>
      <c r="DU18" s="19">
        <v>75</v>
      </c>
      <c r="DV18" s="19">
        <v>934</v>
      </c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</row>
    <row r="19" spans="1:145">
      <c r="A19" s="13">
        <v>11</v>
      </c>
      <c r="B19" s="12">
        <v>506</v>
      </c>
      <c r="C19" s="12">
        <v>492</v>
      </c>
      <c r="D19" s="12">
        <v>478</v>
      </c>
      <c r="E19" s="12">
        <v>490</v>
      </c>
      <c r="F19" s="12">
        <v>533</v>
      </c>
      <c r="G19" s="12">
        <v>511</v>
      </c>
      <c r="H19" s="12">
        <v>488</v>
      </c>
      <c r="I19" s="12">
        <v>506</v>
      </c>
      <c r="J19" s="12">
        <v>490</v>
      </c>
      <c r="K19" s="12">
        <v>500</v>
      </c>
      <c r="L19" s="12">
        <v>525</v>
      </c>
      <c r="M19" s="12"/>
      <c r="N19" s="12">
        <v>530</v>
      </c>
      <c r="O19" s="12">
        <v>557</v>
      </c>
      <c r="P19" s="12">
        <v>490</v>
      </c>
      <c r="Q19" s="12">
        <v>429</v>
      </c>
      <c r="R19" s="12">
        <v>501.66666666666669</v>
      </c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>
        <v>55</v>
      </c>
      <c r="AM19" s="12">
        <v>53.3</v>
      </c>
      <c r="AN19" s="12">
        <v>58.3</v>
      </c>
      <c r="AO19" s="12">
        <v>58.3</v>
      </c>
      <c r="AP19" s="12">
        <v>65</v>
      </c>
      <c r="AQ19" s="12">
        <v>56.7</v>
      </c>
      <c r="AR19" s="12">
        <v>48.3</v>
      </c>
      <c r="AS19" s="12">
        <v>55</v>
      </c>
      <c r="AT19" s="12">
        <v>55</v>
      </c>
      <c r="AU19" s="12">
        <v>62.9</v>
      </c>
      <c r="AV19" s="12">
        <v>68.900000000000006</v>
      </c>
      <c r="AW19" s="12"/>
      <c r="AX19" s="12">
        <v>46.7</v>
      </c>
      <c r="AY19" s="12">
        <v>61.7</v>
      </c>
      <c r="AZ19" s="12">
        <v>63.1</v>
      </c>
      <c r="BA19" s="12">
        <v>35.4</v>
      </c>
      <c r="BB19" s="12">
        <v>56.24</v>
      </c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>
        <v>12.2</v>
      </c>
      <c r="BW19" s="12">
        <v>12.5</v>
      </c>
      <c r="BX19" s="12">
        <v>11.3</v>
      </c>
      <c r="BY19" s="12">
        <v>11.2</v>
      </c>
      <c r="BZ19" s="12">
        <v>11.1</v>
      </c>
      <c r="CA19" s="12">
        <v>11.8</v>
      </c>
      <c r="CB19" s="12">
        <v>13.2</v>
      </c>
      <c r="CC19" s="12">
        <v>14</v>
      </c>
      <c r="CD19" s="12">
        <v>14.1</v>
      </c>
      <c r="CE19" s="12">
        <v>10.5</v>
      </c>
      <c r="CF19" s="12">
        <v>9.9</v>
      </c>
      <c r="CG19" s="12"/>
      <c r="CH19" s="12">
        <v>12.1</v>
      </c>
      <c r="CI19" s="12">
        <v>12.3</v>
      </c>
      <c r="CJ19" s="12">
        <v>11.7</v>
      </c>
      <c r="CK19" s="12">
        <v>18.2</v>
      </c>
      <c r="CL19" s="12">
        <v>12.406666666666666</v>
      </c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9">
        <v>60</v>
      </c>
      <c r="DG19" s="19">
        <v>60</v>
      </c>
      <c r="DH19" s="19">
        <v>60</v>
      </c>
      <c r="DI19" s="19">
        <v>60</v>
      </c>
      <c r="DJ19" s="19">
        <v>60</v>
      </c>
      <c r="DK19" s="19">
        <v>60</v>
      </c>
      <c r="DL19" s="19">
        <v>60</v>
      </c>
      <c r="DM19" s="19">
        <v>60</v>
      </c>
      <c r="DN19" s="19">
        <v>60</v>
      </c>
      <c r="DO19" s="19">
        <v>62</v>
      </c>
      <c r="DP19" s="19">
        <v>61</v>
      </c>
      <c r="DQ19" s="19"/>
      <c r="DR19" s="19">
        <v>60</v>
      </c>
      <c r="DS19" s="19">
        <v>60</v>
      </c>
      <c r="DT19" s="19">
        <v>65</v>
      </c>
      <c r="DU19" s="19">
        <v>65</v>
      </c>
      <c r="DV19" s="19">
        <v>913</v>
      </c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</row>
    <row r="20" spans="1:145">
      <c r="A20" s="13">
        <v>12</v>
      </c>
      <c r="B20" s="12">
        <v>492</v>
      </c>
      <c r="C20" s="12">
        <v>491</v>
      </c>
      <c r="D20" s="12">
        <v>480</v>
      </c>
      <c r="E20" s="12">
        <v>489</v>
      </c>
      <c r="F20" s="12">
        <v>430</v>
      </c>
      <c r="G20" s="12">
        <v>510</v>
      </c>
      <c r="H20" s="12">
        <v>495</v>
      </c>
      <c r="I20" s="12">
        <v>497</v>
      </c>
      <c r="J20" s="12">
        <v>525</v>
      </c>
      <c r="K20" s="12">
        <v>532</v>
      </c>
      <c r="L20" s="12">
        <v>511</v>
      </c>
      <c r="M20" s="12"/>
      <c r="N20" s="12">
        <v>553</v>
      </c>
      <c r="O20" s="12">
        <v>565</v>
      </c>
      <c r="P20" s="12">
        <v>483</v>
      </c>
      <c r="Q20" s="12">
        <v>515</v>
      </c>
      <c r="R20" s="12">
        <v>504.53333333333336</v>
      </c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>
        <v>63.3</v>
      </c>
      <c r="AM20" s="12">
        <v>60</v>
      </c>
      <c r="AN20" s="12">
        <v>60</v>
      </c>
      <c r="AO20" s="12">
        <v>51.7</v>
      </c>
      <c r="AP20" s="12">
        <v>55</v>
      </c>
      <c r="AQ20" s="12">
        <v>66.7</v>
      </c>
      <c r="AR20" s="12">
        <v>68.900000000000006</v>
      </c>
      <c r="AS20" s="12">
        <v>70</v>
      </c>
      <c r="AT20" s="12">
        <v>58.3</v>
      </c>
      <c r="AU20" s="12">
        <v>72.599999999999994</v>
      </c>
      <c r="AV20" s="12">
        <v>67.2</v>
      </c>
      <c r="AW20" s="12"/>
      <c r="AX20" s="12">
        <v>61.7</v>
      </c>
      <c r="AY20" s="12">
        <v>68.3</v>
      </c>
      <c r="AZ20" s="12">
        <v>47.7</v>
      </c>
      <c r="BA20" s="12">
        <v>47.7</v>
      </c>
      <c r="BB20" s="12">
        <v>61.273333333333341</v>
      </c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>
        <v>10.5</v>
      </c>
      <c r="BW20" s="12">
        <v>12.2</v>
      </c>
      <c r="BX20" s="12">
        <v>11</v>
      </c>
      <c r="BY20" s="12">
        <v>11.5</v>
      </c>
      <c r="BZ20" s="12">
        <v>13.7</v>
      </c>
      <c r="CA20" s="12">
        <v>10.9</v>
      </c>
      <c r="CB20" s="12">
        <v>9.6999999999999993</v>
      </c>
      <c r="CC20" s="12">
        <v>11.3</v>
      </c>
      <c r="CD20" s="12">
        <v>12.9</v>
      </c>
      <c r="CE20" s="12">
        <v>10</v>
      </c>
      <c r="CF20" s="12">
        <v>11.7</v>
      </c>
      <c r="CG20" s="12"/>
      <c r="CH20" s="12">
        <v>11.5</v>
      </c>
      <c r="CI20" s="12">
        <v>10.3</v>
      </c>
      <c r="CJ20" s="12">
        <v>14.3</v>
      </c>
      <c r="CK20" s="12">
        <v>13.7</v>
      </c>
      <c r="CL20" s="12">
        <v>11.680000000000003</v>
      </c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9">
        <v>60</v>
      </c>
      <c r="DG20" s="19">
        <v>60</v>
      </c>
      <c r="DH20" s="19">
        <v>60</v>
      </c>
      <c r="DI20" s="19">
        <v>60</v>
      </c>
      <c r="DJ20" s="19">
        <v>60</v>
      </c>
      <c r="DK20" s="19">
        <v>60</v>
      </c>
      <c r="DL20" s="19">
        <v>61</v>
      </c>
      <c r="DM20" s="19">
        <v>60</v>
      </c>
      <c r="DN20" s="19">
        <v>60</v>
      </c>
      <c r="DO20" s="19">
        <v>62</v>
      </c>
      <c r="DP20" s="19">
        <v>61</v>
      </c>
      <c r="DQ20" s="19"/>
      <c r="DR20" s="19">
        <v>60</v>
      </c>
      <c r="DS20" s="19">
        <v>60</v>
      </c>
      <c r="DT20" s="19">
        <v>65</v>
      </c>
      <c r="DU20" s="19">
        <v>65</v>
      </c>
      <c r="DV20" s="19">
        <v>914</v>
      </c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</row>
    <row r="21" spans="1:145">
      <c r="A21" s="13">
        <v>13</v>
      </c>
      <c r="B21" s="12">
        <v>516</v>
      </c>
      <c r="C21" s="12">
        <v>509</v>
      </c>
      <c r="D21" s="12">
        <v>495</v>
      </c>
      <c r="E21" s="12">
        <v>508</v>
      </c>
      <c r="F21" s="12">
        <v>497</v>
      </c>
      <c r="G21" s="12">
        <v>490</v>
      </c>
      <c r="H21" s="12">
        <v>496</v>
      </c>
      <c r="I21" s="12">
        <v>510</v>
      </c>
      <c r="J21" s="12">
        <v>534</v>
      </c>
      <c r="K21" s="12">
        <v>498</v>
      </c>
      <c r="L21" s="12">
        <v>520</v>
      </c>
      <c r="M21" s="12"/>
      <c r="N21" s="12">
        <v>506</v>
      </c>
      <c r="O21" s="12">
        <v>560</v>
      </c>
      <c r="P21" s="12">
        <v>503</v>
      </c>
      <c r="Q21" s="12">
        <v>525</v>
      </c>
      <c r="R21" s="12">
        <v>511.13333333333333</v>
      </c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>
        <v>60</v>
      </c>
      <c r="AM21" s="12">
        <v>55</v>
      </c>
      <c r="AN21" s="12">
        <v>55</v>
      </c>
      <c r="AO21" s="12">
        <v>51.7</v>
      </c>
      <c r="AP21" s="12">
        <v>60</v>
      </c>
      <c r="AQ21" s="12">
        <v>71.7</v>
      </c>
      <c r="AR21" s="12">
        <v>50</v>
      </c>
      <c r="AS21" s="12">
        <v>58.3</v>
      </c>
      <c r="AT21" s="12">
        <v>75</v>
      </c>
      <c r="AU21" s="12">
        <v>64.5</v>
      </c>
      <c r="AV21" s="12">
        <v>59</v>
      </c>
      <c r="AW21" s="12"/>
      <c r="AX21" s="12">
        <v>65</v>
      </c>
      <c r="AY21" s="12">
        <v>53.3</v>
      </c>
      <c r="AZ21" s="12">
        <v>67.7</v>
      </c>
      <c r="BA21" s="12">
        <v>64.599999999999994</v>
      </c>
      <c r="BB21" s="12">
        <v>60.720000000000006</v>
      </c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>
        <v>11.2</v>
      </c>
      <c r="BW21" s="12">
        <v>13.6</v>
      </c>
      <c r="BX21" s="12">
        <v>11.6</v>
      </c>
      <c r="BY21" s="12">
        <v>13.3</v>
      </c>
      <c r="BZ21" s="12">
        <v>11.5</v>
      </c>
      <c r="CA21" s="12">
        <v>11.7</v>
      </c>
      <c r="CB21" s="12">
        <v>12.8</v>
      </c>
      <c r="CC21" s="12">
        <v>12.1</v>
      </c>
      <c r="CD21" s="12">
        <v>8</v>
      </c>
      <c r="CE21" s="12">
        <v>9.8000000000000007</v>
      </c>
      <c r="CF21" s="12">
        <v>11.3</v>
      </c>
      <c r="CG21" s="12"/>
      <c r="CH21" s="12">
        <v>10.6</v>
      </c>
      <c r="CI21" s="12">
        <v>11.1</v>
      </c>
      <c r="CJ21" s="12">
        <v>12.1</v>
      </c>
      <c r="CK21" s="12">
        <v>11.8</v>
      </c>
      <c r="CL21" s="12">
        <v>11.5</v>
      </c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9">
        <v>60</v>
      </c>
      <c r="DG21" s="19">
        <v>60</v>
      </c>
      <c r="DH21" s="19">
        <v>60</v>
      </c>
      <c r="DI21" s="19">
        <v>60</v>
      </c>
      <c r="DJ21" s="19">
        <v>60</v>
      </c>
      <c r="DK21" s="19">
        <v>60</v>
      </c>
      <c r="DL21" s="19">
        <v>60</v>
      </c>
      <c r="DM21" s="19">
        <v>60</v>
      </c>
      <c r="DN21" s="19">
        <v>60</v>
      </c>
      <c r="DO21" s="19">
        <v>62</v>
      </c>
      <c r="DP21" s="19">
        <v>61</v>
      </c>
      <c r="DQ21" s="19"/>
      <c r="DR21" s="19">
        <v>60</v>
      </c>
      <c r="DS21" s="19">
        <v>60</v>
      </c>
      <c r="DT21" s="19">
        <v>65</v>
      </c>
      <c r="DU21" s="19">
        <v>65</v>
      </c>
      <c r="DV21" s="19">
        <v>913</v>
      </c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</row>
    <row r="22" spans="1:145">
      <c r="A22" s="13">
        <v>14</v>
      </c>
      <c r="B22" s="12">
        <v>521</v>
      </c>
      <c r="C22" s="12">
        <v>499</v>
      </c>
      <c r="D22" s="12">
        <v>477</v>
      </c>
      <c r="E22" s="12">
        <v>513</v>
      </c>
      <c r="F22" s="12">
        <v>492</v>
      </c>
      <c r="G22" s="12">
        <v>503</v>
      </c>
      <c r="H22" s="12">
        <v>516</v>
      </c>
      <c r="I22" s="12">
        <v>514</v>
      </c>
      <c r="J22" s="12">
        <v>511</v>
      </c>
      <c r="K22" s="12">
        <v>492</v>
      </c>
      <c r="L22" s="12">
        <v>522</v>
      </c>
      <c r="M22" s="12"/>
      <c r="N22" s="12">
        <v>512</v>
      </c>
      <c r="O22" s="12">
        <v>573</v>
      </c>
      <c r="P22" s="12">
        <v>463</v>
      </c>
      <c r="Q22" s="12">
        <v>508</v>
      </c>
      <c r="R22" s="12">
        <v>507.73333333333335</v>
      </c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>
        <v>66.7</v>
      </c>
      <c r="AM22" s="12">
        <v>57.6</v>
      </c>
      <c r="AN22" s="12">
        <v>45</v>
      </c>
      <c r="AO22" s="12">
        <v>63.3</v>
      </c>
      <c r="AP22" s="12">
        <v>60.7</v>
      </c>
      <c r="AQ22" s="12">
        <v>55</v>
      </c>
      <c r="AR22" s="12">
        <v>63.3</v>
      </c>
      <c r="AS22" s="12">
        <v>51.7</v>
      </c>
      <c r="AT22" s="12">
        <v>55</v>
      </c>
      <c r="AU22" s="12">
        <v>64.5</v>
      </c>
      <c r="AV22" s="12">
        <v>73.8</v>
      </c>
      <c r="AW22" s="12"/>
      <c r="AX22" s="12">
        <v>58.3</v>
      </c>
      <c r="AY22" s="12">
        <v>66.7</v>
      </c>
      <c r="AZ22" s="12">
        <v>46.2</v>
      </c>
      <c r="BA22" s="12">
        <v>47.7</v>
      </c>
      <c r="BB22" s="12">
        <v>58.366666666666667</v>
      </c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>
        <v>12.1</v>
      </c>
      <c r="BW22" s="12">
        <v>12.4</v>
      </c>
      <c r="BX22" s="12">
        <v>14</v>
      </c>
      <c r="BY22" s="12">
        <v>12.1</v>
      </c>
      <c r="BZ22" s="12">
        <v>11.4</v>
      </c>
      <c r="CA22" s="12">
        <v>12.9</v>
      </c>
      <c r="CB22" s="12">
        <v>11.2</v>
      </c>
      <c r="CC22" s="12">
        <v>12.1</v>
      </c>
      <c r="CD22" s="12">
        <v>11.5</v>
      </c>
      <c r="CE22" s="12">
        <v>10.199999999999999</v>
      </c>
      <c r="CF22" s="12">
        <v>10</v>
      </c>
      <c r="CG22" s="12"/>
      <c r="CH22" s="12">
        <v>11.7</v>
      </c>
      <c r="CI22" s="12">
        <v>12.4</v>
      </c>
      <c r="CJ22" s="12">
        <v>14</v>
      </c>
      <c r="CK22" s="12">
        <v>14</v>
      </c>
      <c r="CL22" s="12">
        <v>12.133333333333333</v>
      </c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9">
        <v>60</v>
      </c>
      <c r="DG22" s="19">
        <v>59</v>
      </c>
      <c r="DH22" s="19">
        <v>60</v>
      </c>
      <c r="DI22" s="19">
        <v>60</v>
      </c>
      <c r="DJ22" s="19">
        <v>61</v>
      </c>
      <c r="DK22" s="19">
        <v>60</v>
      </c>
      <c r="DL22" s="19">
        <v>60</v>
      </c>
      <c r="DM22" s="19">
        <v>60</v>
      </c>
      <c r="DN22" s="19">
        <v>60</v>
      </c>
      <c r="DO22" s="19">
        <v>62</v>
      </c>
      <c r="DP22" s="19">
        <v>61</v>
      </c>
      <c r="DQ22" s="19"/>
      <c r="DR22" s="19">
        <v>60</v>
      </c>
      <c r="DS22" s="19">
        <v>60</v>
      </c>
      <c r="DT22" s="19">
        <v>65</v>
      </c>
      <c r="DU22" s="19">
        <v>65</v>
      </c>
      <c r="DV22" s="19">
        <v>913</v>
      </c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</row>
    <row r="23" spans="1:145">
      <c r="A23" s="13">
        <v>15</v>
      </c>
      <c r="B23" s="12">
        <v>514</v>
      </c>
      <c r="C23" s="12">
        <v>495</v>
      </c>
      <c r="D23" s="12">
        <v>485</v>
      </c>
      <c r="E23" s="12">
        <v>520</v>
      </c>
      <c r="F23" s="12">
        <v>496</v>
      </c>
      <c r="G23" s="12">
        <v>490</v>
      </c>
      <c r="H23" s="12">
        <v>499</v>
      </c>
      <c r="I23" s="12">
        <v>511</v>
      </c>
      <c r="J23" s="12">
        <v>521</v>
      </c>
      <c r="K23" s="12">
        <v>507</v>
      </c>
      <c r="L23" s="12">
        <v>536</v>
      </c>
      <c r="M23" s="12"/>
      <c r="N23" s="12">
        <v>541</v>
      </c>
      <c r="O23" s="12">
        <v>545</v>
      </c>
      <c r="P23" s="12">
        <v>487</v>
      </c>
      <c r="Q23" s="12">
        <v>528</v>
      </c>
      <c r="R23" s="12">
        <v>511.66666666666669</v>
      </c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>
        <v>63.3</v>
      </c>
      <c r="AM23" s="12">
        <v>48.3</v>
      </c>
      <c r="AN23" s="12">
        <v>53.3</v>
      </c>
      <c r="AO23" s="12">
        <v>45</v>
      </c>
      <c r="AP23" s="12">
        <v>68.3</v>
      </c>
      <c r="AQ23" s="12">
        <v>51.7</v>
      </c>
      <c r="AR23" s="12">
        <v>58.3</v>
      </c>
      <c r="AS23" s="12">
        <v>66.7</v>
      </c>
      <c r="AT23" s="12">
        <v>60</v>
      </c>
      <c r="AU23" s="12">
        <v>72.099999999999994</v>
      </c>
      <c r="AV23" s="12">
        <v>65.599999999999994</v>
      </c>
      <c r="AW23" s="12"/>
      <c r="AX23" s="12">
        <v>61.7</v>
      </c>
      <c r="AY23" s="12">
        <v>61.7</v>
      </c>
      <c r="AZ23" s="12">
        <v>49.2</v>
      </c>
      <c r="BA23" s="12">
        <v>61.5</v>
      </c>
      <c r="BB23" s="12">
        <v>59.113333333333344</v>
      </c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>
        <v>12</v>
      </c>
      <c r="BW23" s="12">
        <v>13.1</v>
      </c>
      <c r="BX23" s="12">
        <v>12.9</v>
      </c>
      <c r="BY23" s="12">
        <v>14</v>
      </c>
      <c r="BZ23" s="12">
        <v>11.5</v>
      </c>
      <c r="CA23" s="12">
        <v>13.2</v>
      </c>
      <c r="CB23" s="12">
        <v>11.4</v>
      </c>
      <c r="CC23" s="12">
        <v>11.6</v>
      </c>
      <c r="CD23" s="12">
        <v>12.8</v>
      </c>
      <c r="CE23" s="12">
        <v>10.3</v>
      </c>
      <c r="CF23" s="12">
        <v>10.5</v>
      </c>
      <c r="CG23" s="12"/>
      <c r="CH23" s="12">
        <v>11</v>
      </c>
      <c r="CI23" s="12">
        <v>13</v>
      </c>
      <c r="CJ23" s="12">
        <v>12.4</v>
      </c>
      <c r="CK23" s="12">
        <v>12.9</v>
      </c>
      <c r="CL23" s="12">
        <v>12.173333333333336</v>
      </c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9">
        <v>60</v>
      </c>
      <c r="DG23" s="19">
        <v>60</v>
      </c>
      <c r="DH23" s="19">
        <v>60</v>
      </c>
      <c r="DI23" s="19">
        <v>60</v>
      </c>
      <c r="DJ23" s="19">
        <v>60</v>
      </c>
      <c r="DK23" s="19">
        <v>60</v>
      </c>
      <c r="DL23" s="19">
        <v>60</v>
      </c>
      <c r="DM23" s="19">
        <v>60</v>
      </c>
      <c r="DN23" s="19">
        <v>60</v>
      </c>
      <c r="DO23" s="19">
        <v>61</v>
      </c>
      <c r="DP23" s="19">
        <v>61</v>
      </c>
      <c r="DQ23" s="19"/>
      <c r="DR23" s="19">
        <v>60</v>
      </c>
      <c r="DS23" s="19">
        <v>60</v>
      </c>
      <c r="DT23" s="19">
        <v>65</v>
      </c>
      <c r="DU23" s="19">
        <v>65</v>
      </c>
      <c r="DV23" s="19">
        <v>912</v>
      </c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</row>
    <row r="24" spans="1:145">
      <c r="A24" s="13">
        <v>16</v>
      </c>
      <c r="B24" s="12">
        <v>515</v>
      </c>
      <c r="C24" s="12">
        <v>517</v>
      </c>
      <c r="D24" s="12">
        <v>455</v>
      </c>
      <c r="E24" s="12">
        <v>510</v>
      </c>
      <c r="F24" s="12">
        <v>497</v>
      </c>
      <c r="G24" s="12">
        <v>518</v>
      </c>
      <c r="H24" s="12">
        <v>505</v>
      </c>
      <c r="I24" s="12">
        <v>492</v>
      </c>
      <c r="J24" s="12">
        <v>508</v>
      </c>
      <c r="K24" s="12">
        <v>510</v>
      </c>
      <c r="L24" s="12">
        <v>541</v>
      </c>
      <c r="M24" s="12"/>
      <c r="N24" s="12">
        <v>538</v>
      </c>
      <c r="O24" s="12">
        <v>553</v>
      </c>
      <c r="P24" s="12">
        <v>475</v>
      </c>
      <c r="Q24" s="12">
        <v>521</v>
      </c>
      <c r="R24" s="12">
        <v>510.33333333333331</v>
      </c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>
        <v>58.3</v>
      </c>
      <c r="AM24" s="12">
        <v>68.3</v>
      </c>
      <c r="AN24" s="12">
        <v>63.3</v>
      </c>
      <c r="AO24" s="12">
        <v>61.7</v>
      </c>
      <c r="AP24" s="12">
        <v>53.3</v>
      </c>
      <c r="AQ24" s="12">
        <v>66.7</v>
      </c>
      <c r="AR24" s="12">
        <v>50</v>
      </c>
      <c r="AS24" s="12">
        <v>60</v>
      </c>
      <c r="AT24" s="12">
        <v>66.7</v>
      </c>
      <c r="AU24" s="12">
        <v>63.9</v>
      </c>
      <c r="AV24" s="12">
        <v>75.400000000000006</v>
      </c>
      <c r="AW24" s="12"/>
      <c r="AX24" s="12">
        <v>56.7</v>
      </c>
      <c r="AY24" s="12">
        <v>65</v>
      </c>
      <c r="AZ24" s="12">
        <v>56.9</v>
      </c>
      <c r="BA24" s="12">
        <v>49.2</v>
      </c>
      <c r="BB24" s="12">
        <v>61.026666666666664</v>
      </c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>
        <v>12.9</v>
      </c>
      <c r="BW24" s="12">
        <v>10.8</v>
      </c>
      <c r="BX24" s="12">
        <v>9.9</v>
      </c>
      <c r="BY24" s="12">
        <v>11.5</v>
      </c>
      <c r="BZ24" s="12">
        <v>14.3</v>
      </c>
      <c r="CA24" s="12">
        <v>11.7</v>
      </c>
      <c r="CB24" s="12">
        <v>12.6</v>
      </c>
      <c r="CC24" s="12">
        <v>12.1</v>
      </c>
      <c r="CD24" s="12">
        <v>10.7</v>
      </c>
      <c r="CE24" s="12">
        <v>11.5</v>
      </c>
      <c r="CF24" s="12">
        <v>9.4</v>
      </c>
      <c r="CG24" s="12"/>
      <c r="CH24" s="12">
        <v>11.1</v>
      </c>
      <c r="CI24" s="12">
        <v>10.1</v>
      </c>
      <c r="CJ24" s="12">
        <v>13.9</v>
      </c>
      <c r="CK24" s="12">
        <v>13.8</v>
      </c>
      <c r="CL24" s="12">
        <v>11.753333333333334</v>
      </c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9">
        <v>60</v>
      </c>
      <c r="DG24" s="19">
        <v>60</v>
      </c>
      <c r="DH24" s="19">
        <v>60</v>
      </c>
      <c r="DI24" s="19">
        <v>60</v>
      </c>
      <c r="DJ24" s="19">
        <v>60</v>
      </c>
      <c r="DK24" s="19">
        <v>60</v>
      </c>
      <c r="DL24" s="19">
        <v>60</v>
      </c>
      <c r="DM24" s="19">
        <v>60</v>
      </c>
      <c r="DN24" s="19">
        <v>60</v>
      </c>
      <c r="DO24" s="19">
        <v>61</v>
      </c>
      <c r="DP24" s="19">
        <v>61</v>
      </c>
      <c r="DQ24" s="19"/>
      <c r="DR24" s="19">
        <v>60</v>
      </c>
      <c r="DS24" s="19">
        <v>60</v>
      </c>
      <c r="DT24" s="19">
        <v>65</v>
      </c>
      <c r="DU24" s="19">
        <v>65</v>
      </c>
      <c r="DV24" s="19">
        <v>912</v>
      </c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</row>
    <row r="25" spans="1:145">
      <c r="A25" s="11">
        <v>5</v>
      </c>
      <c r="B25" s="12">
        <v>585</v>
      </c>
      <c r="C25" s="12">
        <v>591.8125</v>
      </c>
      <c r="D25" s="12">
        <v>595.9375</v>
      </c>
      <c r="E25" s="12">
        <v>595.75</v>
      </c>
      <c r="F25" s="12">
        <v>617.375</v>
      </c>
      <c r="G25" s="12">
        <v>598.5625</v>
      </c>
      <c r="H25" s="12">
        <v>613.25</v>
      </c>
      <c r="I25" s="12">
        <v>575.75</v>
      </c>
      <c r="J25" s="12">
        <v>622.5625</v>
      </c>
      <c r="K25" s="12">
        <v>613.4375</v>
      </c>
      <c r="L25" s="12">
        <v>611.3125</v>
      </c>
      <c r="M25" s="12">
        <v>550.625</v>
      </c>
      <c r="N25" s="12">
        <v>612.25</v>
      </c>
      <c r="O25" s="12">
        <v>649.9375</v>
      </c>
      <c r="P25" s="12">
        <v>592.1875</v>
      </c>
      <c r="Q25" s="12">
        <v>621.5</v>
      </c>
      <c r="R25" s="12">
        <v>602.953125</v>
      </c>
      <c r="S25" s="12">
        <v>819.4</v>
      </c>
      <c r="T25" s="12">
        <v>765.5</v>
      </c>
      <c r="U25" s="12">
        <v>818.66666666666663</v>
      </c>
      <c r="V25" s="12">
        <v>825.8</v>
      </c>
      <c r="W25" s="12">
        <v>811.33333333333337</v>
      </c>
      <c r="X25" s="12">
        <v>865.33333333333337</v>
      </c>
      <c r="Y25" s="12">
        <v>819.16666666666663</v>
      </c>
      <c r="Z25" s="12">
        <v>839.16666666666663</v>
      </c>
      <c r="AA25" s="12">
        <v>842.16666666666663</v>
      </c>
      <c r="AB25" s="12">
        <v>867.83333333333337</v>
      </c>
      <c r="AC25" s="12">
        <v>875.16666666666663</v>
      </c>
      <c r="AD25" s="12">
        <v>857.33333333333337</v>
      </c>
      <c r="AE25" s="12">
        <v>815.16666666666663</v>
      </c>
      <c r="AF25" s="12">
        <v>879.83333333333337</v>
      </c>
      <c r="AG25" s="12">
        <v>888</v>
      </c>
      <c r="AH25" s="12">
        <v>910.16666666666663</v>
      </c>
      <c r="AI25" s="12">
        <v>844.20212765957444</v>
      </c>
      <c r="AJ25" s="12"/>
      <c r="AK25" s="12"/>
      <c r="AL25" s="12">
        <v>92.500000000000014</v>
      </c>
      <c r="AM25" s="12">
        <v>89.293750000000017</v>
      </c>
      <c r="AN25" s="12">
        <v>91.143749999999997</v>
      </c>
      <c r="AO25" s="12">
        <v>89.600000000000009</v>
      </c>
      <c r="AP25" s="12">
        <v>88.037500000000009</v>
      </c>
      <c r="AQ25" s="12">
        <v>56.724999999999994</v>
      </c>
      <c r="AR25" s="12">
        <v>54.512500000000003</v>
      </c>
      <c r="AS25" s="12">
        <v>55.606250000000003</v>
      </c>
      <c r="AT25" s="12">
        <v>60.481249999999996</v>
      </c>
      <c r="AU25" s="12">
        <v>78.018749999999997</v>
      </c>
      <c r="AV25" s="12">
        <v>83.887500000000003</v>
      </c>
      <c r="AW25" s="12">
        <v>85.625</v>
      </c>
      <c r="AX25" s="12">
        <v>88.543749999999989</v>
      </c>
      <c r="AY25" s="12">
        <v>86.974999999999994</v>
      </c>
      <c r="AZ25" s="12">
        <v>59.725000000000009</v>
      </c>
      <c r="BA25" s="12">
        <v>59.6875</v>
      </c>
      <c r="BB25" s="12">
        <v>76.272656249999997</v>
      </c>
      <c r="BC25" s="12">
        <v>89</v>
      </c>
      <c r="BD25" s="12">
        <v>76.666666666666671</v>
      </c>
      <c r="BE25" s="12">
        <v>84.166666666666671</v>
      </c>
      <c r="BF25" s="12">
        <v>89.14</v>
      </c>
      <c r="BG25" s="12">
        <v>90.833333333333329</v>
      </c>
      <c r="BH25" s="12">
        <v>66.666666666666671</v>
      </c>
      <c r="BI25" s="12">
        <v>52.633333333333333</v>
      </c>
      <c r="BJ25" s="12">
        <v>56.949999999999996</v>
      </c>
      <c r="BK25" s="12">
        <v>61.15</v>
      </c>
      <c r="BL25" s="12">
        <v>78.333333333333329</v>
      </c>
      <c r="BM25" s="12">
        <v>82.86666666666666</v>
      </c>
      <c r="BN25" s="12">
        <v>79.566666666666663</v>
      </c>
      <c r="BO25" s="12">
        <v>90.833333333333329</v>
      </c>
      <c r="BP25" s="12">
        <v>87.5</v>
      </c>
      <c r="BQ25" s="12">
        <v>65</v>
      </c>
      <c r="BR25" s="12">
        <v>55.833333333333336</v>
      </c>
      <c r="BS25" s="12">
        <v>75.1563829787234</v>
      </c>
      <c r="BT25" s="12"/>
      <c r="BU25" s="12"/>
      <c r="BV25" s="12">
        <v>6.0687500000000005</v>
      </c>
      <c r="BW25" s="12">
        <v>6.55</v>
      </c>
      <c r="BX25" s="12">
        <v>6.1937500000000005</v>
      </c>
      <c r="BY25" s="12">
        <v>7.2499999999999991</v>
      </c>
      <c r="BZ25" s="12">
        <v>6.6125000000000007</v>
      </c>
      <c r="CA25" s="12">
        <v>12.387500000000001</v>
      </c>
      <c r="CB25" s="12">
        <v>12.993749999999999</v>
      </c>
      <c r="CC25" s="12">
        <v>13.225</v>
      </c>
      <c r="CD25" s="12">
        <v>12.1625</v>
      </c>
      <c r="CE25" s="12">
        <v>8.7687500000000007</v>
      </c>
      <c r="CF25" s="12">
        <v>7.8249999999999993</v>
      </c>
      <c r="CG25" s="12">
        <v>7.3624999999999989</v>
      </c>
      <c r="CH25" s="12">
        <v>6.90625</v>
      </c>
      <c r="CI25" s="12">
        <v>6.9312500000000004</v>
      </c>
      <c r="CJ25" s="12">
        <v>12.237499999999997</v>
      </c>
      <c r="CK25" s="12">
        <v>12</v>
      </c>
      <c r="CL25" s="12">
        <v>9.0921874999999996</v>
      </c>
      <c r="CM25" s="12">
        <v>6.5</v>
      </c>
      <c r="CN25" s="12">
        <v>8.5500000000000007</v>
      </c>
      <c r="CO25" s="12">
        <v>7.1166666666666671</v>
      </c>
      <c r="CP25" s="12">
        <v>7.12</v>
      </c>
      <c r="CQ25" s="12">
        <v>6.4499999999999993</v>
      </c>
      <c r="CR25" s="12">
        <v>10.433333333333332</v>
      </c>
      <c r="CS25" s="12">
        <v>13.383333333333333</v>
      </c>
      <c r="CT25" s="12">
        <v>15.25</v>
      </c>
      <c r="CU25" s="12">
        <v>12.116666666666667</v>
      </c>
      <c r="CV25" s="12">
        <v>8.35</v>
      </c>
      <c r="CW25" s="12">
        <v>8.7833333333333332</v>
      </c>
      <c r="CX25" s="12">
        <v>9.2500000000000018</v>
      </c>
      <c r="CY25" s="12">
        <v>5.7666666666666666</v>
      </c>
      <c r="CZ25" s="12">
        <v>6.7333333333333334</v>
      </c>
      <c r="DA25" s="12">
        <v>11.016666666666666</v>
      </c>
      <c r="DB25" s="12">
        <v>12.700000000000001</v>
      </c>
      <c r="DC25" s="12">
        <v>9.3989361702127656</v>
      </c>
      <c r="DD25" s="12"/>
      <c r="DE25" s="12"/>
      <c r="DF25" s="19">
        <v>960</v>
      </c>
      <c r="DG25" s="19">
        <v>961</v>
      </c>
      <c r="DH25" s="19">
        <v>960</v>
      </c>
      <c r="DI25" s="19">
        <v>960</v>
      </c>
      <c r="DJ25" s="19">
        <v>960</v>
      </c>
      <c r="DK25" s="19">
        <v>959</v>
      </c>
      <c r="DL25" s="19">
        <v>959</v>
      </c>
      <c r="DM25" s="19">
        <v>996</v>
      </c>
      <c r="DN25" s="19">
        <v>974</v>
      </c>
      <c r="DO25" s="19">
        <v>960</v>
      </c>
      <c r="DP25" s="19">
        <v>961</v>
      </c>
      <c r="DQ25" s="19">
        <v>960</v>
      </c>
      <c r="DR25" s="19">
        <v>960</v>
      </c>
      <c r="DS25" s="19">
        <v>960</v>
      </c>
      <c r="DT25" s="19">
        <v>963</v>
      </c>
      <c r="DU25" s="19">
        <v>960</v>
      </c>
      <c r="DV25" s="19">
        <v>15413</v>
      </c>
      <c r="DW25" s="19">
        <v>100</v>
      </c>
      <c r="DX25" s="19">
        <v>120</v>
      </c>
      <c r="DY25" s="19">
        <v>120</v>
      </c>
      <c r="DZ25" s="19">
        <v>101</v>
      </c>
      <c r="EA25" s="19">
        <v>120</v>
      </c>
      <c r="EB25" s="19">
        <v>120</v>
      </c>
      <c r="EC25" s="19">
        <v>119</v>
      </c>
      <c r="ED25" s="19">
        <v>121</v>
      </c>
      <c r="EE25" s="19">
        <v>121</v>
      </c>
      <c r="EF25" s="19">
        <v>120</v>
      </c>
      <c r="EG25" s="19">
        <v>122</v>
      </c>
      <c r="EH25" s="19">
        <v>134</v>
      </c>
      <c r="EI25" s="19">
        <v>120</v>
      </c>
      <c r="EJ25" s="19">
        <v>120</v>
      </c>
      <c r="EK25" s="19">
        <v>120</v>
      </c>
      <c r="EL25" s="19">
        <v>120</v>
      </c>
      <c r="EM25" s="19">
        <v>1898</v>
      </c>
      <c r="EN25" s="19"/>
      <c r="EO25" s="19"/>
    </row>
    <row r="26" spans="1:145">
      <c r="A26" s="13">
        <v>1</v>
      </c>
      <c r="B26" s="12">
        <v>531</v>
      </c>
      <c r="C26" s="12">
        <v>468</v>
      </c>
      <c r="D26" s="12">
        <v>495</v>
      </c>
      <c r="E26" s="12">
        <v>499</v>
      </c>
      <c r="F26" s="12">
        <v>568</v>
      </c>
      <c r="G26" s="12">
        <v>595</v>
      </c>
      <c r="H26" s="12">
        <v>610</v>
      </c>
      <c r="I26" s="12">
        <v>576</v>
      </c>
      <c r="J26" s="12">
        <v>600</v>
      </c>
      <c r="K26" s="12">
        <v>660</v>
      </c>
      <c r="L26" s="12">
        <v>617</v>
      </c>
      <c r="M26" s="12">
        <v>480</v>
      </c>
      <c r="N26" s="12">
        <v>559</v>
      </c>
      <c r="O26" s="12">
        <v>574</v>
      </c>
      <c r="P26" s="12">
        <v>582</v>
      </c>
      <c r="Q26" s="12">
        <v>557</v>
      </c>
      <c r="R26" s="12">
        <v>560.6875</v>
      </c>
      <c r="S26" s="12">
        <v>703</v>
      </c>
      <c r="T26" s="12"/>
      <c r="U26" s="12"/>
      <c r="V26" s="12">
        <v>726</v>
      </c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>
        <v>714.5</v>
      </c>
      <c r="AJ26" s="12"/>
      <c r="AK26" s="12"/>
      <c r="AL26" s="12">
        <v>95</v>
      </c>
      <c r="AM26" s="12">
        <v>91.7</v>
      </c>
      <c r="AN26" s="12">
        <v>93.3</v>
      </c>
      <c r="AO26" s="12">
        <v>91.7</v>
      </c>
      <c r="AP26" s="12">
        <v>90</v>
      </c>
      <c r="AQ26" s="12">
        <v>58.3</v>
      </c>
      <c r="AR26" s="12">
        <v>51.7</v>
      </c>
      <c r="AS26" s="12">
        <v>50.8</v>
      </c>
      <c r="AT26" s="12">
        <v>59.7</v>
      </c>
      <c r="AU26" s="12">
        <v>75</v>
      </c>
      <c r="AV26" s="12">
        <v>81.7</v>
      </c>
      <c r="AW26" s="12">
        <v>85</v>
      </c>
      <c r="AX26" s="12">
        <v>90</v>
      </c>
      <c r="AY26" s="12">
        <v>95</v>
      </c>
      <c r="AZ26" s="12">
        <v>57.1</v>
      </c>
      <c r="BA26" s="12">
        <v>58.3</v>
      </c>
      <c r="BB26" s="12">
        <v>76.518749999999997</v>
      </c>
      <c r="BC26" s="12">
        <v>85</v>
      </c>
      <c r="BD26" s="12"/>
      <c r="BE26" s="12"/>
      <c r="BF26" s="12">
        <v>90</v>
      </c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>
        <v>87.5</v>
      </c>
      <c r="BT26" s="12"/>
      <c r="BU26" s="12"/>
      <c r="BV26" s="12">
        <v>5.5</v>
      </c>
      <c r="BW26" s="12">
        <v>6.2</v>
      </c>
      <c r="BX26" s="12">
        <v>5.6</v>
      </c>
      <c r="BY26" s="12">
        <v>6</v>
      </c>
      <c r="BZ26" s="12">
        <v>6.2</v>
      </c>
      <c r="CA26" s="12">
        <v>11.2</v>
      </c>
      <c r="CB26" s="12">
        <v>13.7</v>
      </c>
      <c r="CC26" s="12">
        <v>14.5</v>
      </c>
      <c r="CD26" s="12">
        <v>11.4</v>
      </c>
      <c r="CE26" s="12">
        <v>7.6</v>
      </c>
      <c r="CF26" s="12">
        <v>7.5</v>
      </c>
      <c r="CG26" s="12">
        <v>10.1</v>
      </c>
      <c r="CH26" s="12">
        <v>10.199999999999999</v>
      </c>
      <c r="CI26" s="12">
        <v>6.3</v>
      </c>
      <c r="CJ26" s="12">
        <v>14.2</v>
      </c>
      <c r="CK26" s="12">
        <v>12.6</v>
      </c>
      <c r="CL26" s="12">
        <v>9.2999999999999989</v>
      </c>
      <c r="CM26" s="12">
        <v>8.1</v>
      </c>
      <c r="CN26" s="12"/>
      <c r="CO26" s="12"/>
      <c r="CP26" s="12">
        <v>6</v>
      </c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>
        <v>7.05</v>
      </c>
      <c r="DD26" s="12"/>
      <c r="DE26" s="12"/>
      <c r="DF26" s="19">
        <v>60</v>
      </c>
      <c r="DG26" s="19">
        <v>60</v>
      </c>
      <c r="DH26" s="19">
        <v>60</v>
      </c>
      <c r="DI26" s="19">
        <v>60</v>
      </c>
      <c r="DJ26" s="19">
        <v>60</v>
      </c>
      <c r="DK26" s="19">
        <v>60</v>
      </c>
      <c r="DL26" s="19">
        <v>60</v>
      </c>
      <c r="DM26" s="19">
        <v>63</v>
      </c>
      <c r="DN26" s="19">
        <v>62</v>
      </c>
      <c r="DO26" s="19">
        <v>60</v>
      </c>
      <c r="DP26" s="19">
        <v>60</v>
      </c>
      <c r="DQ26" s="19">
        <v>60</v>
      </c>
      <c r="DR26" s="19">
        <v>60</v>
      </c>
      <c r="DS26" s="19">
        <v>60</v>
      </c>
      <c r="DT26" s="19">
        <v>63</v>
      </c>
      <c r="DU26" s="19">
        <v>60</v>
      </c>
      <c r="DV26" s="19">
        <v>968</v>
      </c>
      <c r="DW26" s="19">
        <v>20</v>
      </c>
      <c r="DX26" s="19"/>
      <c r="DY26" s="19"/>
      <c r="DZ26" s="19">
        <v>20</v>
      </c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>
        <v>40</v>
      </c>
      <c r="EN26" s="19"/>
      <c r="EO26" s="19"/>
    </row>
    <row r="27" spans="1:145">
      <c r="A27" s="13">
        <v>2</v>
      </c>
      <c r="B27" s="12">
        <v>516</v>
      </c>
      <c r="C27" s="12">
        <v>549</v>
      </c>
      <c r="D27" s="12">
        <v>500</v>
      </c>
      <c r="E27" s="12">
        <v>555</v>
      </c>
      <c r="F27" s="12">
        <v>583</v>
      </c>
      <c r="G27" s="12">
        <v>540</v>
      </c>
      <c r="H27" s="12">
        <v>592</v>
      </c>
      <c r="I27" s="12">
        <v>572</v>
      </c>
      <c r="J27" s="12">
        <v>638</v>
      </c>
      <c r="K27" s="12">
        <v>627</v>
      </c>
      <c r="L27" s="12">
        <v>626</v>
      </c>
      <c r="M27" s="12">
        <v>502</v>
      </c>
      <c r="N27" s="12">
        <v>491</v>
      </c>
      <c r="O27" s="12">
        <v>579</v>
      </c>
      <c r="P27" s="12">
        <v>543</v>
      </c>
      <c r="Q27" s="12">
        <v>581</v>
      </c>
      <c r="R27" s="12">
        <v>562.125</v>
      </c>
      <c r="S27" s="12">
        <v>717</v>
      </c>
      <c r="T27" s="12">
        <v>705</v>
      </c>
      <c r="U27" s="12">
        <v>676</v>
      </c>
      <c r="V27" s="12">
        <v>737</v>
      </c>
      <c r="W27" s="12">
        <v>699</v>
      </c>
      <c r="X27" s="12">
        <v>818</v>
      </c>
      <c r="Y27" s="12">
        <v>810</v>
      </c>
      <c r="Z27" s="12">
        <v>1085</v>
      </c>
      <c r="AA27" s="12">
        <v>811</v>
      </c>
      <c r="AB27" s="12">
        <v>840</v>
      </c>
      <c r="AC27" s="12">
        <v>853</v>
      </c>
      <c r="AD27" s="12">
        <v>754</v>
      </c>
      <c r="AE27" s="12">
        <v>693</v>
      </c>
      <c r="AF27" s="12">
        <v>742</v>
      </c>
      <c r="AG27" s="12">
        <v>878</v>
      </c>
      <c r="AH27" s="12">
        <v>983</v>
      </c>
      <c r="AI27" s="12">
        <v>800.0625</v>
      </c>
      <c r="AJ27" s="12"/>
      <c r="AK27" s="12"/>
      <c r="AL27" s="12">
        <v>90</v>
      </c>
      <c r="AM27" s="12">
        <v>93.3</v>
      </c>
      <c r="AN27" s="12">
        <v>95</v>
      </c>
      <c r="AO27" s="12">
        <v>85</v>
      </c>
      <c r="AP27" s="12">
        <v>96.7</v>
      </c>
      <c r="AQ27" s="12">
        <v>61.7</v>
      </c>
      <c r="AR27" s="12">
        <v>45</v>
      </c>
      <c r="AS27" s="12">
        <v>65</v>
      </c>
      <c r="AT27" s="12">
        <v>56.5</v>
      </c>
      <c r="AU27" s="12">
        <v>76.7</v>
      </c>
      <c r="AV27" s="12">
        <v>83.3</v>
      </c>
      <c r="AW27" s="12">
        <v>73.3</v>
      </c>
      <c r="AX27" s="12">
        <v>83.3</v>
      </c>
      <c r="AY27" s="12">
        <v>81.7</v>
      </c>
      <c r="AZ27" s="12">
        <v>61.7</v>
      </c>
      <c r="BA27" s="12">
        <v>71.7</v>
      </c>
      <c r="BB27" s="12">
        <v>76.243750000000006</v>
      </c>
      <c r="BC27" s="12">
        <v>85</v>
      </c>
      <c r="BD27" s="12">
        <v>80</v>
      </c>
      <c r="BE27" s="12">
        <v>70</v>
      </c>
      <c r="BF27" s="12">
        <v>80</v>
      </c>
      <c r="BG27" s="12">
        <v>95</v>
      </c>
      <c r="BH27" s="12">
        <v>80</v>
      </c>
      <c r="BI27" s="12">
        <v>15.8</v>
      </c>
      <c r="BJ27" s="12">
        <v>65</v>
      </c>
      <c r="BK27" s="12">
        <v>50</v>
      </c>
      <c r="BL27" s="12">
        <v>80</v>
      </c>
      <c r="BM27" s="12">
        <v>81</v>
      </c>
      <c r="BN27" s="12">
        <v>100</v>
      </c>
      <c r="BO27" s="12">
        <v>100</v>
      </c>
      <c r="BP27" s="12">
        <v>80</v>
      </c>
      <c r="BQ27" s="12">
        <v>65</v>
      </c>
      <c r="BR27" s="12">
        <v>50</v>
      </c>
      <c r="BS27" s="12">
        <v>73.55</v>
      </c>
      <c r="BT27" s="12"/>
      <c r="BU27" s="12"/>
      <c r="BV27" s="12">
        <v>6.3</v>
      </c>
      <c r="BW27" s="12">
        <v>5.5</v>
      </c>
      <c r="BX27" s="12">
        <v>5.7</v>
      </c>
      <c r="BY27" s="12">
        <v>7.2</v>
      </c>
      <c r="BZ27" s="12">
        <v>4.9000000000000004</v>
      </c>
      <c r="CA27" s="12">
        <v>11.5</v>
      </c>
      <c r="CB27" s="12">
        <v>16.7</v>
      </c>
      <c r="CC27" s="12">
        <v>11.4</v>
      </c>
      <c r="CD27" s="12">
        <v>11.8</v>
      </c>
      <c r="CE27" s="12">
        <v>9</v>
      </c>
      <c r="CF27" s="12">
        <v>7.2</v>
      </c>
      <c r="CG27" s="12">
        <v>10.4</v>
      </c>
      <c r="CH27" s="12">
        <v>6.9</v>
      </c>
      <c r="CI27" s="12">
        <v>8.3000000000000007</v>
      </c>
      <c r="CJ27" s="12">
        <v>14.1</v>
      </c>
      <c r="CK27" s="12">
        <v>9.3000000000000007</v>
      </c>
      <c r="CL27" s="12">
        <v>9.1375000000000011</v>
      </c>
      <c r="CM27" s="12">
        <v>7.4</v>
      </c>
      <c r="CN27" s="12">
        <v>8.3000000000000007</v>
      </c>
      <c r="CO27" s="12">
        <v>8.5</v>
      </c>
      <c r="CP27" s="12">
        <v>12.1</v>
      </c>
      <c r="CQ27" s="12">
        <v>5.6</v>
      </c>
      <c r="CR27" s="12">
        <v>10.5</v>
      </c>
      <c r="CS27" s="12">
        <v>18.7</v>
      </c>
      <c r="CT27" s="12">
        <v>18.8</v>
      </c>
      <c r="CU27" s="12">
        <v>13</v>
      </c>
      <c r="CV27" s="12">
        <v>7.9</v>
      </c>
      <c r="CW27" s="12">
        <v>7.7</v>
      </c>
      <c r="CX27" s="12">
        <v>4.3</v>
      </c>
      <c r="CY27" s="12">
        <v>4.4000000000000004</v>
      </c>
      <c r="CZ27" s="12">
        <v>7.6</v>
      </c>
      <c r="DA27" s="12">
        <v>12.3</v>
      </c>
      <c r="DB27" s="12">
        <v>12.1</v>
      </c>
      <c r="DC27" s="12">
        <v>9.9500000000000011</v>
      </c>
      <c r="DD27" s="12"/>
      <c r="DE27" s="12"/>
      <c r="DF27" s="19">
        <v>60</v>
      </c>
      <c r="DG27" s="19">
        <v>60</v>
      </c>
      <c r="DH27" s="19">
        <v>60</v>
      </c>
      <c r="DI27" s="19">
        <v>60</v>
      </c>
      <c r="DJ27" s="19">
        <v>60</v>
      </c>
      <c r="DK27" s="19">
        <v>60</v>
      </c>
      <c r="DL27" s="19">
        <v>60</v>
      </c>
      <c r="DM27" s="19">
        <v>60</v>
      </c>
      <c r="DN27" s="19">
        <v>62</v>
      </c>
      <c r="DO27" s="19">
        <v>60</v>
      </c>
      <c r="DP27" s="19">
        <v>60</v>
      </c>
      <c r="DQ27" s="19">
        <v>60</v>
      </c>
      <c r="DR27" s="19">
        <v>60</v>
      </c>
      <c r="DS27" s="19">
        <v>60</v>
      </c>
      <c r="DT27" s="19">
        <v>60</v>
      </c>
      <c r="DU27" s="19">
        <v>60</v>
      </c>
      <c r="DV27" s="19">
        <v>962</v>
      </c>
      <c r="DW27" s="19">
        <v>20</v>
      </c>
      <c r="DX27" s="19">
        <v>20</v>
      </c>
      <c r="DY27" s="19">
        <v>20</v>
      </c>
      <c r="DZ27" s="19">
        <v>20</v>
      </c>
      <c r="EA27" s="19">
        <v>20</v>
      </c>
      <c r="EB27" s="19">
        <v>20</v>
      </c>
      <c r="EC27" s="19">
        <v>19</v>
      </c>
      <c r="ED27" s="19">
        <v>20</v>
      </c>
      <c r="EE27" s="19">
        <v>20</v>
      </c>
      <c r="EF27" s="19">
        <v>20</v>
      </c>
      <c r="EG27" s="19">
        <v>21</v>
      </c>
      <c r="EH27" s="19">
        <v>20</v>
      </c>
      <c r="EI27" s="19">
        <v>20</v>
      </c>
      <c r="EJ27" s="19">
        <v>20</v>
      </c>
      <c r="EK27" s="19">
        <v>20</v>
      </c>
      <c r="EL27" s="19">
        <v>20</v>
      </c>
      <c r="EM27" s="19">
        <v>320</v>
      </c>
      <c r="EN27" s="19"/>
      <c r="EO27" s="19"/>
    </row>
    <row r="28" spans="1:145">
      <c r="A28" s="13">
        <v>3</v>
      </c>
      <c r="B28" s="12">
        <v>519</v>
      </c>
      <c r="C28" s="12">
        <v>536</v>
      </c>
      <c r="D28" s="12">
        <v>512</v>
      </c>
      <c r="E28" s="12">
        <v>587</v>
      </c>
      <c r="F28" s="12">
        <v>592</v>
      </c>
      <c r="G28" s="12">
        <v>558</v>
      </c>
      <c r="H28" s="12">
        <v>600</v>
      </c>
      <c r="I28" s="12">
        <v>587</v>
      </c>
      <c r="J28" s="12">
        <v>610</v>
      </c>
      <c r="K28" s="12">
        <v>629</v>
      </c>
      <c r="L28" s="12">
        <v>673</v>
      </c>
      <c r="M28" s="12">
        <v>543</v>
      </c>
      <c r="N28" s="12">
        <v>554</v>
      </c>
      <c r="O28" s="12">
        <v>572</v>
      </c>
      <c r="P28" s="12">
        <v>577</v>
      </c>
      <c r="Q28" s="12">
        <v>600</v>
      </c>
      <c r="R28" s="12">
        <v>578.0625</v>
      </c>
      <c r="S28" s="12">
        <v>845</v>
      </c>
      <c r="T28" s="12">
        <v>673</v>
      </c>
      <c r="U28" s="12">
        <v>783</v>
      </c>
      <c r="V28" s="12">
        <v>877</v>
      </c>
      <c r="W28" s="12">
        <v>691</v>
      </c>
      <c r="X28" s="12">
        <v>836</v>
      </c>
      <c r="Y28" s="12">
        <v>785</v>
      </c>
      <c r="Z28" s="12">
        <v>822</v>
      </c>
      <c r="AA28" s="12">
        <v>841</v>
      </c>
      <c r="AB28" s="12">
        <v>825</v>
      </c>
      <c r="AC28" s="12">
        <v>801</v>
      </c>
      <c r="AD28" s="12">
        <v>767</v>
      </c>
      <c r="AE28" s="12">
        <v>821</v>
      </c>
      <c r="AF28" s="12">
        <v>745</v>
      </c>
      <c r="AG28" s="12">
        <v>905</v>
      </c>
      <c r="AH28" s="12">
        <v>862</v>
      </c>
      <c r="AI28" s="12">
        <v>804.9375</v>
      </c>
      <c r="AJ28" s="12"/>
      <c r="AK28" s="12"/>
      <c r="AL28" s="12">
        <v>95</v>
      </c>
      <c r="AM28" s="12">
        <v>88.5</v>
      </c>
      <c r="AN28" s="12">
        <v>96.7</v>
      </c>
      <c r="AO28" s="12">
        <v>86.7</v>
      </c>
      <c r="AP28" s="12">
        <v>85</v>
      </c>
      <c r="AQ28" s="12">
        <v>51.7</v>
      </c>
      <c r="AR28" s="12">
        <v>68.3</v>
      </c>
      <c r="AS28" s="12">
        <v>57.3</v>
      </c>
      <c r="AT28" s="12">
        <v>56.5</v>
      </c>
      <c r="AU28" s="12">
        <v>40</v>
      </c>
      <c r="AV28" s="12">
        <v>75</v>
      </c>
      <c r="AW28" s="12">
        <v>70</v>
      </c>
      <c r="AX28" s="12">
        <v>91.7</v>
      </c>
      <c r="AY28" s="12">
        <v>86.7</v>
      </c>
      <c r="AZ28" s="12">
        <v>65</v>
      </c>
      <c r="BA28" s="12">
        <v>68.3</v>
      </c>
      <c r="BB28" s="12">
        <v>73.899999999999991</v>
      </c>
      <c r="BC28" s="12">
        <v>85</v>
      </c>
      <c r="BD28" s="12">
        <v>65</v>
      </c>
      <c r="BE28" s="12">
        <v>85</v>
      </c>
      <c r="BF28" s="12">
        <v>95</v>
      </c>
      <c r="BG28" s="12">
        <v>90</v>
      </c>
      <c r="BH28" s="12">
        <v>60</v>
      </c>
      <c r="BI28" s="12">
        <v>60</v>
      </c>
      <c r="BJ28" s="12">
        <v>65</v>
      </c>
      <c r="BK28" s="12">
        <v>60</v>
      </c>
      <c r="BL28" s="12">
        <v>65</v>
      </c>
      <c r="BM28" s="12">
        <v>75</v>
      </c>
      <c r="BN28" s="12">
        <v>85</v>
      </c>
      <c r="BO28" s="12">
        <v>90</v>
      </c>
      <c r="BP28" s="12">
        <v>75</v>
      </c>
      <c r="BQ28" s="12">
        <v>55</v>
      </c>
      <c r="BR28" s="12">
        <v>70</v>
      </c>
      <c r="BS28" s="12">
        <v>73.75</v>
      </c>
      <c r="BT28" s="12"/>
      <c r="BU28" s="12"/>
      <c r="BV28" s="12">
        <v>4.7</v>
      </c>
      <c r="BW28" s="12">
        <v>6.3</v>
      </c>
      <c r="BX28" s="12">
        <v>5</v>
      </c>
      <c r="BY28" s="12">
        <v>8.1</v>
      </c>
      <c r="BZ28" s="12">
        <v>9.4</v>
      </c>
      <c r="CA28" s="12">
        <v>13.8</v>
      </c>
      <c r="CB28" s="12">
        <v>11</v>
      </c>
      <c r="CC28" s="12">
        <v>14.1</v>
      </c>
      <c r="CD28" s="12">
        <v>14.1</v>
      </c>
      <c r="CE28" s="12">
        <v>17.100000000000001</v>
      </c>
      <c r="CF28" s="12">
        <v>8.8000000000000007</v>
      </c>
      <c r="CG28" s="12">
        <v>8.9</v>
      </c>
      <c r="CH28" s="12">
        <v>7</v>
      </c>
      <c r="CI28" s="12">
        <v>7.5</v>
      </c>
      <c r="CJ28" s="12">
        <v>11.3</v>
      </c>
      <c r="CK28" s="12">
        <v>10.8</v>
      </c>
      <c r="CL28" s="12">
        <v>9.8687500000000021</v>
      </c>
      <c r="CM28" s="12">
        <v>6.2</v>
      </c>
      <c r="CN28" s="12">
        <v>10.9</v>
      </c>
      <c r="CO28" s="12">
        <v>6.8</v>
      </c>
      <c r="CP28" s="12">
        <v>5.4</v>
      </c>
      <c r="CQ28" s="12">
        <v>6.9</v>
      </c>
      <c r="CR28" s="12">
        <v>9.9</v>
      </c>
      <c r="CS28" s="12">
        <v>13.9</v>
      </c>
      <c r="CT28" s="12">
        <v>19</v>
      </c>
      <c r="CU28" s="12">
        <v>13.6</v>
      </c>
      <c r="CV28" s="12">
        <v>11</v>
      </c>
      <c r="CW28" s="12">
        <v>9.1</v>
      </c>
      <c r="CX28" s="12">
        <v>10</v>
      </c>
      <c r="CY28" s="12">
        <v>6.1</v>
      </c>
      <c r="CZ28" s="12">
        <v>8.6</v>
      </c>
      <c r="DA28" s="12">
        <v>9.3000000000000007</v>
      </c>
      <c r="DB28" s="12">
        <v>11.4</v>
      </c>
      <c r="DC28" s="12">
        <v>9.8812499999999996</v>
      </c>
      <c r="DD28" s="12"/>
      <c r="DE28" s="12"/>
      <c r="DF28" s="19">
        <v>60</v>
      </c>
      <c r="DG28" s="19">
        <v>61</v>
      </c>
      <c r="DH28" s="19">
        <v>60</v>
      </c>
      <c r="DI28" s="19">
        <v>60</v>
      </c>
      <c r="DJ28" s="19">
        <v>60</v>
      </c>
      <c r="DK28" s="19">
        <v>60</v>
      </c>
      <c r="DL28" s="19">
        <v>60</v>
      </c>
      <c r="DM28" s="19">
        <v>89</v>
      </c>
      <c r="DN28" s="19">
        <v>62</v>
      </c>
      <c r="DO28" s="19">
        <v>60</v>
      </c>
      <c r="DP28" s="19">
        <v>60</v>
      </c>
      <c r="DQ28" s="19">
        <v>60</v>
      </c>
      <c r="DR28" s="19">
        <v>60</v>
      </c>
      <c r="DS28" s="19">
        <v>60</v>
      </c>
      <c r="DT28" s="19">
        <v>60</v>
      </c>
      <c r="DU28" s="19">
        <v>60</v>
      </c>
      <c r="DV28" s="19">
        <v>992</v>
      </c>
      <c r="DW28" s="19">
        <v>20</v>
      </c>
      <c r="DX28" s="19">
        <v>20</v>
      </c>
      <c r="DY28" s="19">
        <v>20</v>
      </c>
      <c r="DZ28" s="19">
        <v>20</v>
      </c>
      <c r="EA28" s="19">
        <v>20</v>
      </c>
      <c r="EB28" s="19">
        <v>20</v>
      </c>
      <c r="EC28" s="19">
        <v>20</v>
      </c>
      <c r="ED28" s="19">
        <v>20</v>
      </c>
      <c r="EE28" s="19">
        <v>20</v>
      </c>
      <c r="EF28" s="19">
        <v>20</v>
      </c>
      <c r="EG28" s="19">
        <v>20</v>
      </c>
      <c r="EH28" s="19">
        <v>20</v>
      </c>
      <c r="EI28" s="19">
        <v>20</v>
      </c>
      <c r="EJ28" s="19">
        <v>20</v>
      </c>
      <c r="EK28" s="19">
        <v>20</v>
      </c>
      <c r="EL28" s="19">
        <v>20</v>
      </c>
      <c r="EM28" s="19">
        <v>320</v>
      </c>
      <c r="EN28" s="19"/>
      <c r="EO28" s="19"/>
    </row>
    <row r="29" spans="1:145">
      <c r="A29" s="13">
        <v>4</v>
      </c>
      <c r="B29" s="12">
        <v>525</v>
      </c>
      <c r="C29" s="12">
        <v>545</v>
      </c>
      <c r="D29" s="12">
        <v>670</v>
      </c>
      <c r="E29" s="12">
        <v>583</v>
      </c>
      <c r="F29" s="12">
        <v>581</v>
      </c>
      <c r="G29" s="12">
        <v>573</v>
      </c>
      <c r="H29" s="12">
        <v>610</v>
      </c>
      <c r="I29" s="12">
        <v>580</v>
      </c>
      <c r="J29" s="12">
        <v>626</v>
      </c>
      <c r="K29" s="12">
        <v>563</v>
      </c>
      <c r="L29" s="12">
        <v>578</v>
      </c>
      <c r="M29" s="12">
        <v>509</v>
      </c>
      <c r="N29" s="12">
        <v>561</v>
      </c>
      <c r="O29" s="12">
        <v>547</v>
      </c>
      <c r="P29" s="12">
        <v>580</v>
      </c>
      <c r="Q29" s="12">
        <v>608</v>
      </c>
      <c r="R29" s="12">
        <v>577.4375</v>
      </c>
      <c r="S29" s="12">
        <v>883</v>
      </c>
      <c r="T29" s="12">
        <v>809</v>
      </c>
      <c r="U29" s="12">
        <v>801</v>
      </c>
      <c r="V29" s="12">
        <v>820</v>
      </c>
      <c r="W29" s="12">
        <v>835</v>
      </c>
      <c r="X29" s="12">
        <v>782</v>
      </c>
      <c r="Y29" s="12">
        <v>799</v>
      </c>
      <c r="Z29" s="12">
        <v>785</v>
      </c>
      <c r="AA29" s="12">
        <v>824</v>
      </c>
      <c r="AB29" s="12">
        <v>871</v>
      </c>
      <c r="AC29" s="12">
        <v>859</v>
      </c>
      <c r="AD29" s="12">
        <v>842</v>
      </c>
      <c r="AE29" s="12">
        <v>792</v>
      </c>
      <c r="AF29" s="12">
        <v>840</v>
      </c>
      <c r="AG29" s="12">
        <v>850</v>
      </c>
      <c r="AH29" s="12">
        <v>873</v>
      </c>
      <c r="AI29" s="12">
        <v>829.0625</v>
      </c>
      <c r="AJ29" s="12"/>
      <c r="AK29" s="12"/>
      <c r="AL29" s="12">
        <v>93.3</v>
      </c>
      <c r="AM29" s="12">
        <v>80</v>
      </c>
      <c r="AN29" s="12">
        <v>86.7</v>
      </c>
      <c r="AO29" s="12">
        <v>81.7</v>
      </c>
      <c r="AP29" s="12">
        <v>91.7</v>
      </c>
      <c r="AQ29" s="12">
        <v>41.7</v>
      </c>
      <c r="AR29" s="12">
        <v>53.3</v>
      </c>
      <c r="AS29" s="12">
        <v>55</v>
      </c>
      <c r="AT29" s="12">
        <v>59.7</v>
      </c>
      <c r="AU29" s="12">
        <v>85</v>
      </c>
      <c r="AV29" s="12">
        <v>60</v>
      </c>
      <c r="AW29" s="12">
        <v>90</v>
      </c>
      <c r="AX29" s="12">
        <v>96.7</v>
      </c>
      <c r="AY29" s="12">
        <v>78.3</v>
      </c>
      <c r="AZ29" s="12">
        <v>55</v>
      </c>
      <c r="BA29" s="12">
        <v>46.7</v>
      </c>
      <c r="BB29" s="12">
        <v>72.175000000000011</v>
      </c>
      <c r="BC29" s="12">
        <v>95</v>
      </c>
      <c r="BD29" s="12">
        <v>90</v>
      </c>
      <c r="BE29" s="12">
        <v>85</v>
      </c>
      <c r="BF29" s="12">
        <v>85.7</v>
      </c>
      <c r="BG29" s="12">
        <v>90</v>
      </c>
      <c r="BH29" s="12">
        <v>80</v>
      </c>
      <c r="BI29" s="12">
        <v>65</v>
      </c>
      <c r="BJ29" s="12">
        <v>50</v>
      </c>
      <c r="BK29" s="12">
        <v>55</v>
      </c>
      <c r="BL29" s="12">
        <v>100</v>
      </c>
      <c r="BM29" s="12">
        <v>90</v>
      </c>
      <c r="BN29" s="12">
        <v>32.4</v>
      </c>
      <c r="BO29" s="12">
        <v>90</v>
      </c>
      <c r="BP29" s="12">
        <v>95</v>
      </c>
      <c r="BQ29" s="12">
        <v>60</v>
      </c>
      <c r="BR29" s="12">
        <v>50</v>
      </c>
      <c r="BS29" s="12">
        <v>75.818749999999994</v>
      </c>
      <c r="BT29" s="12"/>
      <c r="BU29" s="12"/>
      <c r="BV29" s="12">
        <v>5.3</v>
      </c>
      <c r="BW29" s="12">
        <v>7.9</v>
      </c>
      <c r="BX29" s="12">
        <v>6.4</v>
      </c>
      <c r="BY29" s="12">
        <v>7.4</v>
      </c>
      <c r="BZ29" s="12">
        <v>6</v>
      </c>
      <c r="CA29" s="12">
        <v>15.5</v>
      </c>
      <c r="CB29" s="12">
        <v>14.6</v>
      </c>
      <c r="CC29" s="12">
        <v>13.2</v>
      </c>
      <c r="CD29" s="12">
        <v>11.8</v>
      </c>
      <c r="CE29" s="12">
        <v>8.9</v>
      </c>
      <c r="CF29" s="12">
        <v>11.8</v>
      </c>
      <c r="CG29" s="12">
        <v>6.3</v>
      </c>
      <c r="CH29" s="12">
        <v>4.4000000000000004</v>
      </c>
      <c r="CI29" s="12">
        <v>8.1999999999999993</v>
      </c>
      <c r="CJ29" s="12">
        <v>12.8</v>
      </c>
      <c r="CK29" s="12">
        <v>14.3</v>
      </c>
      <c r="CL29" s="12">
        <v>9.6750000000000007</v>
      </c>
      <c r="CM29" s="12">
        <v>5.7</v>
      </c>
      <c r="CN29" s="12">
        <v>7</v>
      </c>
      <c r="CO29" s="12">
        <v>7.9</v>
      </c>
      <c r="CP29" s="12">
        <v>6.3</v>
      </c>
      <c r="CQ29" s="12">
        <v>6.4</v>
      </c>
      <c r="CR29" s="12">
        <v>9.1</v>
      </c>
      <c r="CS29" s="12">
        <v>9.9</v>
      </c>
      <c r="CT29" s="12">
        <v>12.7</v>
      </c>
      <c r="CU29" s="12">
        <v>13</v>
      </c>
      <c r="CV29" s="12">
        <v>5.2</v>
      </c>
      <c r="CW29" s="12">
        <v>9.8000000000000007</v>
      </c>
      <c r="CX29" s="12">
        <v>14.9</v>
      </c>
      <c r="CY29" s="12">
        <v>6.1</v>
      </c>
      <c r="CZ29" s="12">
        <v>5.5</v>
      </c>
      <c r="DA29" s="12">
        <v>11.2</v>
      </c>
      <c r="DB29" s="12">
        <v>16</v>
      </c>
      <c r="DC29" s="12">
        <v>9.1687499999999993</v>
      </c>
      <c r="DD29" s="12"/>
      <c r="DE29" s="12"/>
      <c r="DF29" s="19">
        <v>60</v>
      </c>
      <c r="DG29" s="19">
        <v>60</v>
      </c>
      <c r="DH29" s="19">
        <v>60</v>
      </c>
      <c r="DI29" s="19">
        <v>60</v>
      </c>
      <c r="DJ29" s="19">
        <v>60</v>
      </c>
      <c r="DK29" s="19">
        <v>60</v>
      </c>
      <c r="DL29" s="19">
        <v>60</v>
      </c>
      <c r="DM29" s="19">
        <v>60</v>
      </c>
      <c r="DN29" s="19">
        <v>62</v>
      </c>
      <c r="DO29" s="19">
        <v>60</v>
      </c>
      <c r="DP29" s="19">
        <v>60</v>
      </c>
      <c r="DQ29" s="19">
        <v>60</v>
      </c>
      <c r="DR29" s="19">
        <v>60</v>
      </c>
      <c r="DS29" s="19">
        <v>60</v>
      </c>
      <c r="DT29" s="19">
        <v>60</v>
      </c>
      <c r="DU29" s="19">
        <v>60</v>
      </c>
      <c r="DV29" s="19">
        <v>962</v>
      </c>
      <c r="DW29" s="19">
        <v>20</v>
      </c>
      <c r="DX29" s="19">
        <v>20</v>
      </c>
      <c r="DY29" s="19">
        <v>20</v>
      </c>
      <c r="DZ29" s="19">
        <v>21</v>
      </c>
      <c r="EA29" s="19">
        <v>20</v>
      </c>
      <c r="EB29" s="19">
        <v>20</v>
      </c>
      <c r="EC29" s="19">
        <v>20</v>
      </c>
      <c r="ED29" s="19">
        <v>20</v>
      </c>
      <c r="EE29" s="19">
        <v>20</v>
      </c>
      <c r="EF29" s="19">
        <v>20</v>
      </c>
      <c r="EG29" s="19">
        <v>20</v>
      </c>
      <c r="EH29" s="19">
        <v>34</v>
      </c>
      <c r="EI29" s="19">
        <v>20</v>
      </c>
      <c r="EJ29" s="19">
        <v>20</v>
      </c>
      <c r="EK29" s="19">
        <v>20</v>
      </c>
      <c r="EL29" s="19">
        <v>20</v>
      </c>
      <c r="EM29" s="19">
        <v>335</v>
      </c>
      <c r="EN29" s="19"/>
      <c r="EO29" s="19"/>
    </row>
    <row r="30" spans="1:145">
      <c r="A30" s="13">
        <v>5</v>
      </c>
      <c r="B30" s="12">
        <v>528</v>
      </c>
      <c r="C30" s="12">
        <v>538</v>
      </c>
      <c r="D30" s="12">
        <v>603</v>
      </c>
      <c r="E30" s="12">
        <v>576</v>
      </c>
      <c r="F30" s="12">
        <v>577</v>
      </c>
      <c r="G30" s="12">
        <v>568</v>
      </c>
      <c r="H30" s="12">
        <v>614</v>
      </c>
      <c r="I30" s="12">
        <v>587</v>
      </c>
      <c r="J30" s="12">
        <v>631</v>
      </c>
      <c r="K30" s="12">
        <v>539</v>
      </c>
      <c r="L30" s="12">
        <v>593</v>
      </c>
      <c r="M30" s="12">
        <v>529</v>
      </c>
      <c r="N30" s="12">
        <v>538</v>
      </c>
      <c r="O30" s="12">
        <v>586</v>
      </c>
      <c r="P30" s="12">
        <v>597</v>
      </c>
      <c r="Q30" s="12">
        <v>598</v>
      </c>
      <c r="R30" s="12">
        <v>575.125</v>
      </c>
      <c r="S30" s="12">
        <v>949</v>
      </c>
      <c r="T30" s="12">
        <v>730</v>
      </c>
      <c r="U30" s="12">
        <v>824</v>
      </c>
      <c r="V30" s="12">
        <v>969</v>
      </c>
      <c r="W30" s="12">
        <v>856</v>
      </c>
      <c r="X30" s="12">
        <v>870</v>
      </c>
      <c r="Y30" s="12">
        <v>842</v>
      </c>
      <c r="Z30" s="12">
        <v>802</v>
      </c>
      <c r="AA30" s="12">
        <v>841</v>
      </c>
      <c r="AB30" s="12">
        <v>882</v>
      </c>
      <c r="AC30" s="12">
        <v>874</v>
      </c>
      <c r="AD30" s="12">
        <v>897</v>
      </c>
      <c r="AE30" s="12">
        <v>817</v>
      </c>
      <c r="AF30" s="12">
        <v>883</v>
      </c>
      <c r="AG30" s="12">
        <v>910</v>
      </c>
      <c r="AH30" s="12">
        <v>896</v>
      </c>
      <c r="AI30" s="12">
        <v>865.125</v>
      </c>
      <c r="AJ30" s="12"/>
      <c r="AK30" s="12"/>
      <c r="AL30" s="12">
        <v>91.5</v>
      </c>
      <c r="AM30" s="12">
        <v>91.7</v>
      </c>
      <c r="AN30" s="12">
        <v>86.7</v>
      </c>
      <c r="AO30" s="12">
        <v>78.3</v>
      </c>
      <c r="AP30" s="12">
        <v>91.7</v>
      </c>
      <c r="AQ30" s="12">
        <v>50</v>
      </c>
      <c r="AR30" s="12">
        <v>63.3</v>
      </c>
      <c r="AS30" s="12">
        <v>63.9</v>
      </c>
      <c r="AT30" s="12">
        <v>71</v>
      </c>
      <c r="AU30" s="12">
        <v>85</v>
      </c>
      <c r="AV30" s="12">
        <v>81.7</v>
      </c>
      <c r="AW30" s="12">
        <v>90</v>
      </c>
      <c r="AX30" s="12">
        <v>86.7</v>
      </c>
      <c r="AY30" s="12">
        <v>58.3</v>
      </c>
      <c r="AZ30" s="12">
        <v>65</v>
      </c>
      <c r="BA30" s="12">
        <v>63.3</v>
      </c>
      <c r="BB30" s="12">
        <v>76.131249999999994</v>
      </c>
      <c r="BC30" s="12">
        <v>95</v>
      </c>
      <c r="BD30" s="12">
        <v>80</v>
      </c>
      <c r="BE30" s="12">
        <v>85</v>
      </c>
      <c r="BF30" s="12">
        <v>95</v>
      </c>
      <c r="BG30" s="12">
        <v>85</v>
      </c>
      <c r="BH30" s="12">
        <v>60</v>
      </c>
      <c r="BI30" s="12">
        <v>60</v>
      </c>
      <c r="BJ30" s="12">
        <v>45</v>
      </c>
      <c r="BK30" s="12">
        <v>70</v>
      </c>
      <c r="BL30" s="12">
        <v>85</v>
      </c>
      <c r="BM30" s="12">
        <v>85</v>
      </c>
      <c r="BN30" s="12">
        <v>85</v>
      </c>
      <c r="BO30" s="12">
        <v>85</v>
      </c>
      <c r="BP30" s="12">
        <v>90</v>
      </c>
      <c r="BQ30" s="12">
        <v>70</v>
      </c>
      <c r="BR30" s="12">
        <v>45</v>
      </c>
      <c r="BS30" s="12">
        <v>76.25</v>
      </c>
      <c r="BT30" s="12"/>
      <c r="BU30" s="12"/>
      <c r="BV30" s="12">
        <v>6</v>
      </c>
      <c r="BW30" s="12">
        <v>5.9</v>
      </c>
      <c r="BX30" s="12">
        <v>5.9</v>
      </c>
      <c r="BY30" s="12">
        <v>10.3</v>
      </c>
      <c r="BZ30" s="12">
        <v>5.3</v>
      </c>
      <c r="CA30" s="12">
        <v>15.3</v>
      </c>
      <c r="CB30" s="12">
        <v>11.2</v>
      </c>
      <c r="CC30" s="12">
        <v>12.3</v>
      </c>
      <c r="CD30" s="12">
        <v>11.7</v>
      </c>
      <c r="CE30" s="12">
        <v>7.9</v>
      </c>
      <c r="CF30" s="12">
        <v>7.3</v>
      </c>
      <c r="CG30" s="12">
        <v>6.3</v>
      </c>
      <c r="CH30" s="12">
        <v>6.3</v>
      </c>
      <c r="CI30" s="12">
        <v>11.9</v>
      </c>
      <c r="CJ30" s="12">
        <v>10.6</v>
      </c>
      <c r="CK30" s="12">
        <v>11.7</v>
      </c>
      <c r="CL30" s="12">
        <v>9.1187500000000004</v>
      </c>
      <c r="CM30" s="12">
        <v>5.0999999999999996</v>
      </c>
      <c r="CN30" s="12">
        <v>7.1</v>
      </c>
      <c r="CO30" s="12">
        <v>6</v>
      </c>
      <c r="CP30" s="12">
        <v>5.8</v>
      </c>
      <c r="CQ30" s="12">
        <v>7.8</v>
      </c>
      <c r="CR30" s="12">
        <v>11.8</v>
      </c>
      <c r="CS30" s="12">
        <v>12.4</v>
      </c>
      <c r="CT30" s="12">
        <v>14.8</v>
      </c>
      <c r="CU30" s="12">
        <v>9.6999999999999993</v>
      </c>
      <c r="CV30" s="12">
        <v>6.3</v>
      </c>
      <c r="CW30" s="12">
        <v>10.5</v>
      </c>
      <c r="CX30" s="12">
        <v>8.4</v>
      </c>
      <c r="CY30" s="12">
        <v>6.4</v>
      </c>
      <c r="CZ30" s="12">
        <v>6.1</v>
      </c>
      <c r="DA30" s="12">
        <v>10.1</v>
      </c>
      <c r="DB30" s="12">
        <v>11.4</v>
      </c>
      <c r="DC30" s="12">
        <v>8.7312500000000011</v>
      </c>
      <c r="DD30" s="12"/>
      <c r="DE30" s="12"/>
      <c r="DF30" s="19">
        <v>59</v>
      </c>
      <c r="DG30" s="19">
        <v>60</v>
      </c>
      <c r="DH30" s="19">
        <v>60</v>
      </c>
      <c r="DI30" s="19">
        <v>60</v>
      </c>
      <c r="DJ30" s="19">
        <v>60</v>
      </c>
      <c r="DK30" s="19">
        <v>60</v>
      </c>
      <c r="DL30" s="19">
        <v>60</v>
      </c>
      <c r="DM30" s="19">
        <v>61</v>
      </c>
      <c r="DN30" s="19">
        <v>62</v>
      </c>
      <c r="DO30" s="19">
        <v>60</v>
      </c>
      <c r="DP30" s="19">
        <v>60</v>
      </c>
      <c r="DQ30" s="19">
        <v>60</v>
      </c>
      <c r="DR30" s="19">
        <v>60</v>
      </c>
      <c r="DS30" s="19">
        <v>60</v>
      </c>
      <c r="DT30" s="19">
        <v>60</v>
      </c>
      <c r="DU30" s="19">
        <v>60</v>
      </c>
      <c r="DV30" s="19">
        <v>962</v>
      </c>
      <c r="DW30" s="19">
        <v>20</v>
      </c>
      <c r="DX30" s="19">
        <v>20</v>
      </c>
      <c r="DY30" s="19">
        <v>20</v>
      </c>
      <c r="DZ30" s="19">
        <v>20</v>
      </c>
      <c r="EA30" s="19">
        <v>20</v>
      </c>
      <c r="EB30" s="19">
        <v>20</v>
      </c>
      <c r="EC30" s="19">
        <v>20</v>
      </c>
      <c r="ED30" s="19">
        <v>20</v>
      </c>
      <c r="EE30" s="19">
        <v>20</v>
      </c>
      <c r="EF30" s="19">
        <v>20</v>
      </c>
      <c r="EG30" s="19">
        <v>20</v>
      </c>
      <c r="EH30" s="19">
        <v>20</v>
      </c>
      <c r="EI30" s="19">
        <v>20</v>
      </c>
      <c r="EJ30" s="19">
        <v>20</v>
      </c>
      <c r="EK30" s="19">
        <v>20</v>
      </c>
      <c r="EL30" s="19">
        <v>20</v>
      </c>
      <c r="EM30" s="19">
        <v>320</v>
      </c>
      <c r="EN30" s="19"/>
      <c r="EO30" s="19"/>
    </row>
    <row r="31" spans="1:145">
      <c r="A31" s="13">
        <v>6</v>
      </c>
      <c r="B31" s="12">
        <v>589</v>
      </c>
      <c r="C31" s="12">
        <v>532</v>
      </c>
      <c r="D31" s="12">
        <v>577</v>
      </c>
      <c r="E31" s="12">
        <v>547</v>
      </c>
      <c r="F31" s="12">
        <v>619</v>
      </c>
      <c r="G31" s="12">
        <v>598</v>
      </c>
      <c r="H31" s="12">
        <v>621</v>
      </c>
      <c r="I31" s="12">
        <v>565</v>
      </c>
      <c r="J31" s="12">
        <v>660</v>
      </c>
      <c r="K31" s="12">
        <v>539</v>
      </c>
      <c r="L31" s="12">
        <v>575</v>
      </c>
      <c r="M31" s="12">
        <v>513</v>
      </c>
      <c r="N31" s="12">
        <v>559</v>
      </c>
      <c r="O31" s="12">
        <v>655</v>
      </c>
      <c r="P31" s="12">
        <v>580</v>
      </c>
      <c r="Q31" s="12">
        <v>609</v>
      </c>
      <c r="R31" s="12">
        <v>583.625</v>
      </c>
      <c r="S31" s="12"/>
      <c r="T31" s="12">
        <v>863</v>
      </c>
      <c r="U31" s="12">
        <v>893</v>
      </c>
      <c r="V31" s="12"/>
      <c r="W31" s="12">
        <v>838</v>
      </c>
      <c r="X31" s="12">
        <v>1000.9999999999999</v>
      </c>
      <c r="Y31" s="12">
        <v>836</v>
      </c>
      <c r="Z31" s="12">
        <v>819</v>
      </c>
      <c r="AA31" s="12">
        <v>861</v>
      </c>
      <c r="AB31" s="12">
        <v>933</v>
      </c>
      <c r="AC31" s="12">
        <v>980</v>
      </c>
      <c r="AD31" s="12">
        <v>947</v>
      </c>
      <c r="AE31" s="12">
        <v>857</v>
      </c>
      <c r="AF31" s="12">
        <v>989</v>
      </c>
      <c r="AG31" s="12">
        <v>903</v>
      </c>
      <c r="AH31" s="12">
        <v>920</v>
      </c>
      <c r="AI31" s="12">
        <v>902.85714285714289</v>
      </c>
      <c r="AJ31" s="12"/>
      <c r="AK31" s="12"/>
      <c r="AL31" s="12">
        <v>88.3</v>
      </c>
      <c r="AM31" s="12">
        <v>90</v>
      </c>
      <c r="AN31" s="12">
        <v>96.7</v>
      </c>
      <c r="AO31" s="12">
        <v>91.7</v>
      </c>
      <c r="AP31" s="12">
        <v>71.7</v>
      </c>
      <c r="AQ31" s="12">
        <v>53.3</v>
      </c>
      <c r="AR31" s="12">
        <v>48.3</v>
      </c>
      <c r="AS31" s="12">
        <v>47.5</v>
      </c>
      <c r="AT31" s="12">
        <v>65.599999999999994</v>
      </c>
      <c r="AU31" s="12">
        <v>95</v>
      </c>
      <c r="AV31" s="12">
        <v>85</v>
      </c>
      <c r="AW31" s="12">
        <v>86.7</v>
      </c>
      <c r="AX31" s="12">
        <v>76.7</v>
      </c>
      <c r="AY31" s="12">
        <v>93.3</v>
      </c>
      <c r="AZ31" s="12">
        <v>50</v>
      </c>
      <c r="BA31" s="12">
        <v>56.7</v>
      </c>
      <c r="BB31" s="12">
        <v>74.781250000000014</v>
      </c>
      <c r="BC31" s="12"/>
      <c r="BD31" s="12">
        <v>55</v>
      </c>
      <c r="BE31" s="12">
        <v>90</v>
      </c>
      <c r="BF31" s="12"/>
      <c r="BG31" s="12">
        <v>85</v>
      </c>
      <c r="BH31" s="12">
        <v>45</v>
      </c>
      <c r="BI31" s="12">
        <v>45</v>
      </c>
      <c r="BJ31" s="12">
        <v>50</v>
      </c>
      <c r="BK31" s="12">
        <v>70</v>
      </c>
      <c r="BL31" s="12">
        <v>65</v>
      </c>
      <c r="BM31" s="12">
        <v>90</v>
      </c>
      <c r="BN31" s="12">
        <v>90</v>
      </c>
      <c r="BO31" s="12">
        <v>80</v>
      </c>
      <c r="BP31" s="12">
        <v>90</v>
      </c>
      <c r="BQ31" s="12">
        <v>70</v>
      </c>
      <c r="BR31" s="12">
        <v>60</v>
      </c>
      <c r="BS31" s="12">
        <v>70.357142857142861</v>
      </c>
      <c r="BT31" s="12"/>
      <c r="BU31" s="12"/>
      <c r="BV31" s="12">
        <v>5.7</v>
      </c>
      <c r="BW31" s="12">
        <v>6.4</v>
      </c>
      <c r="BX31" s="12">
        <v>6.1</v>
      </c>
      <c r="BY31" s="12">
        <v>11.8</v>
      </c>
      <c r="BZ31" s="12">
        <v>8.6</v>
      </c>
      <c r="CA31" s="12">
        <v>13.4</v>
      </c>
      <c r="CB31" s="12">
        <v>13.3</v>
      </c>
      <c r="CC31" s="12">
        <v>14.8</v>
      </c>
      <c r="CD31" s="12">
        <v>11.4</v>
      </c>
      <c r="CE31" s="12">
        <v>6.4</v>
      </c>
      <c r="CF31" s="12">
        <v>6.7</v>
      </c>
      <c r="CG31" s="12">
        <v>7.2</v>
      </c>
      <c r="CH31" s="12">
        <v>8.9</v>
      </c>
      <c r="CI31" s="12">
        <v>5.7</v>
      </c>
      <c r="CJ31" s="12">
        <v>13</v>
      </c>
      <c r="CK31" s="12">
        <v>12.6</v>
      </c>
      <c r="CL31" s="12">
        <v>9.5000000000000018</v>
      </c>
      <c r="CM31" s="12"/>
      <c r="CN31" s="12">
        <v>12</v>
      </c>
      <c r="CO31" s="12">
        <v>6.1</v>
      </c>
      <c r="CP31" s="12"/>
      <c r="CQ31" s="12">
        <v>7.1</v>
      </c>
      <c r="CR31" s="12">
        <v>13.1</v>
      </c>
      <c r="CS31" s="12">
        <v>16.3</v>
      </c>
      <c r="CT31" s="12">
        <v>13.4</v>
      </c>
      <c r="CU31" s="12">
        <v>9.6999999999999993</v>
      </c>
      <c r="CV31" s="12">
        <v>10.3</v>
      </c>
      <c r="CW31" s="12">
        <v>8.3000000000000007</v>
      </c>
      <c r="CX31" s="12">
        <v>8.8000000000000007</v>
      </c>
      <c r="CY31" s="12">
        <v>7.7</v>
      </c>
      <c r="CZ31" s="12">
        <v>7.7</v>
      </c>
      <c r="DA31" s="12">
        <v>12.2</v>
      </c>
      <c r="DB31" s="12">
        <v>11.3</v>
      </c>
      <c r="DC31" s="12">
        <v>10.285714285714288</v>
      </c>
      <c r="DD31" s="12"/>
      <c r="DE31" s="12"/>
      <c r="DF31" s="19">
        <v>60</v>
      </c>
      <c r="DG31" s="19">
        <v>60</v>
      </c>
      <c r="DH31" s="19">
        <v>60</v>
      </c>
      <c r="DI31" s="19">
        <v>60</v>
      </c>
      <c r="DJ31" s="19">
        <v>60</v>
      </c>
      <c r="DK31" s="19">
        <v>60</v>
      </c>
      <c r="DL31" s="19">
        <v>60</v>
      </c>
      <c r="DM31" s="19">
        <v>61</v>
      </c>
      <c r="DN31" s="19">
        <v>61</v>
      </c>
      <c r="DO31" s="19">
        <v>60</v>
      </c>
      <c r="DP31" s="19">
        <v>60</v>
      </c>
      <c r="DQ31" s="19">
        <v>60</v>
      </c>
      <c r="DR31" s="19">
        <v>60</v>
      </c>
      <c r="DS31" s="19">
        <v>60</v>
      </c>
      <c r="DT31" s="19">
        <v>60</v>
      </c>
      <c r="DU31" s="19">
        <v>60</v>
      </c>
      <c r="DV31" s="19">
        <v>962</v>
      </c>
      <c r="DW31" s="19"/>
      <c r="DX31" s="19">
        <v>20</v>
      </c>
      <c r="DY31" s="19">
        <v>20</v>
      </c>
      <c r="DZ31" s="19"/>
      <c r="EA31" s="19">
        <v>20</v>
      </c>
      <c r="EB31" s="19">
        <v>20</v>
      </c>
      <c r="EC31" s="19">
        <v>20</v>
      </c>
      <c r="ED31" s="19">
        <v>20</v>
      </c>
      <c r="EE31" s="19">
        <v>20</v>
      </c>
      <c r="EF31" s="19">
        <v>20</v>
      </c>
      <c r="EG31" s="19">
        <v>20</v>
      </c>
      <c r="EH31" s="19">
        <v>20</v>
      </c>
      <c r="EI31" s="19">
        <v>20</v>
      </c>
      <c r="EJ31" s="19">
        <v>20</v>
      </c>
      <c r="EK31" s="19">
        <v>20</v>
      </c>
      <c r="EL31" s="19">
        <v>20</v>
      </c>
      <c r="EM31" s="19">
        <v>280</v>
      </c>
      <c r="EN31" s="19"/>
      <c r="EO31" s="19"/>
    </row>
    <row r="32" spans="1:145">
      <c r="A32" s="13">
        <v>7</v>
      </c>
      <c r="B32" s="12">
        <v>671</v>
      </c>
      <c r="C32" s="12">
        <v>686</v>
      </c>
      <c r="D32" s="12">
        <v>679</v>
      </c>
      <c r="E32" s="12">
        <v>689</v>
      </c>
      <c r="F32" s="12">
        <v>699</v>
      </c>
      <c r="G32" s="12">
        <v>589</v>
      </c>
      <c r="H32" s="12">
        <v>620</v>
      </c>
      <c r="I32" s="12">
        <v>584</v>
      </c>
      <c r="J32" s="12">
        <v>622</v>
      </c>
      <c r="K32" s="12">
        <v>675</v>
      </c>
      <c r="L32" s="12">
        <v>675</v>
      </c>
      <c r="M32" s="12">
        <v>605</v>
      </c>
      <c r="N32" s="12">
        <v>708</v>
      </c>
      <c r="O32" s="12">
        <v>747</v>
      </c>
      <c r="P32" s="12">
        <v>599</v>
      </c>
      <c r="Q32" s="12">
        <v>617</v>
      </c>
      <c r="R32" s="12">
        <v>654.0625</v>
      </c>
      <c r="S32" s="12"/>
      <c r="T32" s="12">
        <v>813</v>
      </c>
      <c r="U32" s="12">
        <v>935</v>
      </c>
      <c r="V32" s="12"/>
      <c r="W32" s="12">
        <v>949</v>
      </c>
      <c r="X32" s="12">
        <v>885</v>
      </c>
      <c r="Y32" s="12">
        <v>843</v>
      </c>
      <c r="Z32" s="12">
        <v>722</v>
      </c>
      <c r="AA32" s="12">
        <v>875</v>
      </c>
      <c r="AB32" s="12">
        <v>856</v>
      </c>
      <c r="AC32" s="12">
        <v>884</v>
      </c>
      <c r="AD32" s="12">
        <v>937</v>
      </c>
      <c r="AE32" s="12">
        <v>911</v>
      </c>
      <c r="AF32" s="12">
        <v>1080</v>
      </c>
      <c r="AG32" s="12">
        <v>882</v>
      </c>
      <c r="AH32" s="12">
        <v>927</v>
      </c>
      <c r="AI32" s="12">
        <v>892.78571428571433</v>
      </c>
      <c r="AJ32" s="12"/>
      <c r="AK32" s="12"/>
      <c r="AL32" s="12">
        <v>86.7</v>
      </c>
      <c r="AM32" s="12">
        <v>91.7</v>
      </c>
      <c r="AN32" s="12">
        <v>93.3</v>
      </c>
      <c r="AO32" s="12">
        <v>85</v>
      </c>
      <c r="AP32" s="12">
        <v>85</v>
      </c>
      <c r="AQ32" s="12">
        <v>65</v>
      </c>
      <c r="AR32" s="12">
        <v>53.3</v>
      </c>
      <c r="AS32" s="12">
        <v>65</v>
      </c>
      <c r="AT32" s="12">
        <v>61.7</v>
      </c>
      <c r="AU32" s="12">
        <v>88.3</v>
      </c>
      <c r="AV32" s="12">
        <v>86.7</v>
      </c>
      <c r="AW32" s="12">
        <v>90</v>
      </c>
      <c r="AX32" s="12">
        <v>93.3</v>
      </c>
      <c r="AY32" s="12">
        <v>90</v>
      </c>
      <c r="AZ32" s="12">
        <v>71.7</v>
      </c>
      <c r="BA32" s="12">
        <v>60</v>
      </c>
      <c r="BB32" s="12">
        <v>79.168750000000003</v>
      </c>
      <c r="BC32" s="12"/>
      <c r="BD32" s="12">
        <v>90</v>
      </c>
      <c r="BE32" s="12">
        <v>90</v>
      </c>
      <c r="BF32" s="12"/>
      <c r="BG32" s="12">
        <v>100</v>
      </c>
      <c r="BH32" s="12">
        <v>75</v>
      </c>
      <c r="BI32" s="12">
        <v>70</v>
      </c>
      <c r="BJ32" s="12">
        <v>66.7</v>
      </c>
      <c r="BK32" s="12">
        <v>61.9</v>
      </c>
      <c r="BL32" s="12">
        <v>75</v>
      </c>
      <c r="BM32" s="12">
        <v>76.2</v>
      </c>
      <c r="BN32" s="12">
        <v>85</v>
      </c>
      <c r="BO32" s="12">
        <v>100</v>
      </c>
      <c r="BP32" s="12">
        <v>95</v>
      </c>
      <c r="BQ32" s="12">
        <v>70</v>
      </c>
      <c r="BR32" s="12">
        <v>60</v>
      </c>
      <c r="BS32" s="12">
        <v>79.628571428571448</v>
      </c>
      <c r="BT32" s="12"/>
      <c r="BU32" s="12"/>
      <c r="BV32" s="12">
        <v>8.1999999999999993</v>
      </c>
      <c r="BW32" s="12">
        <v>5.7</v>
      </c>
      <c r="BX32" s="12">
        <v>6</v>
      </c>
      <c r="BY32" s="12">
        <v>9</v>
      </c>
      <c r="BZ32" s="12">
        <v>6.9</v>
      </c>
      <c r="CA32" s="12">
        <v>11.1</v>
      </c>
      <c r="CB32" s="12">
        <v>12.8</v>
      </c>
      <c r="CC32" s="12">
        <v>11.1</v>
      </c>
      <c r="CD32" s="12">
        <v>12.3</v>
      </c>
      <c r="CE32" s="12">
        <v>7.1</v>
      </c>
      <c r="CF32" s="12">
        <v>7.5</v>
      </c>
      <c r="CG32" s="12">
        <v>6.4</v>
      </c>
      <c r="CH32" s="12">
        <v>5.9</v>
      </c>
      <c r="CI32" s="12">
        <v>6.7</v>
      </c>
      <c r="CJ32" s="12">
        <v>10.6</v>
      </c>
      <c r="CK32" s="12">
        <v>13.1</v>
      </c>
      <c r="CL32" s="12">
        <v>8.7750000000000004</v>
      </c>
      <c r="CM32" s="12"/>
      <c r="CN32" s="12">
        <v>6</v>
      </c>
      <c r="CO32" s="12">
        <v>7.4</v>
      </c>
      <c r="CP32" s="12"/>
      <c r="CQ32" s="12">
        <v>4.9000000000000004</v>
      </c>
      <c r="CR32" s="12">
        <v>8.1999999999999993</v>
      </c>
      <c r="CS32" s="12">
        <v>9.1</v>
      </c>
      <c r="CT32" s="12">
        <v>12.8</v>
      </c>
      <c r="CU32" s="12">
        <v>13.7</v>
      </c>
      <c r="CV32" s="12">
        <v>9.4</v>
      </c>
      <c r="CW32" s="12">
        <v>7.3</v>
      </c>
      <c r="CX32" s="12">
        <v>9.1</v>
      </c>
      <c r="CY32" s="12">
        <v>3.9</v>
      </c>
      <c r="CZ32" s="12">
        <v>4.9000000000000004</v>
      </c>
      <c r="DA32" s="12">
        <v>11</v>
      </c>
      <c r="DB32" s="12">
        <v>14</v>
      </c>
      <c r="DC32" s="12">
        <v>8.6928571428571448</v>
      </c>
      <c r="DD32" s="12"/>
      <c r="DE32" s="12"/>
      <c r="DF32" s="19">
        <v>60</v>
      </c>
      <c r="DG32" s="19">
        <v>60</v>
      </c>
      <c r="DH32" s="19">
        <v>60</v>
      </c>
      <c r="DI32" s="19">
        <v>60</v>
      </c>
      <c r="DJ32" s="19">
        <v>60</v>
      </c>
      <c r="DK32" s="19">
        <v>60</v>
      </c>
      <c r="DL32" s="19">
        <v>60</v>
      </c>
      <c r="DM32" s="19">
        <v>60</v>
      </c>
      <c r="DN32" s="19">
        <v>60</v>
      </c>
      <c r="DO32" s="19">
        <v>60</v>
      </c>
      <c r="DP32" s="19">
        <v>60</v>
      </c>
      <c r="DQ32" s="19">
        <v>60</v>
      </c>
      <c r="DR32" s="19">
        <v>60</v>
      </c>
      <c r="DS32" s="19">
        <v>60</v>
      </c>
      <c r="DT32" s="19">
        <v>60</v>
      </c>
      <c r="DU32" s="19">
        <v>60</v>
      </c>
      <c r="DV32" s="19">
        <v>960</v>
      </c>
      <c r="DW32" s="19"/>
      <c r="DX32" s="19">
        <v>20</v>
      </c>
      <c r="DY32" s="19">
        <v>20</v>
      </c>
      <c r="DZ32" s="19"/>
      <c r="EA32" s="19">
        <v>20</v>
      </c>
      <c r="EB32" s="19">
        <v>20</v>
      </c>
      <c r="EC32" s="19">
        <v>20</v>
      </c>
      <c r="ED32" s="19">
        <v>21</v>
      </c>
      <c r="EE32" s="19">
        <v>21</v>
      </c>
      <c r="EF32" s="19">
        <v>20</v>
      </c>
      <c r="EG32" s="19">
        <v>21</v>
      </c>
      <c r="EH32" s="19">
        <v>20</v>
      </c>
      <c r="EI32" s="19">
        <v>20</v>
      </c>
      <c r="EJ32" s="19">
        <v>20</v>
      </c>
      <c r="EK32" s="19">
        <v>20</v>
      </c>
      <c r="EL32" s="19">
        <v>20</v>
      </c>
      <c r="EM32" s="19">
        <v>283</v>
      </c>
      <c r="EN32" s="19"/>
      <c r="EO32" s="19"/>
    </row>
    <row r="33" spans="1:145">
      <c r="A33" s="13">
        <v>8</v>
      </c>
      <c r="B33" s="12">
        <v>670</v>
      </c>
      <c r="C33" s="12">
        <v>701</v>
      </c>
      <c r="D33" s="12">
        <v>645</v>
      </c>
      <c r="E33" s="12">
        <v>703</v>
      </c>
      <c r="F33" s="12">
        <v>723</v>
      </c>
      <c r="G33" s="12">
        <v>623</v>
      </c>
      <c r="H33" s="12">
        <v>616</v>
      </c>
      <c r="I33" s="12">
        <v>573</v>
      </c>
      <c r="J33" s="12">
        <v>588</v>
      </c>
      <c r="K33" s="12">
        <v>663</v>
      </c>
      <c r="L33" s="12">
        <v>661</v>
      </c>
      <c r="M33" s="12">
        <v>608</v>
      </c>
      <c r="N33" s="12">
        <v>723</v>
      </c>
      <c r="O33" s="12">
        <v>739</v>
      </c>
      <c r="P33" s="12">
        <v>607</v>
      </c>
      <c r="Q33" s="12">
        <v>632</v>
      </c>
      <c r="R33" s="12">
        <v>654.6875</v>
      </c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>
        <v>91.7</v>
      </c>
      <c r="AM33" s="12">
        <v>91.7</v>
      </c>
      <c r="AN33" s="12">
        <v>93.3</v>
      </c>
      <c r="AO33" s="12">
        <v>95</v>
      </c>
      <c r="AP33" s="12">
        <v>88.3</v>
      </c>
      <c r="AQ33" s="12">
        <v>60</v>
      </c>
      <c r="AR33" s="12">
        <v>63.3</v>
      </c>
      <c r="AS33" s="12">
        <v>45</v>
      </c>
      <c r="AT33" s="12">
        <v>59</v>
      </c>
      <c r="AU33" s="12">
        <v>76.7</v>
      </c>
      <c r="AV33" s="12">
        <v>90</v>
      </c>
      <c r="AW33" s="12">
        <v>91.7</v>
      </c>
      <c r="AX33" s="12">
        <v>93.3</v>
      </c>
      <c r="AY33" s="12">
        <v>90</v>
      </c>
      <c r="AZ33" s="12">
        <v>65</v>
      </c>
      <c r="BA33" s="12">
        <v>56.7</v>
      </c>
      <c r="BB33" s="12">
        <v>78.168750000000003</v>
      </c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>
        <v>6.4</v>
      </c>
      <c r="BW33" s="12">
        <v>6.6</v>
      </c>
      <c r="BX33" s="12">
        <v>5.5</v>
      </c>
      <c r="BY33" s="12">
        <v>5.7</v>
      </c>
      <c r="BZ33" s="12">
        <v>6</v>
      </c>
      <c r="CA33" s="12">
        <v>11.1</v>
      </c>
      <c r="CB33" s="12">
        <v>10.8</v>
      </c>
      <c r="CC33" s="12">
        <v>12.5</v>
      </c>
      <c r="CD33" s="12">
        <v>13</v>
      </c>
      <c r="CE33" s="12">
        <v>8.9</v>
      </c>
      <c r="CF33" s="12">
        <v>6.9</v>
      </c>
      <c r="CG33" s="12">
        <v>5.5</v>
      </c>
      <c r="CH33" s="12">
        <v>6</v>
      </c>
      <c r="CI33" s="12">
        <v>6.3</v>
      </c>
      <c r="CJ33" s="12">
        <v>10.6</v>
      </c>
      <c r="CK33" s="12">
        <v>12.6</v>
      </c>
      <c r="CL33" s="12">
        <v>8.4</v>
      </c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9">
        <v>60</v>
      </c>
      <c r="DG33" s="19">
        <v>60</v>
      </c>
      <c r="DH33" s="19">
        <v>60</v>
      </c>
      <c r="DI33" s="19">
        <v>60</v>
      </c>
      <c r="DJ33" s="19">
        <v>60</v>
      </c>
      <c r="DK33" s="19">
        <v>60</v>
      </c>
      <c r="DL33" s="19">
        <v>60</v>
      </c>
      <c r="DM33" s="19">
        <v>60</v>
      </c>
      <c r="DN33" s="19">
        <v>61</v>
      </c>
      <c r="DO33" s="19">
        <v>60</v>
      </c>
      <c r="DP33" s="19">
        <v>60</v>
      </c>
      <c r="DQ33" s="19">
        <v>60</v>
      </c>
      <c r="DR33" s="19">
        <v>60</v>
      </c>
      <c r="DS33" s="19">
        <v>60</v>
      </c>
      <c r="DT33" s="19">
        <v>60</v>
      </c>
      <c r="DU33" s="19">
        <v>60</v>
      </c>
      <c r="DV33" s="19">
        <v>961</v>
      </c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</row>
    <row r="34" spans="1:145">
      <c r="A34" s="13">
        <v>9</v>
      </c>
      <c r="B34" s="12">
        <v>665</v>
      </c>
      <c r="C34" s="12">
        <v>631</v>
      </c>
      <c r="D34" s="12">
        <v>670</v>
      </c>
      <c r="E34" s="12">
        <v>581</v>
      </c>
      <c r="F34" s="12">
        <v>623</v>
      </c>
      <c r="G34" s="12">
        <v>612</v>
      </c>
      <c r="H34" s="12">
        <v>626</v>
      </c>
      <c r="I34" s="12">
        <v>575</v>
      </c>
      <c r="J34" s="12">
        <v>594</v>
      </c>
      <c r="K34" s="12">
        <v>599</v>
      </c>
      <c r="L34" s="12">
        <v>654</v>
      </c>
      <c r="M34" s="12">
        <v>621</v>
      </c>
      <c r="N34" s="12">
        <v>686</v>
      </c>
      <c r="O34" s="12">
        <v>729</v>
      </c>
      <c r="P34" s="12">
        <v>568</v>
      </c>
      <c r="Q34" s="12">
        <v>615</v>
      </c>
      <c r="R34" s="12">
        <v>628.0625</v>
      </c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>
        <v>88.3</v>
      </c>
      <c r="AM34" s="12">
        <v>75</v>
      </c>
      <c r="AN34" s="12">
        <v>88.3</v>
      </c>
      <c r="AO34" s="12">
        <v>95</v>
      </c>
      <c r="AP34" s="12">
        <v>81.7</v>
      </c>
      <c r="AQ34" s="12">
        <v>43.3</v>
      </c>
      <c r="AR34" s="12">
        <v>50</v>
      </c>
      <c r="AS34" s="12">
        <v>56.7</v>
      </c>
      <c r="AT34" s="12">
        <v>67.2</v>
      </c>
      <c r="AU34" s="12">
        <v>75</v>
      </c>
      <c r="AV34" s="12">
        <v>91.7</v>
      </c>
      <c r="AW34" s="12">
        <v>85</v>
      </c>
      <c r="AX34" s="12">
        <v>73.3</v>
      </c>
      <c r="AY34" s="12">
        <v>90</v>
      </c>
      <c r="AZ34" s="12">
        <v>55</v>
      </c>
      <c r="BA34" s="12">
        <v>53.3</v>
      </c>
      <c r="BB34" s="12">
        <v>73.05</v>
      </c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>
        <v>7.3</v>
      </c>
      <c r="BW34" s="12">
        <v>8.5</v>
      </c>
      <c r="BX34" s="12">
        <v>6.7</v>
      </c>
      <c r="BY34" s="12">
        <v>7.1</v>
      </c>
      <c r="BZ34" s="12">
        <v>8.1999999999999993</v>
      </c>
      <c r="CA34" s="12">
        <v>12.7</v>
      </c>
      <c r="CB34" s="12">
        <v>12.3</v>
      </c>
      <c r="CC34" s="12">
        <v>12.9</v>
      </c>
      <c r="CD34" s="12">
        <v>11.7</v>
      </c>
      <c r="CE34" s="12">
        <v>7.7</v>
      </c>
      <c r="CF34" s="12">
        <v>5.7</v>
      </c>
      <c r="CG34" s="12">
        <v>7.3</v>
      </c>
      <c r="CH34" s="12">
        <v>9.9</v>
      </c>
      <c r="CI34" s="12">
        <v>5.7</v>
      </c>
      <c r="CJ34" s="12">
        <v>12.9</v>
      </c>
      <c r="CK34" s="12">
        <v>12.3</v>
      </c>
      <c r="CL34" s="12">
        <v>9.3062500000000021</v>
      </c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9">
        <v>60</v>
      </c>
      <c r="DG34" s="19">
        <v>60</v>
      </c>
      <c r="DH34" s="19">
        <v>60</v>
      </c>
      <c r="DI34" s="19">
        <v>60</v>
      </c>
      <c r="DJ34" s="19">
        <v>60</v>
      </c>
      <c r="DK34" s="19">
        <v>60</v>
      </c>
      <c r="DL34" s="19">
        <v>60</v>
      </c>
      <c r="DM34" s="19">
        <v>60</v>
      </c>
      <c r="DN34" s="19">
        <v>61</v>
      </c>
      <c r="DO34" s="19">
        <v>60</v>
      </c>
      <c r="DP34" s="19">
        <v>60</v>
      </c>
      <c r="DQ34" s="19">
        <v>60</v>
      </c>
      <c r="DR34" s="19">
        <v>60</v>
      </c>
      <c r="DS34" s="19">
        <v>60</v>
      </c>
      <c r="DT34" s="19">
        <v>60</v>
      </c>
      <c r="DU34" s="19">
        <v>60</v>
      </c>
      <c r="DV34" s="19">
        <v>961</v>
      </c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</row>
    <row r="35" spans="1:145">
      <c r="A35" s="13">
        <v>10</v>
      </c>
      <c r="B35" s="12">
        <v>601</v>
      </c>
      <c r="C35" s="12">
        <v>596</v>
      </c>
      <c r="D35" s="12">
        <v>655</v>
      </c>
      <c r="E35" s="12">
        <v>608</v>
      </c>
      <c r="F35" s="12">
        <v>613</v>
      </c>
      <c r="G35" s="12">
        <v>603</v>
      </c>
      <c r="H35" s="12">
        <v>603</v>
      </c>
      <c r="I35" s="12">
        <v>571</v>
      </c>
      <c r="J35" s="12">
        <v>624</v>
      </c>
      <c r="K35" s="12">
        <v>565</v>
      </c>
      <c r="L35" s="12">
        <v>595</v>
      </c>
      <c r="M35" s="12">
        <v>617</v>
      </c>
      <c r="N35" s="12">
        <v>619</v>
      </c>
      <c r="O35" s="12">
        <v>674</v>
      </c>
      <c r="P35" s="12">
        <v>574</v>
      </c>
      <c r="Q35" s="12">
        <v>633</v>
      </c>
      <c r="R35" s="12">
        <v>609.4375</v>
      </c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>
        <v>95</v>
      </c>
      <c r="AM35" s="12">
        <v>91.7</v>
      </c>
      <c r="AN35" s="12">
        <v>88.3</v>
      </c>
      <c r="AO35" s="12">
        <v>96.7</v>
      </c>
      <c r="AP35" s="12">
        <v>96.7</v>
      </c>
      <c r="AQ35" s="12">
        <v>55</v>
      </c>
      <c r="AR35" s="12">
        <v>63.3</v>
      </c>
      <c r="AS35" s="12">
        <v>46.8</v>
      </c>
      <c r="AT35" s="12">
        <v>65</v>
      </c>
      <c r="AU35" s="12">
        <v>73.3</v>
      </c>
      <c r="AV35" s="12">
        <v>91.7</v>
      </c>
      <c r="AW35" s="12">
        <v>83.3</v>
      </c>
      <c r="AX35" s="12">
        <v>80</v>
      </c>
      <c r="AY35" s="12">
        <v>91.7</v>
      </c>
      <c r="AZ35" s="12">
        <v>56.7</v>
      </c>
      <c r="BA35" s="12">
        <v>68.3</v>
      </c>
      <c r="BB35" s="12">
        <v>77.718749999999986</v>
      </c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>
        <v>7.1</v>
      </c>
      <c r="BW35" s="12">
        <v>6.7</v>
      </c>
      <c r="BX35" s="12">
        <v>6.5</v>
      </c>
      <c r="BY35" s="12">
        <v>5.3</v>
      </c>
      <c r="BZ35" s="12">
        <v>5.5</v>
      </c>
      <c r="CA35" s="12">
        <v>11.6</v>
      </c>
      <c r="CB35" s="12">
        <v>11.6</v>
      </c>
      <c r="CC35" s="12">
        <v>13.9</v>
      </c>
      <c r="CD35" s="12">
        <v>11.3</v>
      </c>
      <c r="CE35" s="12">
        <v>9</v>
      </c>
      <c r="CF35" s="12">
        <v>8.3000000000000007</v>
      </c>
      <c r="CG35" s="12">
        <v>6.8</v>
      </c>
      <c r="CH35" s="12">
        <v>6.8</v>
      </c>
      <c r="CI35" s="12">
        <v>6.4</v>
      </c>
      <c r="CJ35" s="12">
        <v>12.4</v>
      </c>
      <c r="CK35" s="12">
        <v>9.9</v>
      </c>
      <c r="CL35" s="12">
        <v>8.6937499999999996</v>
      </c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9">
        <v>60</v>
      </c>
      <c r="DG35" s="19">
        <v>60</v>
      </c>
      <c r="DH35" s="19">
        <v>60</v>
      </c>
      <c r="DI35" s="19">
        <v>60</v>
      </c>
      <c r="DJ35" s="19">
        <v>60</v>
      </c>
      <c r="DK35" s="19">
        <v>60</v>
      </c>
      <c r="DL35" s="19">
        <v>60</v>
      </c>
      <c r="DM35" s="19">
        <v>62</v>
      </c>
      <c r="DN35" s="19">
        <v>60</v>
      </c>
      <c r="DO35" s="19">
        <v>60</v>
      </c>
      <c r="DP35" s="19">
        <v>60</v>
      </c>
      <c r="DQ35" s="19">
        <v>60</v>
      </c>
      <c r="DR35" s="19">
        <v>60</v>
      </c>
      <c r="DS35" s="19">
        <v>60</v>
      </c>
      <c r="DT35" s="19">
        <v>60</v>
      </c>
      <c r="DU35" s="19">
        <v>60</v>
      </c>
      <c r="DV35" s="19">
        <v>962</v>
      </c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</row>
    <row r="36" spans="1:145">
      <c r="A36" s="13">
        <v>11</v>
      </c>
      <c r="B36" s="12">
        <v>597</v>
      </c>
      <c r="C36" s="12">
        <v>610</v>
      </c>
      <c r="D36" s="12">
        <v>585</v>
      </c>
      <c r="E36" s="12">
        <v>603</v>
      </c>
      <c r="F36" s="12">
        <v>621</v>
      </c>
      <c r="G36" s="12">
        <v>601</v>
      </c>
      <c r="H36" s="12">
        <v>604</v>
      </c>
      <c r="I36" s="12">
        <v>575</v>
      </c>
      <c r="J36" s="12">
        <v>622</v>
      </c>
      <c r="K36" s="12">
        <v>604</v>
      </c>
      <c r="L36" s="12">
        <v>591</v>
      </c>
      <c r="M36" s="12">
        <v>522</v>
      </c>
      <c r="N36" s="12">
        <v>644</v>
      </c>
      <c r="O36" s="12">
        <v>662</v>
      </c>
      <c r="P36" s="12">
        <v>588</v>
      </c>
      <c r="Q36" s="12">
        <v>621</v>
      </c>
      <c r="R36" s="12">
        <v>603.125</v>
      </c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>
        <v>95.1</v>
      </c>
      <c r="AM36" s="12">
        <v>86.7</v>
      </c>
      <c r="AN36" s="12">
        <v>91.7</v>
      </c>
      <c r="AO36" s="12">
        <v>91.7</v>
      </c>
      <c r="AP36" s="12">
        <v>91.7</v>
      </c>
      <c r="AQ36" s="12">
        <v>58.3</v>
      </c>
      <c r="AR36" s="12">
        <v>55</v>
      </c>
      <c r="AS36" s="12">
        <v>55</v>
      </c>
      <c r="AT36" s="12">
        <v>55</v>
      </c>
      <c r="AU36" s="12">
        <v>78.3</v>
      </c>
      <c r="AV36" s="12">
        <v>90</v>
      </c>
      <c r="AW36" s="12">
        <v>90</v>
      </c>
      <c r="AX36" s="12">
        <v>91.7</v>
      </c>
      <c r="AY36" s="12">
        <v>93.3</v>
      </c>
      <c r="AZ36" s="12">
        <v>65</v>
      </c>
      <c r="BA36" s="12">
        <v>61.7</v>
      </c>
      <c r="BB36" s="12">
        <v>78.137499999999989</v>
      </c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>
        <v>5.8</v>
      </c>
      <c r="BW36" s="12">
        <v>6.6</v>
      </c>
      <c r="BX36" s="12">
        <v>6</v>
      </c>
      <c r="BY36" s="12">
        <v>6.6</v>
      </c>
      <c r="BZ36" s="12">
        <v>6.2</v>
      </c>
      <c r="CA36" s="12">
        <v>11.9</v>
      </c>
      <c r="CB36" s="12">
        <v>13.1</v>
      </c>
      <c r="CC36" s="12">
        <v>12.5</v>
      </c>
      <c r="CD36" s="12">
        <v>14</v>
      </c>
      <c r="CE36" s="12">
        <v>9.9</v>
      </c>
      <c r="CF36" s="12">
        <v>6.6</v>
      </c>
      <c r="CG36" s="12">
        <v>6.1</v>
      </c>
      <c r="CH36" s="12">
        <v>7.4</v>
      </c>
      <c r="CI36" s="12">
        <v>5.6</v>
      </c>
      <c r="CJ36" s="12">
        <v>11.6</v>
      </c>
      <c r="CK36" s="12">
        <v>11.4</v>
      </c>
      <c r="CL36" s="12">
        <v>8.8312500000000007</v>
      </c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9">
        <v>61</v>
      </c>
      <c r="DG36" s="19">
        <v>60</v>
      </c>
      <c r="DH36" s="19">
        <v>60</v>
      </c>
      <c r="DI36" s="19">
        <v>60</v>
      </c>
      <c r="DJ36" s="19">
        <v>60</v>
      </c>
      <c r="DK36" s="19">
        <v>60</v>
      </c>
      <c r="DL36" s="19">
        <v>60</v>
      </c>
      <c r="DM36" s="19">
        <v>60</v>
      </c>
      <c r="DN36" s="19">
        <v>60</v>
      </c>
      <c r="DO36" s="19">
        <v>60</v>
      </c>
      <c r="DP36" s="19">
        <v>60</v>
      </c>
      <c r="DQ36" s="19">
        <v>60</v>
      </c>
      <c r="DR36" s="19">
        <v>60</v>
      </c>
      <c r="DS36" s="19">
        <v>60</v>
      </c>
      <c r="DT36" s="19">
        <v>60</v>
      </c>
      <c r="DU36" s="19">
        <v>60</v>
      </c>
      <c r="DV36" s="19">
        <v>961</v>
      </c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</row>
    <row r="37" spans="1:145">
      <c r="A37" s="13">
        <v>12</v>
      </c>
      <c r="B37" s="12">
        <v>590</v>
      </c>
      <c r="C37" s="12">
        <v>632</v>
      </c>
      <c r="D37" s="12">
        <v>583</v>
      </c>
      <c r="E37" s="12">
        <v>591</v>
      </c>
      <c r="F37" s="12">
        <v>621</v>
      </c>
      <c r="G37" s="12">
        <v>625</v>
      </c>
      <c r="H37" s="12">
        <v>611</v>
      </c>
      <c r="I37" s="12">
        <v>596</v>
      </c>
      <c r="J37" s="12">
        <v>622</v>
      </c>
      <c r="K37" s="12">
        <v>602</v>
      </c>
      <c r="L37" s="12">
        <v>595</v>
      </c>
      <c r="M37" s="12">
        <v>530</v>
      </c>
      <c r="N37" s="12">
        <v>629</v>
      </c>
      <c r="O37" s="12">
        <v>665</v>
      </c>
      <c r="P37" s="12">
        <v>612</v>
      </c>
      <c r="Q37" s="12">
        <v>644</v>
      </c>
      <c r="R37" s="12">
        <v>609.25</v>
      </c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>
        <v>91.7</v>
      </c>
      <c r="AM37" s="12">
        <v>91.7</v>
      </c>
      <c r="AN37" s="12">
        <v>90</v>
      </c>
      <c r="AO37" s="12">
        <v>86.7</v>
      </c>
      <c r="AP37" s="12">
        <v>81.7</v>
      </c>
      <c r="AQ37" s="12">
        <v>60</v>
      </c>
      <c r="AR37" s="12">
        <v>43.3</v>
      </c>
      <c r="AS37" s="12">
        <v>53.3</v>
      </c>
      <c r="AT37" s="12">
        <v>53.3</v>
      </c>
      <c r="AU37" s="12">
        <v>61.7</v>
      </c>
      <c r="AV37" s="12">
        <v>93.3</v>
      </c>
      <c r="AW37" s="12">
        <v>88.3</v>
      </c>
      <c r="AX37" s="12">
        <v>91.7</v>
      </c>
      <c r="AY37" s="12">
        <v>86.7</v>
      </c>
      <c r="AZ37" s="12">
        <v>46.7</v>
      </c>
      <c r="BA37" s="12">
        <v>56.7</v>
      </c>
      <c r="BB37" s="12">
        <v>73.55</v>
      </c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>
        <v>6</v>
      </c>
      <c r="BW37" s="12">
        <v>6.4</v>
      </c>
      <c r="BX37" s="12">
        <v>6.6</v>
      </c>
      <c r="BY37" s="12">
        <v>6.1</v>
      </c>
      <c r="BZ37" s="12">
        <v>7.4</v>
      </c>
      <c r="CA37" s="12">
        <v>11</v>
      </c>
      <c r="CB37" s="12">
        <v>16.100000000000001</v>
      </c>
      <c r="CC37" s="12">
        <v>16.899999999999999</v>
      </c>
      <c r="CD37" s="12">
        <v>13.6</v>
      </c>
      <c r="CE37" s="12">
        <v>10.4</v>
      </c>
      <c r="CF37" s="12">
        <v>8.8000000000000007</v>
      </c>
      <c r="CG37" s="12">
        <v>9.1999999999999993</v>
      </c>
      <c r="CH37" s="12">
        <v>6</v>
      </c>
      <c r="CI37" s="12">
        <v>6.2</v>
      </c>
      <c r="CJ37" s="12">
        <v>13.2</v>
      </c>
      <c r="CK37" s="12">
        <v>11.3</v>
      </c>
      <c r="CL37" s="12">
        <v>9.6999999999999993</v>
      </c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9">
        <v>60</v>
      </c>
      <c r="DG37" s="19">
        <v>60</v>
      </c>
      <c r="DH37" s="19">
        <v>60</v>
      </c>
      <c r="DI37" s="19">
        <v>60</v>
      </c>
      <c r="DJ37" s="19">
        <v>60</v>
      </c>
      <c r="DK37" s="19">
        <v>60</v>
      </c>
      <c r="DL37" s="19">
        <v>60</v>
      </c>
      <c r="DM37" s="19">
        <v>60</v>
      </c>
      <c r="DN37" s="19">
        <v>60</v>
      </c>
      <c r="DO37" s="19">
        <v>60</v>
      </c>
      <c r="DP37" s="19">
        <v>60</v>
      </c>
      <c r="DQ37" s="19">
        <v>60</v>
      </c>
      <c r="DR37" s="19">
        <v>60</v>
      </c>
      <c r="DS37" s="19">
        <v>60</v>
      </c>
      <c r="DT37" s="19">
        <v>60</v>
      </c>
      <c r="DU37" s="19">
        <v>60</v>
      </c>
      <c r="DV37" s="19">
        <v>960</v>
      </c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</row>
    <row r="38" spans="1:145">
      <c r="A38" s="13">
        <v>13</v>
      </c>
      <c r="B38" s="12">
        <v>592</v>
      </c>
      <c r="C38" s="12">
        <v>610</v>
      </c>
      <c r="D38" s="12">
        <v>596</v>
      </c>
      <c r="E38" s="12">
        <v>617</v>
      </c>
      <c r="F38" s="12">
        <v>608</v>
      </c>
      <c r="G38" s="12">
        <v>623</v>
      </c>
      <c r="H38" s="12">
        <v>627</v>
      </c>
      <c r="I38" s="12">
        <v>581</v>
      </c>
      <c r="J38" s="12">
        <v>647</v>
      </c>
      <c r="K38" s="12">
        <v>593</v>
      </c>
      <c r="L38" s="12">
        <v>580</v>
      </c>
      <c r="M38" s="12">
        <v>522</v>
      </c>
      <c r="N38" s="12">
        <v>634</v>
      </c>
      <c r="O38" s="12">
        <v>669</v>
      </c>
      <c r="P38" s="12">
        <v>633</v>
      </c>
      <c r="Q38" s="12">
        <v>648</v>
      </c>
      <c r="R38" s="12">
        <v>611.25</v>
      </c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>
        <v>96.7</v>
      </c>
      <c r="AM38" s="12">
        <v>91.7</v>
      </c>
      <c r="AN38" s="12">
        <v>93.3</v>
      </c>
      <c r="AO38" s="12">
        <v>91.7</v>
      </c>
      <c r="AP38" s="12">
        <v>90</v>
      </c>
      <c r="AQ38" s="12">
        <v>65</v>
      </c>
      <c r="AR38" s="12">
        <v>61.7</v>
      </c>
      <c r="AS38" s="12">
        <v>56.7</v>
      </c>
      <c r="AT38" s="12">
        <v>50.8</v>
      </c>
      <c r="AU38" s="12">
        <v>78.3</v>
      </c>
      <c r="AV38" s="12">
        <v>81.7</v>
      </c>
      <c r="AW38" s="12">
        <v>96.7</v>
      </c>
      <c r="AX38" s="12">
        <v>95</v>
      </c>
      <c r="AY38" s="12">
        <v>93.3</v>
      </c>
      <c r="AZ38" s="12">
        <v>66.7</v>
      </c>
      <c r="BA38" s="12">
        <v>43.3</v>
      </c>
      <c r="BB38" s="12">
        <v>78.287500000000009</v>
      </c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>
        <v>5.4</v>
      </c>
      <c r="BW38" s="12">
        <v>6</v>
      </c>
      <c r="BX38" s="12">
        <v>6.8</v>
      </c>
      <c r="BY38" s="12">
        <v>6.4</v>
      </c>
      <c r="BZ38" s="12">
        <v>6</v>
      </c>
      <c r="CA38" s="12">
        <v>12.4</v>
      </c>
      <c r="CB38" s="12">
        <v>12.6</v>
      </c>
      <c r="CC38" s="12">
        <v>15.2</v>
      </c>
      <c r="CD38" s="12">
        <v>12.6</v>
      </c>
      <c r="CE38" s="12">
        <v>7.9</v>
      </c>
      <c r="CF38" s="12">
        <v>8.3000000000000007</v>
      </c>
      <c r="CG38" s="12">
        <v>4.5</v>
      </c>
      <c r="CH38" s="12">
        <v>5.6</v>
      </c>
      <c r="CI38" s="12">
        <v>5.5</v>
      </c>
      <c r="CJ38" s="12">
        <v>11</v>
      </c>
      <c r="CK38" s="12">
        <v>14</v>
      </c>
      <c r="CL38" s="12">
        <v>8.7624999999999993</v>
      </c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9">
        <v>60</v>
      </c>
      <c r="DG38" s="19">
        <v>60</v>
      </c>
      <c r="DH38" s="19">
        <v>60</v>
      </c>
      <c r="DI38" s="19">
        <v>60</v>
      </c>
      <c r="DJ38" s="19">
        <v>60</v>
      </c>
      <c r="DK38" s="19">
        <v>60</v>
      </c>
      <c r="DL38" s="19">
        <v>60</v>
      </c>
      <c r="DM38" s="19">
        <v>60</v>
      </c>
      <c r="DN38" s="19">
        <v>61</v>
      </c>
      <c r="DO38" s="19">
        <v>60</v>
      </c>
      <c r="DP38" s="19">
        <v>60</v>
      </c>
      <c r="DQ38" s="19">
        <v>60</v>
      </c>
      <c r="DR38" s="19">
        <v>60</v>
      </c>
      <c r="DS38" s="19">
        <v>60</v>
      </c>
      <c r="DT38" s="19">
        <v>60</v>
      </c>
      <c r="DU38" s="19">
        <v>60</v>
      </c>
      <c r="DV38" s="19">
        <v>961</v>
      </c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</row>
    <row r="39" spans="1:145">
      <c r="A39" s="13">
        <v>14</v>
      </c>
      <c r="B39" s="12">
        <v>598</v>
      </c>
      <c r="C39" s="12">
        <v>624</v>
      </c>
      <c r="D39" s="12">
        <v>616</v>
      </c>
      <c r="E39" s="12">
        <v>595</v>
      </c>
      <c r="F39" s="12">
        <v>621</v>
      </c>
      <c r="G39" s="12">
        <v>612</v>
      </c>
      <c r="H39" s="12">
        <v>621</v>
      </c>
      <c r="I39" s="12">
        <v>548</v>
      </c>
      <c r="J39" s="12">
        <v>628</v>
      </c>
      <c r="K39" s="12">
        <v>648</v>
      </c>
      <c r="L39" s="12">
        <v>585</v>
      </c>
      <c r="M39" s="12">
        <v>519</v>
      </c>
      <c r="N39" s="12">
        <v>633</v>
      </c>
      <c r="O39" s="12">
        <v>668</v>
      </c>
      <c r="P39" s="12">
        <v>597</v>
      </c>
      <c r="Q39" s="12">
        <v>663</v>
      </c>
      <c r="R39" s="12">
        <v>611</v>
      </c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>
        <v>90</v>
      </c>
      <c r="AM39" s="12">
        <v>88.3</v>
      </c>
      <c r="AN39" s="12">
        <v>86.7</v>
      </c>
      <c r="AO39" s="12">
        <v>91.7</v>
      </c>
      <c r="AP39" s="12">
        <v>90</v>
      </c>
      <c r="AQ39" s="12">
        <v>56.7</v>
      </c>
      <c r="AR39" s="12">
        <v>55</v>
      </c>
      <c r="AS39" s="12">
        <v>46.7</v>
      </c>
      <c r="AT39" s="12">
        <v>55</v>
      </c>
      <c r="AU39" s="12">
        <v>86.7</v>
      </c>
      <c r="AV39" s="12">
        <v>82</v>
      </c>
      <c r="AW39" s="12">
        <v>85</v>
      </c>
      <c r="AX39" s="12">
        <v>93.3</v>
      </c>
      <c r="AY39" s="12">
        <v>83.3</v>
      </c>
      <c r="AZ39" s="12">
        <v>65</v>
      </c>
      <c r="BA39" s="12">
        <v>61.7</v>
      </c>
      <c r="BB39" s="12">
        <v>76.068750000000009</v>
      </c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>
        <v>6.7</v>
      </c>
      <c r="BW39" s="12">
        <v>6.4</v>
      </c>
      <c r="BX39" s="12">
        <v>6.9</v>
      </c>
      <c r="BY39" s="12">
        <v>6.8</v>
      </c>
      <c r="BZ39" s="12">
        <v>6.8</v>
      </c>
      <c r="CA39" s="12">
        <v>13</v>
      </c>
      <c r="CB39" s="12">
        <v>12</v>
      </c>
      <c r="CC39" s="12">
        <v>13.3</v>
      </c>
      <c r="CD39" s="12">
        <v>11.8</v>
      </c>
      <c r="CE39" s="12">
        <v>7.8</v>
      </c>
      <c r="CF39" s="12">
        <v>8.9</v>
      </c>
      <c r="CG39" s="12">
        <v>6.6</v>
      </c>
      <c r="CH39" s="12">
        <v>5.9</v>
      </c>
      <c r="CI39" s="12">
        <v>7.1</v>
      </c>
      <c r="CJ39" s="12">
        <v>10.7</v>
      </c>
      <c r="CK39" s="12">
        <v>11</v>
      </c>
      <c r="CL39" s="12">
        <v>8.8562499999999993</v>
      </c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9">
        <v>60</v>
      </c>
      <c r="DG39" s="19">
        <v>60</v>
      </c>
      <c r="DH39" s="19">
        <v>60</v>
      </c>
      <c r="DI39" s="19">
        <v>60</v>
      </c>
      <c r="DJ39" s="19">
        <v>60</v>
      </c>
      <c r="DK39" s="19">
        <v>60</v>
      </c>
      <c r="DL39" s="19">
        <v>60</v>
      </c>
      <c r="DM39" s="19">
        <v>60</v>
      </c>
      <c r="DN39" s="19">
        <v>60</v>
      </c>
      <c r="DO39" s="19">
        <v>60</v>
      </c>
      <c r="DP39" s="19">
        <v>61</v>
      </c>
      <c r="DQ39" s="19">
        <v>60</v>
      </c>
      <c r="DR39" s="19">
        <v>60</v>
      </c>
      <c r="DS39" s="19">
        <v>60</v>
      </c>
      <c r="DT39" s="19">
        <v>60</v>
      </c>
      <c r="DU39" s="19">
        <v>60</v>
      </c>
      <c r="DV39" s="19">
        <v>961</v>
      </c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</row>
    <row r="40" spans="1:145">
      <c r="A40" s="13">
        <v>15</v>
      </c>
      <c r="B40" s="12">
        <v>584</v>
      </c>
      <c r="C40" s="12">
        <v>605</v>
      </c>
      <c r="D40" s="12">
        <v>569</v>
      </c>
      <c r="E40" s="12">
        <v>598</v>
      </c>
      <c r="F40" s="12">
        <v>625</v>
      </c>
      <c r="G40" s="12">
        <v>624</v>
      </c>
      <c r="H40" s="12">
        <v>621</v>
      </c>
      <c r="I40" s="12">
        <v>571</v>
      </c>
      <c r="J40" s="12">
        <v>642</v>
      </c>
      <c r="K40" s="12">
        <v>672</v>
      </c>
      <c r="L40" s="12">
        <v>592</v>
      </c>
      <c r="M40" s="12">
        <v>584</v>
      </c>
      <c r="N40" s="12">
        <v>634</v>
      </c>
      <c r="O40" s="12">
        <v>668</v>
      </c>
      <c r="P40" s="12">
        <v>622</v>
      </c>
      <c r="Q40" s="12">
        <v>655</v>
      </c>
      <c r="R40" s="12">
        <v>616.625</v>
      </c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>
        <v>95</v>
      </c>
      <c r="AM40" s="12">
        <v>93.3</v>
      </c>
      <c r="AN40" s="12">
        <v>90</v>
      </c>
      <c r="AO40" s="12">
        <v>85</v>
      </c>
      <c r="AP40" s="12">
        <v>95</v>
      </c>
      <c r="AQ40" s="12">
        <v>68.3</v>
      </c>
      <c r="AR40" s="12">
        <v>55</v>
      </c>
      <c r="AS40" s="12">
        <v>66.7</v>
      </c>
      <c r="AT40" s="12">
        <v>65</v>
      </c>
      <c r="AU40" s="12">
        <v>85</v>
      </c>
      <c r="AV40" s="12">
        <v>86.7</v>
      </c>
      <c r="AW40" s="12">
        <v>71.7</v>
      </c>
      <c r="AX40" s="12">
        <v>88.3</v>
      </c>
      <c r="AY40" s="12">
        <v>93.3</v>
      </c>
      <c r="AZ40" s="12">
        <v>51.7</v>
      </c>
      <c r="BA40" s="12">
        <v>63.3</v>
      </c>
      <c r="BB40" s="12">
        <v>78.331250000000011</v>
      </c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>
        <v>5.7</v>
      </c>
      <c r="BW40" s="12">
        <v>6.1</v>
      </c>
      <c r="BX40" s="12">
        <v>6.7</v>
      </c>
      <c r="BY40" s="12">
        <v>7.3</v>
      </c>
      <c r="BZ40" s="12">
        <v>5.5</v>
      </c>
      <c r="CA40" s="12">
        <v>10.4</v>
      </c>
      <c r="CB40" s="12">
        <v>12.4</v>
      </c>
      <c r="CC40" s="12">
        <v>10.8</v>
      </c>
      <c r="CD40" s="12">
        <v>11.1</v>
      </c>
      <c r="CE40" s="12">
        <v>7.6</v>
      </c>
      <c r="CF40" s="12">
        <v>7.5</v>
      </c>
      <c r="CG40" s="12">
        <v>9.1999999999999993</v>
      </c>
      <c r="CH40" s="12">
        <v>7.1</v>
      </c>
      <c r="CI40" s="12">
        <v>6.9</v>
      </c>
      <c r="CJ40" s="12">
        <v>13.2</v>
      </c>
      <c r="CK40" s="12">
        <v>13.6</v>
      </c>
      <c r="CL40" s="12">
        <v>8.8187499999999996</v>
      </c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9">
        <v>60</v>
      </c>
      <c r="DG40" s="19">
        <v>60</v>
      </c>
      <c r="DH40" s="19">
        <v>60</v>
      </c>
      <c r="DI40" s="19">
        <v>60</v>
      </c>
      <c r="DJ40" s="19">
        <v>60</v>
      </c>
      <c r="DK40" s="19">
        <v>60</v>
      </c>
      <c r="DL40" s="19">
        <v>60</v>
      </c>
      <c r="DM40" s="19">
        <v>60</v>
      </c>
      <c r="DN40" s="19">
        <v>60</v>
      </c>
      <c r="DO40" s="19">
        <v>60</v>
      </c>
      <c r="DP40" s="19">
        <v>60</v>
      </c>
      <c r="DQ40" s="19">
        <v>60</v>
      </c>
      <c r="DR40" s="19">
        <v>60</v>
      </c>
      <c r="DS40" s="19">
        <v>60</v>
      </c>
      <c r="DT40" s="19">
        <v>60</v>
      </c>
      <c r="DU40" s="19">
        <v>60</v>
      </c>
      <c r="DV40" s="19">
        <v>960</v>
      </c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</row>
    <row r="41" spans="1:145">
      <c r="A41" s="13">
        <v>16</v>
      </c>
      <c r="B41" s="12">
        <v>584</v>
      </c>
      <c r="C41" s="12">
        <v>606</v>
      </c>
      <c r="D41" s="12">
        <v>580</v>
      </c>
      <c r="E41" s="12">
        <v>600</v>
      </c>
      <c r="F41" s="12">
        <v>604</v>
      </c>
      <c r="G41" s="12">
        <v>633</v>
      </c>
      <c r="H41" s="12">
        <v>616</v>
      </c>
      <c r="I41" s="12">
        <v>571</v>
      </c>
      <c r="J41" s="12">
        <v>607</v>
      </c>
      <c r="K41" s="12">
        <v>637</v>
      </c>
      <c r="L41" s="12">
        <v>591</v>
      </c>
      <c r="M41" s="12">
        <v>606</v>
      </c>
      <c r="N41" s="12">
        <v>624</v>
      </c>
      <c r="O41" s="12">
        <v>665</v>
      </c>
      <c r="P41" s="12">
        <v>616</v>
      </c>
      <c r="Q41" s="12">
        <v>663</v>
      </c>
      <c r="R41" s="12">
        <v>612.6875</v>
      </c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>
        <v>96.7</v>
      </c>
      <c r="AM41" s="12">
        <v>91.7</v>
      </c>
      <c r="AN41" s="12">
        <v>88.3</v>
      </c>
      <c r="AO41" s="12">
        <v>100</v>
      </c>
      <c r="AP41" s="12">
        <v>81.7</v>
      </c>
      <c r="AQ41" s="12">
        <v>59.3</v>
      </c>
      <c r="AR41" s="12">
        <v>42.4</v>
      </c>
      <c r="AS41" s="12">
        <v>58.3</v>
      </c>
      <c r="AT41" s="12">
        <v>66.7</v>
      </c>
      <c r="AU41" s="12">
        <v>88.3</v>
      </c>
      <c r="AV41" s="12">
        <v>81.7</v>
      </c>
      <c r="AW41" s="12">
        <v>93.3</v>
      </c>
      <c r="AX41" s="12">
        <v>91.7</v>
      </c>
      <c r="AY41" s="12">
        <v>86.7</v>
      </c>
      <c r="AZ41" s="12">
        <v>58.3</v>
      </c>
      <c r="BA41" s="12">
        <v>65</v>
      </c>
      <c r="BB41" s="12">
        <v>78.131249999999994</v>
      </c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>
        <v>5</v>
      </c>
      <c r="BW41" s="12">
        <v>7.6</v>
      </c>
      <c r="BX41" s="12">
        <v>6.7</v>
      </c>
      <c r="BY41" s="12">
        <v>4.9000000000000004</v>
      </c>
      <c r="BZ41" s="12">
        <v>6.9</v>
      </c>
      <c r="CA41" s="12">
        <v>12.3</v>
      </c>
      <c r="CB41" s="12">
        <v>13.7</v>
      </c>
      <c r="CC41" s="12">
        <v>12.2</v>
      </c>
      <c r="CD41" s="12">
        <v>11</v>
      </c>
      <c r="CE41" s="12">
        <v>7.1</v>
      </c>
      <c r="CF41" s="12">
        <v>7.4</v>
      </c>
      <c r="CG41" s="12">
        <v>7</v>
      </c>
      <c r="CH41" s="12">
        <v>6.2</v>
      </c>
      <c r="CI41" s="12">
        <v>6.6</v>
      </c>
      <c r="CJ41" s="12">
        <v>13.6</v>
      </c>
      <c r="CK41" s="12">
        <v>11.5</v>
      </c>
      <c r="CL41" s="12">
        <v>8.7312500000000011</v>
      </c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9">
        <v>60</v>
      </c>
      <c r="DG41" s="19">
        <v>60</v>
      </c>
      <c r="DH41" s="19">
        <v>60</v>
      </c>
      <c r="DI41" s="19">
        <v>60</v>
      </c>
      <c r="DJ41" s="19">
        <v>60</v>
      </c>
      <c r="DK41" s="19">
        <v>59</v>
      </c>
      <c r="DL41" s="19">
        <v>59</v>
      </c>
      <c r="DM41" s="19">
        <v>60</v>
      </c>
      <c r="DN41" s="19">
        <v>60</v>
      </c>
      <c r="DO41" s="19">
        <v>60</v>
      </c>
      <c r="DP41" s="19">
        <v>60</v>
      </c>
      <c r="DQ41" s="19">
        <v>60</v>
      </c>
      <c r="DR41" s="19">
        <v>60</v>
      </c>
      <c r="DS41" s="19">
        <v>60</v>
      </c>
      <c r="DT41" s="19">
        <v>60</v>
      </c>
      <c r="DU41" s="19">
        <v>60</v>
      </c>
      <c r="DV41" s="19">
        <v>958</v>
      </c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</row>
    <row r="42" spans="1:145">
      <c r="A42" s="11">
        <v>6</v>
      </c>
      <c r="B42" s="12">
        <v>698.4375</v>
      </c>
      <c r="C42" s="12">
        <v>708.8125</v>
      </c>
      <c r="D42" s="12">
        <v>731.8125</v>
      </c>
      <c r="E42" s="12">
        <v>727.5</v>
      </c>
      <c r="F42" s="12">
        <v>756.5</v>
      </c>
      <c r="G42" s="12">
        <v>713.3125</v>
      </c>
      <c r="H42" s="12">
        <v>695.375</v>
      </c>
      <c r="I42" s="12">
        <v>688.5</v>
      </c>
      <c r="J42" s="12">
        <v>730.625</v>
      </c>
      <c r="K42" s="12">
        <v>737.1875</v>
      </c>
      <c r="L42" s="12">
        <v>728.5</v>
      </c>
      <c r="M42" s="12">
        <v>685.625</v>
      </c>
      <c r="N42" s="12">
        <v>727.875</v>
      </c>
      <c r="O42" s="12">
        <v>719.75</v>
      </c>
      <c r="P42" s="12">
        <v>709.5625</v>
      </c>
      <c r="Q42" s="12">
        <v>752.375</v>
      </c>
      <c r="R42" s="12">
        <v>719.484375</v>
      </c>
      <c r="S42" s="12">
        <v>1012.4</v>
      </c>
      <c r="T42" s="12">
        <v>941.66666666666663</v>
      </c>
      <c r="U42" s="12">
        <v>1014.3333333333334</v>
      </c>
      <c r="V42" s="12">
        <v>1001</v>
      </c>
      <c r="W42" s="12">
        <v>986.5</v>
      </c>
      <c r="X42" s="12">
        <v>1036.1666666666667</v>
      </c>
      <c r="Y42" s="12">
        <v>1023.1666666666666</v>
      </c>
      <c r="Z42" s="12">
        <v>951.83333333333337</v>
      </c>
      <c r="AA42" s="12">
        <v>1001</v>
      </c>
      <c r="AB42" s="12">
        <v>1049.5</v>
      </c>
      <c r="AC42" s="12">
        <v>1058.8333333333333</v>
      </c>
      <c r="AD42" s="12">
        <v>1067.1666666666667</v>
      </c>
      <c r="AE42" s="12">
        <v>991.66666666666663</v>
      </c>
      <c r="AF42" s="12">
        <v>938</v>
      </c>
      <c r="AG42" s="12">
        <v>1071</v>
      </c>
      <c r="AH42" s="12">
        <v>1113.3333333333333</v>
      </c>
      <c r="AI42" s="12">
        <v>1016.2978723404256</v>
      </c>
      <c r="AJ42" s="12"/>
      <c r="AK42" s="12"/>
      <c r="AL42" s="12">
        <v>84.256249999999994</v>
      </c>
      <c r="AM42" s="12">
        <v>85.437499999999986</v>
      </c>
      <c r="AN42" s="12">
        <v>86.125</v>
      </c>
      <c r="AO42" s="12">
        <v>90.206249999999997</v>
      </c>
      <c r="AP42" s="12">
        <v>85.112500000000011</v>
      </c>
      <c r="AQ42" s="12">
        <v>58.618750000000006</v>
      </c>
      <c r="AR42" s="12">
        <v>89.481250000000003</v>
      </c>
      <c r="AS42" s="12">
        <v>87.6</v>
      </c>
      <c r="AT42" s="12">
        <v>88.562500000000014</v>
      </c>
      <c r="AU42" s="12">
        <v>80.018749999999983</v>
      </c>
      <c r="AV42" s="12">
        <v>83.837500000000006</v>
      </c>
      <c r="AW42" s="12">
        <v>81.256249999999994</v>
      </c>
      <c r="AX42" s="12">
        <v>83.443749999999994</v>
      </c>
      <c r="AY42" s="12">
        <v>85.362499999999997</v>
      </c>
      <c r="AZ42" s="12">
        <v>79.587500000000006</v>
      </c>
      <c r="BA42" s="12">
        <v>84.6875</v>
      </c>
      <c r="BB42" s="12">
        <v>83.349609374999986</v>
      </c>
      <c r="BC42" s="12">
        <v>82</v>
      </c>
      <c r="BD42" s="12">
        <v>74.166666666666671</v>
      </c>
      <c r="BE42" s="12">
        <v>78</v>
      </c>
      <c r="BF42" s="12">
        <v>85</v>
      </c>
      <c r="BG42" s="12">
        <v>86.666666666666671</v>
      </c>
      <c r="BH42" s="12">
        <v>59.166666666666664</v>
      </c>
      <c r="BI42" s="12">
        <v>95</v>
      </c>
      <c r="BJ42" s="12">
        <v>87.5</v>
      </c>
      <c r="BK42" s="12">
        <v>81.666666666666671</v>
      </c>
      <c r="BL42" s="12">
        <v>81.783333333333331</v>
      </c>
      <c r="BM42" s="12">
        <v>79.166666666666671</v>
      </c>
      <c r="BN42" s="12">
        <v>73.333333333333329</v>
      </c>
      <c r="BO42" s="12">
        <v>76.95</v>
      </c>
      <c r="BP42" s="12">
        <v>79.2</v>
      </c>
      <c r="BQ42" s="12">
        <v>77.5</v>
      </c>
      <c r="BR42" s="12">
        <v>79.166666666666671</v>
      </c>
      <c r="BS42" s="12">
        <v>79.687234042553186</v>
      </c>
      <c r="BT42" s="12"/>
      <c r="BU42" s="12"/>
      <c r="BV42" s="12">
        <v>6.9937500000000012</v>
      </c>
      <c r="BW42" s="12">
        <v>8.9500000000000011</v>
      </c>
      <c r="BX42" s="12">
        <v>7.106250000000002</v>
      </c>
      <c r="BY42" s="12">
        <v>6.737499999999998</v>
      </c>
      <c r="BZ42" s="12">
        <v>7.0375000000000005</v>
      </c>
      <c r="CA42" s="12">
        <v>12.84375</v>
      </c>
      <c r="CB42" s="12">
        <v>6.5750000000000002</v>
      </c>
      <c r="CC42" s="12">
        <v>6.9625000000000004</v>
      </c>
      <c r="CD42" s="12">
        <v>6.6062500000000002</v>
      </c>
      <c r="CE42" s="12">
        <v>8.0562500000000021</v>
      </c>
      <c r="CF42" s="12">
        <v>7.4562499999999998</v>
      </c>
      <c r="CG42" s="12">
        <v>8.0124999999999993</v>
      </c>
      <c r="CH42" s="12">
        <v>7.6749999999999989</v>
      </c>
      <c r="CI42" s="12">
        <v>7.0062499999999996</v>
      </c>
      <c r="CJ42" s="12">
        <v>8.1937499999999996</v>
      </c>
      <c r="CK42" s="12">
        <v>7.1749999999999989</v>
      </c>
      <c r="CL42" s="12">
        <v>7.7117187500000002</v>
      </c>
      <c r="CM42" s="12">
        <v>7.6800000000000015</v>
      </c>
      <c r="CN42" s="12">
        <v>8.2999999999999989</v>
      </c>
      <c r="CO42" s="12">
        <v>8.2500000000000018</v>
      </c>
      <c r="CP42" s="12">
        <v>7.2600000000000007</v>
      </c>
      <c r="CQ42" s="12">
        <v>6.833333333333333</v>
      </c>
      <c r="CR42" s="12">
        <v>11.75</v>
      </c>
      <c r="CS42" s="12">
        <v>5.7833333333333341</v>
      </c>
      <c r="CT42" s="12">
        <v>7.083333333333333</v>
      </c>
      <c r="CU42" s="12">
        <v>7.2499999999999991</v>
      </c>
      <c r="CV42" s="12">
        <v>7.9333333333333327</v>
      </c>
      <c r="CW42" s="12">
        <v>8.8833333333333329</v>
      </c>
      <c r="CX42" s="12">
        <v>8.6</v>
      </c>
      <c r="CY42" s="12">
        <v>8.9166666666666679</v>
      </c>
      <c r="CZ42" s="12">
        <v>8.3666666666666654</v>
      </c>
      <c r="DA42" s="12">
        <v>8.3833333333333346</v>
      </c>
      <c r="DB42" s="12">
        <v>8.4499999999999993</v>
      </c>
      <c r="DC42" s="12">
        <v>8.1212765957446802</v>
      </c>
      <c r="DD42" s="12"/>
      <c r="DE42" s="12"/>
      <c r="DF42" s="19">
        <v>959</v>
      </c>
      <c r="DG42" s="19">
        <v>961</v>
      </c>
      <c r="DH42" s="19">
        <v>959</v>
      </c>
      <c r="DI42" s="19">
        <v>960</v>
      </c>
      <c r="DJ42" s="19">
        <v>960</v>
      </c>
      <c r="DK42" s="19">
        <v>959</v>
      </c>
      <c r="DL42" s="19">
        <v>960</v>
      </c>
      <c r="DM42" s="19">
        <v>960</v>
      </c>
      <c r="DN42" s="19">
        <v>961</v>
      </c>
      <c r="DO42" s="19">
        <v>962</v>
      </c>
      <c r="DP42" s="19">
        <v>965</v>
      </c>
      <c r="DQ42" s="19">
        <v>960</v>
      </c>
      <c r="DR42" s="19">
        <v>960</v>
      </c>
      <c r="DS42" s="19">
        <v>803</v>
      </c>
      <c r="DT42" s="19">
        <v>960</v>
      </c>
      <c r="DU42" s="19">
        <v>960</v>
      </c>
      <c r="DV42" s="19">
        <v>15209</v>
      </c>
      <c r="DW42" s="19">
        <v>100</v>
      </c>
      <c r="DX42" s="19">
        <v>120</v>
      </c>
      <c r="DY42" s="19">
        <v>152</v>
      </c>
      <c r="DZ42" s="19">
        <v>100</v>
      </c>
      <c r="EA42" s="19">
        <v>120</v>
      </c>
      <c r="EB42" s="19">
        <v>120</v>
      </c>
      <c r="EC42" s="19">
        <v>119</v>
      </c>
      <c r="ED42" s="19">
        <v>120</v>
      </c>
      <c r="EE42" s="19">
        <v>120</v>
      </c>
      <c r="EF42" s="19">
        <v>121</v>
      </c>
      <c r="EG42" s="19">
        <v>120</v>
      </c>
      <c r="EH42" s="19">
        <v>120</v>
      </c>
      <c r="EI42" s="19">
        <v>121</v>
      </c>
      <c r="EJ42" s="19">
        <v>123</v>
      </c>
      <c r="EK42" s="19">
        <v>120</v>
      </c>
      <c r="EL42" s="19">
        <v>120</v>
      </c>
      <c r="EM42" s="19">
        <v>1916</v>
      </c>
      <c r="EN42" s="19"/>
      <c r="EO42" s="19"/>
    </row>
    <row r="43" spans="1:145">
      <c r="A43" s="13">
        <v>1</v>
      </c>
      <c r="B43" s="12">
        <v>597</v>
      </c>
      <c r="C43" s="12">
        <v>578</v>
      </c>
      <c r="D43" s="12">
        <v>625</v>
      </c>
      <c r="E43" s="12">
        <v>617</v>
      </c>
      <c r="F43" s="12">
        <v>719</v>
      </c>
      <c r="G43" s="12">
        <v>735</v>
      </c>
      <c r="H43" s="12">
        <v>595</v>
      </c>
      <c r="I43" s="12">
        <v>619</v>
      </c>
      <c r="J43" s="12">
        <v>741</v>
      </c>
      <c r="K43" s="12">
        <v>775</v>
      </c>
      <c r="L43" s="12">
        <v>730</v>
      </c>
      <c r="M43" s="12">
        <v>678</v>
      </c>
      <c r="N43" s="12">
        <v>683</v>
      </c>
      <c r="O43" s="12">
        <v>645</v>
      </c>
      <c r="P43" s="12">
        <v>680</v>
      </c>
      <c r="Q43" s="12">
        <v>754</v>
      </c>
      <c r="R43" s="12">
        <v>673.1875</v>
      </c>
      <c r="S43" s="12">
        <v>908</v>
      </c>
      <c r="T43" s="12"/>
      <c r="U43" s="12"/>
      <c r="V43" s="12">
        <v>920</v>
      </c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>
        <v>914</v>
      </c>
      <c r="AJ43" s="12"/>
      <c r="AK43" s="12"/>
      <c r="AL43" s="12">
        <v>53.3</v>
      </c>
      <c r="AM43" s="12">
        <v>83.3</v>
      </c>
      <c r="AN43" s="12">
        <v>88.3</v>
      </c>
      <c r="AO43" s="12">
        <v>88.3</v>
      </c>
      <c r="AP43" s="12">
        <v>91.7</v>
      </c>
      <c r="AQ43" s="12">
        <v>66.7</v>
      </c>
      <c r="AR43" s="12">
        <v>86.7</v>
      </c>
      <c r="AS43" s="12">
        <v>73.3</v>
      </c>
      <c r="AT43" s="12">
        <v>76.7</v>
      </c>
      <c r="AU43" s="12">
        <v>93.3</v>
      </c>
      <c r="AV43" s="12">
        <v>86.9</v>
      </c>
      <c r="AW43" s="12">
        <v>68.3</v>
      </c>
      <c r="AX43" s="12">
        <v>86.7</v>
      </c>
      <c r="AY43" s="12">
        <v>88</v>
      </c>
      <c r="AZ43" s="12">
        <v>81.7</v>
      </c>
      <c r="BA43" s="12">
        <v>91.7</v>
      </c>
      <c r="BB43" s="12">
        <v>81.556249999999991</v>
      </c>
      <c r="BC43" s="12">
        <v>80</v>
      </c>
      <c r="BD43" s="12"/>
      <c r="BE43" s="12"/>
      <c r="BF43" s="12">
        <v>80</v>
      </c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>
        <v>80</v>
      </c>
      <c r="BT43" s="12"/>
      <c r="BU43" s="12"/>
      <c r="BV43" s="12">
        <v>9.8000000000000007</v>
      </c>
      <c r="BW43" s="12">
        <v>7.7</v>
      </c>
      <c r="BX43" s="12">
        <v>6.1</v>
      </c>
      <c r="BY43" s="12">
        <v>7.1</v>
      </c>
      <c r="BZ43" s="12">
        <v>6.5</v>
      </c>
      <c r="CA43" s="12">
        <v>12.1</v>
      </c>
      <c r="CB43" s="12">
        <v>7</v>
      </c>
      <c r="CC43" s="12">
        <v>9.3000000000000007</v>
      </c>
      <c r="CD43" s="12">
        <v>8</v>
      </c>
      <c r="CE43" s="12">
        <v>6.3</v>
      </c>
      <c r="CF43" s="12">
        <v>7.2</v>
      </c>
      <c r="CG43" s="12">
        <v>10.3</v>
      </c>
      <c r="CH43" s="12">
        <v>7.7</v>
      </c>
      <c r="CI43" s="12">
        <v>6.2</v>
      </c>
      <c r="CJ43" s="12">
        <v>7.4</v>
      </c>
      <c r="CK43" s="12">
        <v>6.3</v>
      </c>
      <c r="CL43" s="12">
        <v>7.8125000000000009</v>
      </c>
      <c r="CM43" s="12">
        <v>8.9</v>
      </c>
      <c r="CN43" s="12"/>
      <c r="CO43" s="12"/>
      <c r="CP43" s="12">
        <v>10.1</v>
      </c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>
        <v>9.5</v>
      </c>
      <c r="DD43" s="12"/>
      <c r="DE43" s="12"/>
      <c r="DF43" s="19">
        <v>60</v>
      </c>
      <c r="DG43" s="19">
        <v>60</v>
      </c>
      <c r="DH43" s="19">
        <v>60</v>
      </c>
      <c r="DI43" s="19">
        <v>60</v>
      </c>
      <c r="DJ43" s="19">
        <v>60</v>
      </c>
      <c r="DK43" s="19">
        <v>60</v>
      </c>
      <c r="DL43" s="19">
        <v>60</v>
      </c>
      <c r="DM43" s="19">
        <v>60</v>
      </c>
      <c r="DN43" s="19">
        <v>60</v>
      </c>
      <c r="DO43" s="19">
        <v>60</v>
      </c>
      <c r="DP43" s="19">
        <v>61</v>
      </c>
      <c r="DQ43" s="19">
        <v>60</v>
      </c>
      <c r="DR43" s="19">
        <v>60</v>
      </c>
      <c r="DS43" s="19">
        <v>50</v>
      </c>
      <c r="DT43" s="19">
        <v>60</v>
      </c>
      <c r="DU43" s="19">
        <v>60</v>
      </c>
      <c r="DV43" s="19">
        <v>951</v>
      </c>
      <c r="DW43" s="19">
        <v>20</v>
      </c>
      <c r="DX43" s="19"/>
      <c r="DY43" s="19"/>
      <c r="DZ43" s="19">
        <v>20</v>
      </c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>
        <v>40</v>
      </c>
      <c r="EN43" s="19"/>
      <c r="EO43" s="19"/>
    </row>
    <row r="44" spans="1:145">
      <c r="A44" s="13">
        <v>2</v>
      </c>
      <c r="B44" s="12">
        <v>665</v>
      </c>
      <c r="C44" s="12">
        <v>682</v>
      </c>
      <c r="D44" s="12">
        <v>671</v>
      </c>
      <c r="E44" s="12">
        <v>678</v>
      </c>
      <c r="F44" s="12">
        <v>731</v>
      </c>
      <c r="G44" s="12">
        <v>670</v>
      </c>
      <c r="H44" s="12">
        <v>605</v>
      </c>
      <c r="I44" s="12">
        <v>627</v>
      </c>
      <c r="J44" s="12">
        <v>688</v>
      </c>
      <c r="K44" s="12">
        <v>753</v>
      </c>
      <c r="L44" s="12">
        <v>731</v>
      </c>
      <c r="M44" s="12">
        <v>682</v>
      </c>
      <c r="N44" s="12">
        <v>655</v>
      </c>
      <c r="O44" s="12">
        <v>646</v>
      </c>
      <c r="P44" s="12">
        <v>705</v>
      </c>
      <c r="Q44" s="12">
        <v>730</v>
      </c>
      <c r="R44" s="12">
        <v>682.4375</v>
      </c>
      <c r="S44" s="12">
        <v>943</v>
      </c>
      <c r="T44" s="12">
        <v>850</v>
      </c>
      <c r="U44" s="12">
        <v>915</v>
      </c>
      <c r="V44" s="12">
        <v>967</v>
      </c>
      <c r="W44" s="12">
        <v>878</v>
      </c>
      <c r="X44" s="12">
        <v>985</v>
      </c>
      <c r="Y44" s="12">
        <v>873</v>
      </c>
      <c r="Z44" s="12">
        <v>895</v>
      </c>
      <c r="AA44" s="12">
        <v>865</v>
      </c>
      <c r="AB44" s="12">
        <v>1006.9999999999999</v>
      </c>
      <c r="AC44" s="12">
        <v>1006.9999999999999</v>
      </c>
      <c r="AD44" s="12">
        <v>917</v>
      </c>
      <c r="AE44" s="12">
        <v>929</v>
      </c>
      <c r="AF44" s="12">
        <v>800</v>
      </c>
      <c r="AG44" s="12">
        <v>985</v>
      </c>
      <c r="AH44" s="12">
        <v>1022</v>
      </c>
      <c r="AI44" s="12">
        <v>927.375</v>
      </c>
      <c r="AJ44" s="12"/>
      <c r="AK44" s="12"/>
      <c r="AL44" s="12">
        <v>75</v>
      </c>
      <c r="AM44" s="12">
        <v>86.7</v>
      </c>
      <c r="AN44" s="12">
        <v>90</v>
      </c>
      <c r="AO44" s="12">
        <v>90</v>
      </c>
      <c r="AP44" s="12">
        <v>90</v>
      </c>
      <c r="AQ44" s="12">
        <v>58.3</v>
      </c>
      <c r="AR44" s="12">
        <v>90</v>
      </c>
      <c r="AS44" s="12">
        <v>88.3</v>
      </c>
      <c r="AT44" s="12">
        <v>81.7</v>
      </c>
      <c r="AU44" s="12">
        <v>80.3</v>
      </c>
      <c r="AV44" s="12">
        <v>83.3</v>
      </c>
      <c r="AW44" s="12">
        <v>56.7</v>
      </c>
      <c r="AX44" s="12">
        <v>83.3</v>
      </c>
      <c r="AY44" s="12">
        <v>66.7</v>
      </c>
      <c r="AZ44" s="12">
        <v>75</v>
      </c>
      <c r="BA44" s="12">
        <v>93.3</v>
      </c>
      <c r="BB44" s="12">
        <v>80.537499999999994</v>
      </c>
      <c r="BC44" s="12">
        <v>65</v>
      </c>
      <c r="BD44" s="12">
        <v>65</v>
      </c>
      <c r="BE44" s="12">
        <v>90</v>
      </c>
      <c r="BF44" s="12">
        <v>80</v>
      </c>
      <c r="BG44" s="12">
        <v>95</v>
      </c>
      <c r="BH44" s="12">
        <v>65</v>
      </c>
      <c r="BI44" s="12">
        <v>100</v>
      </c>
      <c r="BJ44" s="12">
        <v>70</v>
      </c>
      <c r="BK44" s="12">
        <v>80</v>
      </c>
      <c r="BL44" s="12">
        <v>70</v>
      </c>
      <c r="BM44" s="12">
        <v>65</v>
      </c>
      <c r="BN44" s="12">
        <v>90</v>
      </c>
      <c r="BO44" s="12">
        <v>65</v>
      </c>
      <c r="BP44" s="12">
        <v>65.2</v>
      </c>
      <c r="BQ44" s="12">
        <v>65</v>
      </c>
      <c r="BR44" s="12">
        <v>55</v>
      </c>
      <c r="BS44" s="12">
        <v>74.075000000000003</v>
      </c>
      <c r="BT44" s="12"/>
      <c r="BU44" s="12"/>
      <c r="BV44" s="12">
        <v>8.5</v>
      </c>
      <c r="BW44" s="12">
        <v>6.8</v>
      </c>
      <c r="BX44" s="12">
        <v>5.7</v>
      </c>
      <c r="BY44" s="12">
        <v>9.9</v>
      </c>
      <c r="BZ44" s="12">
        <v>6.3</v>
      </c>
      <c r="CA44" s="12">
        <v>14.2</v>
      </c>
      <c r="CB44" s="12">
        <v>6.2</v>
      </c>
      <c r="CC44" s="12">
        <v>6.8</v>
      </c>
      <c r="CD44" s="12">
        <v>6.9</v>
      </c>
      <c r="CE44" s="12">
        <v>8</v>
      </c>
      <c r="CF44" s="12">
        <v>7</v>
      </c>
      <c r="CG44" s="12">
        <v>13.2</v>
      </c>
      <c r="CH44" s="12">
        <v>8.6999999999999993</v>
      </c>
      <c r="CI44" s="12">
        <v>9.1</v>
      </c>
      <c r="CJ44" s="12">
        <v>9</v>
      </c>
      <c r="CK44" s="12">
        <v>5.8</v>
      </c>
      <c r="CL44" s="12">
        <v>8.2562499999999996</v>
      </c>
      <c r="CM44" s="12">
        <v>10.3</v>
      </c>
      <c r="CN44" s="12">
        <v>9.4</v>
      </c>
      <c r="CO44" s="12">
        <v>6.3</v>
      </c>
      <c r="CP44" s="12">
        <v>8.5</v>
      </c>
      <c r="CQ44" s="12">
        <v>6.1</v>
      </c>
      <c r="CR44" s="12">
        <v>12</v>
      </c>
      <c r="CS44" s="12">
        <v>5</v>
      </c>
      <c r="CT44" s="12">
        <v>9.3000000000000007</v>
      </c>
      <c r="CU44" s="12">
        <v>8.5</v>
      </c>
      <c r="CV44" s="12">
        <v>10.1</v>
      </c>
      <c r="CW44" s="12">
        <v>9.1</v>
      </c>
      <c r="CX44" s="12">
        <v>6.1</v>
      </c>
      <c r="CY44" s="12">
        <v>12.1</v>
      </c>
      <c r="CZ44" s="12">
        <v>11.2</v>
      </c>
      <c r="DA44" s="12">
        <v>9.3000000000000007</v>
      </c>
      <c r="DB44" s="12">
        <v>11.7</v>
      </c>
      <c r="DC44" s="12">
        <v>9.0624999999999982</v>
      </c>
      <c r="DD44" s="12"/>
      <c r="DE44" s="12"/>
      <c r="DF44" s="19">
        <v>60</v>
      </c>
      <c r="DG44" s="19">
        <v>60</v>
      </c>
      <c r="DH44" s="19">
        <v>60</v>
      </c>
      <c r="DI44" s="19">
        <v>60</v>
      </c>
      <c r="DJ44" s="19">
        <v>60</v>
      </c>
      <c r="DK44" s="19">
        <v>60</v>
      </c>
      <c r="DL44" s="19">
        <v>60</v>
      </c>
      <c r="DM44" s="19">
        <v>60</v>
      </c>
      <c r="DN44" s="19">
        <v>60</v>
      </c>
      <c r="DO44" s="19">
        <v>61</v>
      </c>
      <c r="DP44" s="19">
        <v>60</v>
      </c>
      <c r="DQ44" s="19">
        <v>60</v>
      </c>
      <c r="DR44" s="19">
        <v>60</v>
      </c>
      <c r="DS44" s="19">
        <v>51</v>
      </c>
      <c r="DT44" s="19">
        <v>60</v>
      </c>
      <c r="DU44" s="19">
        <v>60</v>
      </c>
      <c r="DV44" s="19">
        <v>952</v>
      </c>
      <c r="DW44" s="19">
        <v>20</v>
      </c>
      <c r="DX44" s="19">
        <v>20</v>
      </c>
      <c r="DY44" s="19">
        <v>20</v>
      </c>
      <c r="DZ44" s="19">
        <v>20</v>
      </c>
      <c r="EA44" s="19">
        <v>20</v>
      </c>
      <c r="EB44" s="19">
        <v>20</v>
      </c>
      <c r="EC44" s="19">
        <v>20</v>
      </c>
      <c r="ED44" s="19">
        <v>20</v>
      </c>
      <c r="EE44" s="19">
        <v>20</v>
      </c>
      <c r="EF44" s="19">
        <v>20</v>
      </c>
      <c r="EG44" s="19">
        <v>20</v>
      </c>
      <c r="EH44" s="19">
        <v>20</v>
      </c>
      <c r="EI44" s="19">
        <v>20</v>
      </c>
      <c r="EJ44" s="19">
        <v>23</v>
      </c>
      <c r="EK44" s="19">
        <v>20</v>
      </c>
      <c r="EL44" s="19">
        <v>20</v>
      </c>
      <c r="EM44" s="19">
        <v>323</v>
      </c>
      <c r="EN44" s="19"/>
      <c r="EO44" s="19"/>
    </row>
    <row r="45" spans="1:145">
      <c r="A45" s="13">
        <v>3</v>
      </c>
      <c r="B45" s="12">
        <v>682</v>
      </c>
      <c r="C45" s="12">
        <v>662</v>
      </c>
      <c r="D45" s="12">
        <v>634</v>
      </c>
      <c r="E45" s="12">
        <v>720</v>
      </c>
      <c r="F45" s="12">
        <v>717</v>
      </c>
      <c r="G45" s="12">
        <v>654</v>
      </c>
      <c r="H45" s="12">
        <v>601</v>
      </c>
      <c r="I45" s="12">
        <v>639</v>
      </c>
      <c r="J45" s="12">
        <v>676</v>
      </c>
      <c r="K45" s="12">
        <v>738</v>
      </c>
      <c r="L45" s="12">
        <v>795</v>
      </c>
      <c r="M45" s="12">
        <v>731</v>
      </c>
      <c r="N45" s="12">
        <v>665</v>
      </c>
      <c r="O45" s="12">
        <v>623</v>
      </c>
      <c r="P45" s="12">
        <v>760</v>
      </c>
      <c r="Q45" s="12">
        <v>829</v>
      </c>
      <c r="R45" s="12">
        <v>695.375</v>
      </c>
      <c r="S45" s="12">
        <v>979</v>
      </c>
      <c r="T45" s="12">
        <v>892</v>
      </c>
      <c r="U45" s="12">
        <v>995</v>
      </c>
      <c r="V45" s="12">
        <v>994</v>
      </c>
      <c r="W45" s="12">
        <v>788</v>
      </c>
      <c r="X45" s="12">
        <v>1044</v>
      </c>
      <c r="Y45" s="12">
        <v>955</v>
      </c>
      <c r="Z45" s="12">
        <v>850</v>
      </c>
      <c r="AA45" s="12">
        <v>991</v>
      </c>
      <c r="AB45" s="12">
        <v>1062</v>
      </c>
      <c r="AC45" s="12">
        <v>974</v>
      </c>
      <c r="AD45" s="12">
        <v>1014.9999999999999</v>
      </c>
      <c r="AE45" s="12">
        <v>999</v>
      </c>
      <c r="AF45" s="12">
        <v>863</v>
      </c>
      <c r="AG45" s="12">
        <v>1006.9999999999999</v>
      </c>
      <c r="AH45" s="12">
        <v>1087</v>
      </c>
      <c r="AI45" s="12">
        <v>968.4375</v>
      </c>
      <c r="AJ45" s="12"/>
      <c r="AK45" s="12"/>
      <c r="AL45" s="12">
        <v>83.3</v>
      </c>
      <c r="AM45" s="12">
        <v>90</v>
      </c>
      <c r="AN45" s="12">
        <v>90</v>
      </c>
      <c r="AO45" s="12">
        <v>91.7</v>
      </c>
      <c r="AP45" s="12">
        <v>90</v>
      </c>
      <c r="AQ45" s="12">
        <v>50</v>
      </c>
      <c r="AR45" s="12">
        <v>85</v>
      </c>
      <c r="AS45" s="12">
        <v>88.3</v>
      </c>
      <c r="AT45" s="12">
        <v>95</v>
      </c>
      <c r="AU45" s="12">
        <v>28.3</v>
      </c>
      <c r="AV45" s="12">
        <v>72.099999999999994</v>
      </c>
      <c r="AW45" s="12">
        <v>75</v>
      </c>
      <c r="AX45" s="12">
        <v>90</v>
      </c>
      <c r="AY45" s="12">
        <v>76.900000000000006</v>
      </c>
      <c r="AZ45" s="12">
        <v>48.3</v>
      </c>
      <c r="BA45" s="12">
        <v>80</v>
      </c>
      <c r="BB45" s="12">
        <v>77.118749999999991</v>
      </c>
      <c r="BC45" s="12">
        <v>85</v>
      </c>
      <c r="BD45" s="12">
        <v>85</v>
      </c>
      <c r="BE45" s="12">
        <v>77.3</v>
      </c>
      <c r="BF45" s="12">
        <v>85</v>
      </c>
      <c r="BG45" s="12">
        <v>55</v>
      </c>
      <c r="BH45" s="12">
        <v>55</v>
      </c>
      <c r="BI45" s="12">
        <v>85</v>
      </c>
      <c r="BJ45" s="12">
        <v>80</v>
      </c>
      <c r="BK45" s="12">
        <v>65</v>
      </c>
      <c r="BL45" s="12">
        <v>75</v>
      </c>
      <c r="BM45" s="12">
        <v>85</v>
      </c>
      <c r="BN45" s="12">
        <v>80</v>
      </c>
      <c r="BO45" s="12">
        <v>66.7</v>
      </c>
      <c r="BP45" s="12">
        <v>75</v>
      </c>
      <c r="BQ45" s="12">
        <v>80</v>
      </c>
      <c r="BR45" s="12">
        <v>95</v>
      </c>
      <c r="BS45" s="12">
        <v>76.8125</v>
      </c>
      <c r="BT45" s="12"/>
      <c r="BU45" s="12"/>
      <c r="BV45" s="12">
        <v>7.4</v>
      </c>
      <c r="BW45" s="12">
        <v>6.1</v>
      </c>
      <c r="BX45" s="12">
        <v>6</v>
      </c>
      <c r="BY45" s="12">
        <v>5.9</v>
      </c>
      <c r="BZ45" s="12">
        <v>8.3000000000000007</v>
      </c>
      <c r="CA45" s="12">
        <v>14.7</v>
      </c>
      <c r="CB45" s="12">
        <v>6.5</v>
      </c>
      <c r="CC45" s="12">
        <v>7</v>
      </c>
      <c r="CD45" s="12">
        <v>4.7</v>
      </c>
      <c r="CE45" s="12">
        <v>15.8</v>
      </c>
      <c r="CF45" s="12">
        <v>8.5</v>
      </c>
      <c r="CG45" s="12">
        <v>9.5</v>
      </c>
      <c r="CH45" s="12">
        <v>7.5</v>
      </c>
      <c r="CI45" s="12">
        <v>8.8000000000000007</v>
      </c>
      <c r="CJ45" s="12">
        <v>12.3</v>
      </c>
      <c r="CK45" s="12">
        <v>8.6999999999999993</v>
      </c>
      <c r="CL45" s="12">
        <v>8.6062499999999993</v>
      </c>
      <c r="CM45" s="12">
        <v>6.3</v>
      </c>
      <c r="CN45" s="12">
        <v>8.5</v>
      </c>
      <c r="CO45" s="12">
        <v>9</v>
      </c>
      <c r="CP45" s="12">
        <v>6.8</v>
      </c>
      <c r="CQ45" s="12">
        <v>11</v>
      </c>
      <c r="CR45" s="12">
        <v>12.4</v>
      </c>
      <c r="CS45" s="12">
        <v>7.1</v>
      </c>
      <c r="CT45" s="12">
        <v>8.6</v>
      </c>
      <c r="CU45" s="12">
        <v>9</v>
      </c>
      <c r="CV45" s="12">
        <v>8.1</v>
      </c>
      <c r="CW45" s="12">
        <v>7.7</v>
      </c>
      <c r="CX45" s="12">
        <v>8.1999999999999993</v>
      </c>
      <c r="CY45" s="12">
        <v>10.6</v>
      </c>
      <c r="CZ45" s="12">
        <v>8.1999999999999993</v>
      </c>
      <c r="DA45" s="12">
        <v>7.5</v>
      </c>
      <c r="DB45" s="12">
        <v>6.3</v>
      </c>
      <c r="DC45" s="12">
        <v>8.4562500000000007</v>
      </c>
      <c r="DD45" s="12"/>
      <c r="DE45" s="12"/>
      <c r="DF45" s="19">
        <v>60</v>
      </c>
      <c r="DG45" s="19">
        <v>60</v>
      </c>
      <c r="DH45" s="19">
        <v>60</v>
      </c>
      <c r="DI45" s="19">
        <v>60</v>
      </c>
      <c r="DJ45" s="19">
        <v>60</v>
      </c>
      <c r="DK45" s="19">
        <v>60</v>
      </c>
      <c r="DL45" s="19">
        <v>60</v>
      </c>
      <c r="DM45" s="19">
        <v>60</v>
      </c>
      <c r="DN45" s="19">
        <v>60</v>
      </c>
      <c r="DO45" s="19">
        <v>60</v>
      </c>
      <c r="DP45" s="19">
        <v>61</v>
      </c>
      <c r="DQ45" s="19">
        <v>60</v>
      </c>
      <c r="DR45" s="19">
        <v>60</v>
      </c>
      <c r="DS45" s="19">
        <v>52</v>
      </c>
      <c r="DT45" s="19">
        <v>60</v>
      </c>
      <c r="DU45" s="19">
        <v>60</v>
      </c>
      <c r="DV45" s="19">
        <v>953</v>
      </c>
      <c r="DW45" s="19">
        <v>20</v>
      </c>
      <c r="DX45" s="19">
        <v>20</v>
      </c>
      <c r="DY45" s="19">
        <v>44</v>
      </c>
      <c r="DZ45" s="19">
        <v>20</v>
      </c>
      <c r="EA45" s="19">
        <v>20</v>
      </c>
      <c r="EB45" s="19">
        <v>20</v>
      </c>
      <c r="EC45" s="19">
        <v>20</v>
      </c>
      <c r="ED45" s="19">
        <v>20</v>
      </c>
      <c r="EE45" s="19">
        <v>20</v>
      </c>
      <c r="EF45" s="19">
        <v>20</v>
      </c>
      <c r="EG45" s="19">
        <v>20</v>
      </c>
      <c r="EH45" s="19">
        <v>20</v>
      </c>
      <c r="EI45" s="19">
        <v>21</v>
      </c>
      <c r="EJ45" s="19">
        <v>20</v>
      </c>
      <c r="EK45" s="19">
        <v>20</v>
      </c>
      <c r="EL45" s="19">
        <v>20</v>
      </c>
      <c r="EM45" s="19">
        <v>345</v>
      </c>
      <c r="EN45" s="19"/>
      <c r="EO45" s="19"/>
    </row>
    <row r="46" spans="1:145">
      <c r="A46" s="13">
        <v>4</v>
      </c>
      <c r="B46" s="12">
        <v>670</v>
      </c>
      <c r="C46" s="12">
        <v>675</v>
      </c>
      <c r="D46" s="12">
        <v>846</v>
      </c>
      <c r="E46" s="12">
        <v>699</v>
      </c>
      <c r="F46" s="12">
        <v>732</v>
      </c>
      <c r="G46" s="12">
        <v>655</v>
      </c>
      <c r="H46" s="12">
        <v>610</v>
      </c>
      <c r="I46" s="12">
        <v>653</v>
      </c>
      <c r="J46" s="12">
        <v>662</v>
      </c>
      <c r="K46" s="12">
        <v>731</v>
      </c>
      <c r="L46" s="12">
        <v>685</v>
      </c>
      <c r="M46" s="12">
        <v>746</v>
      </c>
      <c r="N46" s="12">
        <v>686</v>
      </c>
      <c r="O46" s="12">
        <v>612</v>
      </c>
      <c r="P46" s="12">
        <v>646</v>
      </c>
      <c r="Q46" s="12">
        <v>649</v>
      </c>
      <c r="R46" s="12">
        <v>684.8125</v>
      </c>
      <c r="S46" s="12">
        <v>1055</v>
      </c>
      <c r="T46" s="12">
        <v>961</v>
      </c>
      <c r="U46" s="12">
        <v>988</v>
      </c>
      <c r="V46" s="12">
        <v>984</v>
      </c>
      <c r="W46" s="12">
        <v>1020</v>
      </c>
      <c r="X46" s="12">
        <v>927</v>
      </c>
      <c r="Y46" s="12">
        <v>995</v>
      </c>
      <c r="Z46" s="12">
        <v>951</v>
      </c>
      <c r="AA46" s="12">
        <v>1002</v>
      </c>
      <c r="AB46" s="12">
        <v>989</v>
      </c>
      <c r="AC46" s="12">
        <v>1010.9999999999999</v>
      </c>
      <c r="AD46" s="12">
        <v>1117</v>
      </c>
      <c r="AE46" s="12">
        <v>902</v>
      </c>
      <c r="AF46" s="12">
        <v>861</v>
      </c>
      <c r="AG46" s="12">
        <v>1048</v>
      </c>
      <c r="AH46" s="12">
        <v>1039</v>
      </c>
      <c r="AI46" s="12">
        <v>990.625</v>
      </c>
      <c r="AJ46" s="12"/>
      <c r="AK46" s="12"/>
      <c r="AL46" s="12">
        <v>83.3</v>
      </c>
      <c r="AM46" s="12">
        <v>80</v>
      </c>
      <c r="AN46" s="12">
        <v>81.7</v>
      </c>
      <c r="AO46" s="12">
        <v>91.7</v>
      </c>
      <c r="AP46" s="12">
        <v>88.3</v>
      </c>
      <c r="AQ46" s="12">
        <v>50</v>
      </c>
      <c r="AR46" s="12">
        <v>91.7</v>
      </c>
      <c r="AS46" s="12">
        <v>86.7</v>
      </c>
      <c r="AT46" s="12">
        <v>81.7</v>
      </c>
      <c r="AU46" s="12">
        <v>78.3</v>
      </c>
      <c r="AV46" s="12">
        <v>63.3</v>
      </c>
      <c r="AW46" s="12">
        <v>81.7</v>
      </c>
      <c r="AX46" s="12">
        <v>86.7</v>
      </c>
      <c r="AY46" s="12">
        <v>78</v>
      </c>
      <c r="AZ46" s="12">
        <v>73.3</v>
      </c>
      <c r="BA46" s="12">
        <v>81.7</v>
      </c>
      <c r="BB46" s="12">
        <v>79.881250000000009</v>
      </c>
      <c r="BC46" s="12">
        <v>85</v>
      </c>
      <c r="BD46" s="12">
        <v>70</v>
      </c>
      <c r="BE46" s="12">
        <v>85</v>
      </c>
      <c r="BF46" s="12">
        <v>95</v>
      </c>
      <c r="BG46" s="12">
        <v>95</v>
      </c>
      <c r="BH46" s="12">
        <v>50</v>
      </c>
      <c r="BI46" s="12">
        <v>100</v>
      </c>
      <c r="BJ46" s="12">
        <v>95</v>
      </c>
      <c r="BK46" s="12">
        <v>90</v>
      </c>
      <c r="BL46" s="12">
        <v>85.7</v>
      </c>
      <c r="BM46" s="12">
        <v>90</v>
      </c>
      <c r="BN46" s="12">
        <v>45</v>
      </c>
      <c r="BO46" s="12">
        <v>75</v>
      </c>
      <c r="BP46" s="12">
        <v>85</v>
      </c>
      <c r="BQ46" s="12">
        <v>95</v>
      </c>
      <c r="BR46" s="12">
        <v>100</v>
      </c>
      <c r="BS46" s="12">
        <v>83.793750000000003</v>
      </c>
      <c r="BT46" s="12"/>
      <c r="BU46" s="12"/>
      <c r="BV46" s="12">
        <v>6.6</v>
      </c>
      <c r="BW46" s="12">
        <v>8.8000000000000007</v>
      </c>
      <c r="BX46" s="12">
        <v>8.3000000000000007</v>
      </c>
      <c r="BY46" s="12">
        <v>6.6</v>
      </c>
      <c r="BZ46" s="12">
        <v>6.7</v>
      </c>
      <c r="CA46" s="12">
        <v>16</v>
      </c>
      <c r="CB46" s="12">
        <v>6.2</v>
      </c>
      <c r="CC46" s="12">
        <v>7.7</v>
      </c>
      <c r="CD46" s="12">
        <v>7.4</v>
      </c>
      <c r="CE46" s="12">
        <v>8.8000000000000007</v>
      </c>
      <c r="CF46" s="12">
        <v>11.7</v>
      </c>
      <c r="CG46" s="12">
        <v>8.1999999999999993</v>
      </c>
      <c r="CH46" s="12">
        <v>8</v>
      </c>
      <c r="CI46" s="12">
        <v>9.1</v>
      </c>
      <c r="CJ46" s="12">
        <v>11.5</v>
      </c>
      <c r="CK46" s="12">
        <v>7.6</v>
      </c>
      <c r="CL46" s="12">
        <v>8.7000000000000011</v>
      </c>
      <c r="CM46" s="12">
        <v>6.9</v>
      </c>
      <c r="CN46" s="12">
        <v>7.9</v>
      </c>
      <c r="CO46" s="12">
        <v>8.4</v>
      </c>
      <c r="CP46" s="12">
        <v>5.3</v>
      </c>
      <c r="CQ46" s="12">
        <v>5.7</v>
      </c>
      <c r="CR46" s="12">
        <v>14.1</v>
      </c>
      <c r="CS46" s="12">
        <v>6.2</v>
      </c>
      <c r="CT46" s="12">
        <v>5.7</v>
      </c>
      <c r="CU46" s="12">
        <v>5.9</v>
      </c>
      <c r="CV46" s="12">
        <v>6.5</v>
      </c>
      <c r="CW46" s="12">
        <v>8</v>
      </c>
      <c r="CX46" s="12">
        <v>12.5</v>
      </c>
      <c r="CY46" s="12">
        <v>7.9</v>
      </c>
      <c r="CZ46" s="12">
        <v>7.5</v>
      </c>
      <c r="DA46" s="12">
        <v>7</v>
      </c>
      <c r="DB46" s="12">
        <v>5.5</v>
      </c>
      <c r="DC46" s="12">
        <v>7.5625000000000009</v>
      </c>
      <c r="DD46" s="12"/>
      <c r="DE46" s="12"/>
      <c r="DF46" s="19">
        <v>60</v>
      </c>
      <c r="DG46" s="19">
        <v>60</v>
      </c>
      <c r="DH46" s="19">
        <v>60</v>
      </c>
      <c r="DI46" s="19">
        <v>60</v>
      </c>
      <c r="DJ46" s="19">
        <v>60</v>
      </c>
      <c r="DK46" s="19">
        <v>60</v>
      </c>
      <c r="DL46" s="19">
        <v>60</v>
      </c>
      <c r="DM46" s="19">
        <v>60</v>
      </c>
      <c r="DN46" s="19">
        <v>60</v>
      </c>
      <c r="DO46" s="19">
        <v>60</v>
      </c>
      <c r="DP46" s="19">
        <v>60</v>
      </c>
      <c r="DQ46" s="19">
        <v>60</v>
      </c>
      <c r="DR46" s="19">
        <v>60</v>
      </c>
      <c r="DS46" s="19">
        <v>50</v>
      </c>
      <c r="DT46" s="19">
        <v>60</v>
      </c>
      <c r="DU46" s="19">
        <v>60</v>
      </c>
      <c r="DV46" s="19">
        <v>950</v>
      </c>
      <c r="DW46" s="19">
        <v>20</v>
      </c>
      <c r="DX46" s="19">
        <v>20</v>
      </c>
      <c r="DY46" s="19">
        <v>20</v>
      </c>
      <c r="DZ46" s="19">
        <v>20</v>
      </c>
      <c r="EA46" s="19">
        <v>20</v>
      </c>
      <c r="EB46" s="19">
        <v>20</v>
      </c>
      <c r="EC46" s="19">
        <v>19</v>
      </c>
      <c r="ED46" s="19">
        <v>20</v>
      </c>
      <c r="EE46" s="19">
        <v>20</v>
      </c>
      <c r="EF46" s="19">
        <v>21</v>
      </c>
      <c r="EG46" s="19">
        <v>20</v>
      </c>
      <c r="EH46" s="19">
        <v>20</v>
      </c>
      <c r="EI46" s="19">
        <v>20</v>
      </c>
      <c r="EJ46" s="19">
        <v>20</v>
      </c>
      <c r="EK46" s="19">
        <v>20</v>
      </c>
      <c r="EL46" s="19">
        <v>20</v>
      </c>
      <c r="EM46" s="19">
        <v>320</v>
      </c>
      <c r="EN46" s="19"/>
      <c r="EO46" s="19"/>
    </row>
    <row r="47" spans="1:145">
      <c r="A47" s="13">
        <v>5</v>
      </c>
      <c r="B47" s="12">
        <v>669</v>
      </c>
      <c r="C47" s="12">
        <v>649</v>
      </c>
      <c r="D47" s="12">
        <v>709</v>
      </c>
      <c r="E47" s="12">
        <v>698</v>
      </c>
      <c r="F47" s="12">
        <v>698</v>
      </c>
      <c r="G47" s="12">
        <v>694</v>
      </c>
      <c r="H47" s="12">
        <v>607</v>
      </c>
      <c r="I47" s="12">
        <v>674</v>
      </c>
      <c r="J47" s="12">
        <v>713</v>
      </c>
      <c r="K47" s="12">
        <v>643</v>
      </c>
      <c r="L47" s="12">
        <v>709</v>
      </c>
      <c r="M47" s="12">
        <v>637</v>
      </c>
      <c r="N47" s="12">
        <v>664</v>
      </c>
      <c r="O47" s="12">
        <v>635</v>
      </c>
      <c r="P47" s="12">
        <v>628</v>
      </c>
      <c r="Q47" s="12">
        <v>691</v>
      </c>
      <c r="R47" s="12">
        <v>669.875</v>
      </c>
      <c r="S47" s="12">
        <v>1177</v>
      </c>
      <c r="T47" s="12">
        <v>939</v>
      </c>
      <c r="U47" s="12">
        <v>988</v>
      </c>
      <c r="V47" s="12">
        <v>1140</v>
      </c>
      <c r="W47" s="12">
        <v>1049</v>
      </c>
      <c r="X47" s="12">
        <v>1062</v>
      </c>
      <c r="Y47" s="12">
        <v>995</v>
      </c>
      <c r="Z47" s="12">
        <v>978</v>
      </c>
      <c r="AA47" s="12">
        <v>1029</v>
      </c>
      <c r="AB47" s="12">
        <v>1054</v>
      </c>
      <c r="AC47" s="12">
        <v>1022.9999999999999</v>
      </c>
      <c r="AD47" s="12">
        <v>1051</v>
      </c>
      <c r="AE47" s="12">
        <v>1040</v>
      </c>
      <c r="AF47" s="12">
        <v>946</v>
      </c>
      <c r="AG47" s="12">
        <v>1020.9999999999999</v>
      </c>
      <c r="AH47" s="12">
        <v>1093</v>
      </c>
      <c r="AI47" s="12">
        <v>1036.5625</v>
      </c>
      <c r="AJ47" s="12"/>
      <c r="AK47" s="12"/>
      <c r="AL47" s="12">
        <v>81.7</v>
      </c>
      <c r="AM47" s="12">
        <v>86.7</v>
      </c>
      <c r="AN47" s="12">
        <v>78.3</v>
      </c>
      <c r="AO47" s="12">
        <v>78.3</v>
      </c>
      <c r="AP47" s="12">
        <v>88.3</v>
      </c>
      <c r="AQ47" s="12">
        <v>43.3</v>
      </c>
      <c r="AR47" s="12">
        <v>93.3</v>
      </c>
      <c r="AS47" s="12">
        <v>85</v>
      </c>
      <c r="AT47" s="12">
        <v>88.3</v>
      </c>
      <c r="AU47" s="12">
        <v>88.3</v>
      </c>
      <c r="AV47" s="12">
        <v>75</v>
      </c>
      <c r="AW47" s="12">
        <v>85</v>
      </c>
      <c r="AX47" s="12">
        <v>81.7</v>
      </c>
      <c r="AY47" s="12">
        <v>76</v>
      </c>
      <c r="AZ47" s="12">
        <v>68.3</v>
      </c>
      <c r="BA47" s="12">
        <v>73.3</v>
      </c>
      <c r="BB47" s="12">
        <v>79.424999999999983</v>
      </c>
      <c r="BC47" s="12">
        <v>95</v>
      </c>
      <c r="BD47" s="12">
        <v>65</v>
      </c>
      <c r="BE47" s="12">
        <v>85.7</v>
      </c>
      <c r="BF47" s="12">
        <v>85</v>
      </c>
      <c r="BG47" s="12">
        <v>95</v>
      </c>
      <c r="BH47" s="12">
        <v>55</v>
      </c>
      <c r="BI47" s="12">
        <v>95</v>
      </c>
      <c r="BJ47" s="12">
        <v>100</v>
      </c>
      <c r="BK47" s="12">
        <v>90</v>
      </c>
      <c r="BL47" s="12">
        <v>85</v>
      </c>
      <c r="BM47" s="12">
        <v>80</v>
      </c>
      <c r="BN47" s="12">
        <v>70</v>
      </c>
      <c r="BO47" s="12">
        <v>80</v>
      </c>
      <c r="BP47" s="12">
        <v>90</v>
      </c>
      <c r="BQ47" s="12">
        <v>95</v>
      </c>
      <c r="BR47" s="12">
        <v>65</v>
      </c>
      <c r="BS47" s="12">
        <v>83.168750000000003</v>
      </c>
      <c r="BT47" s="12"/>
      <c r="BU47" s="12"/>
      <c r="BV47" s="12">
        <v>7.6</v>
      </c>
      <c r="BW47" s="12">
        <v>8</v>
      </c>
      <c r="BX47" s="12">
        <v>10.3</v>
      </c>
      <c r="BY47" s="12">
        <v>9.1</v>
      </c>
      <c r="BZ47" s="12">
        <v>6.3</v>
      </c>
      <c r="CA47" s="12">
        <v>14.2</v>
      </c>
      <c r="CB47" s="12">
        <v>5.4</v>
      </c>
      <c r="CC47" s="12">
        <v>7.2</v>
      </c>
      <c r="CD47" s="12">
        <v>6.5</v>
      </c>
      <c r="CE47" s="12">
        <v>7.9</v>
      </c>
      <c r="CF47" s="12">
        <v>9.9</v>
      </c>
      <c r="CG47" s="12">
        <v>7.3</v>
      </c>
      <c r="CH47" s="12">
        <v>8</v>
      </c>
      <c r="CI47" s="12">
        <v>9.1</v>
      </c>
      <c r="CJ47" s="12">
        <v>10.6</v>
      </c>
      <c r="CK47" s="12">
        <v>9.6999999999999993</v>
      </c>
      <c r="CL47" s="12">
        <v>8.5687499999999996</v>
      </c>
      <c r="CM47" s="12">
        <v>6</v>
      </c>
      <c r="CN47" s="12">
        <v>8.1999999999999993</v>
      </c>
      <c r="CO47" s="12">
        <v>8.1</v>
      </c>
      <c r="CP47" s="12">
        <v>5.6</v>
      </c>
      <c r="CQ47" s="12">
        <v>5.9</v>
      </c>
      <c r="CR47" s="12">
        <v>13.7</v>
      </c>
      <c r="CS47" s="12">
        <v>6.1</v>
      </c>
      <c r="CT47" s="12">
        <v>4.8</v>
      </c>
      <c r="CU47" s="12">
        <v>6.7</v>
      </c>
      <c r="CV47" s="12">
        <v>8.3000000000000007</v>
      </c>
      <c r="CW47" s="12">
        <v>10.5</v>
      </c>
      <c r="CX47" s="12">
        <v>9.3000000000000007</v>
      </c>
      <c r="CY47" s="12">
        <v>9.5</v>
      </c>
      <c r="CZ47" s="12">
        <v>7.5</v>
      </c>
      <c r="DA47" s="12">
        <v>6.1</v>
      </c>
      <c r="DB47" s="12">
        <v>10.1</v>
      </c>
      <c r="DC47" s="12">
        <v>7.8999999999999986</v>
      </c>
      <c r="DD47" s="12"/>
      <c r="DE47" s="12"/>
      <c r="DF47" s="19">
        <v>60</v>
      </c>
      <c r="DG47" s="19">
        <v>60</v>
      </c>
      <c r="DH47" s="19">
        <v>60</v>
      </c>
      <c r="DI47" s="19">
        <v>60</v>
      </c>
      <c r="DJ47" s="19">
        <v>60</v>
      </c>
      <c r="DK47" s="19">
        <v>60</v>
      </c>
      <c r="DL47" s="19">
        <v>60</v>
      </c>
      <c r="DM47" s="19">
        <v>60</v>
      </c>
      <c r="DN47" s="19">
        <v>60</v>
      </c>
      <c r="DO47" s="19">
        <v>60</v>
      </c>
      <c r="DP47" s="19">
        <v>60</v>
      </c>
      <c r="DQ47" s="19">
        <v>60</v>
      </c>
      <c r="DR47" s="19">
        <v>60</v>
      </c>
      <c r="DS47" s="19">
        <v>50</v>
      </c>
      <c r="DT47" s="19">
        <v>60</v>
      </c>
      <c r="DU47" s="19">
        <v>60</v>
      </c>
      <c r="DV47" s="19">
        <v>950</v>
      </c>
      <c r="DW47" s="19">
        <v>20</v>
      </c>
      <c r="DX47" s="19">
        <v>20</v>
      </c>
      <c r="DY47" s="19">
        <v>28</v>
      </c>
      <c r="DZ47" s="19">
        <v>20</v>
      </c>
      <c r="EA47" s="19">
        <v>20</v>
      </c>
      <c r="EB47" s="19">
        <v>20</v>
      </c>
      <c r="EC47" s="19">
        <v>20</v>
      </c>
      <c r="ED47" s="19">
        <v>20</v>
      </c>
      <c r="EE47" s="19">
        <v>20</v>
      </c>
      <c r="EF47" s="19">
        <v>20</v>
      </c>
      <c r="EG47" s="19">
        <v>20</v>
      </c>
      <c r="EH47" s="19">
        <v>20</v>
      </c>
      <c r="EI47" s="19">
        <v>20</v>
      </c>
      <c r="EJ47" s="19">
        <v>20</v>
      </c>
      <c r="EK47" s="19">
        <v>20</v>
      </c>
      <c r="EL47" s="19">
        <v>20</v>
      </c>
      <c r="EM47" s="19">
        <v>328</v>
      </c>
      <c r="EN47" s="19"/>
      <c r="EO47" s="19"/>
    </row>
    <row r="48" spans="1:145">
      <c r="A48" s="13">
        <v>6</v>
      </c>
      <c r="B48" s="12">
        <v>694</v>
      </c>
      <c r="C48" s="12">
        <v>665</v>
      </c>
      <c r="D48" s="12">
        <v>711</v>
      </c>
      <c r="E48" s="12">
        <v>659</v>
      </c>
      <c r="F48" s="12">
        <v>748</v>
      </c>
      <c r="G48" s="12">
        <v>687</v>
      </c>
      <c r="H48" s="12">
        <v>720</v>
      </c>
      <c r="I48" s="12">
        <v>687</v>
      </c>
      <c r="J48" s="12">
        <v>699</v>
      </c>
      <c r="K48" s="12">
        <v>650</v>
      </c>
      <c r="L48" s="12">
        <v>689</v>
      </c>
      <c r="M48" s="12">
        <v>649</v>
      </c>
      <c r="N48" s="12">
        <v>654</v>
      </c>
      <c r="O48" s="12">
        <v>714</v>
      </c>
      <c r="P48" s="12">
        <v>733</v>
      </c>
      <c r="Q48" s="12">
        <v>745</v>
      </c>
      <c r="R48" s="12">
        <v>694</v>
      </c>
      <c r="S48" s="12"/>
      <c r="T48" s="12">
        <v>1020.9999999999999</v>
      </c>
      <c r="U48" s="12">
        <v>1076</v>
      </c>
      <c r="V48" s="12"/>
      <c r="W48" s="12">
        <v>1047</v>
      </c>
      <c r="X48" s="12">
        <v>1100</v>
      </c>
      <c r="Y48" s="12">
        <v>1181</v>
      </c>
      <c r="Z48" s="12">
        <v>1096</v>
      </c>
      <c r="AA48" s="12">
        <v>1064</v>
      </c>
      <c r="AB48" s="12">
        <v>1098</v>
      </c>
      <c r="AC48" s="12">
        <v>1244</v>
      </c>
      <c r="AD48" s="12">
        <v>1155</v>
      </c>
      <c r="AE48" s="12">
        <v>1034</v>
      </c>
      <c r="AF48" s="12">
        <v>1030</v>
      </c>
      <c r="AG48" s="12">
        <v>1177</v>
      </c>
      <c r="AH48" s="12">
        <v>1211</v>
      </c>
      <c r="AI48" s="12">
        <v>1109.5714285714287</v>
      </c>
      <c r="AJ48" s="12"/>
      <c r="AK48" s="12"/>
      <c r="AL48" s="12">
        <v>90</v>
      </c>
      <c r="AM48" s="12">
        <v>81.7</v>
      </c>
      <c r="AN48" s="12">
        <v>86.7</v>
      </c>
      <c r="AO48" s="12">
        <v>96.7</v>
      </c>
      <c r="AP48" s="12">
        <v>60</v>
      </c>
      <c r="AQ48" s="12">
        <v>51.7</v>
      </c>
      <c r="AR48" s="12">
        <v>71.7</v>
      </c>
      <c r="AS48" s="12">
        <v>86.7</v>
      </c>
      <c r="AT48" s="12">
        <v>88.3</v>
      </c>
      <c r="AU48" s="12">
        <v>68.3</v>
      </c>
      <c r="AV48" s="12">
        <v>85</v>
      </c>
      <c r="AW48" s="12">
        <v>90</v>
      </c>
      <c r="AX48" s="12">
        <v>66.7</v>
      </c>
      <c r="AY48" s="12">
        <v>78</v>
      </c>
      <c r="AZ48" s="12">
        <v>70</v>
      </c>
      <c r="BA48" s="12">
        <v>81.7</v>
      </c>
      <c r="BB48" s="12">
        <v>78.325000000000003</v>
      </c>
      <c r="BC48" s="12"/>
      <c r="BD48" s="12">
        <v>85</v>
      </c>
      <c r="BE48" s="12">
        <v>60</v>
      </c>
      <c r="BF48" s="12"/>
      <c r="BG48" s="12">
        <v>85</v>
      </c>
      <c r="BH48" s="12">
        <v>70</v>
      </c>
      <c r="BI48" s="12">
        <v>100</v>
      </c>
      <c r="BJ48" s="12">
        <v>95</v>
      </c>
      <c r="BK48" s="12">
        <v>80</v>
      </c>
      <c r="BL48" s="12">
        <v>90</v>
      </c>
      <c r="BM48" s="12">
        <v>70</v>
      </c>
      <c r="BN48" s="12">
        <v>80</v>
      </c>
      <c r="BO48" s="12">
        <v>85</v>
      </c>
      <c r="BP48" s="12">
        <v>70</v>
      </c>
      <c r="BQ48" s="12">
        <v>50</v>
      </c>
      <c r="BR48" s="12">
        <v>75</v>
      </c>
      <c r="BS48" s="12">
        <v>78.214285714285708</v>
      </c>
      <c r="BT48" s="12"/>
      <c r="BU48" s="12"/>
      <c r="BV48" s="12">
        <v>6</v>
      </c>
      <c r="BW48" s="12">
        <v>7.5</v>
      </c>
      <c r="BX48" s="12">
        <v>6.8</v>
      </c>
      <c r="BY48" s="12">
        <v>4.5999999999999996</v>
      </c>
      <c r="BZ48" s="12">
        <v>9.1</v>
      </c>
      <c r="CA48" s="12">
        <v>15.6</v>
      </c>
      <c r="CB48" s="12">
        <v>8.9</v>
      </c>
      <c r="CC48" s="12">
        <v>6.9</v>
      </c>
      <c r="CD48" s="12">
        <v>6.2</v>
      </c>
      <c r="CE48" s="12">
        <v>9.3000000000000007</v>
      </c>
      <c r="CF48" s="12">
        <v>7.3</v>
      </c>
      <c r="CG48" s="12">
        <v>6.1</v>
      </c>
      <c r="CH48" s="12">
        <v>9.1999999999999993</v>
      </c>
      <c r="CI48" s="12">
        <v>6.8</v>
      </c>
      <c r="CJ48" s="12">
        <v>8.6</v>
      </c>
      <c r="CK48" s="12">
        <v>7.4</v>
      </c>
      <c r="CL48" s="12">
        <v>7.8937499999999998</v>
      </c>
      <c r="CM48" s="12"/>
      <c r="CN48" s="12">
        <v>7.8</v>
      </c>
      <c r="CO48" s="12">
        <v>9.3000000000000007</v>
      </c>
      <c r="CP48" s="12"/>
      <c r="CQ48" s="12">
        <v>7.3</v>
      </c>
      <c r="CR48" s="12">
        <v>9.1999999999999993</v>
      </c>
      <c r="CS48" s="12">
        <v>3.8</v>
      </c>
      <c r="CT48" s="12">
        <v>6.5</v>
      </c>
      <c r="CU48" s="12">
        <v>6.5</v>
      </c>
      <c r="CV48" s="12">
        <v>7.3</v>
      </c>
      <c r="CW48" s="12">
        <v>10.8</v>
      </c>
      <c r="CX48" s="12">
        <v>7.1</v>
      </c>
      <c r="CY48" s="12">
        <v>7.2</v>
      </c>
      <c r="CZ48" s="12">
        <v>10.199999999999999</v>
      </c>
      <c r="DA48" s="12">
        <v>12.3</v>
      </c>
      <c r="DB48" s="12">
        <v>9.1999999999999993</v>
      </c>
      <c r="DC48" s="12">
        <v>8.1785714285714288</v>
      </c>
      <c r="DD48" s="12"/>
      <c r="DE48" s="12"/>
      <c r="DF48" s="19">
        <v>60</v>
      </c>
      <c r="DG48" s="19">
        <v>60</v>
      </c>
      <c r="DH48" s="19">
        <v>60</v>
      </c>
      <c r="DI48" s="19">
        <v>60</v>
      </c>
      <c r="DJ48" s="19">
        <v>60</v>
      </c>
      <c r="DK48" s="19">
        <v>60</v>
      </c>
      <c r="DL48" s="19">
        <v>60</v>
      </c>
      <c r="DM48" s="19">
        <v>60</v>
      </c>
      <c r="DN48" s="19">
        <v>60</v>
      </c>
      <c r="DO48" s="19">
        <v>60</v>
      </c>
      <c r="DP48" s="19">
        <v>60</v>
      </c>
      <c r="DQ48" s="19">
        <v>60</v>
      </c>
      <c r="DR48" s="19">
        <v>60</v>
      </c>
      <c r="DS48" s="19">
        <v>50</v>
      </c>
      <c r="DT48" s="19">
        <v>60</v>
      </c>
      <c r="DU48" s="19">
        <v>60</v>
      </c>
      <c r="DV48" s="19">
        <v>950</v>
      </c>
      <c r="DW48" s="19"/>
      <c r="DX48" s="19">
        <v>20</v>
      </c>
      <c r="DY48" s="19">
        <v>20</v>
      </c>
      <c r="DZ48" s="19"/>
      <c r="EA48" s="19">
        <v>20</v>
      </c>
      <c r="EB48" s="19">
        <v>20</v>
      </c>
      <c r="EC48" s="19">
        <v>20</v>
      </c>
      <c r="ED48" s="19">
        <v>20</v>
      </c>
      <c r="EE48" s="19">
        <v>20</v>
      </c>
      <c r="EF48" s="19">
        <v>20</v>
      </c>
      <c r="EG48" s="19">
        <v>20</v>
      </c>
      <c r="EH48" s="19">
        <v>20</v>
      </c>
      <c r="EI48" s="19">
        <v>20</v>
      </c>
      <c r="EJ48" s="19">
        <v>20</v>
      </c>
      <c r="EK48" s="19">
        <v>20</v>
      </c>
      <c r="EL48" s="19">
        <v>20</v>
      </c>
      <c r="EM48" s="19">
        <v>280</v>
      </c>
      <c r="EN48" s="19"/>
      <c r="EO48" s="19"/>
    </row>
    <row r="49" spans="1:145">
      <c r="A49" s="13">
        <v>7</v>
      </c>
      <c r="B49" s="12">
        <v>776</v>
      </c>
      <c r="C49" s="12">
        <v>815</v>
      </c>
      <c r="D49" s="12">
        <v>819</v>
      </c>
      <c r="E49" s="12">
        <v>841</v>
      </c>
      <c r="F49" s="12">
        <v>842</v>
      </c>
      <c r="G49" s="12">
        <v>705</v>
      </c>
      <c r="H49" s="12">
        <v>847</v>
      </c>
      <c r="I49" s="12">
        <v>782</v>
      </c>
      <c r="J49" s="12">
        <v>821</v>
      </c>
      <c r="K49" s="12">
        <v>803</v>
      </c>
      <c r="L49" s="12">
        <v>765</v>
      </c>
      <c r="M49" s="12">
        <v>726</v>
      </c>
      <c r="N49" s="12">
        <v>809</v>
      </c>
      <c r="O49" s="12">
        <v>782</v>
      </c>
      <c r="P49" s="12">
        <v>791</v>
      </c>
      <c r="Q49" s="12">
        <v>810</v>
      </c>
      <c r="R49" s="12">
        <v>795.875</v>
      </c>
      <c r="S49" s="12"/>
      <c r="T49" s="12">
        <v>987</v>
      </c>
      <c r="U49" s="12">
        <v>1124</v>
      </c>
      <c r="V49" s="12"/>
      <c r="W49" s="12">
        <v>1137</v>
      </c>
      <c r="X49" s="12">
        <v>1099</v>
      </c>
      <c r="Y49" s="12">
        <v>1140</v>
      </c>
      <c r="Z49" s="12">
        <v>941</v>
      </c>
      <c r="AA49" s="12">
        <v>1055</v>
      </c>
      <c r="AB49" s="12">
        <v>1087</v>
      </c>
      <c r="AC49" s="12">
        <v>1094</v>
      </c>
      <c r="AD49" s="12">
        <v>1148</v>
      </c>
      <c r="AE49" s="12">
        <v>1046</v>
      </c>
      <c r="AF49" s="12">
        <v>1128</v>
      </c>
      <c r="AG49" s="12">
        <v>1188</v>
      </c>
      <c r="AH49" s="12">
        <v>1228</v>
      </c>
      <c r="AI49" s="12">
        <v>1100.1428571428571</v>
      </c>
      <c r="AJ49" s="12"/>
      <c r="AK49" s="12"/>
      <c r="AL49" s="12">
        <v>96.7</v>
      </c>
      <c r="AM49" s="12">
        <v>80.3</v>
      </c>
      <c r="AN49" s="12">
        <v>91.7</v>
      </c>
      <c r="AO49" s="12">
        <v>91.7</v>
      </c>
      <c r="AP49" s="12">
        <v>85</v>
      </c>
      <c r="AQ49" s="12">
        <v>55</v>
      </c>
      <c r="AR49" s="12">
        <v>93.3</v>
      </c>
      <c r="AS49" s="12">
        <v>83.3</v>
      </c>
      <c r="AT49" s="12">
        <v>85</v>
      </c>
      <c r="AU49" s="12">
        <v>80</v>
      </c>
      <c r="AV49" s="12">
        <v>84.1</v>
      </c>
      <c r="AW49" s="12">
        <v>91.7</v>
      </c>
      <c r="AX49" s="12">
        <v>83.3</v>
      </c>
      <c r="AY49" s="12">
        <v>94</v>
      </c>
      <c r="AZ49" s="12">
        <v>86.7</v>
      </c>
      <c r="BA49" s="12">
        <v>90</v>
      </c>
      <c r="BB49" s="12">
        <v>85.737499999999997</v>
      </c>
      <c r="BC49" s="12"/>
      <c r="BD49" s="12">
        <v>75</v>
      </c>
      <c r="BE49" s="12">
        <v>70</v>
      </c>
      <c r="BF49" s="12"/>
      <c r="BG49" s="12">
        <v>95</v>
      </c>
      <c r="BH49" s="12">
        <v>60</v>
      </c>
      <c r="BI49" s="12">
        <v>90</v>
      </c>
      <c r="BJ49" s="12">
        <v>85</v>
      </c>
      <c r="BK49" s="12">
        <v>85</v>
      </c>
      <c r="BL49" s="12">
        <v>85</v>
      </c>
      <c r="BM49" s="12">
        <v>85</v>
      </c>
      <c r="BN49" s="12">
        <v>75</v>
      </c>
      <c r="BO49" s="12">
        <v>90</v>
      </c>
      <c r="BP49" s="12">
        <v>90</v>
      </c>
      <c r="BQ49" s="12">
        <v>80</v>
      </c>
      <c r="BR49" s="12">
        <v>85</v>
      </c>
      <c r="BS49" s="12">
        <v>82.142857142857139</v>
      </c>
      <c r="BT49" s="12"/>
      <c r="BU49" s="12"/>
      <c r="BV49" s="12">
        <v>5.6</v>
      </c>
      <c r="BW49" s="12">
        <v>34.200000000000003</v>
      </c>
      <c r="BX49" s="12">
        <v>6.5</v>
      </c>
      <c r="BY49" s="12">
        <v>6.5</v>
      </c>
      <c r="BZ49" s="12">
        <v>7.8</v>
      </c>
      <c r="CA49" s="12">
        <v>13.8</v>
      </c>
      <c r="CB49" s="12">
        <v>8.1999999999999993</v>
      </c>
      <c r="CC49" s="12">
        <v>6.9</v>
      </c>
      <c r="CD49" s="12">
        <v>7.7</v>
      </c>
      <c r="CE49" s="12">
        <v>7.9</v>
      </c>
      <c r="CF49" s="12">
        <v>7.7</v>
      </c>
      <c r="CG49" s="12">
        <v>6.3</v>
      </c>
      <c r="CH49" s="12">
        <v>7.8</v>
      </c>
      <c r="CI49" s="12">
        <v>5.9</v>
      </c>
      <c r="CJ49" s="12">
        <v>7.6</v>
      </c>
      <c r="CK49" s="12">
        <v>6.3</v>
      </c>
      <c r="CL49" s="12">
        <v>9.1687500000000011</v>
      </c>
      <c r="CM49" s="12"/>
      <c r="CN49" s="12">
        <v>8</v>
      </c>
      <c r="CO49" s="12">
        <v>8.4</v>
      </c>
      <c r="CP49" s="12"/>
      <c r="CQ49" s="12">
        <v>5</v>
      </c>
      <c r="CR49" s="12">
        <v>9.1</v>
      </c>
      <c r="CS49" s="12">
        <v>6.5</v>
      </c>
      <c r="CT49" s="12">
        <v>7.6</v>
      </c>
      <c r="CU49" s="12">
        <v>6.9</v>
      </c>
      <c r="CV49" s="12">
        <v>7.3</v>
      </c>
      <c r="CW49" s="12">
        <v>7.2</v>
      </c>
      <c r="CX49" s="12">
        <v>8.4</v>
      </c>
      <c r="CY49" s="12">
        <v>6.2</v>
      </c>
      <c r="CZ49" s="12">
        <v>5.6</v>
      </c>
      <c r="DA49" s="12">
        <v>8.1</v>
      </c>
      <c r="DB49" s="12">
        <v>7.9</v>
      </c>
      <c r="DC49" s="12">
        <v>7.3</v>
      </c>
      <c r="DD49" s="12"/>
      <c r="DE49" s="12"/>
      <c r="DF49" s="19">
        <v>60</v>
      </c>
      <c r="DG49" s="19">
        <v>61</v>
      </c>
      <c r="DH49" s="19">
        <v>60</v>
      </c>
      <c r="DI49" s="19">
        <v>60</v>
      </c>
      <c r="DJ49" s="19">
        <v>60</v>
      </c>
      <c r="DK49" s="19">
        <v>60</v>
      </c>
      <c r="DL49" s="19">
        <v>60</v>
      </c>
      <c r="DM49" s="19">
        <v>60</v>
      </c>
      <c r="DN49" s="19">
        <v>60</v>
      </c>
      <c r="DO49" s="19">
        <v>60</v>
      </c>
      <c r="DP49" s="19">
        <v>63</v>
      </c>
      <c r="DQ49" s="19">
        <v>60</v>
      </c>
      <c r="DR49" s="19">
        <v>60</v>
      </c>
      <c r="DS49" s="19">
        <v>50</v>
      </c>
      <c r="DT49" s="19">
        <v>60</v>
      </c>
      <c r="DU49" s="19">
        <v>60</v>
      </c>
      <c r="DV49" s="19">
        <v>954</v>
      </c>
      <c r="DW49" s="19"/>
      <c r="DX49" s="19">
        <v>20</v>
      </c>
      <c r="DY49" s="19">
        <v>20</v>
      </c>
      <c r="DZ49" s="19"/>
      <c r="EA49" s="19">
        <v>20</v>
      </c>
      <c r="EB49" s="19">
        <v>20</v>
      </c>
      <c r="EC49" s="19">
        <v>20</v>
      </c>
      <c r="ED49" s="19">
        <v>20</v>
      </c>
      <c r="EE49" s="19">
        <v>20</v>
      </c>
      <c r="EF49" s="19">
        <v>20</v>
      </c>
      <c r="EG49" s="19">
        <v>20</v>
      </c>
      <c r="EH49" s="19">
        <v>20</v>
      </c>
      <c r="EI49" s="19">
        <v>20</v>
      </c>
      <c r="EJ49" s="19">
        <v>20</v>
      </c>
      <c r="EK49" s="19">
        <v>20</v>
      </c>
      <c r="EL49" s="19">
        <v>20</v>
      </c>
      <c r="EM49" s="19">
        <v>280</v>
      </c>
      <c r="EN49" s="19"/>
      <c r="EO49" s="19"/>
    </row>
    <row r="50" spans="1:145">
      <c r="A50" s="13">
        <v>8</v>
      </c>
      <c r="B50" s="12">
        <v>788</v>
      </c>
      <c r="C50" s="12">
        <v>816</v>
      </c>
      <c r="D50" s="12">
        <v>787</v>
      </c>
      <c r="E50" s="12">
        <v>828</v>
      </c>
      <c r="F50" s="12">
        <v>850</v>
      </c>
      <c r="G50" s="12">
        <v>709</v>
      </c>
      <c r="H50" s="12">
        <v>856</v>
      </c>
      <c r="I50" s="12">
        <v>782</v>
      </c>
      <c r="J50" s="12">
        <v>804</v>
      </c>
      <c r="K50" s="12">
        <v>806</v>
      </c>
      <c r="L50" s="12">
        <v>759</v>
      </c>
      <c r="M50" s="12">
        <v>726</v>
      </c>
      <c r="N50" s="12">
        <v>833</v>
      </c>
      <c r="O50" s="12">
        <v>781</v>
      </c>
      <c r="P50" s="12">
        <v>808</v>
      </c>
      <c r="Q50" s="12">
        <v>813</v>
      </c>
      <c r="R50" s="12">
        <v>796.625</v>
      </c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>
        <v>81.7</v>
      </c>
      <c r="AM50" s="12">
        <v>93.3</v>
      </c>
      <c r="AN50" s="12">
        <v>75</v>
      </c>
      <c r="AO50" s="12">
        <v>96.7</v>
      </c>
      <c r="AP50" s="12">
        <v>91.7</v>
      </c>
      <c r="AQ50" s="12">
        <v>51.7</v>
      </c>
      <c r="AR50" s="12">
        <v>95</v>
      </c>
      <c r="AS50" s="12">
        <v>93.3</v>
      </c>
      <c r="AT50" s="12">
        <v>91.7</v>
      </c>
      <c r="AU50" s="12">
        <v>78.3</v>
      </c>
      <c r="AV50" s="12">
        <v>90</v>
      </c>
      <c r="AW50" s="12">
        <v>80</v>
      </c>
      <c r="AX50" s="12">
        <v>90</v>
      </c>
      <c r="AY50" s="12">
        <v>94</v>
      </c>
      <c r="AZ50" s="12">
        <v>86.7</v>
      </c>
      <c r="BA50" s="12">
        <v>91.7</v>
      </c>
      <c r="BB50" s="12">
        <v>86.3</v>
      </c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>
        <v>7.6</v>
      </c>
      <c r="BW50" s="12">
        <v>6.3</v>
      </c>
      <c r="BX50" s="12">
        <v>8.6</v>
      </c>
      <c r="BY50" s="12">
        <v>4.8</v>
      </c>
      <c r="BZ50" s="12">
        <v>5.4</v>
      </c>
      <c r="CA50" s="12">
        <v>11.7</v>
      </c>
      <c r="CB50" s="12">
        <v>5.4</v>
      </c>
      <c r="CC50" s="12">
        <v>6.5</v>
      </c>
      <c r="CD50" s="12">
        <v>6.3</v>
      </c>
      <c r="CE50" s="12">
        <v>9.4</v>
      </c>
      <c r="CF50" s="12">
        <v>6.7</v>
      </c>
      <c r="CG50" s="12">
        <v>8.1</v>
      </c>
      <c r="CH50" s="12">
        <v>6.5</v>
      </c>
      <c r="CI50" s="12">
        <v>6.4</v>
      </c>
      <c r="CJ50" s="12">
        <v>7</v>
      </c>
      <c r="CK50" s="12">
        <v>4.9000000000000004</v>
      </c>
      <c r="CL50" s="12">
        <v>6.9750000000000005</v>
      </c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9">
        <v>60</v>
      </c>
      <c r="DG50" s="19">
        <v>60</v>
      </c>
      <c r="DH50" s="19">
        <v>60</v>
      </c>
      <c r="DI50" s="19">
        <v>60</v>
      </c>
      <c r="DJ50" s="19">
        <v>60</v>
      </c>
      <c r="DK50" s="19">
        <v>60</v>
      </c>
      <c r="DL50" s="19">
        <v>60</v>
      </c>
      <c r="DM50" s="19">
        <v>60</v>
      </c>
      <c r="DN50" s="19">
        <v>60</v>
      </c>
      <c r="DO50" s="19">
        <v>60</v>
      </c>
      <c r="DP50" s="19">
        <v>60</v>
      </c>
      <c r="DQ50" s="19">
        <v>60</v>
      </c>
      <c r="DR50" s="19">
        <v>60</v>
      </c>
      <c r="DS50" s="19">
        <v>50</v>
      </c>
      <c r="DT50" s="19">
        <v>60</v>
      </c>
      <c r="DU50" s="19">
        <v>60</v>
      </c>
      <c r="DV50" s="19">
        <v>950</v>
      </c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</row>
    <row r="51" spans="1:145">
      <c r="A51" s="13">
        <v>9</v>
      </c>
      <c r="B51" s="12">
        <v>762</v>
      </c>
      <c r="C51" s="12">
        <v>714</v>
      </c>
      <c r="D51" s="12">
        <v>796</v>
      </c>
      <c r="E51" s="12">
        <v>709</v>
      </c>
      <c r="F51" s="12">
        <v>765</v>
      </c>
      <c r="G51" s="12">
        <v>704</v>
      </c>
      <c r="H51" s="12">
        <v>715</v>
      </c>
      <c r="I51" s="12">
        <v>783</v>
      </c>
      <c r="J51" s="12">
        <v>800</v>
      </c>
      <c r="K51" s="12">
        <v>699</v>
      </c>
      <c r="L51" s="12">
        <v>782</v>
      </c>
      <c r="M51" s="12">
        <v>726</v>
      </c>
      <c r="N51" s="12">
        <v>763</v>
      </c>
      <c r="O51" s="12">
        <v>794</v>
      </c>
      <c r="P51" s="12">
        <v>681</v>
      </c>
      <c r="Q51" s="12">
        <v>799</v>
      </c>
      <c r="R51" s="12">
        <v>749.5</v>
      </c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>
        <v>83.3</v>
      </c>
      <c r="AM51" s="12">
        <v>78.3</v>
      </c>
      <c r="AN51" s="12">
        <v>85</v>
      </c>
      <c r="AO51" s="12">
        <v>93.3</v>
      </c>
      <c r="AP51" s="12">
        <v>86.7</v>
      </c>
      <c r="AQ51" s="12">
        <v>65</v>
      </c>
      <c r="AR51" s="12">
        <v>90</v>
      </c>
      <c r="AS51" s="12">
        <v>88.3</v>
      </c>
      <c r="AT51" s="12">
        <v>86.7</v>
      </c>
      <c r="AU51" s="12">
        <v>90</v>
      </c>
      <c r="AV51" s="12">
        <v>86.7</v>
      </c>
      <c r="AW51" s="12">
        <v>86.7</v>
      </c>
      <c r="AX51" s="12">
        <v>65</v>
      </c>
      <c r="AY51" s="12">
        <v>78.400000000000006</v>
      </c>
      <c r="AZ51" s="12">
        <v>80</v>
      </c>
      <c r="BA51" s="12">
        <v>68.3</v>
      </c>
      <c r="BB51" s="12">
        <v>81.981250000000003</v>
      </c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>
        <v>8.3000000000000007</v>
      </c>
      <c r="BW51" s="12">
        <v>8.3000000000000007</v>
      </c>
      <c r="BX51" s="12">
        <v>7.1</v>
      </c>
      <c r="BY51" s="12">
        <v>7.3</v>
      </c>
      <c r="BZ51" s="12">
        <v>7.9</v>
      </c>
      <c r="CA51" s="12">
        <v>10.9</v>
      </c>
      <c r="CB51" s="12">
        <v>7.1</v>
      </c>
      <c r="CC51" s="12">
        <v>7.4</v>
      </c>
      <c r="CD51" s="12">
        <v>7.7</v>
      </c>
      <c r="CE51" s="12">
        <v>6.9</v>
      </c>
      <c r="CF51" s="12">
        <v>6.6</v>
      </c>
      <c r="CG51" s="12">
        <v>9.5</v>
      </c>
      <c r="CH51" s="12">
        <v>9.8000000000000007</v>
      </c>
      <c r="CI51" s="12">
        <v>7.9</v>
      </c>
      <c r="CJ51" s="12">
        <v>7.2</v>
      </c>
      <c r="CK51" s="12">
        <v>9.5</v>
      </c>
      <c r="CL51" s="12">
        <v>8.0875000000000021</v>
      </c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9">
        <v>60</v>
      </c>
      <c r="DG51" s="19">
        <v>60</v>
      </c>
      <c r="DH51" s="19">
        <v>60</v>
      </c>
      <c r="DI51" s="19">
        <v>60</v>
      </c>
      <c r="DJ51" s="19">
        <v>60</v>
      </c>
      <c r="DK51" s="19">
        <v>60</v>
      </c>
      <c r="DL51" s="19">
        <v>60</v>
      </c>
      <c r="DM51" s="19">
        <v>60</v>
      </c>
      <c r="DN51" s="19">
        <v>60</v>
      </c>
      <c r="DO51" s="19">
        <v>60</v>
      </c>
      <c r="DP51" s="19">
        <v>60</v>
      </c>
      <c r="DQ51" s="19">
        <v>60</v>
      </c>
      <c r="DR51" s="19">
        <v>60</v>
      </c>
      <c r="DS51" s="19">
        <v>51</v>
      </c>
      <c r="DT51" s="19">
        <v>60</v>
      </c>
      <c r="DU51" s="19">
        <v>60</v>
      </c>
      <c r="DV51" s="19">
        <v>951</v>
      </c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</row>
    <row r="52" spans="1:145">
      <c r="A52" s="13">
        <v>10</v>
      </c>
      <c r="B52" s="12">
        <v>703</v>
      </c>
      <c r="C52" s="12">
        <v>725</v>
      </c>
      <c r="D52" s="12">
        <v>792</v>
      </c>
      <c r="E52" s="12">
        <v>724</v>
      </c>
      <c r="F52" s="12">
        <v>721</v>
      </c>
      <c r="G52" s="12">
        <v>704</v>
      </c>
      <c r="H52" s="12">
        <v>714</v>
      </c>
      <c r="I52" s="12">
        <v>691</v>
      </c>
      <c r="J52" s="12">
        <v>789</v>
      </c>
      <c r="K52" s="12">
        <v>704</v>
      </c>
      <c r="L52" s="12">
        <v>707</v>
      </c>
      <c r="M52" s="12">
        <v>723</v>
      </c>
      <c r="N52" s="12">
        <v>747</v>
      </c>
      <c r="O52" s="12">
        <v>846</v>
      </c>
      <c r="P52" s="12">
        <v>674</v>
      </c>
      <c r="Q52" s="12">
        <v>729</v>
      </c>
      <c r="R52" s="12">
        <v>730.8125</v>
      </c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>
        <v>78.3</v>
      </c>
      <c r="AM52" s="12">
        <v>85</v>
      </c>
      <c r="AN52" s="12">
        <v>88.3</v>
      </c>
      <c r="AO52" s="12">
        <v>88.3</v>
      </c>
      <c r="AP52" s="12">
        <v>86.7</v>
      </c>
      <c r="AQ52" s="12">
        <v>67.8</v>
      </c>
      <c r="AR52" s="12">
        <v>90</v>
      </c>
      <c r="AS52" s="12">
        <v>86.7</v>
      </c>
      <c r="AT52" s="12">
        <v>81.7</v>
      </c>
      <c r="AU52" s="12">
        <v>78.3</v>
      </c>
      <c r="AV52" s="12">
        <v>86.7</v>
      </c>
      <c r="AW52" s="12">
        <v>88.3</v>
      </c>
      <c r="AX52" s="12">
        <v>86.7</v>
      </c>
      <c r="AY52" s="12">
        <v>94</v>
      </c>
      <c r="AZ52" s="12">
        <v>85</v>
      </c>
      <c r="BA52" s="12">
        <v>85</v>
      </c>
      <c r="BB52" s="12">
        <v>84.800000000000011</v>
      </c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>
        <v>7.5</v>
      </c>
      <c r="BW52" s="12">
        <v>7</v>
      </c>
      <c r="BX52" s="12">
        <v>6.9</v>
      </c>
      <c r="BY52" s="12">
        <v>7.1</v>
      </c>
      <c r="BZ52" s="12">
        <v>6.1</v>
      </c>
      <c r="CA52" s="12">
        <v>10.7</v>
      </c>
      <c r="CB52" s="12">
        <v>6</v>
      </c>
      <c r="CC52" s="12">
        <v>6.3</v>
      </c>
      <c r="CD52" s="12">
        <v>8.5</v>
      </c>
      <c r="CE52" s="12">
        <v>7.9</v>
      </c>
      <c r="CF52" s="12">
        <v>6.8</v>
      </c>
      <c r="CG52" s="12">
        <v>6.1</v>
      </c>
      <c r="CH52" s="12">
        <v>7.6</v>
      </c>
      <c r="CI52" s="12">
        <v>5.0999999999999996</v>
      </c>
      <c r="CJ52" s="12">
        <v>6.9</v>
      </c>
      <c r="CK52" s="12">
        <v>7.1</v>
      </c>
      <c r="CL52" s="12">
        <v>7.0999999999999988</v>
      </c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9">
        <v>60</v>
      </c>
      <c r="DG52" s="19">
        <v>60</v>
      </c>
      <c r="DH52" s="19">
        <v>60</v>
      </c>
      <c r="DI52" s="19">
        <v>60</v>
      </c>
      <c r="DJ52" s="19">
        <v>60</v>
      </c>
      <c r="DK52" s="19">
        <v>59</v>
      </c>
      <c r="DL52" s="19">
        <v>60</v>
      </c>
      <c r="DM52" s="19">
        <v>60</v>
      </c>
      <c r="DN52" s="19">
        <v>60</v>
      </c>
      <c r="DO52" s="19">
        <v>60</v>
      </c>
      <c r="DP52" s="19">
        <v>60</v>
      </c>
      <c r="DQ52" s="19">
        <v>60</v>
      </c>
      <c r="DR52" s="19">
        <v>60</v>
      </c>
      <c r="DS52" s="19">
        <v>50</v>
      </c>
      <c r="DT52" s="19">
        <v>60</v>
      </c>
      <c r="DU52" s="19">
        <v>60</v>
      </c>
      <c r="DV52" s="19">
        <v>949</v>
      </c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</row>
    <row r="53" spans="1:145">
      <c r="A53" s="13">
        <v>11</v>
      </c>
      <c r="B53" s="12">
        <v>721</v>
      </c>
      <c r="C53" s="12">
        <v>714</v>
      </c>
      <c r="D53" s="12">
        <v>734</v>
      </c>
      <c r="E53" s="12">
        <v>760</v>
      </c>
      <c r="F53" s="12">
        <v>773</v>
      </c>
      <c r="G53" s="12">
        <v>740</v>
      </c>
      <c r="H53" s="12">
        <v>710</v>
      </c>
      <c r="I53" s="12">
        <v>683</v>
      </c>
      <c r="J53" s="12">
        <v>718</v>
      </c>
      <c r="K53" s="12">
        <v>731</v>
      </c>
      <c r="L53" s="12">
        <v>729</v>
      </c>
      <c r="M53" s="12">
        <v>641</v>
      </c>
      <c r="N53" s="12">
        <v>744</v>
      </c>
      <c r="O53" s="12">
        <v>840</v>
      </c>
      <c r="P53" s="12">
        <v>704</v>
      </c>
      <c r="Q53" s="12">
        <v>747</v>
      </c>
      <c r="R53" s="12">
        <v>730.5625</v>
      </c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>
        <v>93.2</v>
      </c>
      <c r="AM53" s="12">
        <v>91.7</v>
      </c>
      <c r="AN53" s="12">
        <v>79.7</v>
      </c>
      <c r="AO53" s="12">
        <v>95</v>
      </c>
      <c r="AP53" s="12">
        <v>85</v>
      </c>
      <c r="AQ53" s="12">
        <v>60</v>
      </c>
      <c r="AR53" s="12">
        <v>88.3</v>
      </c>
      <c r="AS53" s="12">
        <v>91.7</v>
      </c>
      <c r="AT53" s="12">
        <v>91.8</v>
      </c>
      <c r="AU53" s="12">
        <v>80</v>
      </c>
      <c r="AV53" s="12">
        <v>83.3</v>
      </c>
      <c r="AW53" s="12">
        <v>85</v>
      </c>
      <c r="AX53" s="12">
        <v>80</v>
      </c>
      <c r="AY53" s="12">
        <v>91.8</v>
      </c>
      <c r="AZ53" s="12">
        <v>93.3</v>
      </c>
      <c r="BA53" s="12">
        <v>88.3</v>
      </c>
      <c r="BB53" s="12">
        <v>86.13124999999998</v>
      </c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>
        <v>6.4</v>
      </c>
      <c r="BW53" s="12">
        <v>6.3</v>
      </c>
      <c r="BX53" s="12">
        <v>7.8</v>
      </c>
      <c r="BY53" s="12">
        <v>5.8</v>
      </c>
      <c r="BZ53" s="12">
        <v>6.9</v>
      </c>
      <c r="CA53" s="12">
        <v>12.3</v>
      </c>
      <c r="CB53" s="12">
        <v>6.6</v>
      </c>
      <c r="CC53" s="12">
        <v>6</v>
      </c>
      <c r="CD53" s="12">
        <v>6.3</v>
      </c>
      <c r="CE53" s="12">
        <v>7.5</v>
      </c>
      <c r="CF53" s="12">
        <v>7.2</v>
      </c>
      <c r="CG53" s="12">
        <v>6.8</v>
      </c>
      <c r="CH53" s="12">
        <v>8</v>
      </c>
      <c r="CI53" s="12">
        <v>5.3</v>
      </c>
      <c r="CJ53" s="12">
        <v>6.3</v>
      </c>
      <c r="CK53" s="12">
        <v>6.5</v>
      </c>
      <c r="CL53" s="12">
        <v>7</v>
      </c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9">
        <v>59</v>
      </c>
      <c r="DG53" s="19">
        <v>60</v>
      </c>
      <c r="DH53" s="19">
        <v>59</v>
      </c>
      <c r="DI53" s="19">
        <v>60</v>
      </c>
      <c r="DJ53" s="19">
        <v>60</v>
      </c>
      <c r="DK53" s="19">
        <v>60</v>
      </c>
      <c r="DL53" s="19">
        <v>60</v>
      </c>
      <c r="DM53" s="19">
        <v>60</v>
      </c>
      <c r="DN53" s="19">
        <v>61</v>
      </c>
      <c r="DO53" s="19">
        <v>60</v>
      </c>
      <c r="DP53" s="19">
        <v>60</v>
      </c>
      <c r="DQ53" s="19">
        <v>60</v>
      </c>
      <c r="DR53" s="19">
        <v>60</v>
      </c>
      <c r="DS53" s="19">
        <v>49</v>
      </c>
      <c r="DT53" s="19">
        <v>60</v>
      </c>
      <c r="DU53" s="19">
        <v>60</v>
      </c>
      <c r="DV53" s="19">
        <v>948</v>
      </c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</row>
    <row r="54" spans="1:145">
      <c r="A54" s="13">
        <v>12</v>
      </c>
      <c r="B54" s="12">
        <v>687</v>
      </c>
      <c r="C54" s="12">
        <v>737</v>
      </c>
      <c r="D54" s="12">
        <v>710</v>
      </c>
      <c r="E54" s="12">
        <v>710</v>
      </c>
      <c r="F54" s="12">
        <v>749</v>
      </c>
      <c r="G54" s="12">
        <v>761</v>
      </c>
      <c r="H54" s="12">
        <v>704</v>
      </c>
      <c r="I54" s="12">
        <v>678</v>
      </c>
      <c r="J54" s="12">
        <v>721</v>
      </c>
      <c r="K54" s="12">
        <v>706</v>
      </c>
      <c r="L54" s="12">
        <v>716</v>
      </c>
      <c r="M54" s="12">
        <v>621</v>
      </c>
      <c r="N54" s="12">
        <v>755</v>
      </c>
      <c r="O54" s="12">
        <v>727</v>
      </c>
      <c r="P54" s="12">
        <v>708</v>
      </c>
      <c r="Q54" s="12">
        <v>749</v>
      </c>
      <c r="R54" s="12">
        <v>714.9375</v>
      </c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>
        <v>88.3</v>
      </c>
      <c r="AM54" s="12">
        <v>91.7</v>
      </c>
      <c r="AN54" s="12">
        <v>88.3</v>
      </c>
      <c r="AO54" s="12">
        <v>90</v>
      </c>
      <c r="AP54" s="12">
        <v>83.3</v>
      </c>
      <c r="AQ54" s="12">
        <v>66.7</v>
      </c>
      <c r="AR54" s="12">
        <v>93.3</v>
      </c>
      <c r="AS54" s="12">
        <v>91.7</v>
      </c>
      <c r="AT54" s="12">
        <v>91.7</v>
      </c>
      <c r="AU54" s="12">
        <v>78.7</v>
      </c>
      <c r="AV54" s="12">
        <v>91.7</v>
      </c>
      <c r="AW54" s="12">
        <v>81.7</v>
      </c>
      <c r="AX54" s="12">
        <v>90</v>
      </c>
      <c r="AY54" s="12">
        <v>88</v>
      </c>
      <c r="AZ54" s="12">
        <v>81.7</v>
      </c>
      <c r="BA54" s="12">
        <v>81.7</v>
      </c>
      <c r="BB54" s="12">
        <v>86.156250000000014</v>
      </c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>
        <v>6.4</v>
      </c>
      <c r="BW54" s="12">
        <v>6.4</v>
      </c>
      <c r="BX54" s="12">
        <v>6.7</v>
      </c>
      <c r="BY54" s="12">
        <v>6.3</v>
      </c>
      <c r="BZ54" s="12">
        <v>6.7</v>
      </c>
      <c r="CA54" s="12">
        <v>12.2</v>
      </c>
      <c r="CB54" s="12">
        <v>7.1</v>
      </c>
      <c r="CC54" s="12">
        <v>6.2</v>
      </c>
      <c r="CD54" s="12">
        <v>6.5</v>
      </c>
      <c r="CE54" s="12">
        <v>7.9</v>
      </c>
      <c r="CF54" s="12">
        <v>5.8</v>
      </c>
      <c r="CG54" s="12">
        <v>7.6</v>
      </c>
      <c r="CH54" s="12">
        <v>6.9</v>
      </c>
      <c r="CI54" s="12">
        <v>6.4</v>
      </c>
      <c r="CJ54" s="12">
        <v>7.2</v>
      </c>
      <c r="CK54" s="12">
        <v>6.7</v>
      </c>
      <c r="CL54" s="12">
        <v>7.0625000000000009</v>
      </c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9">
        <v>60</v>
      </c>
      <c r="DG54" s="19">
        <v>60</v>
      </c>
      <c r="DH54" s="19">
        <v>60</v>
      </c>
      <c r="DI54" s="19">
        <v>60</v>
      </c>
      <c r="DJ54" s="19">
        <v>60</v>
      </c>
      <c r="DK54" s="19">
        <v>60</v>
      </c>
      <c r="DL54" s="19">
        <v>60</v>
      </c>
      <c r="DM54" s="19">
        <v>60</v>
      </c>
      <c r="DN54" s="19">
        <v>60</v>
      </c>
      <c r="DO54" s="19">
        <v>61</v>
      </c>
      <c r="DP54" s="19">
        <v>60</v>
      </c>
      <c r="DQ54" s="19">
        <v>60</v>
      </c>
      <c r="DR54" s="19">
        <v>60</v>
      </c>
      <c r="DS54" s="19">
        <v>50</v>
      </c>
      <c r="DT54" s="19">
        <v>60</v>
      </c>
      <c r="DU54" s="19">
        <v>60</v>
      </c>
      <c r="DV54" s="19">
        <v>951</v>
      </c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</row>
    <row r="55" spans="1:145">
      <c r="A55" s="13">
        <v>13</v>
      </c>
      <c r="B55" s="12">
        <v>705</v>
      </c>
      <c r="C55" s="12">
        <v>731</v>
      </c>
      <c r="D55" s="12">
        <v>722</v>
      </c>
      <c r="E55" s="12">
        <v>765</v>
      </c>
      <c r="F55" s="12">
        <v>752</v>
      </c>
      <c r="G55" s="12">
        <v>741</v>
      </c>
      <c r="H55" s="12">
        <v>693</v>
      </c>
      <c r="I55" s="12">
        <v>683</v>
      </c>
      <c r="J55" s="12">
        <v>693</v>
      </c>
      <c r="K55" s="12">
        <v>761</v>
      </c>
      <c r="L55" s="12">
        <v>705</v>
      </c>
      <c r="M55" s="12">
        <v>637</v>
      </c>
      <c r="N55" s="12">
        <v>742</v>
      </c>
      <c r="O55" s="12">
        <v>716</v>
      </c>
      <c r="P55" s="12">
        <v>722</v>
      </c>
      <c r="Q55" s="12">
        <v>746</v>
      </c>
      <c r="R55" s="12">
        <v>719.625</v>
      </c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>
        <v>90</v>
      </c>
      <c r="AM55" s="12">
        <v>81.7</v>
      </c>
      <c r="AN55" s="12">
        <v>93.3</v>
      </c>
      <c r="AO55" s="12">
        <v>85</v>
      </c>
      <c r="AP55" s="12">
        <v>86.7</v>
      </c>
      <c r="AQ55" s="12">
        <v>75</v>
      </c>
      <c r="AR55" s="12">
        <v>95</v>
      </c>
      <c r="AS55" s="12">
        <v>90</v>
      </c>
      <c r="AT55" s="12">
        <v>96.7</v>
      </c>
      <c r="AU55" s="12">
        <v>78.3</v>
      </c>
      <c r="AV55" s="12">
        <v>83.3</v>
      </c>
      <c r="AW55" s="12">
        <v>90</v>
      </c>
      <c r="AX55" s="12">
        <v>85</v>
      </c>
      <c r="AY55" s="12">
        <v>88</v>
      </c>
      <c r="AZ55" s="12">
        <v>86.7</v>
      </c>
      <c r="BA55" s="12">
        <v>86.7</v>
      </c>
      <c r="BB55" s="12">
        <v>86.962500000000006</v>
      </c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>
        <v>5.9</v>
      </c>
      <c r="BW55" s="12">
        <v>7</v>
      </c>
      <c r="BX55" s="12">
        <v>5.9</v>
      </c>
      <c r="BY55" s="12">
        <v>6.6</v>
      </c>
      <c r="BZ55" s="12">
        <v>6.5</v>
      </c>
      <c r="CA55" s="12">
        <v>10.6</v>
      </c>
      <c r="CB55" s="12">
        <v>5.4</v>
      </c>
      <c r="CC55" s="12">
        <v>6.2</v>
      </c>
      <c r="CD55" s="12">
        <v>5.4</v>
      </c>
      <c r="CE55" s="12">
        <v>7.3</v>
      </c>
      <c r="CF55" s="12">
        <v>7.2</v>
      </c>
      <c r="CG55" s="12">
        <v>5.9</v>
      </c>
      <c r="CH55" s="12">
        <v>6.8</v>
      </c>
      <c r="CI55" s="12">
        <v>6.9</v>
      </c>
      <c r="CJ55" s="12">
        <v>7.3</v>
      </c>
      <c r="CK55" s="12">
        <v>6.7</v>
      </c>
      <c r="CL55" s="12">
        <v>6.7250000000000005</v>
      </c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9">
        <v>60</v>
      </c>
      <c r="DG55" s="19">
        <v>60</v>
      </c>
      <c r="DH55" s="19">
        <v>60</v>
      </c>
      <c r="DI55" s="19">
        <v>60</v>
      </c>
      <c r="DJ55" s="19">
        <v>60</v>
      </c>
      <c r="DK55" s="19">
        <v>60</v>
      </c>
      <c r="DL55" s="19">
        <v>60</v>
      </c>
      <c r="DM55" s="19">
        <v>60</v>
      </c>
      <c r="DN55" s="19">
        <v>60</v>
      </c>
      <c r="DO55" s="19">
        <v>60</v>
      </c>
      <c r="DP55" s="19">
        <v>60</v>
      </c>
      <c r="DQ55" s="19">
        <v>60</v>
      </c>
      <c r="DR55" s="19">
        <v>60</v>
      </c>
      <c r="DS55" s="19">
        <v>50</v>
      </c>
      <c r="DT55" s="19">
        <v>60</v>
      </c>
      <c r="DU55" s="19">
        <v>60</v>
      </c>
      <c r="DV55" s="19">
        <v>950</v>
      </c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</row>
    <row r="56" spans="1:145">
      <c r="A56" s="13">
        <v>14</v>
      </c>
      <c r="B56" s="12">
        <v>689</v>
      </c>
      <c r="C56" s="12">
        <v>736</v>
      </c>
      <c r="D56" s="12">
        <v>721</v>
      </c>
      <c r="E56" s="12">
        <v>739</v>
      </c>
      <c r="F56" s="12">
        <v>757</v>
      </c>
      <c r="G56" s="12">
        <v>780</v>
      </c>
      <c r="H56" s="12">
        <v>718</v>
      </c>
      <c r="I56" s="12">
        <v>668</v>
      </c>
      <c r="J56" s="12">
        <v>724</v>
      </c>
      <c r="K56" s="12">
        <v>742</v>
      </c>
      <c r="L56" s="12">
        <v>706</v>
      </c>
      <c r="M56" s="12">
        <v>626</v>
      </c>
      <c r="N56" s="12">
        <v>744</v>
      </c>
      <c r="O56" s="12">
        <v>710</v>
      </c>
      <c r="P56" s="12">
        <v>698</v>
      </c>
      <c r="Q56" s="12">
        <v>753</v>
      </c>
      <c r="R56" s="12">
        <v>719.4375</v>
      </c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>
        <v>83.3</v>
      </c>
      <c r="AM56" s="12">
        <v>83.3</v>
      </c>
      <c r="AN56" s="12">
        <v>90</v>
      </c>
      <c r="AO56" s="12">
        <v>83.3</v>
      </c>
      <c r="AP56" s="12">
        <v>76.7</v>
      </c>
      <c r="AQ56" s="12">
        <v>56.7</v>
      </c>
      <c r="AR56" s="12">
        <v>91.7</v>
      </c>
      <c r="AS56" s="12">
        <v>85</v>
      </c>
      <c r="AT56" s="12">
        <v>91.7</v>
      </c>
      <c r="AU56" s="12">
        <v>93.3</v>
      </c>
      <c r="AV56" s="12">
        <v>93.3</v>
      </c>
      <c r="AW56" s="12">
        <v>86.7</v>
      </c>
      <c r="AX56" s="12">
        <v>80</v>
      </c>
      <c r="AY56" s="12">
        <v>94</v>
      </c>
      <c r="AZ56" s="12">
        <v>83.3</v>
      </c>
      <c r="BA56" s="12">
        <v>88.3</v>
      </c>
      <c r="BB56" s="12">
        <v>85.037499999999994</v>
      </c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>
        <v>6.8</v>
      </c>
      <c r="BW56" s="12">
        <v>7.2</v>
      </c>
      <c r="BX56" s="12">
        <v>6.4</v>
      </c>
      <c r="BY56" s="12">
        <v>7</v>
      </c>
      <c r="BZ56" s="12">
        <v>7.7</v>
      </c>
      <c r="CA56" s="12">
        <v>13.6</v>
      </c>
      <c r="CB56" s="12">
        <v>6.4</v>
      </c>
      <c r="CC56" s="12">
        <v>7.2</v>
      </c>
      <c r="CD56" s="12">
        <v>6.1</v>
      </c>
      <c r="CE56" s="12">
        <v>6.4</v>
      </c>
      <c r="CF56" s="12">
        <v>5.6</v>
      </c>
      <c r="CG56" s="12">
        <v>6.5</v>
      </c>
      <c r="CH56" s="12">
        <v>7.1</v>
      </c>
      <c r="CI56" s="12">
        <v>5.7</v>
      </c>
      <c r="CJ56" s="12">
        <v>7.1</v>
      </c>
      <c r="CK56" s="12">
        <v>7.1</v>
      </c>
      <c r="CL56" s="12">
        <v>7.1187499999999995</v>
      </c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9">
        <v>60</v>
      </c>
      <c r="DG56" s="19">
        <v>60</v>
      </c>
      <c r="DH56" s="19">
        <v>60</v>
      </c>
      <c r="DI56" s="19">
        <v>60</v>
      </c>
      <c r="DJ56" s="19">
        <v>60</v>
      </c>
      <c r="DK56" s="19">
        <v>60</v>
      </c>
      <c r="DL56" s="19">
        <v>60</v>
      </c>
      <c r="DM56" s="19">
        <v>60</v>
      </c>
      <c r="DN56" s="19">
        <v>60</v>
      </c>
      <c r="DO56" s="19">
        <v>60</v>
      </c>
      <c r="DP56" s="19">
        <v>60</v>
      </c>
      <c r="DQ56" s="19">
        <v>60</v>
      </c>
      <c r="DR56" s="19">
        <v>60</v>
      </c>
      <c r="DS56" s="19">
        <v>50</v>
      </c>
      <c r="DT56" s="19">
        <v>60</v>
      </c>
      <c r="DU56" s="19">
        <v>60</v>
      </c>
      <c r="DV56" s="19">
        <v>950</v>
      </c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</row>
    <row r="57" spans="1:145">
      <c r="A57" s="13">
        <v>15</v>
      </c>
      <c r="B57" s="12">
        <v>699</v>
      </c>
      <c r="C57" s="12">
        <v>719</v>
      </c>
      <c r="D57" s="12">
        <v>721</v>
      </c>
      <c r="E57" s="12">
        <v>750</v>
      </c>
      <c r="F57" s="12">
        <v>778</v>
      </c>
      <c r="G57" s="12">
        <v>734</v>
      </c>
      <c r="H57" s="12">
        <v>713</v>
      </c>
      <c r="I57" s="12">
        <v>667</v>
      </c>
      <c r="J57" s="12">
        <v>728</v>
      </c>
      <c r="K57" s="12">
        <v>780</v>
      </c>
      <c r="L57" s="12">
        <v>723</v>
      </c>
      <c r="M57" s="12">
        <v>706</v>
      </c>
      <c r="N57" s="12">
        <v>736</v>
      </c>
      <c r="O57" s="12">
        <v>731</v>
      </c>
      <c r="P57" s="12">
        <v>704</v>
      </c>
      <c r="Q57" s="12">
        <v>761</v>
      </c>
      <c r="R57" s="12">
        <v>728.125</v>
      </c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>
        <v>90</v>
      </c>
      <c r="AM57" s="12">
        <v>80</v>
      </c>
      <c r="AN57" s="12">
        <v>86.7</v>
      </c>
      <c r="AO57" s="12">
        <v>93.3</v>
      </c>
      <c r="AP57" s="12">
        <v>86.7</v>
      </c>
      <c r="AQ57" s="12">
        <v>68.3</v>
      </c>
      <c r="AR57" s="12">
        <v>90</v>
      </c>
      <c r="AS57" s="12">
        <v>90</v>
      </c>
      <c r="AT57" s="12">
        <v>98.3</v>
      </c>
      <c r="AU57" s="12">
        <v>93.3</v>
      </c>
      <c r="AV57" s="12">
        <v>85</v>
      </c>
      <c r="AW57" s="12">
        <v>65</v>
      </c>
      <c r="AX57" s="12">
        <v>90</v>
      </c>
      <c r="AY57" s="12">
        <v>94</v>
      </c>
      <c r="AZ57" s="12">
        <v>81.7</v>
      </c>
      <c r="BA57" s="12">
        <v>90</v>
      </c>
      <c r="BB57" s="12">
        <v>86.393749999999997</v>
      </c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>
        <v>6.3</v>
      </c>
      <c r="BW57" s="12">
        <v>8.5</v>
      </c>
      <c r="BX57" s="12">
        <v>7.2</v>
      </c>
      <c r="BY57" s="12">
        <v>6.6</v>
      </c>
      <c r="BZ57" s="12">
        <v>6.9</v>
      </c>
      <c r="CA57" s="12">
        <v>9.6</v>
      </c>
      <c r="CB57" s="12">
        <v>6.4</v>
      </c>
      <c r="CC57" s="12">
        <v>7.8</v>
      </c>
      <c r="CD57" s="12">
        <v>4.9000000000000004</v>
      </c>
      <c r="CE57" s="12">
        <v>6.3</v>
      </c>
      <c r="CF57" s="12">
        <v>7.9</v>
      </c>
      <c r="CG57" s="12">
        <v>9.8000000000000007</v>
      </c>
      <c r="CH57" s="12">
        <v>6.5</v>
      </c>
      <c r="CI57" s="12">
        <v>6.6</v>
      </c>
      <c r="CJ57" s="12">
        <v>8.6</v>
      </c>
      <c r="CK57" s="12">
        <v>6.8</v>
      </c>
      <c r="CL57" s="12">
        <v>7.2937499999999993</v>
      </c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9">
        <v>60</v>
      </c>
      <c r="DG57" s="19">
        <v>60</v>
      </c>
      <c r="DH57" s="19">
        <v>60</v>
      </c>
      <c r="DI57" s="19">
        <v>60</v>
      </c>
      <c r="DJ57" s="19">
        <v>60</v>
      </c>
      <c r="DK57" s="19">
        <v>60</v>
      </c>
      <c r="DL57" s="19">
        <v>60</v>
      </c>
      <c r="DM57" s="19">
        <v>60</v>
      </c>
      <c r="DN57" s="19">
        <v>60</v>
      </c>
      <c r="DO57" s="19">
        <v>60</v>
      </c>
      <c r="DP57" s="19">
        <v>60</v>
      </c>
      <c r="DQ57" s="19">
        <v>60</v>
      </c>
      <c r="DR57" s="19">
        <v>60</v>
      </c>
      <c r="DS57" s="19">
        <v>50</v>
      </c>
      <c r="DT57" s="19">
        <v>60</v>
      </c>
      <c r="DU57" s="19">
        <v>60</v>
      </c>
      <c r="DV57" s="19">
        <v>950</v>
      </c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</row>
    <row r="58" spans="1:145">
      <c r="A58" s="13">
        <v>16</v>
      </c>
      <c r="B58" s="12">
        <v>668</v>
      </c>
      <c r="C58" s="12">
        <v>723</v>
      </c>
      <c r="D58" s="12">
        <v>711</v>
      </c>
      <c r="E58" s="12">
        <v>743</v>
      </c>
      <c r="F58" s="12">
        <v>772</v>
      </c>
      <c r="G58" s="12">
        <v>740</v>
      </c>
      <c r="H58" s="12">
        <v>718</v>
      </c>
      <c r="I58" s="12">
        <v>700</v>
      </c>
      <c r="J58" s="12">
        <v>713</v>
      </c>
      <c r="K58" s="12">
        <v>773</v>
      </c>
      <c r="L58" s="12">
        <v>725</v>
      </c>
      <c r="M58" s="12">
        <v>715</v>
      </c>
      <c r="N58" s="12">
        <v>766</v>
      </c>
      <c r="O58" s="12">
        <v>714</v>
      </c>
      <c r="P58" s="12">
        <v>711</v>
      </c>
      <c r="Q58" s="12">
        <v>733</v>
      </c>
      <c r="R58" s="12">
        <v>726.5625</v>
      </c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>
        <v>96.7</v>
      </c>
      <c r="AM58" s="12">
        <v>93.3</v>
      </c>
      <c r="AN58" s="12">
        <v>85</v>
      </c>
      <c r="AO58" s="12">
        <v>90</v>
      </c>
      <c r="AP58" s="12">
        <v>85</v>
      </c>
      <c r="AQ58" s="12">
        <v>51.7</v>
      </c>
      <c r="AR58" s="12">
        <v>86.7</v>
      </c>
      <c r="AS58" s="12">
        <v>93.3</v>
      </c>
      <c r="AT58" s="12">
        <v>90</v>
      </c>
      <c r="AU58" s="12">
        <v>93.3</v>
      </c>
      <c r="AV58" s="12">
        <v>91.7</v>
      </c>
      <c r="AW58" s="12">
        <v>88.3</v>
      </c>
      <c r="AX58" s="12">
        <v>90</v>
      </c>
      <c r="AY58" s="12">
        <v>86</v>
      </c>
      <c r="AZ58" s="12">
        <v>91.7</v>
      </c>
      <c r="BA58" s="12">
        <v>83.3</v>
      </c>
      <c r="BB58" s="12">
        <v>87.25</v>
      </c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>
        <v>5.2</v>
      </c>
      <c r="BW58" s="12">
        <v>7.1</v>
      </c>
      <c r="BX58" s="12">
        <v>7.4</v>
      </c>
      <c r="BY58" s="12">
        <v>6.6</v>
      </c>
      <c r="BZ58" s="12">
        <v>7.5</v>
      </c>
      <c r="CA58" s="12">
        <v>13.3</v>
      </c>
      <c r="CB58" s="12">
        <v>6.4</v>
      </c>
      <c r="CC58" s="12">
        <v>6</v>
      </c>
      <c r="CD58" s="12">
        <v>6.6</v>
      </c>
      <c r="CE58" s="12">
        <v>5.3</v>
      </c>
      <c r="CF58" s="12">
        <v>6.2</v>
      </c>
      <c r="CG58" s="12">
        <v>7</v>
      </c>
      <c r="CH58" s="12">
        <v>6.7</v>
      </c>
      <c r="CI58" s="12">
        <v>6.8</v>
      </c>
      <c r="CJ58" s="12">
        <v>6.5</v>
      </c>
      <c r="CK58" s="12">
        <v>7.7</v>
      </c>
      <c r="CL58" s="12">
        <v>7.0187500000000007</v>
      </c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9">
        <v>60</v>
      </c>
      <c r="DG58" s="19">
        <v>60</v>
      </c>
      <c r="DH58" s="19">
        <v>60</v>
      </c>
      <c r="DI58" s="19">
        <v>60</v>
      </c>
      <c r="DJ58" s="19">
        <v>60</v>
      </c>
      <c r="DK58" s="19">
        <v>60</v>
      </c>
      <c r="DL58" s="19">
        <v>60</v>
      </c>
      <c r="DM58" s="19">
        <v>60</v>
      </c>
      <c r="DN58" s="19">
        <v>60</v>
      </c>
      <c r="DO58" s="19">
        <v>60</v>
      </c>
      <c r="DP58" s="19">
        <v>60</v>
      </c>
      <c r="DQ58" s="19">
        <v>60</v>
      </c>
      <c r="DR58" s="19">
        <v>60</v>
      </c>
      <c r="DS58" s="19">
        <v>50</v>
      </c>
      <c r="DT58" s="19">
        <v>60</v>
      </c>
      <c r="DU58" s="19">
        <v>60</v>
      </c>
      <c r="DV58" s="19">
        <v>950</v>
      </c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</row>
    <row r="59" spans="1:145">
      <c r="A59" s="11">
        <v>7</v>
      </c>
      <c r="B59" s="12"/>
      <c r="C59" s="12"/>
      <c r="D59" s="12"/>
      <c r="E59" s="12"/>
      <c r="F59" s="12"/>
      <c r="G59" s="12">
        <v>823.0625</v>
      </c>
      <c r="H59" s="12">
        <v>840.4375</v>
      </c>
      <c r="I59" s="12">
        <v>810.3125</v>
      </c>
      <c r="J59" s="12">
        <v>847.25</v>
      </c>
      <c r="K59" s="12">
        <v>841.375</v>
      </c>
      <c r="L59" s="12">
        <v>831.1875</v>
      </c>
      <c r="M59" s="12">
        <v>801</v>
      </c>
      <c r="N59" s="12">
        <v>845.875</v>
      </c>
      <c r="O59" s="12">
        <v>868.875</v>
      </c>
      <c r="P59" s="12">
        <v>817.4375</v>
      </c>
      <c r="Q59" s="12">
        <v>865.9375</v>
      </c>
      <c r="R59" s="12">
        <v>835.7045454545455</v>
      </c>
      <c r="S59" s="12"/>
      <c r="T59" s="12"/>
      <c r="U59" s="12"/>
      <c r="V59" s="12"/>
      <c r="W59" s="12"/>
      <c r="X59" s="12">
        <v>1185.6666666666667</v>
      </c>
      <c r="Y59" s="12">
        <v>1203.1666666666667</v>
      </c>
      <c r="Z59" s="12">
        <v>1156.8333333333333</v>
      </c>
      <c r="AA59" s="12">
        <v>1191.6666666666667</v>
      </c>
      <c r="AB59" s="12">
        <v>1235.1666666666667</v>
      </c>
      <c r="AC59" s="12">
        <v>1230</v>
      </c>
      <c r="AD59" s="12">
        <v>1246.3333333333333</v>
      </c>
      <c r="AE59" s="12">
        <v>1196.1666666666667</v>
      </c>
      <c r="AF59" s="12">
        <v>1207.8571428571429</v>
      </c>
      <c r="AG59" s="12">
        <v>1268.6666666666667</v>
      </c>
      <c r="AH59" s="12">
        <v>1264.8333333333333</v>
      </c>
      <c r="AI59" s="12">
        <v>1216.8059701492537</v>
      </c>
      <c r="AJ59" s="12"/>
      <c r="AK59" s="12"/>
      <c r="AL59" s="12"/>
      <c r="AM59" s="12"/>
      <c r="AN59" s="12"/>
      <c r="AO59" s="12"/>
      <c r="AP59" s="12"/>
      <c r="AQ59" s="12">
        <v>85.206249999999997</v>
      </c>
      <c r="AR59" s="12">
        <v>88.325000000000003</v>
      </c>
      <c r="AS59" s="12">
        <v>86.462499999999991</v>
      </c>
      <c r="AT59" s="12">
        <v>83.96875</v>
      </c>
      <c r="AU59" s="12">
        <v>80.287499999999994</v>
      </c>
      <c r="AV59" s="12">
        <v>77.40000000000002</v>
      </c>
      <c r="AW59" s="12">
        <v>78.849999999999994</v>
      </c>
      <c r="AX59" s="12">
        <v>80.537500000000023</v>
      </c>
      <c r="AY59" s="12">
        <v>84.737499999999997</v>
      </c>
      <c r="AZ59" s="12">
        <v>79.362499999999997</v>
      </c>
      <c r="BA59" s="12">
        <v>83.756249999999994</v>
      </c>
      <c r="BB59" s="12">
        <v>82.626704545454572</v>
      </c>
      <c r="BC59" s="12"/>
      <c r="BD59" s="12"/>
      <c r="BE59" s="12"/>
      <c r="BF59" s="12"/>
      <c r="BG59" s="12"/>
      <c r="BH59" s="12">
        <v>90</v>
      </c>
      <c r="BI59" s="12">
        <v>88.333333333333329</v>
      </c>
      <c r="BJ59" s="12">
        <v>76.666666666666671</v>
      </c>
      <c r="BK59" s="12">
        <v>79.166666666666671</v>
      </c>
      <c r="BL59" s="12">
        <v>77.5</v>
      </c>
      <c r="BM59" s="12">
        <v>72.816666666666663</v>
      </c>
      <c r="BN59" s="12">
        <v>86.75</v>
      </c>
      <c r="BO59" s="12">
        <v>75.45</v>
      </c>
      <c r="BP59" s="12">
        <v>79.55714285714285</v>
      </c>
      <c r="BQ59" s="12">
        <v>79.166666666666671</v>
      </c>
      <c r="BR59" s="12">
        <v>79.166666666666671</v>
      </c>
      <c r="BS59" s="12">
        <v>80.402985074626869</v>
      </c>
      <c r="BT59" s="12"/>
      <c r="BU59" s="12"/>
      <c r="BV59" s="12"/>
      <c r="BW59" s="12"/>
      <c r="BX59" s="12"/>
      <c r="BY59" s="12"/>
      <c r="BZ59" s="12"/>
      <c r="CA59" s="12">
        <v>7.2</v>
      </c>
      <c r="CB59" s="12">
        <v>6.7437500000000004</v>
      </c>
      <c r="CC59" s="12">
        <v>6.8687500000000004</v>
      </c>
      <c r="CD59" s="12">
        <v>7.40625</v>
      </c>
      <c r="CE59" s="12">
        <v>8.0875000000000004</v>
      </c>
      <c r="CF59" s="12">
        <v>8.3125</v>
      </c>
      <c r="CG59" s="12">
        <v>8.3937500000000025</v>
      </c>
      <c r="CH59" s="12">
        <v>7.9437500000000005</v>
      </c>
      <c r="CI59" s="12">
        <v>7.4375</v>
      </c>
      <c r="CJ59" s="12">
        <v>8.1</v>
      </c>
      <c r="CK59" s="12">
        <v>7.5187499999999998</v>
      </c>
      <c r="CL59" s="12">
        <v>7.6375000000000002</v>
      </c>
      <c r="CM59" s="12"/>
      <c r="CN59" s="12"/>
      <c r="CO59" s="12"/>
      <c r="CP59" s="12"/>
      <c r="CQ59" s="12"/>
      <c r="CR59" s="12">
        <v>6.8666666666666671</v>
      </c>
      <c r="CS59" s="12">
        <v>7.416666666666667</v>
      </c>
      <c r="CT59" s="12">
        <v>8.7333333333333343</v>
      </c>
      <c r="CU59" s="12">
        <v>8.4833333333333325</v>
      </c>
      <c r="CV59" s="12">
        <v>8.1833333333333318</v>
      </c>
      <c r="CW59" s="12">
        <v>9.1333333333333329</v>
      </c>
      <c r="CX59" s="12">
        <v>7.45</v>
      </c>
      <c r="CY59" s="12">
        <v>9.2333333333333325</v>
      </c>
      <c r="CZ59" s="12">
        <v>8.6999999999999993</v>
      </c>
      <c r="DA59" s="12">
        <v>8.2000000000000011</v>
      </c>
      <c r="DB59" s="12">
        <v>8.3166666666666664</v>
      </c>
      <c r="DC59" s="12">
        <v>8.2537313432835813</v>
      </c>
      <c r="DD59" s="12"/>
      <c r="DE59" s="12"/>
      <c r="DF59" s="19"/>
      <c r="DG59" s="19"/>
      <c r="DH59" s="19"/>
      <c r="DI59" s="19"/>
      <c r="DJ59" s="19"/>
      <c r="DK59" s="19">
        <v>960</v>
      </c>
      <c r="DL59" s="19">
        <v>959</v>
      </c>
      <c r="DM59" s="19">
        <v>960</v>
      </c>
      <c r="DN59" s="19">
        <v>962</v>
      </c>
      <c r="DO59" s="19">
        <v>961</v>
      </c>
      <c r="DP59" s="19">
        <v>960</v>
      </c>
      <c r="DQ59" s="19">
        <v>960</v>
      </c>
      <c r="DR59" s="19">
        <v>960</v>
      </c>
      <c r="DS59" s="19">
        <v>962</v>
      </c>
      <c r="DT59" s="19">
        <v>960</v>
      </c>
      <c r="DU59" s="19">
        <v>960</v>
      </c>
      <c r="DV59" s="19">
        <v>10564</v>
      </c>
      <c r="DW59" s="19"/>
      <c r="DX59" s="19"/>
      <c r="DY59" s="19"/>
      <c r="DZ59" s="19"/>
      <c r="EA59" s="19"/>
      <c r="EB59" s="19">
        <v>120</v>
      </c>
      <c r="EC59" s="19">
        <v>120</v>
      </c>
      <c r="ED59" s="19">
        <v>120</v>
      </c>
      <c r="EE59" s="19">
        <v>120</v>
      </c>
      <c r="EF59" s="19">
        <v>120</v>
      </c>
      <c r="EG59" s="19">
        <v>121</v>
      </c>
      <c r="EH59" s="19">
        <v>121</v>
      </c>
      <c r="EI59" s="19">
        <v>142</v>
      </c>
      <c r="EJ59" s="19">
        <v>142</v>
      </c>
      <c r="EK59" s="19">
        <v>120</v>
      </c>
      <c r="EL59" s="19">
        <v>120</v>
      </c>
      <c r="EM59" s="19">
        <v>1366</v>
      </c>
      <c r="EN59" s="19"/>
      <c r="EO59" s="19"/>
    </row>
    <row r="60" spans="1:145">
      <c r="A60" s="13">
        <v>1</v>
      </c>
      <c r="B60" s="12"/>
      <c r="C60" s="12"/>
      <c r="D60" s="12"/>
      <c r="E60" s="12"/>
      <c r="F60" s="12"/>
      <c r="G60" s="12">
        <v>791</v>
      </c>
      <c r="H60" s="12">
        <v>787</v>
      </c>
      <c r="I60" s="12">
        <v>739</v>
      </c>
      <c r="J60" s="12">
        <v>868</v>
      </c>
      <c r="K60" s="12">
        <v>872</v>
      </c>
      <c r="L60" s="12">
        <v>852</v>
      </c>
      <c r="M60" s="12">
        <v>709</v>
      </c>
      <c r="N60" s="12">
        <v>808</v>
      </c>
      <c r="O60" s="12">
        <v>828</v>
      </c>
      <c r="P60" s="12">
        <v>804</v>
      </c>
      <c r="Q60" s="12">
        <v>836</v>
      </c>
      <c r="R60" s="12">
        <v>808.5454545454545</v>
      </c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>
        <v>1099</v>
      </c>
      <c r="AG60" s="12"/>
      <c r="AH60" s="12"/>
      <c r="AI60" s="12">
        <v>1099</v>
      </c>
      <c r="AJ60" s="12"/>
      <c r="AK60" s="12"/>
      <c r="AL60" s="12"/>
      <c r="AM60" s="12"/>
      <c r="AN60" s="12"/>
      <c r="AO60" s="12"/>
      <c r="AP60" s="12"/>
      <c r="AQ60" s="12">
        <v>78.3</v>
      </c>
      <c r="AR60" s="12">
        <v>90</v>
      </c>
      <c r="AS60" s="12">
        <v>71.7</v>
      </c>
      <c r="AT60" s="12">
        <v>60</v>
      </c>
      <c r="AU60" s="12">
        <v>76.7</v>
      </c>
      <c r="AV60" s="12">
        <v>83.3</v>
      </c>
      <c r="AW60" s="12">
        <v>76.7</v>
      </c>
      <c r="AX60" s="12">
        <v>83.3</v>
      </c>
      <c r="AY60" s="12">
        <v>86.7</v>
      </c>
      <c r="AZ60" s="12">
        <v>93.3</v>
      </c>
      <c r="BA60" s="12">
        <v>81.7</v>
      </c>
      <c r="BB60" s="12">
        <v>80.154545454545456</v>
      </c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>
        <v>65</v>
      </c>
      <c r="BQ60" s="12"/>
      <c r="BR60" s="12"/>
      <c r="BS60" s="12">
        <v>65</v>
      </c>
      <c r="BT60" s="12"/>
      <c r="BU60" s="12"/>
      <c r="BV60" s="12"/>
      <c r="BW60" s="12"/>
      <c r="BX60" s="12"/>
      <c r="BY60" s="12"/>
      <c r="BZ60" s="12"/>
      <c r="CA60" s="12">
        <v>8.9</v>
      </c>
      <c r="CB60" s="12">
        <v>6</v>
      </c>
      <c r="CC60" s="12">
        <v>9.1</v>
      </c>
      <c r="CD60" s="12">
        <v>10.7</v>
      </c>
      <c r="CE60" s="12">
        <v>8.8000000000000007</v>
      </c>
      <c r="CF60" s="12">
        <v>7.3</v>
      </c>
      <c r="CG60" s="12">
        <v>9</v>
      </c>
      <c r="CH60" s="12">
        <v>8.1999999999999993</v>
      </c>
      <c r="CI60" s="12">
        <v>7.3</v>
      </c>
      <c r="CJ60" s="12">
        <v>6.4</v>
      </c>
      <c r="CK60" s="12">
        <v>7.4</v>
      </c>
      <c r="CL60" s="12">
        <v>8.1000000000000014</v>
      </c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>
        <v>10.8</v>
      </c>
      <c r="DA60" s="12"/>
      <c r="DB60" s="12"/>
      <c r="DC60" s="12">
        <v>10.8</v>
      </c>
      <c r="DD60" s="12"/>
      <c r="DE60" s="12"/>
      <c r="DF60" s="19"/>
      <c r="DG60" s="19"/>
      <c r="DH60" s="19"/>
      <c r="DI60" s="19"/>
      <c r="DJ60" s="19"/>
      <c r="DK60" s="19">
        <v>60</v>
      </c>
      <c r="DL60" s="19">
        <v>60</v>
      </c>
      <c r="DM60" s="19">
        <v>60</v>
      </c>
      <c r="DN60" s="19">
        <v>60</v>
      </c>
      <c r="DO60" s="19">
        <v>60</v>
      </c>
      <c r="DP60" s="19">
        <v>60</v>
      </c>
      <c r="DQ60" s="19">
        <v>60</v>
      </c>
      <c r="DR60" s="19">
        <v>60</v>
      </c>
      <c r="DS60" s="19">
        <v>60</v>
      </c>
      <c r="DT60" s="19">
        <v>60</v>
      </c>
      <c r="DU60" s="19">
        <v>60</v>
      </c>
      <c r="DV60" s="19">
        <v>660</v>
      </c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>
        <v>20</v>
      </c>
      <c r="EK60" s="19"/>
      <c r="EL60" s="19"/>
      <c r="EM60" s="19">
        <v>20</v>
      </c>
      <c r="EN60" s="19"/>
      <c r="EO60" s="19"/>
    </row>
    <row r="61" spans="1:145">
      <c r="A61" s="13">
        <v>2</v>
      </c>
      <c r="B61" s="12"/>
      <c r="C61" s="12"/>
      <c r="D61" s="12"/>
      <c r="E61" s="12"/>
      <c r="F61" s="12"/>
      <c r="G61" s="12">
        <v>738</v>
      </c>
      <c r="H61" s="12">
        <v>776</v>
      </c>
      <c r="I61" s="12">
        <v>760</v>
      </c>
      <c r="J61" s="12">
        <v>779</v>
      </c>
      <c r="K61" s="12">
        <v>861</v>
      </c>
      <c r="L61" s="12">
        <v>842</v>
      </c>
      <c r="M61" s="12">
        <v>731</v>
      </c>
      <c r="N61" s="12">
        <v>782</v>
      </c>
      <c r="O61" s="12">
        <v>816</v>
      </c>
      <c r="P61" s="12">
        <v>808</v>
      </c>
      <c r="Q61" s="12">
        <v>848</v>
      </c>
      <c r="R61" s="12">
        <v>794.63636363636363</v>
      </c>
      <c r="S61" s="12"/>
      <c r="T61" s="12"/>
      <c r="U61" s="12"/>
      <c r="V61" s="12"/>
      <c r="W61" s="12"/>
      <c r="X61" s="12">
        <v>1105</v>
      </c>
      <c r="Y61" s="12">
        <v>1153</v>
      </c>
      <c r="Z61" s="12">
        <v>1042</v>
      </c>
      <c r="AA61" s="12">
        <v>1069</v>
      </c>
      <c r="AB61" s="12">
        <v>1193</v>
      </c>
      <c r="AC61" s="12">
        <v>1179</v>
      </c>
      <c r="AD61" s="12">
        <v>1114</v>
      </c>
      <c r="AE61" s="12">
        <v>1091</v>
      </c>
      <c r="AF61" s="12">
        <v>1186</v>
      </c>
      <c r="AG61" s="12">
        <v>1186</v>
      </c>
      <c r="AH61" s="12">
        <v>1212</v>
      </c>
      <c r="AI61" s="12">
        <v>1139.090909090909</v>
      </c>
      <c r="AJ61" s="12"/>
      <c r="AK61" s="12"/>
      <c r="AL61" s="12"/>
      <c r="AM61" s="12"/>
      <c r="AN61" s="12"/>
      <c r="AO61" s="12"/>
      <c r="AP61" s="12"/>
      <c r="AQ61" s="12">
        <v>85</v>
      </c>
      <c r="AR61" s="12">
        <v>88.3</v>
      </c>
      <c r="AS61" s="12">
        <v>88.3</v>
      </c>
      <c r="AT61" s="12">
        <v>83.3</v>
      </c>
      <c r="AU61" s="12">
        <v>90</v>
      </c>
      <c r="AV61" s="12">
        <v>71.7</v>
      </c>
      <c r="AW61" s="12">
        <v>58.3</v>
      </c>
      <c r="AX61" s="12">
        <v>76.7</v>
      </c>
      <c r="AY61" s="12">
        <v>81.7</v>
      </c>
      <c r="AZ61" s="12">
        <v>63.3</v>
      </c>
      <c r="BA61" s="12">
        <v>90</v>
      </c>
      <c r="BB61" s="12">
        <v>79.690909090909088</v>
      </c>
      <c r="BC61" s="12"/>
      <c r="BD61" s="12"/>
      <c r="BE61" s="12"/>
      <c r="BF61" s="12"/>
      <c r="BG61" s="12"/>
      <c r="BH61" s="12">
        <v>90</v>
      </c>
      <c r="BI61" s="12">
        <v>85</v>
      </c>
      <c r="BJ61" s="12">
        <v>70</v>
      </c>
      <c r="BK61" s="12">
        <v>75</v>
      </c>
      <c r="BL61" s="12">
        <v>65</v>
      </c>
      <c r="BM61" s="12">
        <v>85</v>
      </c>
      <c r="BN61" s="12">
        <v>100</v>
      </c>
      <c r="BO61" s="12">
        <v>80</v>
      </c>
      <c r="BP61" s="12">
        <v>75</v>
      </c>
      <c r="BQ61" s="12">
        <v>70</v>
      </c>
      <c r="BR61" s="12">
        <v>70</v>
      </c>
      <c r="BS61" s="12">
        <v>78.63636363636364</v>
      </c>
      <c r="BT61" s="12"/>
      <c r="BU61" s="12"/>
      <c r="BV61" s="12"/>
      <c r="BW61" s="12"/>
      <c r="BX61" s="12"/>
      <c r="BY61" s="12"/>
      <c r="BZ61" s="12"/>
      <c r="CA61" s="12">
        <v>7.6</v>
      </c>
      <c r="CB61" s="12">
        <v>5.7</v>
      </c>
      <c r="CC61" s="12">
        <v>6.1</v>
      </c>
      <c r="CD61" s="12">
        <v>6.9</v>
      </c>
      <c r="CE61" s="12">
        <v>7.5</v>
      </c>
      <c r="CF61" s="12">
        <v>8.1999999999999993</v>
      </c>
      <c r="CG61" s="12">
        <v>12</v>
      </c>
      <c r="CH61" s="12">
        <v>7.9</v>
      </c>
      <c r="CI61" s="12">
        <v>8.4</v>
      </c>
      <c r="CJ61" s="12">
        <v>9.3000000000000007</v>
      </c>
      <c r="CK61" s="12">
        <v>7.1</v>
      </c>
      <c r="CL61" s="12">
        <v>7.8818181818181809</v>
      </c>
      <c r="CM61" s="12"/>
      <c r="CN61" s="12"/>
      <c r="CO61" s="12"/>
      <c r="CP61" s="12"/>
      <c r="CQ61" s="12"/>
      <c r="CR61" s="12">
        <v>7.5</v>
      </c>
      <c r="CS61" s="12">
        <v>5.5</v>
      </c>
      <c r="CT61" s="12">
        <v>11</v>
      </c>
      <c r="CU61" s="12">
        <v>9.6</v>
      </c>
      <c r="CV61" s="12">
        <v>9.1999999999999993</v>
      </c>
      <c r="CW61" s="12">
        <v>7.8</v>
      </c>
      <c r="CX61" s="12">
        <v>6.4</v>
      </c>
      <c r="CY61" s="12">
        <v>9.1</v>
      </c>
      <c r="CZ61" s="12">
        <v>9.1</v>
      </c>
      <c r="DA61" s="12">
        <v>10.199999999999999</v>
      </c>
      <c r="DB61" s="12">
        <v>9.9</v>
      </c>
      <c r="DC61" s="12">
        <v>8.663636363636364</v>
      </c>
      <c r="DD61" s="12"/>
      <c r="DE61" s="12"/>
      <c r="DF61" s="19"/>
      <c r="DG61" s="19"/>
      <c r="DH61" s="19"/>
      <c r="DI61" s="19"/>
      <c r="DJ61" s="19"/>
      <c r="DK61" s="19">
        <v>60</v>
      </c>
      <c r="DL61" s="19">
        <v>60</v>
      </c>
      <c r="DM61" s="19">
        <v>60</v>
      </c>
      <c r="DN61" s="19">
        <v>60</v>
      </c>
      <c r="DO61" s="19">
        <v>60</v>
      </c>
      <c r="DP61" s="19">
        <v>60</v>
      </c>
      <c r="DQ61" s="19">
        <v>60</v>
      </c>
      <c r="DR61" s="19">
        <v>60</v>
      </c>
      <c r="DS61" s="19">
        <v>60</v>
      </c>
      <c r="DT61" s="19">
        <v>60</v>
      </c>
      <c r="DU61" s="19">
        <v>60</v>
      </c>
      <c r="DV61" s="19">
        <v>660</v>
      </c>
      <c r="DW61" s="19"/>
      <c r="DX61" s="19"/>
      <c r="DY61" s="19"/>
      <c r="DZ61" s="19"/>
      <c r="EA61" s="19"/>
      <c r="EB61" s="19">
        <v>20</v>
      </c>
      <c r="EC61" s="19">
        <v>20</v>
      </c>
      <c r="ED61" s="19">
        <v>20</v>
      </c>
      <c r="EE61" s="19">
        <v>20</v>
      </c>
      <c r="EF61" s="19">
        <v>20</v>
      </c>
      <c r="EG61" s="19">
        <v>20</v>
      </c>
      <c r="EH61" s="19">
        <v>20</v>
      </c>
      <c r="EI61" s="19">
        <v>40</v>
      </c>
      <c r="EJ61" s="19">
        <v>20</v>
      </c>
      <c r="EK61" s="19">
        <v>20</v>
      </c>
      <c r="EL61" s="19">
        <v>20</v>
      </c>
      <c r="EM61" s="19">
        <v>240</v>
      </c>
      <c r="EN61" s="19"/>
      <c r="EO61" s="19"/>
    </row>
    <row r="62" spans="1:145">
      <c r="A62" s="13">
        <v>3</v>
      </c>
      <c r="B62" s="12"/>
      <c r="C62" s="12"/>
      <c r="D62" s="12"/>
      <c r="E62" s="12"/>
      <c r="F62" s="12"/>
      <c r="G62" s="12">
        <v>780</v>
      </c>
      <c r="H62" s="12">
        <v>764</v>
      </c>
      <c r="I62" s="12">
        <v>797</v>
      </c>
      <c r="J62" s="12">
        <v>804</v>
      </c>
      <c r="K62" s="12">
        <v>839</v>
      </c>
      <c r="L62" s="12">
        <v>898</v>
      </c>
      <c r="M62" s="12">
        <v>792</v>
      </c>
      <c r="N62" s="12">
        <v>801</v>
      </c>
      <c r="O62" s="12">
        <v>791</v>
      </c>
      <c r="P62" s="12">
        <v>830</v>
      </c>
      <c r="Q62" s="12">
        <v>921</v>
      </c>
      <c r="R62" s="12">
        <v>819.72727272727275</v>
      </c>
      <c r="S62" s="12"/>
      <c r="T62" s="12"/>
      <c r="U62" s="12"/>
      <c r="V62" s="12"/>
      <c r="W62" s="12"/>
      <c r="X62" s="12">
        <v>1160</v>
      </c>
      <c r="Y62" s="12">
        <v>1202</v>
      </c>
      <c r="Z62" s="12">
        <v>1131</v>
      </c>
      <c r="AA62" s="12">
        <v>1171</v>
      </c>
      <c r="AB62" s="12">
        <v>1276</v>
      </c>
      <c r="AC62" s="12">
        <v>1111</v>
      </c>
      <c r="AD62" s="12">
        <v>1149</v>
      </c>
      <c r="AE62" s="12">
        <v>1175</v>
      </c>
      <c r="AF62" s="12">
        <v>1257</v>
      </c>
      <c r="AG62" s="12">
        <v>1239</v>
      </c>
      <c r="AH62" s="12">
        <v>1284</v>
      </c>
      <c r="AI62" s="12">
        <v>1195.909090909091</v>
      </c>
      <c r="AJ62" s="12"/>
      <c r="AK62" s="12"/>
      <c r="AL62" s="12"/>
      <c r="AM62" s="12"/>
      <c r="AN62" s="12"/>
      <c r="AO62" s="12"/>
      <c r="AP62" s="12"/>
      <c r="AQ62" s="12">
        <v>86.7</v>
      </c>
      <c r="AR62" s="12">
        <v>90</v>
      </c>
      <c r="AS62" s="12">
        <v>96.7</v>
      </c>
      <c r="AT62" s="12">
        <v>85</v>
      </c>
      <c r="AU62" s="12">
        <v>32.799999999999997</v>
      </c>
      <c r="AV62" s="12">
        <v>80</v>
      </c>
      <c r="AW62" s="12">
        <v>76.7</v>
      </c>
      <c r="AX62" s="12">
        <v>91.7</v>
      </c>
      <c r="AY62" s="12">
        <v>83.3</v>
      </c>
      <c r="AZ62" s="12">
        <v>60</v>
      </c>
      <c r="BA62" s="12">
        <v>90</v>
      </c>
      <c r="BB62" s="12">
        <v>79.354545454545459</v>
      </c>
      <c r="BC62" s="12"/>
      <c r="BD62" s="12"/>
      <c r="BE62" s="12"/>
      <c r="BF62" s="12"/>
      <c r="BG62" s="12"/>
      <c r="BH62" s="12">
        <v>80</v>
      </c>
      <c r="BI62" s="12">
        <v>85</v>
      </c>
      <c r="BJ62" s="12">
        <v>60</v>
      </c>
      <c r="BK62" s="12">
        <v>80</v>
      </c>
      <c r="BL62" s="12">
        <v>65</v>
      </c>
      <c r="BM62" s="12">
        <v>61.9</v>
      </c>
      <c r="BN62" s="12">
        <v>90.5</v>
      </c>
      <c r="BO62" s="12">
        <v>66.7</v>
      </c>
      <c r="BP62" s="12">
        <v>85.7</v>
      </c>
      <c r="BQ62" s="12">
        <v>80</v>
      </c>
      <c r="BR62" s="12">
        <v>95</v>
      </c>
      <c r="BS62" s="12">
        <v>77.254545454545465</v>
      </c>
      <c r="BT62" s="12"/>
      <c r="BU62" s="12"/>
      <c r="BV62" s="12"/>
      <c r="BW62" s="12"/>
      <c r="BX62" s="12"/>
      <c r="BY62" s="12"/>
      <c r="BZ62" s="12"/>
      <c r="CA62" s="12">
        <v>6.6</v>
      </c>
      <c r="CB62" s="12">
        <v>6.2</v>
      </c>
      <c r="CC62" s="12">
        <v>5.8</v>
      </c>
      <c r="CD62" s="12">
        <v>7</v>
      </c>
      <c r="CE62" s="12">
        <v>16.5</v>
      </c>
      <c r="CF62" s="12">
        <v>8.5</v>
      </c>
      <c r="CG62" s="12">
        <v>10.7</v>
      </c>
      <c r="CH62" s="12">
        <v>6.8</v>
      </c>
      <c r="CI62" s="12">
        <v>8.5</v>
      </c>
      <c r="CJ62" s="12">
        <v>10.6</v>
      </c>
      <c r="CK62" s="12">
        <v>6.9</v>
      </c>
      <c r="CL62" s="12">
        <v>8.5545454545454547</v>
      </c>
      <c r="CM62" s="12"/>
      <c r="CN62" s="12"/>
      <c r="CO62" s="12"/>
      <c r="CP62" s="12"/>
      <c r="CQ62" s="12"/>
      <c r="CR62" s="12">
        <v>10.1</v>
      </c>
      <c r="CS62" s="12">
        <v>8.3000000000000007</v>
      </c>
      <c r="CT62" s="12">
        <v>10.6</v>
      </c>
      <c r="CU62" s="12">
        <v>9.4</v>
      </c>
      <c r="CV62" s="12">
        <v>10.7</v>
      </c>
      <c r="CW62" s="12">
        <v>10.5</v>
      </c>
      <c r="CX62" s="12">
        <v>6.3</v>
      </c>
      <c r="CY62" s="12">
        <v>10.1</v>
      </c>
      <c r="CZ62" s="12">
        <v>7.7</v>
      </c>
      <c r="DA62" s="12">
        <v>6.8</v>
      </c>
      <c r="DB62" s="12">
        <v>8.1</v>
      </c>
      <c r="DC62" s="12">
        <v>8.9636363636363612</v>
      </c>
      <c r="DD62" s="12"/>
      <c r="DE62" s="12"/>
      <c r="DF62" s="19"/>
      <c r="DG62" s="19"/>
      <c r="DH62" s="19"/>
      <c r="DI62" s="19"/>
      <c r="DJ62" s="19"/>
      <c r="DK62" s="19">
        <v>60</v>
      </c>
      <c r="DL62" s="19">
        <v>60</v>
      </c>
      <c r="DM62" s="19">
        <v>60</v>
      </c>
      <c r="DN62" s="19">
        <v>60</v>
      </c>
      <c r="DO62" s="19">
        <v>61</v>
      </c>
      <c r="DP62" s="19">
        <v>60</v>
      </c>
      <c r="DQ62" s="19">
        <v>60</v>
      </c>
      <c r="DR62" s="19">
        <v>60</v>
      </c>
      <c r="DS62" s="19">
        <v>60</v>
      </c>
      <c r="DT62" s="19">
        <v>60</v>
      </c>
      <c r="DU62" s="19">
        <v>60</v>
      </c>
      <c r="DV62" s="19">
        <v>661</v>
      </c>
      <c r="DW62" s="19"/>
      <c r="DX62" s="19"/>
      <c r="DY62" s="19"/>
      <c r="DZ62" s="19"/>
      <c r="EA62" s="19"/>
      <c r="EB62" s="19">
        <v>20</v>
      </c>
      <c r="EC62" s="19">
        <v>20</v>
      </c>
      <c r="ED62" s="19">
        <v>20</v>
      </c>
      <c r="EE62" s="19">
        <v>20</v>
      </c>
      <c r="EF62" s="19">
        <v>20</v>
      </c>
      <c r="EG62" s="19">
        <v>21</v>
      </c>
      <c r="EH62" s="19">
        <v>21</v>
      </c>
      <c r="EI62" s="19">
        <v>21</v>
      </c>
      <c r="EJ62" s="19">
        <v>21</v>
      </c>
      <c r="EK62" s="19">
        <v>20</v>
      </c>
      <c r="EL62" s="19">
        <v>20</v>
      </c>
      <c r="EM62" s="19">
        <v>224</v>
      </c>
      <c r="EN62" s="19"/>
      <c r="EO62" s="19"/>
    </row>
    <row r="63" spans="1:145">
      <c r="A63" s="13">
        <v>4</v>
      </c>
      <c r="B63" s="12"/>
      <c r="C63" s="12"/>
      <c r="D63" s="12"/>
      <c r="E63" s="12"/>
      <c r="F63" s="12"/>
      <c r="G63" s="12">
        <v>777</v>
      </c>
      <c r="H63" s="12">
        <v>789</v>
      </c>
      <c r="I63" s="12">
        <v>777</v>
      </c>
      <c r="J63" s="12">
        <v>776</v>
      </c>
      <c r="K63" s="12">
        <v>840</v>
      </c>
      <c r="L63" s="12">
        <v>813</v>
      </c>
      <c r="M63" s="12">
        <v>806</v>
      </c>
      <c r="N63" s="12">
        <v>824</v>
      </c>
      <c r="O63" s="12">
        <v>787</v>
      </c>
      <c r="P63" s="12">
        <v>761</v>
      </c>
      <c r="Q63" s="12">
        <v>786</v>
      </c>
      <c r="R63" s="12">
        <v>794.18181818181813</v>
      </c>
      <c r="S63" s="12"/>
      <c r="T63" s="12"/>
      <c r="U63" s="12"/>
      <c r="V63" s="12"/>
      <c r="W63" s="12"/>
      <c r="X63" s="12">
        <v>1214</v>
      </c>
      <c r="Y63" s="12">
        <v>1211</v>
      </c>
      <c r="Z63" s="12">
        <v>1163</v>
      </c>
      <c r="AA63" s="12">
        <v>1166</v>
      </c>
      <c r="AB63" s="12">
        <v>1127</v>
      </c>
      <c r="AC63" s="12">
        <v>1221</v>
      </c>
      <c r="AD63" s="12">
        <v>1298</v>
      </c>
      <c r="AE63" s="12">
        <v>1104</v>
      </c>
      <c r="AF63" s="12">
        <v>1143</v>
      </c>
      <c r="AG63" s="12">
        <v>1227</v>
      </c>
      <c r="AH63" s="12">
        <v>1182</v>
      </c>
      <c r="AI63" s="12">
        <v>1186.909090909091</v>
      </c>
      <c r="AJ63" s="12"/>
      <c r="AK63" s="12"/>
      <c r="AL63" s="12"/>
      <c r="AM63" s="12"/>
      <c r="AN63" s="12"/>
      <c r="AO63" s="12"/>
      <c r="AP63" s="12"/>
      <c r="AQ63" s="12">
        <v>91.7</v>
      </c>
      <c r="AR63" s="12">
        <v>93.2</v>
      </c>
      <c r="AS63" s="12">
        <v>90</v>
      </c>
      <c r="AT63" s="12">
        <v>88.3</v>
      </c>
      <c r="AU63" s="12">
        <v>76.7</v>
      </c>
      <c r="AV63" s="12">
        <v>48.3</v>
      </c>
      <c r="AW63" s="12">
        <v>65</v>
      </c>
      <c r="AX63" s="12">
        <v>85</v>
      </c>
      <c r="AY63" s="12">
        <v>86.7</v>
      </c>
      <c r="AZ63" s="12">
        <v>75</v>
      </c>
      <c r="BA63" s="12">
        <v>81.7</v>
      </c>
      <c r="BB63" s="12">
        <v>80.145454545454555</v>
      </c>
      <c r="BC63" s="12"/>
      <c r="BD63" s="12"/>
      <c r="BE63" s="12"/>
      <c r="BF63" s="12"/>
      <c r="BG63" s="12"/>
      <c r="BH63" s="12">
        <v>85</v>
      </c>
      <c r="BI63" s="12">
        <v>95</v>
      </c>
      <c r="BJ63" s="12">
        <v>75</v>
      </c>
      <c r="BK63" s="12">
        <v>60</v>
      </c>
      <c r="BL63" s="12">
        <v>80</v>
      </c>
      <c r="BM63" s="12">
        <v>60</v>
      </c>
      <c r="BN63" s="12">
        <v>70</v>
      </c>
      <c r="BO63" s="12">
        <v>90</v>
      </c>
      <c r="BP63" s="12">
        <v>90</v>
      </c>
      <c r="BQ63" s="12">
        <v>90</v>
      </c>
      <c r="BR63" s="12">
        <v>60</v>
      </c>
      <c r="BS63" s="12">
        <v>77.727272727272734</v>
      </c>
      <c r="BT63" s="12"/>
      <c r="BU63" s="12"/>
      <c r="BV63" s="12"/>
      <c r="BW63" s="12"/>
      <c r="BX63" s="12"/>
      <c r="BY63" s="12"/>
      <c r="BZ63" s="12"/>
      <c r="CA63" s="12">
        <v>5.6</v>
      </c>
      <c r="CB63" s="12">
        <v>6.3</v>
      </c>
      <c r="CC63" s="12">
        <v>7.6</v>
      </c>
      <c r="CD63" s="12">
        <v>6.2</v>
      </c>
      <c r="CE63" s="12">
        <v>9.6</v>
      </c>
      <c r="CF63" s="12">
        <v>13</v>
      </c>
      <c r="CG63" s="12">
        <v>9</v>
      </c>
      <c r="CH63" s="12">
        <v>7.1</v>
      </c>
      <c r="CI63" s="12">
        <v>7.4</v>
      </c>
      <c r="CJ63" s="12">
        <v>8.4</v>
      </c>
      <c r="CK63" s="12">
        <v>7.3</v>
      </c>
      <c r="CL63" s="12">
        <v>7.9545454545454541</v>
      </c>
      <c r="CM63" s="12"/>
      <c r="CN63" s="12"/>
      <c r="CO63" s="12"/>
      <c r="CP63" s="12"/>
      <c r="CQ63" s="12"/>
      <c r="CR63" s="12">
        <v>7.6</v>
      </c>
      <c r="CS63" s="12">
        <v>6</v>
      </c>
      <c r="CT63" s="12">
        <v>8.3000000000000007</v>
      </c>
      <c r="CU63" s="12">
        <v>10.6</v>
      </c>
      <c r="CV63" s="12">
        <v>7.9</v>
      </c>
      <c r="CW63" s="12">
        <v>11.1</v>
      </c>
      <c r="CX63" s="12">
        <v>10.8</v>
      </c>
      <c r="CY63" s="12">
        <v>7.1</v>
      </c>
      <c r="CZ63" s="12">
        <v>7.2</v>
      </c>
      <c r="DA63" s="12">
        <v>5.7</v>
      </c>
      <c r="DB63" s="12">
        <v>9.5</v>
      </c>
      <c r="DC63" s="12">
        <v>8.3454545454545457</v>
      </c>
      <c r="DD63" s="12"/>
      <c r="DE63" s="12"/>
      <c r="DF63" s="19"/>
      <c r="DG63" s="19"/>
      <c r="DH63" s="19"/>
      <c r="DI63" s="19"/>
      <c r="DJ63" s="19"/>
      <c r="DK63" s="19">
        <v>60</v>
      </c>
      <c r="DL63" s="19">
        <v>59</v>
      </c>
      <c r="DM63" s="19">
        <v>60</v>
      </c>
      <c r="DN63" s="19">
        <v>60</v>
      </c>
      <c r="DO63" s="19">
        <v>60</v>
      </c>
      <c r="DP63" s="19">
        <v>60</v>
      </c>
      <c r="DQ63" s="19">
        <v>60</v>
      </c>
      <c r="DR63" s="19">
        <v>60</v>
      </c>
      <c r="DS63" s="19">
        <v>60</v>
      </c>
      <c r="DT63" s="19">
        <v>60</v>
      </c>
      <c r="DU63" s="19">
        <v>60</v>
      </c>
      <c r="DV63" s="19">
        <v>659</v>
      </c>
      <c r="DW63" s="19"/>
      <c r="DX63" s="19"/>
      <c r="DY63" s="19"/>
      <c r="DZ63" s="19"/>
      <c r="EA63" s="19"/>
      <c r="EB63" s="19">
        <v>20</v>
      </c>
      <c r="EC63" s="19">
        <v>20</v>
      </c>
      <c r="ED63" s="19">
        <v>20</v>
      </c>
      <c r="EE63" s="19">
        <v>20</v>
      </c>
      <c r="EF63" s="19">
        <v>20</v>
      </c>
      <c r="EG63" s="19">
        <v>20</v>
      </c>
      <c r="EH63" s="19">
        <v>20</v>
      </c>
      <c r="EI63" s="19">
        <v>20</v>
      </c>
      <c r="EJ63" s="19">
        <v>20</v>
      </c>
      <c r="EK63" s="19">
        <v>20</v>
      </c>
      <c r="EL63" s="19">
        <v>20</v>
      </c>
      <c r="EM63" s="19">
        <v>220</v>
      </c>
      <c r="EN63" s="19"/>
      <c r="EO63" s="19"/>
    </row>
    <row r="64" spans="1:145">
      <c r="A64" s="13">
        <v>5</v>
      </c>
      <c r="B64" s="12"/>
      <c r="C64" s="12"/>
      <c r="D64" s="12"/>
      <c r="E64" s="12"/>
      <c r="F64" s="12"/>
      <c r="G64" s="12">
        <v>736</v>
      </c>
      <c r="H64" s="12">
        <v>774</v>
      </c>
      <c r="I64" s="12">
        <v>781</v>
      </c>
      <c r="J64" s="12">
        <v>822</v>
      </c>
      <c r="K64" s="12">
        <v>781</v>
      </c>
      <c r="L64" s="12">
        <v>822</v>
      </c>
      <c r="M64" s="12">
        <v>757</v>
      </c>
      <c r="N64" s="12">
        <v>800</v>
      </c>
      <c r="O64" s="12">
        <v>779</v>
      </c>
      <c r="P64" s="12">
        <v>747</v>
      </c>
      <c r="Q64" s="12">
        <v>807</v>
      </c>
      <c r="R64" s="12">
        <v>782.36363636363637</v>
      </c>
      <c r="S64" s="12"/>
      <c r="T64" s="12"/>
      <c r="U64" s="12"/>
      <c r="V64" s="12"/>
      <c r="W64" s="12"/>
      <c r="X64" s="12">
        <v>1266</v>
      </c>
      <c r="Y64" s="12">
        <v>1212</v>
      </c>
      <c r="Z64" s="12">
        <v>1101</v>
      </c>
      <c r="AA64" s="12">
        <v>1245</v>
      </c>
      <c r="AB64" s="12">
        <v>1246</v>
      </c>
      <c r="AC64" s="12">
        <v>1209</v>
      </c>
      <c r="AD64" s="12">
        <v>1209</v>
      </c>
      <c r="AE64" s="12">
        <v>1275</v>
      </c>
      <c r="AF64" s="12">
        <v>1227</v>
      </c>
      <c r="AG64" s="12">
        <v>1215</v>
      </c>
      <c r="AH64" s="12">
        <v>1219</v>
      </c>
      <c r="AI64" s="12">
        <v>1220.3636363636363</v>
      </c>
      <c r="AJ64" s="12"/>
      <c r="AK64" s="12"/>
      <c r="AL64" s="12"/>
      <c r="AM64" s="12"/>
      <c r="AN64" s="12"/>
      <c r="AO64" s="12"/>
      <c r="AP64" s="12"/>
      <c r="AQ64" s="12">
        <v>90</v>
      </c>
      <c r="AR64" s="12">
        <v>91.7</v>
      </c>
      <c r="AS64" s="12">
        <v>86.7</v>
      </c>
      <c r="AT64" s="12">
        <v>85</v>
      </c>
      <c r="AU64" s="12">
        <v>86.7</v>
      </c>
      <c r="AV64" s="12">
        <v>70</v>
      </c>
      <c r="AW64" s="12">
        <v>85</v>
      </c>
      <c r="AX64" s="12">
        <v>71.7</v>
      </c>
      <c r="AY64" s="12">
        <v>71.7</v>
      </c>
      <c r="AZ64" s="12">
        <v>66.7</v>
      </c>
      <c r="BA64" s="12">
        <v>75</v>
      </c>
      <c r="BB64" s="12">
        <v>80.018181818181816</v>
      </c>
      <c r="BC64" s="12"/>
      <c r="BD64" s="12"/>
      <c r="BE64" s="12"/>
      <c r="BF64" s="12"/>
      <c r="BG64" s="12"/>
      <c r="BH64" s="12">
        <v>85</v>
      </c>
      <c r="BI64" s="12">
        <v>95</v>
      </c>
      <c r="BJ64" s="12">
        <v>75</v>
      </c>
      <c r="BK64" s="12">
        <v>90</v>
      </c>
      <c r="BL64" s="12">
        <v>90</v>
      </c>
      <c r="BM64" s="12">
        <v>70</v>
      </c>
      <c r="BN64" s="12">
        <v>80</v>
      </c>
      <c r="BO64" s="12">
        <v>65</v>
      </c>
      <c r="BP64" s="12">
        <v>76.2</v>
      </c>
      <c r="BQ64" s="12">
        <v>75</v>
      </c>
      <c r="BR64" s="12">
        <v>80</v>
      </c>
      <c r="BS64" s="12">
        <v>80.109090909090909</v>
      </c>
      <c r="BT64" s="12"/>
      <c r="BU64" s="12"/>
      <c r="BV64" s="12"/>
      <c r="BW64" s="12"/>
      <c r="BX64" s="12"/>
      <c r="BY64" s="12"/>
      <c r="BZ64" s="12"/>
      <c r="CA64" s="12">
        <v>6.7</v>
      </c>
      <c r="CB64" s="12">
        <v>6</v>
      </c>
      <c r="CC64" s="12">
        <v>7.6</v>
      </c>
      <c r="CD64" s="12">
        <v>9.4</v>
      </c>
      <c r="CE64" s="12">
        <v>7.1</v>
      </c>
      <c r="CF64" s="12">
        <v>8.9</v>
      </c>
      <c r="CG64" s="12">
        <v>6.7</v>
      </c>
      <c r="CH64" s="12">
        <v>8.6999999999999993</v>
      </c>
      <c r="CI64" s="12">
        <v>10.199999999999999</v>
      </c>
      <c r="CJ64" s="12">
        <v>11.5</v>
      </c>
      <c r="CK64" s="12">
        <v>7.6</v>
      </c>
      <c r="CL64" s="12">
        <v>8.2181818181818169</v>
      </c>
      <c r="CM64" s="12"/>
      <c r="CN64" s="12"/>
      <c r="CO64" s="12"/>
      <c r="CP64" s="12"/>
      <c r="CQ64" s="12"/>
      <c r="CR64" s="12">
        <v>6.7</v>
      </c>
      <c r="CS64" s="12">
        <v>8.1</v>
      </c>
      <c r="CT64" s="12">
        <v>10.5</v>
      </c>
      <c r="CU64" s="12">
        <v>6</v>
      </c>
      <c r="CV64" s="12">
        <v>6.3</v>
      </c>
      <c r="CW64" s="12">
        <v>9.6</v>
      </c>
      <c r="CX64" s="12">
        <v>7.8</v>
      </c>
      <c r="CY64" s="12">
        <v>10.7</v>
      </c>
      <c r="CZ64" s="12">
        <v>8.1</v>
      </c>
      <c r="DA64" s="12">
        <v>9</v>
      </c>
      <c r="DB64" s="12">
        <v>7.6</v>
      </c>
      <c r="DC64" s="12">
        <v>8.2181818181818169</v>
      </c>
      <c r="DD64" s="12"/>
      <c r="DE64" s="12"/>
      <c r="DF64" s="19"/>
      <c r="DG64" s="19"/>
      <c r="DH64" s="19"/>
      <c r="DI64" s="19"/>
      <c r="DJ64" s="19"/>
      <c r="DK64" s="19">
        <v>60</v>
      </c>
      <c r="DL64" s="19">
        <v>60</v>
      </c>
      <c r="DM64" s="19">
        <v>60</v>
      </c>
      <c r="DN64" s="19">
        <v>60</v>
      </c>
      <c r="DO64" s="19">
        <v>60</v>
      </c>
      <c r="DP64" s="19">
        <v>60</v>
      </c>
      <c r="DQ64" s="19">
        <v>60</v>
      </c>
      <c r="DR64" s="19">
        <v>60</v>
      </c>
      <c r="DS64" s="19">
        <v>60</v>
      </c>
      <c r="DT64" s="19">
        <v>60</v>
      </c>
      <c r="DU64" s="19">
        <v>60</v>
      </c>
      <c r="DV64" s="19">
        <v>660</v>
      </c>
      <c r="DW64" s="19"/>
      <c r="DX64" s="19"/>
      <c r="DY64" s="19"/>
      <c r="DZ64" s="19"/>
      <c r="EA64" s="19"/>
      <c r="EB64" s="19">
        <v>20</v>
      </c>
      <c r="EC64" s="19">
        <v>20</v>
      </c>
      <c r="ED64" s="19">
        <v>20</v>
      </c>
      <c r="EE64" s="19">
        <v>20</v>
      </c>
      <c r="EF64" s="19">
        <v>20</v>
      </c>
      <c r="EG64" s="19">
        <v>20</v>
      </c>
      <c r="EH64" s="19">
        <v>20</v>
      </c>
      <c r="EI64" s="19">
        <v>20</v>
      </c>
      <c r="EJ64" s="19">
        <v>21</v>
      </c>
      <c r="EK64" s="19">
        <v>20</v>
      </c>
      <c r="EL64" s="19">
        <v>20</v>
      </c>
      <c r="EM64" s="19">
        <v>221</v>
      </c>
      <c r="EN64" s="19"/>
      <c r="EO64" s="19"/>
    </row>
    <row r="65" spans="1:145">
      <c r="A65" s="13">
        <v>6</v>
      </c>
      <c r="B65" s="12"/>
      <c r="C65" s="12"/>
      <c r="D65" s="12"/>
      <c r="E65" s="12"/>
      <c r="F65" s="12"/>
      <c r="G65" s="12">
        <v>813</v>
      </c>
      <c r="H65" s="12">
        <v>884</v>
      </c>
      <c r="I65" s="12">
        <v>793</v>
      </c>
      <c r="J65" s="12">
        <v>810</v>
      </c>
      <c r="K65" s="12">
        <v>775</v>
      </c>
      <c r="L65" s="12">
        <v>788</v>
      </c>
      <c r="M65" s="12">
        <v>812</v>
      </c>
      <c r="N65" s="12">
        <v>752</v>
      </c>
      <c r="O65" s="12">
        <v>864</v>
      </c>
      <c r="P65" s="12">
        <v>833</v>
      </c>
      <c r="Q65" s="12">
        <v>840</v>
      </c>
      <c r="R65" s="12">
        <v>814.90909090909088</v>
      </c>
      <c r="S65" s="12"/>
      <c r="T65" s="12"/>
      <c r="U65" s="12"/>
      <c r="V65" s="12"/>
      <c r="W65" s="12"/>
      <c r="X65" s="12">
        <v>1394</v>
      </c>
      <c r="Y65" s="12">
        <v>1315</v>
      </c>
      <c r="Z65" s="12">
        <v>1273</v>
      </c>
      <c r="AA65" s="12">
        <v>1196</v>
      </c>
      <c r="AB65" s="12">
        <v>1289</v>
      </c>
      <c r="AC65" s="12">
        <v>1349</v>
      </c>
      <c r="AD65" s="12">
        <v>1306</v>
      </c>
      <c r="AE65" s="12">
        <v>1312</v>
      </c>
      <c r="AF65" s="12">
        <v>1205</v>
      </c>
      <c r="AG65" s="12">
        <v>1366</v>
      </c>
      <c r="AH65" s="12">
        <v>1359</v>
      </c>
      <c r="AI65" s="12">
        <v>1305.8181818181818</v>
      </c>
      <c r="AJ65" s="12"/>
      <c r="AK65" s="12"/>
      <c r="AL65" s="12"/>
      <c r="AM65" s="12"/>
      <c r="AN65" s="12"/>
      <c r="AO65" s="12"/>
      <c r="AP65" s="12"/>
      <c r="AQ65" s="12">
        <v>50</v>
      </c>
      <c r="AR65" s="12">
        <v>70</v>
      </c>
      <c r="AS65" s="12">
        <v>90</v>
      </c>
      <c r="AT65" s="12">
        <v>90</v>
      </c>
      <c r="AU65" s="12">
        <v>91.7</v>
      </c>
      <c r="AV65" s="12">
        <v>76.7</v>
      </c>
      <c r="AW65" s="12">
        <v>88.3</v>
      </c>
      <c r="AX65" s="12">
        <v>65</v>
      </c>
      <c r="AY65" s="12">
        <v>86.7</v>
      </c>
      <c r="AZ65" s="12">
        <v>68.3</v>
      </c>
      <c r="BA65" s="12">
        <v>90</v>
      </c>
      <c r="BB65" s="12">
        <v>78.790909090909082</v>
      </c>
      <c r="BC65" s="12"/>
      <c r="BD65" s="12"/>
      <c r="BE65" s="12"/>
      <c r="BF65" s="12"/>
      <c r="BG65" s="12"/>
      <c r="BH65" s="12">
        <v>100</v>
      </c>
      <c r="BI65" s="12">
        <v>95</v>
      </c>
      <c r="BJ65" s="12">
        <v>95</v>
      </c>
      <c r="BK65" s="12">
        <v>85</v>
      </c>
      <c r="BL65" s="12">
        <v>80</v>
      </c>
      <c r="BM65" s="12">
        <v>80</v>
      </c>
      <c r="BN65" s="12">
        <v>90</v>
      </c>
      <c r="BO65" s="12">
        <v>81</v>
      </c>
      <c r="BP65" s="12">
        <v>90</v>
      </c>
      <c r="BQ65" s="12">
        <v>70</v>
      </c>
      <c r="BR65" s="12">
        <v>80</v>
      </c>
      <c r="BS65" s="12">
        <v>86</v>
      </c>
      <c r="BT65" s="12"/>
      <c r="BU65" s="12"/>
      <c r="BV65" s="12"/>
      <c r="BW65" s="12"/>
      <c r="BX65" s="12"/>
      <c r="BY65" s="12"/>
      <c r="BZ65" s="12"/>
      <c r="CA65" s="12">
        <v>13.6</v>
      </c>
      <c r="CB65" s="12">
        <v>9.6999999999999993</v>
      </c>
      <c r="CC65" s="12">
        <v>6.3</v>
      </c>
      <c r="CD65" s="12">
        <v>5.7</v>
      </c>
      <c r="CE65" s="12">
        <v>6.4</v>
      </c>
      <c r="CF65" s="12">
        <v>8.9</v>
      </c>
      <c r="CG65" s="12">
        <v>7.7</v>
      </c>
      <c r="CH65" s="12">
        <v>10</v>
      </c>
      <c r="CI65" s="12">
        <v>7.2</v>
      </c>
      <c r="CJ65" s="12">
        <v>9.6999999999999993</v>
      </c>
      <c r="CK65" s="12">
        <v>6.1</v>
      </c>
      <c r="CL65" s="12">
        <v>8.2999999999999989</v>
      </c>
      <c r="CM65" s="12"/>
      <c r="CN65" s="12"/>
      <c r="CO65" s="12"/>
      <c r="CP65" s="12"/>
      <c r="CQ65" s="12"/>
      <c r="CR65" s="12">
        <v>4.9000000000000004</v>
      </c>
      <c r="CS65" s="12">
        <v>7</v>
      </c>
      <c r="CT65" s="12">
        <v>5.5</v>
      </c>
      <c r="CU65" s="12">
        <v>7.5</v>
      </c>
      <c r="CV65" s="12">
        <v>8.6999999999999993</v>
      </c>
      <c r="CW65" s="12">
        <v>9</v>
      </c>
      <c r="CX65" s="12">
        <v>6.9</v>
      </c>
      <c r="CY65" s="12">
        <v>8.5</v>
      </c>
      <c r="CZ65" s="12">
        <v>7</v>
      </c>
      <c r="DA65" s="12">
        <v>10.4</v>
      </c>
      <c r="DB65" s="12">
        <v>8.1999999999999993</v>
      </c>
      <c r="DC65" s="12">
        <v>7.6000000000000005</v>
      </c>
      <c r="DD65" s="12"/>
      <c r="DE65" s="12"/>
      <c r="DF65" s="19"/>
      <c r="DG65" s="19"/>
      <c r="DH65" s="19"/>
      <c r="DI65" s="19"/>
      <c r="DJ65" s="19"/>
      <c r="DK65" s="19">
        <v>60</v>
      </c>
      <c r="DL65" s="19">
        <v>60</v>
      </c>
      <c r="DM65" s="19">
        <v>60</v>
      </c>
      <c r="DN65" s="19">
        <v>60</v>
      </c>
      <c r="DO65" s="19">
        <v>60</v>
      </c>
      <c r="DP65" s="19">
        <v>60</v>
      </c>
      <c r="DQ65" s="19">
        <v>60</v>
      </c>
      <c r="DR65" s="19">
        <v>60</v>
      </c>
      <c r="DS65" s="19">
        <v>60</v>
      </c>
      <c r="DT65" s="19">
        <v>60</v>
      </c>
      <c r="DU65" s="19">
        <v>60</v>
      </c>
      <c r="DV65" s="19">
        <v>660</v>
      </c>
      <c r="DW65" s="19"/>
      <c r="DX65" s="19"/>
      <c r="DY65" s="19"/>
      <c r="DZ65" s="19"/>
      <c r="EA65" s="19"/>
      <c r="EB65" s="19">
        <v>20</v>
      </c>
      <c r="EC65" s="19">
        <v>20</v>
      </c>
      <c r="ED65" s="19">
        <v>20</v>
      </c>
      <c r="EE65" s="19">
        <v>20</v>
      </c>
      <c r="EF65" s="19">
        <v>20</v>
      </c>
      <c r="EG65" s="19">
        <v>20</v>
      </c>
      <c r="EH65" s="19">
        <v>20</v>
      </c>
      <c r="EI65" s="19">
        <v>21</v>
      </c>
      <c r="EJ65" s="19">
        <v>20</v>
      </c>
      <c r="EK65" s="19">
        <v>20</v>
      </c>
      <c r="EL65" s="19">
        <v>20</v>
      </c>
      <c r="EM65" s="19">
        <v>221</v>
      </c>
      <c r="EN65" s="19"/>
      <c r="EO65" s="19"/>
    </row>
    <row r="66" spans="1:145">
      <c r="A66" s="13">
        <v>7</v>
      </c>
      <c r="B66" s="12"/>
      <c r="C66" s="12"/>
      <c r="D66" s="12"/>
      <c r="E66" s="12"/>
      <c r="F66" s="12"/>
      <c r="G66" s="12">
        <v>957</v>
      </c>
      <c r="H66" s="12">
        <v>969</v>
      </c>
      <c r="I66" s="12">
        <v>905</v>
      </c>
      <c r="J66" s="12">
        <v>922</v>
      </c>
      <c r="K66" s="12">
        <v>901</v>
      </c>
      <c r="L66" s="12">
        <v>843</v>
      </c>
      <c r="M66" s="12">
        <v>809</v>
      </c>
      <c r="N66" s="12">
        <v>925</v>
      </c>
      <c r="O66" s="12">
        <v>912</v>
      </c>
      <c r="P66" s="12">
        <v>880</v>
      </c>
      <c r="Q66" s="12">
        <v>926</v>
      </c>
      <c r="R66" s="12">
        <v>904.4545454545455</v>
      </c>
      <c r="S66" s="12"/>
      <c r="T66" s="12"/>
      <c r="U66" s="12"/>
      <c r="V66" s="12"/>
      <c r="W66" s="12"/>
      <c r="X66" s="12">
        <v>975</v>
      </c>
      <c r="Y66" s="12">
        <v>1126</v>
      </c>
      <c r="Z66" s="12">
        <v>1231</v>
      </c>
      <c r="AA66" s="12">
        <v>1303</v>
      </c>
      <c r="AB66" s="12">
        <v>1280</v>
      </c>
      <c r="AC66" s="12">
        <v>1311</v>
      </c>
      <c r="AD66" s="12">
        <v>1402</v>
      </c>
      <c r="AE66" s="12">
        <v>1220</v>
      </c>
      <c r="AF66" s="12">
        <v>1338</v>
      </c>
      <c r="AG66" s="12">
        <v>1379</v>
      </c>
      <c r="AH66" s="12">
        <v>1333</v>
      </c>
      <c r="AI66" s="12">
        <v>1263.4545454545455</v>
      </c>
      <c r="AJ66" s="12"/>
      <c r="AK66" s="12"/>
      <c r="AL66" s="12"/>
      <c r="AM66" s="12"/>
      <c r="AN66" s="12"/>
      <c r="AO66" s="12"/>
      <c r="AP66" s="12"/>
      <c r="AQ66" s="12">
        <v>83.3</v>
      </c>
      <c r="AR66" s="12">
        <v>90</v>
      </c>
      <c r="AS66" s="12">
        <v>86.7</v>
      </c>
      <c r="AT66" s="12">
        <v>81.7</v>
      </c>
      <c r="AU66" s="12">
        <v>78.3</v>
      </c>
      <c r="AV66" s="12">
        <v>78.3</v>
      </c>
      <c r="AW66" s="12">
        <v>93.3</v>
      </c>
      <c r="AX66" s="12">
        <v>81.7</v>
      </c>
      <c r="AY66" s="12">
        <v>90</v>
      </c>
      <c r="AZ66" s="12">
        <v>83.3</v>
      </c>
      <c r="BA66" s="12">
        <v>90</v>
      </c>
      <c r="BB66" s="12">
        <v>85.145454545454541</v>
      </c>
      <c r="BC66" s="12"/>
      <c r="BD66" s="12"/>
      <c r="BE66" s="12"/>
      <c r="BF66" s="12"/>
      <c r="BG66" s="12"/>
      <c r="BH66" s="12">
        <v>100</v>
      </c>
      <c r="BI66" s="12">
        <v>75</v>
      </c>
      <c r="BJ66" s="12">
        <v>85</v>
      </c>
      <c r="BK66" s="12">
        <v>85</v>
      </c>
      <c r="BL66" s="12">
        <v>85</v>
      </c>
      <c r="BM66" s="12">
        <v>80</v>
      </c>
      <c r="BN66" s="12">
        <v>90</v>
      </c>
      <c r="BO66" s="12">
        <v>70</v>
      </c>
      <c r="BP66" s="12">
        <v>75</v>
      </c>
      <c r="BQ66" s="12">
        <v>90</v>
      </c>
      <c r="BR66" s="12">
        <v>90</v>
      </c>
      <c r="BS66" s="12">
        <v>84.090909090909093</v>
      </c>
      <c r="BT66" s="12"/>
      <c r="BU66" s="12"/>
      <c r="BV66" s="12"/>
      <c r="BW66" s="12"/>
      <c r="BX66" s="12"/>
      <c r="BY66" s="12"/>
      <c r="BZ66" s="12"/>
      <c r="CA66" s="12">
        <v>8</v>
      </c>
      <c r="CB66" s="12">
        <v>6.4</v>
      </c>
      <c r="CC66" s="12">
        <v>7.1</v>
      </c>
      <c r="CD66" s="12">
        <v>8</v>
      </c>
      <c r="CE66" s="12">
        <v>7.9</v>
      </c>
      <c r="CF66" s="12">
        <v>7.7</v>
      </c>
      <c r="CG66" s="12">
        <v>6.2</v>
      </c>
      <c r="CH66" s="12">
        <v>9.3000000000000007</v>
      </c>
      <c r="CI66" s="12">
        <v>6.4</v>
      </c>
      <c r="CJ66" s="12">
        <v>7.4</v>
      </c>
      <c r="CK66" s="12">
        <v>8.4</v>
      </c>
      <c r="CL66" s="12">
        <v>7.52727272727273</v>
      </c>
      <c r="CM66" s="12"/>
      <c r="CN66" s="12"/>
      <c r="CO66" s="12"/>
      <c r="CP66" s="12"/>
      <c r="CQ66" s="12"/>
      <c r="CR66" s="12">
        <v>4.4000000000000004</v>
      </c>
      <c r="CS66" s="12">
        <v>9.6</v>
      </c>
      <c r="CT66" s="12">
        <v>6.5</v>
      </c>
      <c r="CU66" s="12">
        <v>7.8</v>
      </c>
      <c r="CV66" s="12">
        <v>6.3</v>
      </c>
      <c r="CW66" s="12">
        <v>6.8</v>
      </c>
      <c r="CX66" s="12">
        <v>6.5</v>
      </c>
      <c r="CY66" s="12">
        <v>9.9</v>
      </c>
      <c r="CZ66" s="12">
        <v>11</v>
      </c>
      <c r="DA66" s="12">
        <v>7.1</v>
      </c>
      <c r="DB66" s="12">
        <v>6.6</v>
      </c>
      <c r="DC66" s="12">
        <v>7.4999999999999991</v>
      </c>
      <c r="DD66" s="12"/>
      <c r="DE66" s="12"/>
      <c r="DF66" s="19"/>
      <c r="DG66" s="19"/>
      <c r="DH66" s="19"/>
      <c r="DI66" s="19"/>
      <c r="DJ66" s="19"/>
      <c r="DK66" s="19">
        <v>60</v>
      </c>
      <c r="DL66" s="19">
        <v>60</v>
      </c>
      <c r="DM66" s="19">
        <v>60</v>
      </c>
      <c r="DN66" s="19">
        <v>60</v>
      </c>
      <c r="DO66" s="19">
        <v>60</v>
      </c>
      <c r="DP66" s="19">
        <v>60</v>
      </c>
      <c r="DQ66" s="19">
        <v>60</v>
      </c>
      <c r="DR66" s="19">
        <v>60</v>
      </c>
      <c r="DS66" s="19">
        <v>60</v>
      </c>
      <c r="DT66" s="19">
        <v>60</v>
      </c>
      <c r="DU66" s="19">
        <v>60</v>
      </c>
      <c r="DV66" s="19">
        <v>660</v>
      </c>
      <c r="DW66" s="19"/>
      <c r="DX66" s="19"/>
      <c r="DY66" s="19"/>
      <c r="DZ66" s="19"/>
      <c r="EA66" s="19"/>
      <c r="EB66" s="19">
        <v>20</v>
      </c>
      <c r="EC66" s="19">
        <v>20</v>
      </c>
      <c r="ED66" s="19">
        <v>20</v>
      </c>
      <c r="EE66" s="19">
        <v>20</v>
      </c>
      <c r="EF66" s="19">
        <v>20</v>
      </c>
      <c r="EG66" s="19">
        <v>20</v>
      </c>
      <c r="EH66" s="19">
        <v>20</v>
      </c>
      <c r="EI66" s="19">
        <v>20</v>
      </c>
      <c r="EJ66" s="19">
        <v>20</v>
      </c>
      <c r="EK66" s="19">
        <v>20</v>
      </c>
      <c r="EL66" s="19">
        <v>20</v>
      </c>
      <c r="EM66" s="19">
        <v>220</v>
      </c>
      <c r="EN66" s="19"/>
      <c r="EO66" s="19"/>
    </row>
    <row r="67" spans="1:145">
      <c r="A67" s="13">
        <v>8</v>
      </c>
      <c r="B67" s="12"/>
      <c r="C67" s="12"/>
      <c r="D67" s="12"/>
      <c r="E67" s="12"/>
      <c r="F67" s="12"/>
      <c r="G67" s="12">
        <v>935</v>
      </c>
      <c r="H67" s="12">
        <v>985</v>
      </c>
      <c r="I67" s="12">
        <v>888</v>
      </c>
      <c r="J67" s="12">
        <v>941</v>
      </c>
      <c r="K67" s="12">
        <v>914</v>
      </c>
      <c r="L67" s="12">
        <v>843</v>
      </c>
      <c r="M67" s="12">
        <v>862</v>
      </c>
      <c r="N67" s="12">
        <v>941</v>
      </c>
      <c r="O67" s="12">
        <v>936</v>
      </c>
      <c r="P67" s="12">
        <v>923</v>
      </c>
      <c r="Q67" s="12">
        <v>929</v>
      </c>
      <c r="R67" s="12">
        <v>917.90909090909088</v>
      </c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>
        <v>86.7</v>
      </c>
      <c r="AR67" s="12">
        <v>90</v>
      </c>
      <c r="AS67" s="12">
        <v>83.3</v>
      </c>
      <c r="AT67" s="12">
        <v>91.7</v>
      </c>
      <c r="AU67" s="12">
        <v>76.7</v>
      </c>
      <c r="AV67" s="12">
        <v>78.3</v>
      </c>
      <c r="AW67" s="12">
        <v>75</v>
      </c>
      <c r="AX67" s="12">
        <v>86.7</v>
      </c>
      <c r="AY67" s="12">
        <v>85</v>
      </c>
      <c r="AZ67" s="12">
        <v>81.7</v>
      </c>
      <c r="BA67" s="12">
        <v>83.3</v>
      </c>
      <c r="BB67" s="12">
        <v>83.490909090909099</v>
      </c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>
        <v>6.4</v>
      </c>
      <c r="CB67" s="12">
        <v>7.2</v>
      </c>
      <c r="CC67" s="12">
        <v>7</v>
      </c>
      <c r="CD67" s="12">
        <v>6</v>
      </c>
      <c r="CE67" s="12">
        <v>8</v>
      </c>
      <c r="CF67" s="12">
        <v>8.6</v>
      </c>
      <c r="CG67" s="12">
        <v>8.6999999999999993</v>
      </c>
      <c r="CH67" s="12">
        <v>6.7</v>
      </c>
      <c r="CI67" s="12">
        <v>8.1</v>
      </c>
      <c r="CJ67" s="12">
        <v>8.4</v>
      </c>
      <c r="CK67" s="12">
        <v>7.7</v>
      </c>
      <c r="CL67" s="12">
        <v>7.5272727272727282</v>
      </c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9"/>
      <c r="DG67" s="19"/>
      <c r="DH67" s="19"/>
      <c r="DI67" s="19"/>
      <c r="DJ67" s="19"/>
      <c r="DK67" s="19">
        <v>60</v>
      </c>
      <c r="DL67" s="19">
        <v>60</v>
      </c>
      <c r="DM67" s="19">
        <v>60</v>
      </c>
      <c r="DN67" s="19">
        <v>60</v>
      </c>
      <c r="DO67" s="19">
        <v>60</v>
      </c>
      <c r="DP67" s="19">
        <v>60</v>
      </c>
      <c r="DQ67" s="19">
        <v>60</v>
      </c>
      <c r="DR67" s="19">
        <v>60</v>
      </c>
      <c r="DS67" s="19">
        <v>60</v>
      </c>
      <c r="DT67" s="19">
        <v>60</v>
      </c>
      <c r="DU67" s="19">
        <v>60</v>
      </c>
      <c r="DV67" s="19">
        <v>660</v>
      </c>
      <c r="DW67" s="19"/>
      <c r="DX67" s="19"/>
      <c r="DY67" s="19"/>
      <c r="DZ67" s="19"/>
      <c r="EA67" s="19"/>
      <c r="EB67" s="19"/>
      <c r="EC67" s="19"/>
      <c r="ED67" s="19"/>
      <c r="EE67" s="19"/>
      <c r="EF67" s="19"/>
      <c r="EG67" s="19"/>
      <c r="EH67" s="19"/>
      <c r="EI67" s="19"/>
      <c r="EJ67" s="19"/>
      <c r="EK67" s="19"/>
      <c r="EL67" s="19"/>
      <c r="EM67" s="19"/>
      <c r="EN67" s="19"/>
      <c r="EO67" s="19"/>
    </row>
    <row r="68" spans="1:145">
      <c r="A68" s="13">
        <v>9</v>
      </c>
      <c r="B68" s="12"/>
      <c r="C68" s="12"/>
      <c r="D68" s="12"/>
      <c r="E68" s="12"/>
      <c r="F68" s="12"/>
      <c r="G68" s="12">
        <v>794</v>
      </c>
      <c r="H68" s="12">
        <v>840</v>
      </c>
      <c r="I68" s="12">
        <v>902</v>
      </c>
      <c r="J68" s="12">
        <v>902</v>
      </c>
      <c r="K68" s="12">
        <v>798</v>
      </c>
      <c r="L68" s="12">
        <v>857</v>
      </c>
      <c r="M68" s="12">
        <v>835</v>
      </c>
      <c r="N68" s="12">
        <v>876</v>
      </c>
      <c r="O68" s="12">
        <v>952</v>
      </c>
      <c r="P68" s="12">
        <v>771</v>
      </c>
      <c r="Q68" s="12">
        <v>919</v>
      </c>
      <c r="R68" s="12">
        <v>858.72727272727275</v>
      </c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>
        <v>88.3</v>
      </c>
      <c r="AR68" s="12">
        <v>76.7</v>
      </c>
      <c r="AS68" s="12">
        <v>88.3</v>
      </c>
      <c r="AT68" s="12">
        <v>80</v>
      </c>
      <c r="AU68" s="12">
        <v>83.3</v>
      </c>
      <c r="AV68" s="12">
        <v>86.7</v>
      </c>
      <c r="AW68" s="12">
        <v>73.3</v>
      </c>
      <c r="AX68" s="12">
        <v>68.3</v>
      </c>
      <c r="AY68" s="12">
        <v>81.7</v>
      </c>
      <c r="AZ68" s="12">
        <v>75</v>
      </c>
      <c r="BA68" s="12">
        <v>65</v>
      </c>
      <c r="BB68" s="12">
        <v>78.781818181818181</v>
      </c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>
        <v>5.8</v>
      </c>
      <c r="CB68" s="12">
        <v>8.6</v>
      </c>
      <c r="CC68" s="12">
        <v>6.3</v>
      </c>
      <c r="CD68" s="12">
        <v>8.1</v>
      </c>
      <c r="CE68" s="12">
        <v>7.1</v>
      </c>
      <c r="CF68" s="12">
        <v>7</v>
      </c>
      <c r="CG68" s="12">
        <v>9.9</v>
      </c>
      <c r="CH68" s="12">
        <v>10.4</v>
      </c>
      <c r="CI68" s="12">
        <v>8</v>
      </c>
      <c r="CJ68" s="12">
        <v>8</v>
      </c>
      <c r="CK68" s="12">
        <v>11.4</v>
      </c>
      <c r="CL68" s="12">
        <v>8.2363636363636363</v>
      </c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9"/>
      <c r="DG68" s="19"/>
      <c r="DH68" s="19"/>
      <c r="DI68" s="19"/>
      <c r="DJ68" s="19"/>
      <c r="DK68" s="19">
        <v>60</v>
      </c>
      <c r="DL68" s="19">
        <v>60</v>
      </c>
      <c r="DM68" s="19">
        <v>60</v>
      </c>
      <c r="DN68" s="19">
        <v>60</v>
      </c>
      <c r="DO68" s="19">
        <v>60</v>
      </c>
      <c r="DP68" s="19">
        <v>60</v>
      </c>
      <c r="DQ68" s="19">
        <v>60</v>
      </c>
      <c r="DR68" s="19">
        <v>60</v>
      </c>
      <c r="DS68" s="19">
        <v>60</v>
      </c>
      <c r="DT68" s="19">
        <v>60</v>
      </c>
      <c r="DU68" s="19">
        <v>60</v>
      </c>
      <c r="DV68" s="19">
        <v>660</v>
      </c>
      <c r="DW68" s="19"/>
      <c r="DX68" s="19"/>
      <c r="DY68" s="19"/>
      <c r="DZ68" s="19"/>
      <c r="EA68" s="19"/>
      <c r="EB68" s="19"/>
      <c r="EC68" s="19"/>
      <c r="ED68" s="19"/>
      <c r="EE68" s="19"/>
      <c r="EF68" s="19"/>
      <c r="EG68" s="19"/>
      <c r="EH68" s="19"/>
      <c r="EI68" s="19"/>
      <c r="EJ68" s="19"/>
      <c r="EK68" s="19"/>
      <c r="EL68" s="19"/>
      <c r="EM68" s="19"/>
      <c r="EN68" s="19"/>
      <c r="EO68" s="19"/>
    </row>
    <row r="69" spans="1:145">
      <c r="A69" s="13">
        <v>10</v>
      </c>
      <c r="B69" s="12"/>
      <c r="C69" s="12"/>
      <c r="D69" s="12"/>
      <c r="E69" s="12"/>
      <c r="F69" s="12"/>
      <c r="G69" s="12">
        <v>844</v>
      </c>
      <c r="H69" s="12">
        <v>828</v>
      </c>
      <c r="I69" s="12">
        <v>808</v>
      </c>
      <c r="J69" s="12">
        <v>927</v>
      </c>
      <c r="K69" s="12">
        <v>785</v>
      </c>
      <c r="L69" s="12">
        <v>782</v>
      </c>
      <c r="M69" s="12">
        <v>855</v>
      </c>
      <c r="N69" s="12">
        <v>839</v>
      </c>
      <c r="O69" s="12">
        <v>910</v>
      </c>
      <c r="P69" s="12">
        <v>790</v>
      </c>
      <c r="Q69" s="12">
        <v>841</v>
      </c>
      <c r="R69" s="12">
        <v>837.18181818181813</v>
      </c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>
        <v>83.3</v>
      </c>
      <c r="AR69" s="12">
        <v>95</v>
      </c>
      <c r="AS69" s="12">
        <v>96.7</v>
      </c>
      <c r="AT69" s="12">
        <v>63.3</v>
      </c>
      <c r="AU69" s="12">
        <v>88.3</v>
      </c>
      <c r="AV69" s="12">
        <v>91.7</v>
      </c>
      <c r="AW69" s="12">
        <v>83.3</v>
      </c>
      <c r="AX69" s="12">
        <v>66.7</v>
      </c>
      <c r="AY69" s="12">
        <v>81.7</v>
      </c>
      <c r="AZ69" s="12">
        <v>85</v>
      </c>
      <c r="BA69" s="12">
        <v>86.7</v>
      </c>
      <c r="BB69" s="12">
        <v>83.790909090909111</v>
      </c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>
        <v>7.2</v>
      </c>
      <c r="CB69" s="12">
        <v>5.4</v>
      </c>
      <c r="CC69" s="12">
        <v>5.0999999999999996</v>
      </c>
      <c r="CD69" s="12">
        <v>10</v>
      </c>
      <c r="CE69" s="12">
        <v>6.5</v>
      </c>
      <c r="CF69" s="12">
        <v>6.5</v>
      </c>
      <c r="CG69" s="12">
        <v>7.2</v>
      </c>
      <c r="CH69" s="12">
        <v>8.9</v>
      </c>
      <c r="CI69" s="12">
        <v>7.1</v>
      </c>
      <c r="CJ69" s="12">
        <v>6.9</v>
      </c>
      <c r="CK69" s="12">
        <v>7.5</v>
      </c>
      <c r="CL69" s="12">
        <v>7.1181818181818191</v>
      </c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9"/>
      <c r="DG69" s="19"/>
      <c r="DH69" s="19"/>
      <c r="DI69" s="19"/>
      <c r="DJ69" s="19"/>
      <c r="DK69" s="19">
        <v>60</v>
      </c>
      <c r="DL69" s="19">
        <v>60</v>
      </c>
      <c r="DM69" s="19">
        <v>60</v>
      </c>
      <c r="DN69" s="19">
        <v>60</v>
      </c>
      <c r="DO69" s="19">
        <v>60</v>
      </c>
      <c r="DP69" s="19">
        <v>60</v>
      </c>
      <c r="DQ69" s="19">
        <v>60</v>
      </c>
      <c r="DR69" s="19">
        <v>60</v>
      </c>
      <c r="DS69" s="19">
        <v>60</v>
      </c>
      <c r="DT69" s="19">
        <v>60</v>
      </c>
      <c r="DU69" s="19">
        <v>60</v>
      </c>
      <c r="DV69" s="19">
        <v>660</v>
      </c>
      <c r="DW69" s="19"/>
      <c r="DX69" s="19"/>
      <c r="DY69" s="19"/>
      <c r="DZ69" s="19"/>
      <c r="EA69" s="19"/>
      <c r="EB69" s="19"/>
      <c r="EC69" s="19"/>
      <c r="ED69" s="19"/>
      <c r="EE69" s="19"/>
      <c r="EF69" s="19"/>
      <c r="EG69" s="19"/>
      <c r="EH69" s="19"/>
      <c r="EI69" s="19"/>
      <c r="EJ69" s="19"/>
      <c r="EK69" s="19"/>
      <c r="EL69" s="19"/>
      <c r="EM69" s="19"/>
      <c r="EN69" s="19"/>
      <c r="EO69" s="19"/>
    </row>
    <row r="70" spans="1:145">
      <c r="A70" s="13">
        <v>11</v>
      </c>
      <c r="B70" s="12"/>
      <c r="C70" s="12"/>
      <c r="D70" s="12"/>
      <c r="E70" s="12"/>
      <c r="F70" s="12"/>
      <c r="G70" s="12">
        <v>835</v>
      </c>
      <c r="H70" s="12">
        <v>850</v>
      </c>
      <c r="I70" s="12">
        <v>808</v>
      </c>
      <c r="J70" s="12">
        <v>827</v>
      </c>
      <c r="K70" s="12">
        <v>825</v>
      </c>
      <c r="L70" s="12">
        <v>818</v>
      </c>
      <c r="M70" s="12">
        <v>774</v>
      </c>
      <c r="N70" s="12">
        <v>854</v>
      </c>
      <c r="O70" s="12">
        <v>916</v>
      </c>
      <c r="P70" s="12">
        <v>816</v>
      </c>
      <c r="Q70" s="12">
        <v>864</v>
      </c>
      <c r="R70" s="12">
        <v>835.18181818181813</v>
      </c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>
        <v>91.7</v>
      </c>
      <c r="AR70" s="12">
        <v>86.7</v>
      </c>
      <c r="AS70" s="12">
        <v>93.3</v>
      </c>
      <c r="AT70" s="12">
        <v>85</v>
      </c>
      <c r="AU70" s="12">
        <v>85</v>
      </c>
      <c r="AV70" s="12">
        <v>88.3</v>
      </c>
      <c r="AW70" s="12">
        <v>85</v>
      </c>
      <c r="AX70" s="12">
        <v>81.7</v>
      </c>
      <c r="AY70" s="12">
        <v>86.7</v>
      </c>
      <c r="AZ70" s="12">
        <v>78.3</v>
      </c>
      <c r="BA70" s="12">
        <v>85</v>
      </c>
      <c r="BB70" s="12">
        <v>86.063636363636363</v>
      </c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>
        <v>6.4</v>
      </c>
      <c r="CB70" s="12">
        <v>6.7</v>
      </c>
      <c r="CC70" s="12">
        <v>6.1</v>
      </c>
      <c r="CD70" s="12">
        <v>6.7</v>
      </c>
      <c r="CE70" s="12">
        <v>7.9</v>
      </c>
      <c r="CF70" s="12">
        <v>6.5</v>
      </c>
      <c r="CG70" s="12">
        <v>7.7</v>
      </c>
      <c r="CH70" s="12">
        <v>7.9</v>
      </c>
      <c r="CI70" s="12">
        <v>6.5</v>
      </c>
      <c r="CJ70" s="12">
        <v>8.8000000000000007</v>
      </c>
      <c r="CK70" s="12">
        <v>7.7</v>
      </c>
      <c r="CL70" s="12">
        <v>7.1727272727272728</v>
      </c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9"/>
      <c r="DG70" s="19"/>
      <c r="DH70" s="19"/>
      <c r="DI70" s="19"/>
      <c r="DJ70" s="19"/>
      <c r="DK70" s="19">
        <v>60</v>
      </c>
      <c r="DL70" s="19">
        <v>60</v>
      </c>
      <c r="DM70" s="19">
        <v>60</v>
      </c>
      <c r="DN70" s="19">
        <v>60</v>
      </c>
      <c r="DO70" s="19">
        <v>60</v>
      </c>
      <c r="DP70" s="19">
        <v>60</v>
      </c>
      <c r="DQ70" s="19">
        <v>60</v>
      </c>
      <c r="DR70" s="19">
        <v>60</v>
      </c>
      <c r="DS70" s="19">
        <v>60</v>
      </c>
      <c r="DT70" s="19">
        <v>60</v>
      </c>
      <c r="DU70" s="19">
        <v>60</v>
      </c>
      <c r="DV70" s="19">
        <v>660</v>
      </c>
      <c r="DW70" s="19"/>
      <c r="DX70" s="19"/>
      <c r="DY70" s="19"/>
      <c r="DZ70" s="19"/>
      <c r="EA70" s="19"/>
      <c r="EB70" s="19"/>
      <c r="EC70" s="19"/>
      <c r="ED70" s="19"/>
      <c r="EE70" s="19"/>
      <c r="EF70" s="19"/>
      <c r="EG70" s="19"/>
      <c r="EH70" s="19"/>
      <c r="EI70" s="19"/>
      <c r="EJ70" s="19"/>
      <c r="EK70" s="19"/>
      <c r="EL70" s="19"/>
      <c r="EM70" s="19"/>
      <c r="EN70" s="19"/>
      <c r="EO70" s="19"/>
    </row>
    <row r="71" spans="1:145">
      <c r="A71" s="13">
        <v>12</v>
      </c>
      <c r="B71" s="12"/>
      <c r="C71" s="12"/>
      <c r="D71" s="12"/>
      <c r="E71" s="12"/>
      <c r="F71" s="12"/>
      <c r="G71" s="12">
        <v>823</v>
      </c>
      <c r="H71" s="12">
        <v>821</v>
      </c>
      <c r="I71" s="12">
        <v>799</v>
      </c>
      <c r="J71" s="12">
        <v>860</v>
      </c>
      <c r="K71" s="12">
        <v>803</v>
      </c>
      <c r="L71" s="12">
        <v>813</v>
      </c>
      <c r="M71" s="12">
        <v>799</v>
      </c>
      <c r="N71" s="12">
        <v>864</v>
      </c>
      <c r="O71" s="12">
        <v>917</v>
      </c>
      <c r="P71" s="12">
        <v>808</v>
      </c>
      <c r="Q71" s="12">
        <v>876</v>
      </c>
      <c r="R71" s="12">
        <v>834.81818181818187</v>
      </c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>
        <v>88.3</v>
      </c>
      <c r="AR71" s="12">
        <v>90</v>
      </c>
      <c r="AS71" s="12">
        <v>90</v>
      </c>
      <c r="AT71" s="12">
        <v>83.3</v>
      </c>
      <c r="AU71" s="12">
        <v>85</v>
      </c>
      <c r="AV71" s="12">
        <v>76.7</v>
      </c>
      <c r="AW71" s="12">
        <v>80</v>
      </c>
      <c r="AX71" s="12">
        <v>86.7</v>
      </c>
      <c r="AY71" s="12">
        <v>83.9</v>
      </c>
      <c r="AZ71" s="12">
        <v>83.3</v>
      </c>
      <c r="BA71" s="12">
        <v>88.3</v>
      </c>
      <c r="BB71" s="12">
        <v>85.045454545454547</v>
      </c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>
        <v>6.7</v>
      </c>
      <c r="CB71" s="12">
        <v>8.1999999999999993</v>
      </c>
      <c r="CC71" s="12">
        <v>6.3</v>
      </c>
      <c r="CD71" s="12">
        <v>9</v>
      </c>
      <c r="CE71" s="12">
        <v>7.6</v>
      </c>
      <c r="CF71" s="12">
        <v>8.4</v>
      </c>
      <c r="CG71" s="12">
        <v>8.4</v>
      </c>
      <c r="CH71" s="12">
        <v>6.8</v>
      </c>
      <c r="CI71" s="12">
        <v>7.2</v>
      </c>
      <c r="CJ71" s="12">
        <v>8.1999999999999993</v>
      </c>
      <c r="CK71" s="12">
        <v>6.8</v>
      </c>
      <c r="CL71" s="12">
        <v>7.6</v>
      </c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9"/>
      <c r="DG71" s="19"/>
      <c r="DH71" s="19"/>
      <c r="DI71" s="19"/>
      <c r="DJ71" s="19"/>
      <c r="DK71" s="19">
        <v>60</v>
      </c>
      <c r="DL71" s="19">
        <v>60</v>
      </c>
      <c r="DM71" s="19">
        <v>60</v>
      </c>
      <c r="DN71" s="19">
        <v>60</v>
      </c>
      <c r="DO71" s="19">
        <v>60</v>
      </c>
      <c r="DP71" s="19">
        <v>60</v>
      </c>
      <c r="DQ71" s="19">
        <v>60</v>
      </c>
      <c r="DR71" s="19">
        <v>60</v>
      </c>
      <c r="DS71" s="19">
        <v>62</v>
      </c>
      <c r="DT71" s="19">
        <v>60</v>
      </c>
      <c r="DU71" s="19">
        <v>60</v>
      </c>
      <c r="DV71" s="19">
        <v>662</v>
      </c>
      <c r="DW71" s="19"/>
      <c r="DX71" s="19"/>
      <c r="DY71" s="19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  <c r="EL71" s="19"/>
      <c r="EM71" s="19"/>
      <c r="EN71" s="19"/>
      <c r="EO71" s="19"/>
    </row>
    <row r="72" spans="1:145">
      <c r="A72" s="13">
        <v>13</v>
      </c>
      <c r="B72" s="12"/>
      <c r="C72" s="12"/>
      <c r="D72" s="12"/>
      <c r="E72" s="12"/>
      <c r="F72" s="12"/>
      <c r="G72" s="12">
        <v>823</v>
      </c>
      <c r="H72" s="12">
        <v>832</v>
      </c>
      <c r="I72" s="12">
        <v>813</v>
      </c>
      <c r="J72" s="12">
        <v>826</v>
      </c>
      <c r="K72" s="12">
        <v>854</v>
      </c>
      <c r="L72" s="12">
        <v>812</v>
      </c>
      <c r="M72" s="12">
        <v>805</v>
      </c>
      <c r="N72" s="12">
        <v>862</v>
      </c>
      <c r="O72" s="12">
        <v>887</v>
      </c>
      <c r="P72" s="12">
        <v>830</v>
      </c>
      <c r="Q72" s="12">
        <v>873</v>
      </c>
      <c r="R72" s="12">
        <v>837.90909090909088</v>
      </c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>
        <v>90</v>
      </c>
      <c r="AR72" s="12">
        <v>83.3</v>
      </c>
      <c r="AS72" s="12">
        <v>81.7</v>
      </c>
      <c r="AT72" s="12">
        <v>91.8</v>
      </c>
      <c r="AU72" s="12">
        <v>86.7</v>
      </c>
      <c r="AV72" s="12">
        <v>76.7</v>
      </c>
      <c r="AW72" s="12">
        <v>88.3</v>
      </c>
      <c r="AX72" s="12">
        <v>90</v>
      </c>
      <c r="AY72" s="12">
        <v>91.7</v>
      </c>
      <c r="AZ72" s="12">
        <v>93.3</v>
      </c>
      <c r="BA72" s="12">
        <v>86.7</v>
      </c>
      <c r="BB72" s="12">
        <v>87.290909090909096</v>
      </c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>
        <v>6.5</v>
      </c>
      <c r="CB72" s="12">
        <v>7.4</v>
      </c>
      <c r="CC72" s="12">
        <v>7.9</v>
      </c>
      <c r="CD72" s="12">
        <v>6.2</v>
      </c>
      <c r="CE72" s="12">
        <v>6.3</v>
      </c>
      <c r="CF72" s="12">
        <v>8.3000000000000007</v>
      </c>
      <c r="CG72" s="12">
        <v>7.2</v>
      </c>
      <c r="CH72" s="12">
        <v>6.3</v>
      </c>
      <c r="CI72" s="12">
        <v>6.2</v>
      </c>
      <c r="CJ72" s="12">
        <v>5.6</v>
      </c>
      <c r="CK72" s="12">
        <v>6.3</v>
      </c>
      <c r="CL72" s="12">
        <v>6.7454545454545443</v>
      </c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9"/>
      <c r="DG72" s="19"/>
      <c r="DH72" s="19"/>
      <c r="DI72" s="19"/>
      <c r="DJ72" s="19"/>
      <c r="DK72" s="19">
        <v>60</v>
      </c>
      <c r="DL72" s="19">
        <v>60</v>
      </c>
      <c r="DM72" s="19">
        <v>60</v>
      </c>
      <c r="DN72" s="19">
        <v>61</v>
      </c>
      <c r="DO72" s="19">
        <v>60</v>
      </c>
      <c r="DP72" s="19">
        <v>60</v>
      </c>
      <c r="DQ72" s="19">
        <v>60</v>
      </c>
      <c r="DR72" s="19">
        <v>60</v>
      </c>
      <c r="DS72" s="19">
        <v>60</v>
      </c>
      <c r="DT72" s="19">
        <v>60</v>
      </c>
      <c r="DU72" s="19">
        <v>60</v>
      </c>
      <c r="DV72" s="19">
        <v>661</v>
      </c>
      <c r="DW72" s="19"/>
      <c r="DX72" s="19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  <c r="EL72" s="19"/>
      <c r="EM72" s="19"/>
      <c r="EN72" s="19"/>
      <c r="EO72" s="19"/>
    </row>
    <row r="73" spans="1:145">
      <c r="A73" s="13">
        <v>14</v>
      </c>
      <c r="B73" s="12"/>
      <c r="C73" s="12"/>
      <c r="D73" s="12"/>
      <c r="E73" s="12"/>
      <c r="F73" s="12"/>
      <c r="G73" s="12">
        <v>836</v>
      </c>
      <c r="H73" s="12">
        <v>842</v>
      </c>
      <c r="I73" s="12">
        <v>792</v>
      </c>
      <c r="J73" s="12">
        <v>834</v>
      </c>
      <c r="K73" s="12">
        <v>850</v>
      </c>
      <c r="L73" s="12">
        <v>830</v>
      </c>
      <c r="M73" s="12">
        <v>802</v>
      </c>
      <c r="N73" s="12">
        <v>872</v>
      </c>
      <c r="O73" s="12">
        <v>897</v>
      </c>
      <c r="P73" s="12">
        <v>835</v>
      </c>
      <c r="Q73" s="12">
        <v>879</v>
      </c>
      <c r="R73" s="12">
        <v>842.63636363636363</v>
      </c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>
        <v>88.3</v>
      </c>
      <c r="AR73" s="12">
        <v>93.3</v>
      </c>
      <c r="AS73" s="12">
        <v>81.7</v>
      </c>
      <c r="AT73" s="12">
        <v>90</v>
      </c>
      <c r="AU73" s="12">
        <v>85</v>
      </c>
      <c r="AV73" s="12">
        <v>75</v>
      </c>
      <c r="AW73" s="12">
        <v>81.7</v>
      </c>
      <c r="AX73" s="12">
        <v>81.7</v>
      </c>
      <c r="AY73" s="12">
        <v>88.3</v>
      </c>
      <c r="AZ73" s="12">
        <v>95</v>
      </c>
      <c r="BA73" s="12">
        <v>76.7</v>
      </c>
      <c r="BB73" s="12">
        <v>85.154545454545456</v>
      </c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>
        <v>6.6</v>
      </c>
      <c r="CB73" s="12">
        <v>6</v>
      </c>
      <c r="CC73" s="12">
        <v>7.7</v>
      </c>
      <c r="CD73" s="12">
        <v>6.6</v>
      </c>
      <c r="CE73" s="12">
        <v>7.4</v>
      </c>
      <c r="CF73" s="12">
        <v>9.5</v>
      </c>
      <c r="CG73" s="12">
        <v>7.5</v>
      </c>
      <c r="CH73" s="12">
        <v>7.6</v>
      </c>
      <c r="CI73" s="12">
        <v>6.3</v>
      </c>
      <c r="CJ73" s="12">
        <v>5.8</v>
      </c>
      <c r="CK73" s="12">
        <v>8.1</v>
      </c>
      <c r="CL73" s="12">
        <v>7.1909090909090905</v>
      </c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9"/>
      <c r="DG73" s="19"/>
      <c r="DH73" s="19"/>
      <c r="DI73" s="19"/>
      <c r="DJ73" s="19"/>
      <c r="DK73" s="19">
        <v>60</v>
      </c>
      <c r="DL73" s="19">
        <v>60</v>
      </c>
      <c r="DM73" s="19">
        <v>60</v>
      </c>
      <c r="DN73" s="19">
        <v>60</v>
      </c>
      <c r="DO73" s="19">
        <v>60</v>
      </c>
      <c r="DP73" s="19">
        <v>60</v>
      </c>
      <c r="DQ73" s="19">
        <v>60</v>
      </c>
      <c r="DR73" s="19">
        <v>60</v>
      </c>
      <c r="DS73" s="19">
        <v>60</v>
      </c>
      <c r="DT73" s="19">
        <v>60</v>
      </c>
      <c r="DU73" s="19">
        <v>60</v>
      </c>
      <c r="DV73" s="19">
        <v>660</v>
      </c>
      <c r="DW73" s="19"/>
      <c r="DX73" s="19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  <c r="EL73" s="19"/>
      <c r="EM73" s="19"/>
      <c r="EN73" s="19"/>
      <c r="EO73" s="19"/>
    </row>
    <row r="74" spans="1:145">
      <c r="A74" s="13">
        <v>15</v>
      </c>
      <c r="B74" s="12"/>
      <c r="C74" s="12"/>
      <c r="D74" s="12"/>
      <c r="E74" s="12"/>
      <c r="F74" s="12"/>
      <c r="G74" s="12">
        <v>827</v>
      </c>
      <c r="H74" s="12">
        <v>863</v>
      </c>
      <c r="I74" s="12">
        <v>808</v>
      </c>
      <c r="J74" s="12">
        <v>836</v>
      </c>
      <c r="K74" s="12">
        <v>887</v>
      </c>
      <c r="L74" s="12">
        <v>836</v>
      </c>
      <c r="M74" s="12">
        <v>825</v>
      </c>
      <c r="N74" s="12">
        <v>873</v>
      </c>
      <c r="O74" s="12">
        <v>822</v>
      </c>
      <c r="P74" s="12">
        <v>815</v>
      </c>
      <c r="Q74" s="12">
        <v>863</v>
      </c>
      <c r="R74" s="12">
        <v>841.36363636363637</v>
      </c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>
        <v>90</v>
      </c>
      <c r="AR74" s="12">
        <v>93.3</v>
      </c>
      <c r="AS74" s="12">
        <v>80</v>
      </c>
      <c r="AT74" s="12">
        <v>90</v>
      </c>
      <c r="AU74" s="12">
        <v>75</v>
      </c>
      <c r="AV74" s="12">
        <v>76.7</v>
      </c>
      <c r="AW74" s="12">
        <v>71.7</v>
      </c>
      <c r="AX74" s="12">
        <v>85</v>
      </c>
      <c r="AY74" s="12">
        <v>80</v>
      </c>
      <c r="AZ74" s="12">
        <v>80</v>
      </c>
      <c r="BA74" s="12">
        <v>90</v>
      </c>
      <c r="BB74" s="12">
        <v>82.88181818181819</v>
      </c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>
        <v>6.8</v>
      </c>
      <c r="CB74" s="12">
        <v>5.3</v>
      </c>
      <c r="CC74" s="12">
        <v>7</v>
      </c>
      <c r="CD74" s="12">
        <v>6.6</v>
      </c>
      <c r="CE74" s="12">
        <v>8.4</v>
      </c>
      <c r="CF74" s="12">
        <v>8.1999999999999993</v>
      </c>
      <c r="CG74" s="12">
        <v>8.8000000000000007</v>
      </c>
      <c r="CH74" s="12">
        <v>7.6</v>
      </c>
      <c r="CI74" s="12">
        <v>7.9</v>
      </c>
      <c r="CJ74" s="12">
        <v>7.6</v>
      </c>
      <c r="CK74" s="12">
        <v>6.8</v>
      </c>
      <c r="CL74" s="12">
        <v>7.3636363636363624</v>
      </c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9"/>
      <c r="DG74" s="19"/>
      <c r="DH74" s="19"/>
      <c r="DI74" s="19"/>
      <c r="DJ74" s="19"/>
      <c r="DK74" s="19">
        <v>60</v>
      </c>
      <c r="DL74" s="19">
        <v>60</v>
      </c>
      <c r="DM74" s="19">
        <v>60</v>
      </c>
      <c r="DN74" s="19">
        <v>60</v>
      </c>
      <c r="DO74" s="19">
        <v>60</v>
      </c>
      <c r="DP74" s="19">
        <v>60</v>
      </c>
      <c r="DQ74" s="19">
        <v>60</v>
      </c>
      <c r="DR74" s="19">
        <v>60</v>
      </c>
      <c r="DS74" s="19">
        <v>60</v>
      </c>
      <c r="DT74" s="19">
        <v>60</v>
      </c>
      <c r="DU74" s="19">
        <v>60</v>
      </c>
      <c r="DV74" s="19">
        <v>660</v>
      </c>
      <c r="DW74" s="19"/>
      <c r="DX74" s="19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  <c r="EL74" s="19"/>
      <c r="EM74" s="19"/>
      <c r="EN74" s="19"/>
      <c r="EO74" s="19"/>
    </row>
    <row r="75" spans="1:145">
      <c r="A75" s="13">
        <v>16</v>
      </c>
      <c r="B75" s="12"/>
      <c r="C75" s="12"/>
      <c r="D75" s="12"/>
      <c r="E75" s="12"/>
      <c r="F75" s="12"/>
      <c r="G75" s="12">
        <v>860</v>
      </c>
      <c r="H75" s="12">
        <v>843</v>
      </c>
      <c r="I75" s="12">
        <v>795</v>
      </c>
      <c r="J75" s="12">
        <v>822</v>
      </c>
      <c r="K75" s="12">
        <v>877</v>
      </c>
      <c r="L75" s="12">
        <v>850</v>
      </c>
      <c r="M75" s="12">
        <v>843</v>
      </c>
      <c r="N75" s="12">
        <v>861</v>
      </c>
      <c r="O75" s="12">
        <v>888</v>
      </c>
      <c r="P75" s="12">
        <v>828</v>
      </c>
      <c r="Q75" s="12">
        <v>847</v>
      </c>
      <c r="R75" s="12">
        <v>846.72727272727275</v>
      </c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>
        <v>91.7</v>
      </c>
      <c r="AR75" s="12">
        <v>91.7</v>
      </c>
      <c r="AS75" s="12">
        <v>78.3</v>
      </c>
      <c r="AT75" s="12">
        <v>95.1</v>
      </c>
      <c r="AU75" s="12">
        <v>86.7</v>
      </c>
      <c r="AV75" s="12">
        <v>80</v>
      </c>
      <c r="AW75" s="12">
        <v>80</v>
      </c>
      <c r="AX75" s="12">
        <v>86.7</v>
      </c>
      <c r="AY75" s="12">
        <v>90</v>
      </c>
      <c r="AZ75" s="12">
        <v>88.3</v>
      </c>
      <c r="BA75" s="12">
        <v>80</v>
      </c>
      <c r="BB75" s="12">
        <v>86.227272727272734</v>
      </c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>
        <v>5.8</v>
      </c>
      <c r="CB75" s="12">
        <v>6.8</v>
      </c>
      <c r="CC75" s="12">
        <v>6.9</v>
      </c>
      <c r="CD75" s="12">
        <v>5.4</v>
      </c>
      <c r="CE75" s="12">
        <v>6.4</v>
      </c>
      <c r="CF75" s="12">
        <v>7.5</v>
      </c>
      <c r="CG75" s="12">
        <v>7.6</v>
      </c>
      <c r="CH75" s="12">
        <v>6.9</v>
      </c>
      <c r="CI75" s="12">
        <v>6.3</v>
      </c>
      <c r="CJ75" s="12">
        <v>7</v>
      </c>
      <c r="CK75" s="12">
        <v>7.2</v>
      </c>
      <c r="CL75" s="12">
        <v>6.709090909090909</v>
      </c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9"/>
      <c r="DG75" s="19"/>
      <c r="DH75" s="19"/>
      <c r="DI75" s="19"/>
      <c r="DJ75" s="19"/>
      <c r="DK75" s="19">
        <v>60</v>
      </c>
      <c r="DL75" s="19">
        <v>60</v>
      </c>
      <c r="DM75" s="19">
        <v>60</v>
      </c>
      <c r="DN75" s="19">
        <v>61</v>
      </c>
      <c r="DO75" s="19">
        <v>60</v>
      </c>
      <c r="DP75" s="19">
        <v>60</v>
      </c>
      <c r="DQ75" s="19">
        <v>60</v>
      </c>
      <c r="DR75" s="19">
        <v>60</v>
      </c>
      <c r="DS75" s="19">
        <v>60</v>
      </c>
      <c r="DT75" s="19">
        <v>60</v>
      </c>
      <c r="DU75" s="19">
        <v>60</v>
      </c>
      <c r="DV75" s="19">
        <v>661</v>
      </c>
      <c r="DW75" s="19"/>
      <c r="DX75" s="19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</row>
    <row r="76" spans="1:145">
      <c r="A76" s="11">
        <v>8</v>
      </c>
      <c r="B76" s="12"/>
      <c r="C76" s="12"/>
      <c r="D76" s="12"/>
      <c r="E76" s="12"/>
      <c r="F76" s="12"/>
      <c r="G76" s="12"/>
      <c r="H76" s="12"/>
      <c r="I76" s="12"/>
      <c r="J76" s="12"/>
      <c r="K76" s="12">
        <v>942.0625</v>
      </c>
      <c r="L76" s="12">
        <v>944.75</v>
      </c>
      <c r="M76" s="12">
        <v>909.1875</v>
      </c>
      <c r="N76" s="12">
        <v>946.25</v>
      </c>
      <c r="O76" s="12">
        <v>993.8125</v>
      </c>
      <c r="P76" s="12">
        <v>911.625</v>
      </c>
      <c r="Q76" s="12">
        <v>947.5</v>
      </c>
      <c r="R76" s="12">
        <v>942.16964285714289</v>
      </c>
      <c r="S76" s="12"/>
      <c r="T76" s="12"/>
      <c r="U76" s="12"/>
      <c r="V76" s="12"/>
      <c r="W76" s="12"/>
      <c r="X76" s="12"/>
      <c r="Y76" s="12"/>
      <c r="Z76" s="12"/>
      <c r="AA76" s="12"/>
      <c r="AB76" s="12">
        <v>1391.8333333333333</v>
      </c>
      <c r="AC76" s="12">
        <v>1388.5</v>
      </c>
      <c r="AD76" s="12">
        <v>1360.6666666666667</v>
      </c>
      <c r="AE76" s="12">
        <v>1307.2857142857142</v>
      </c>
      <c r="AF76" s="12">
        <v>1356.8571428571429</v>
      </c>
      <c r="AG76" s="12">
        <v>1419.6666666666667</v>
      </c>
      <c r="AH76" s="12">
        <v>1458.6666666666667</v>
      </c>
      <c r="AI76" s="12">
        <v>1381.0227272727273</v>
      </c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>
        <v>76.781250000000014</v>
      </c>
      <c r="AV76" s="12">
        <v>77.056250000000006</v>
      </c>
      <c r="AW76" s="12">
        <v>76.487500000000011</v>
      </c>
      <c r="AX76" s="12">
        <v>78.012500000000003</v>
      </c>
      <c r="AY76" s="12">
        <v>76.45</v>
      </c>
      <c r="AZ76" s="12">
        <v>78.118750000000006</v>
      </c>
      <c r="BA76" s="12">
        <v>81.043750000000003</v>
      </c>
      <c r="BB76" s="12">
        <v>77.70714285714287</v>
      </c>
      <c r="BC76" s="12"/>
      <c r="BD76" s="12"/>
      <c r="BE76" s="12"/>
      <c r="BF76" s="12"/>
      <c r="BG76" s="12"/>
      <c r="BH76" s="12"/>
      <c r="BI76" s="12"/>
      <c r="BJ76" s="12"/>
      <c r="BK76" s="12"/>
      <c r="BL76" s="12">
        <v>70.833333333333329</v>
      </c>
      <c r="BM76" s="12">
        <v>77.5</v>
      </c>
      <c r="BN76" s="12">
        <v>69.516666666666666</v>
      </c>
      <c r="BO76" s="12">
        <v>73.571428571428569</v>
      </c>
      <c r="BP76" s="12">
        <v>71.428571428571431</v>
      </c>
      <c r="BQ76" s="12">
        <v>83.333333333333329</v>
      </c>
      <c r="BR76" s="12">
        <v>80</v>
      </c>
      <c r="BS76" s="12">
        <v>75.047727272727272</v>
      </c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>
        <v>8.8625000000000007</v>
      </c>
      <c r="CF76" s="12">
        <v>8.4437500000000014</v>
      </c>
      <c r="CG76" s="12">
        <v>8.9000000000000021</v>
      </c>
      <c r="CH76" s="12">
        <v>8.3812499999999996</v>
      </c>
      <c r="CI76" s="12">
        <v>8.4750000000000014</v>
      </c>
      <c r="CJ76" s="12">
        <v>8.5187499999999989</v>
      </c>
      <c r="CK76" s="12">
        <v>7.7125000000000004</v>
      </c>
      <c r="CL76" s="12">
        <v>8.4705357142857149</v>
      </c>
      <c r="CM76" s="12"/>
      <c r="CN76" s="12"/>
      <c r="CO76" s="12"/>
      <c r="CP76" s="12"/>
      <c r="CQ76" s="12"/>
      <c r="CR76" s="12"/>
      <c r="CS76" s="12"/>
      <c r="CT76" s="12"/>
      <c r="CU76" s="12"/>
      <c r="CV76" s="12">
        <v>8.8166666666666682</v>
      </c>
      <c r="CW76" s="12">
        <v>8.65</v>
      </c>
      <c r="CX76" s="12">
        <v>9.8666666666666671</v>
      </c>
      <c r="CY76" s="12">
        <v>9.0857142857142872</v>
      </c>
      <c r="CZ76" s="12">
        <v>9.3285714285714274</v>
      </c>
      <c r="DA76" s="12">
        <v>7.5</v>
      </c>
      <c r="DB76" s="12">
        <v>8.65</v>
      </c>
      <c r="DC76" s="12">
        <v>8.8590909090909076</v>
      </c>
      <c r="DD76" s="12"/>
      <c r="DE76" s="12"/>
      <c r="DF76" s="19"/>
      <c r="DG76" s="19"/>
      <c r="DH76" s="19"/>
      <c r="DI76" s="19"/>
      <c r="DJ76" s="19"/>
      <c r="DK76" s="19"/>
      <c r="DL76" s="19"/>
      <c r="DM76" s="19"/>
      <c r="DN76" s="19"/>
      <c r="DO76" s="19">
        <v>960</v>
      </c>
      <c r="DP76" s="19">
        <v>972</v>
      </c>
      <c r="DQ76" s="19">
        <v>961</v>
      </c>
      <c r="DR76" s="19">
        <v>960</v>
      </c>
      <c r="DS76" s="19">
        <v>960</v>
      </c>
      <c r="DT76" s="19">
        <v>960</v>
      </c>
      <c r="DU76" s="19">
        <v>960</v>
      </c>
      <c r="DV76" s="19">
        <v>6733</v>
      </c>
      <c r="DW76" s="19"/>
      <c r="DX76" s="19"/>
      <c r="DY76" s="19"/>
      <c r="DZ76" s="19"/>
      <c r="EA76" s="19"/>
      <c r="EB76" s="19"/>
      <c r="EC76" s="19"/>
      <c r="ED76" s="19"/>
      <c r="EE76" s="19"/>
      <c r="EF76" s="19">
        <v>120</v>
      </c>
      <c r="EG76" s="19">
        <v>120</v>
      </c>
      <c r="EH76" s="19">
        <v>121</v>
      </c>
      <c r="EI76" s="19">
        <v>140</v>
      </c>
      <c r="EJ76" s="19">
        <v>140</v>
      </c>
      <c r="EK76" s="19">
        <v>120</v>
      </c>
      <c r="EL76" s="19">
        <v>120</v>
      </c>
      <c r="EM76" s="19">
        <v>881</v>
      </c>
      <c r="EN76" s="19"/>
      <c r="EO76" s="19"/>
    </row>
    <row r="77" spans="1:145">
      <c r="A77" s="13">
        <v>1</v>
      </c>
      <c r="B77" s="12"/>
      <c r="C77" s="12"/>
      <c r="D77" s="12"/>
      <c r="E77" s="12"/>
      <c r="F77" s="12"/>
      <c r="G77" s="12"/>
      <c r="H77" s="12"/>
      <c r="I77" s="12"/>
      <c r="J77" s="12"/>
      <c r="K77" s="12">
        <v>957</v>
      </c>
      <c r="L77" s="12">
        <v>949</v>
      </c>
      <c r="M77" s="12">
        <v>877</v>
      </c>
      <c r="N77" s="12">
        <v>875</v>
      </c>
      <c r="O77" s="12">
        <v>957</v>
      </c>
      <c r="P77" s="12">
        <v>889</v>
      </c>
      <c r="Q77" s="12">
        <v>937</v>
      </c>
      <c r="R77" s="12">
        <v>920.14285714285711</v>
      </c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>
        <v>1153</v>
      </c>
      <c r="AF77" s="12">
        <v>1238</v>
      </c>
      <c r="AG77" s="12"/>
      <c r="AH77" s="12"/>
      <c r="AI77" s="12">
        <v>1195.5</v>
      </c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>
        <v>73.3</v>
      </c>
      <c r="AV77" s="12">
        <v>78.3</v>
      </c>
      <c r="AW77" s="12">
        <v>70</v>
      </c>
      <c r="AX77" s="12">
        <v>88.3</v>
      </c>
      <c r="AY77" s="12">
        <v>80</v>
      </c>
      <c r="AZ77" s="12">
        <v>88.3</v>
      </c>
      <c r="BA77" s="12">
        <v>86.7</v>
      </c>
      <c r="BB77" s="12">
        <v>80.7</v>
      </c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>
        <v>50</v>
      </c>
      <c r="BP77" s="12">
        <v>70</v>
      </c>
      <c r="BQ77" s="12"/>
      <c r="BR77" s="12"/>
      <c r="BS77" s="12">
        <v>60</v>
      </c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>
        <v>8.6999999999999993</v>
      </c>
      <c r="CF77" s="12">
        <v>7.9</v>
      </c>
      <c r="CG77" s="12">
        <v>9.8000000000000007</v>
      </c>
      <c r="CH77" s="12">
        <v>7.6</v>
      </c>
      <c r="CI77" s="12">
        <v>8.3000000000000007</v>
      </c>
      <c r="CJ77" s="12">
        <v>6.3</v>
      </c>
      <c r="CK77" s="12">
        <v>6</v>
      </c>
      <c r="CL77" s="12">
        <v>7.7999999999999989</v>
      </c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>
        <v>14</v>
      </c>
      <c r="CZ77" s="12">
        <v>8.1999999999999993</v>
      </c>
      <c r="DA77" s="12"/>
      <c r="DB77" s="12"/>
      <c r="DC77" s="12">
        <v>11.1</v>
      </c>
      <c r="DD77" s="12"/>
      <c r="DE77" s="12"/>
      <c r="DF77" s="19"/>
      <c r="DG77" s="19"/>
      <c r="DH77" s="19"/>
      <c r="DI77" s="19"/>
      <c r="DJ77" s="19"/>
      <c r="DK77" s="19"/>
      <c r="DL77" s="19"/>
      <c r="DM77" s="19"/>
      <c r="DN77" s="19"/>
      <c r="DO77" s="19">
        <v>60</v>
      </c>
      <c r="DP77" s="19">
        <v>60</v>
      </c>
      <c r="DQ77" s="19">
        <v>60</v>
      </c>
      <c r="DR77" s="19">
        <v>60</v>
      </c>
      <c r="DS77" s="19">
        <v>60</v>
      </c>
      <c r="DT77" s="19">
        <v>60</v>
      </c>
      <c r="DU77" s="19">
        <v>60</v>
      </c>
      <c r="DV77" s="19">
        <v>420</v>
      </c>
      <c r="DW77" s="19"/>
      <c r="DX77" s="19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>
        <v>20</v>
      </c>
      <c r="EJ77" s="19">
        <v>20</v>
      </c>
      <c r="EK77" s="19"/>
      <c r="EL77" s="19"/>
      <c r="EM77" s="19">
        <v>40</v>
      </c>
      <c r="EN77" s="19"/>
      <c r="EO77" s="19"/>
    </row>
    <row r="78" spans="1:145">
      <c r="A78" s="13">
        <v>2</v>
      </c>
      <c r="B78" s="12"/>
      <c r="C78" s="12"/>
      <c r="D78" s="12"/>
      <c r="E78" s="12"/>
      <c r="F78" s="12"/>
      <c r="G78" s="12"/>
      <c r="H78" s="12"/>
      <c r="I78" s="12"/>
      <c r="J78" s="12"/>
      <c r="K78" s="12">
        <v>922</v>
      </c>
      <c r="L78" s="12">
        <v>940</v>
      </c>
      <c r="M78" s="12">
        <v>881</v>
      </c>
      <c r="N78" s="12">
        <v>889</v>
      </c>
      <c r="O78" s="12">
        <v>959</v>
      </c>
      <c r="P78" s="12">
        <v>904</v>
      </c>
      <c r="Q78" s="12">
        <v>946</v>
      </c>
      <c r="R78" s="12">
        <v>920.14285714285711</v>
      </c>
      <c r="S78" s="12"/>
      <c r="T78" s="12"/>
      <c r="U78" s="12"/>
      <c r="V78" s="12"/>
      <c r="W78" s="12"/>
      <c r="X78" s="12"/>
      <c r="Y78" s="12"/>
      <c r="Z78" s="12"/>
      <c r="AA78" s="12"/>
      <c r="AB78" s="12">
        <v>1372</v>
      </c>
      <c r="AC78" s="12">
        <v>1375</v>
      </c>
      <c r="AD78" s="12">
        <v>1199</v>
      </c>
      <c r="AE78" s="12">
        <v>1315</v>
      </c>
      <c r="AF78" s="12">
        <v>1378</v>
      </c>
      <c r="AG78" s="12">
        <v>1356</v>
      </c>
      <c r="AH78" s="12">
        <v>1393</v>
      </c>
      <c r="AI78" s="12">
        <v>1341.1428571428571</v>
      </c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>
        <v>70</v>
      </c>
      <c r="AV78" s="12">
        <v>78.3</v>
      </c>
      <c r="AW78" s="12">
        <v>60</v>
      </c>
      <c r="AX78" s="12">
        <v>71.7</v>
      </c>
      <c r="AY78" s="12">
        <v>65</v>
      </c>
      <c r="AZ78" s="12">
        <v>66.7</v>
      </c>
      <c r="BA78" s="12">
        <v>75</v>
      </c>
      <c r="BB78" s="12">
        <v>69.528571428571425</v>
      </c>
      <c r="BC78" s="12"/>
      <c r="BD78" s="12"/>
      <c r="BE78" s="12"/>
      <c r="BF78" s="12"/>
      <c r="BG78" s="12"/>
      <c r="BH78" s="12"/>
      <c r="BI78" s="12"/>
      <c r="BJ78" s="12"/>
      <c r="BK78" s="12"/>
      <c r="BL78" s="12">
        <v>55</v>
      </c>
      <c r="BM78" s="12">
        <v>80</v>
      </c>
      <c r="BN78" s="12">
        <v>70</v>
      </c>
      <c r="BO78" s="12">
        <v>55</v>
      </c>
      <c r="BP78" s="12">
        <v>65</v>
      </c>
      <c r="BQ78" s="12">
        <v>75</v>
      </c>
      <c r="BR78" s="12">
        <v>80</v>
      </c>
      <c r="BS78" s="12">
        <v>68.571428571428569</v>
      </c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>
        <v>9.8000000000000007</v>
      </c>
      <c r="CF78" s="12">
        <v>8.5</v>
      </c>
      <c r="CG78" s="12">
        <v>10.9</v>
      </c>
      <c r="CH78" s="12">
        <v>9.1</v>
      </c>
      <c r="CI78" s="12">
        <v>10.199999999999999</v>
      </c>
      <c r="CJ78" s="12">
        <v>11.3</v>
      </c>
      <c r="CK78" s="12">
        <v>7.8</v>
      </c>
      <c r="CL78" s="12">
        <v>9.6571428571428566</v>
      </c>
      <c r="CM78" s="12"/>
      <c r="CN78" s="12"/>
      <c r="CO78" s="12"/>
      <c r="CP78" s="12"/>
      <c r="CQ78" s="12"/>
      <c r="CR78" s="12"/>
      <c r="CS78" s="12"/>
      <c r="CT78" s="12"/>
      <c r="CU78" s="12"/>
      <c r="CV78" s="12">
        <v>10.9</v>
      </c>
      <c r="CW78" s="12">
        <v>10.5</v>
      </c>
      <c r="CX78" s="12">
        <v>9</v>
      </c>
      <c r="CY78" s="12">
        <v>11.9</v>
      </c>
      <c r="CZ78" s="12">
        <v>10.199999999999999</v>
      </c>
      <c r="DA78" s="12">
        <v>8.6</v>
      </c>
      <c r="DB78" s="12">
        <v>8.6999999999999993</v>
      </c>
      <c r="DC78" s="12">
        <v>9.9714285714285715</v>
      </c>
      <c r="DD78" s="12"/>
      <c r="DE78" s="12"/>
      <c r="DF78" s="19"/>
      <c r="DG78" s="19"/>
      <c r="DH78" s="19"/>
      <c r="DI78" s="19"/>
      <c r="DJ78" s="19"/>
      <c r="DK78" s="19"/>
      <c r="DL78" s="19"/>
      <c r="DM78" s="19"/>
      <c r="DN78" s="19"/>
      <c r="DO78" s="19">
        <v>60</v>
      </c>
      <c r="DP78" s="19">
        <v>60</v>
      </c>
      <c r="DQ78" s="19">
        <v>60</v>
      </c>
      <c r="DR78" s="19">
        <v>60</v>
      </c>
      <c r="DS78" s="19">
        <v>60</v>
      </c>
      <c r="DT78" s="19">
        <v>60</v>
      </c>
      <c r="DU78" s="19">
        <v>60</v>
      </c>
      <c r="DV78" s="19">
        <v>420</v>
      </c>
      <c r="DW78" s="19"/>
      <c r="DX78" s="19"/>
      <c r="DY78" s="19"/>
      <c r="DZ78" s="19"/>
      <c r="EA78" s="19"/>
      <c r="EB78" s="19"/>
      <c r="EC78" s="19"/>
      <c r="ED78" s="19"/>
      <c r="EE78" s="19"/>
      <c r="EF78" s="19">
        <v>20</v>
      </c>
      <c r="EG78" s="19">
        <v>20</v>
      </c>
      <c r="EH78" s="19">
        <v>20</v>
      </c>
      <c r="EI78" s="19">
        <v>20</v>
      </c>
      <c r="EJ78" s="19">
        <v>20</v>
      </c>
      <c r="EK78" s="19">
        <v>20</v>
      </c>
      <c r="EL78" s="19">
        <v>20</v>
      </c>
      <c r="EM78" s="19">
        <v>140</v>
      </c>
      <c r="EN78" s="19"/>
      <c r="EO78" s="19"/>
    </row>
    <row r="79" spans="1:145">
      <c r="A79" s="13">
        <v>3</v>
      </c>
      <c r="B79" s="12"/>
      <c r="C79" s="12"/>
      <c r="D79" s="12"/>
      <c r="E79" s="12"/>
      <c r="F79" s="12"/>
      <c r="G79" s="12"/>
      <c r="H79" s="12"/>
      <c r="I79" s="12"/>
      <c r="J79" s="12"/>
      <c r="K79" s="12">
        <v>928</v>
      </c>
      <c r="L79" s="12">
        <v>988</v>
      </c>
      <c r="M79" s="12">
        <v>936</v>
      </c>
      <c r="N79" s="12">
        <v>896</v>
      </c>
      <c r="O79" s="12">
        <v>922</v>
      </c>
      <c r="P79" s="12">
        <v>947</v>
      </c>
      <c r="Q79" s="12">
        <v>1028</v>
      </c>
      <c r="R79" s="12">
        <v>949.28571428571433</v>
      </c>
      <c r="S79" s="12"/>
      <c r="T79" s="12"/>
      <c r="U79" s="12"/>
      <c r="V79" s="12"/>
      <c r="W79" s="12"/>
      <c r="X79" s="12"/>
      <c r="Y79" s="12"/>
      <c r="Z79" s="12"/>
      <c r="AA79" s="12"/>
      <c r="AB79" s="12">
        <v>1442</v>
      </c>
      <c r="AC79" s="12">
        <v>1293</v>
      </c>
      <c r="AD79" s="12">
        <v>1292</v>
      </c>
      <c r="AE79" s="12">
        <v>1292</v>
      </c>
      <c r="AF79" s="12">
        <v>1290</v>
      </c>
      <c r="AG79" s="12">
        <v>1387</v>
      </c>
      <c r="AH79" s="12">
        <v>1483</v>
      </c>
      <c r="AI79" s="12">
        <v>1354.1428571428571</v>
      </c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>
        <v>40</v>
      </c>
      <c r="AV79" s="12">
        <v>81.7</v>
      </c>
      <c r="AW79" s="12">
        <v>66.7</v>
      </c>
      <c r="AX79" s="12">
        <v>78.3</v>
      </c>
      <c r="AY79" s="12">
        <v>75</v>
      </c>
      <c r="AZ79" s="12">
        <v>60</v>
      </c>
      <c r="BA79" s="12">
        <v>81.7</v>
      </c>
      <c r="BB79" s="12">
        <v>69.05714285714285</v>
      </c>
      <c r="BC79" s="12"/>
      <c r="BD79" s="12"/>
      <c r="BE79" s="12"/>
      <c r="BF79" s="12"/>
      <c r="BG79" s="12"/>
      <c r="BH79" s="12"/>
      <c r="BI79" s="12"/>
      <c r="BJ79" s="12"/>
      <c r="BK79" s="12"/>
      <c r="BL79" s="12">
        <v>55</v>
      </c>
      <c r="BM79" s="12">
        <v>70</v>
      </c>
      <c r="BN79" s="12">
        <v>75</v>
      </c>
      <c r="BO79" s="12">
        <v>85</v>
      </c>
      <c r="BP79" s="12">
        <v>80</v>
      </c>
      <c r="BQ79" s="12">
        <v>90</v>
      </c>
      <c r="BR79" s="12">
        <v>80</v>
      </c>
      <c r="BS79" s="12">
        <v>76.428571428571431</v>
      </c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>
        <v>14.3</v>
      </c>
      <c r="CF79" s="12">
        <v>8</v>
      </c>
      <c r="CG79" s="12">
        <v>10.8</v>
      </c>
      <c r="CH79" s="12">
        <v>8.1</v>
      </c>
      <c r="CI79" s="12">
        <v>9.1999999999999993</v>
      </c>
      <c r="CJ79" s="12">
        <v>11.6</v>
      </c>
      <c r="CK79" s="12">
        <v>7.6</v>
      </c>
      <c r="CL79" s="12">
        <v>9.9428571428571448</v>
      </c>
      <c r="CM79" s="12"/>
      <c r="CN79" s="12"/>
      <c r="CO79" s="12"/>
      <c r="CP79" s="12"/>
      <c r="CQ79" s="12"/>
      <c r="CR79" s="12"/>
      <c r="CS79" s="12"/>
      <c r="CT79" s="12"/>
      <c r="CU79" s="12"/>
      <c r="CV79" s="12">
        <v>10.7</v>
      </c>
      <c r="CW79" s="12">
        <v>7.7</v>
      </c>
      <c r="CX79" s="12">
        <v>9.6</v>
      </c>
      <c r="CY79" s="12">
        <v>6.6</v>
      </c>
      <c r="CZ79" s="12">
        <v>8.1999999999999993</v>
      </c>
      <c r="DA79" s="12">
        <v>7.5</v>
      </c>
      <c r="DB79" s="12">
        <v>7.2</v>
      </c>
      <c r="DC79" s="12">
        <v>8.2142857142857135</v>
      </c>
      <c r="DD79" s="12"/>
      <c r="DE79" s="12"/>
      <c r="DF79" s="19"/>
      <c r="DG79" s="19"/>
      <c r="DH79" s="19"/>
      <c r="DI79" s="19"/>
      <c r="DJ79" s="19"/>
      <c r="DK79" s="19"/>
      <c r="DL79" s="19"/>
      <c r="DM79" s="19"/>
      <c r="DN79" s="19"/>
      <c r="DO79" s="19">
        <v>60</v>
      </c>
      <c r="DP79" s="19">
        <v>60</v>
      </c>
      <c r="DQ79" s="19">
        <v>60</v>
      </c>
      <c r="DR79" s="19">
        <v>60</v>
      </c>
      <c r="DS79" s="19">
        <v>60</v>
      </c>
      <c r="DT79" s="19">
        <v>60</v>
      </c>
      <c r="DU79" s="19">
        <v>60</v>
      </c>
      <c r="DV79" s="19">
        <v>420</v>
      </c>
      <c r="DW79" s="19"/>
      <c r="DX79" s="19"/>
      <c r="DY79" s="19"/>
      <c r="DZ79" s="19"/>
      <c r="EA79" s="19"/>
      <c r="EB79" s="19"/>
      <c r="EC79" s="19"/>
      <c r="ED79" s="19"/>
      <c r="EE79" s="19"/>
      <c r="EF79" s="19">
        <v>20</v>
      </c>
      <c r="EG79" s="19">
        <v>20</v>
      </c>
      <c r="EH79" s="19">
        <v>20</v>
      </c>
      <c r="EI79" s="19">
        <v>20</v>
      </c>
      <c r="EJ79" s="19">
        <v>20</v>
      </c>
      <c r="EK79" s="19">
        <v>20</v>
      </c>
      <c r="EL79" s="19">
        <v>20</v>
      </c>
      <c r="EM79" s="19">
        <v>140</v>
      </c>
      <c r="EN79" s="19"/>
      <c r="EO79" s="19"/>
    </row>
    <row r="80" spans="1:145">
      <c r="A80" s="13">
        <v>4</v>
      </c>
      <c r="B80" s="12"/>
      <c r="C80" s="12"/>
      <c r="D80" s="12"/>
      <c r="E80" s="12"/>
      <c r="F80" s="12"/>
      <c r="G80" s="12"/>
      <c r="H80" s="12"/>
      <c r="I80" s="12"/>
      <c r="J80" s="12"/>
      <c r="K80" s="12">
        <v>921</v>
      </c>
      <c r="L80" s="12">
        <v>860</v>
      </c>
      <c r="M80" s="12">
        <v>934</v>
      </c>
      <c r="N80" s="12">
        <v>938</v>
      </c>
      <c r="O80" s="12">
        <v>922</v>
      </c>
      <c r="P80" s="12">
        <v>906</v>
      </c>
      <c r="Q80" s="12">
        <v>894</v>
      </c>
      <c r="R80" s="12">
        <v>910.71428571428567</v>
      </c>
      <c r="S80" s="12"/>
      <c r="T80" s="12"/>
      <c r="U80" s="12"/>
      <c r="V80" s="12"/>
      <c r="W80" s="12"/>
      <c r="X80" s="12"/>
      <c r="Y80" s="12"/>
      <c r="Z80" s="12"/>
      <c r="AA80" s="12"/>
      <c r="AB80" s="12">
        <v>1290</v>
      </c>
      <c r="AC80" s="12">
        <v>1405</v>
      </c>
      <c r="AD80" s="12">
        <v>1394</v>
      </c>
      <c r="AE80" s="12">
        <v>1205</v>
      </c>
      <c r="AF80" s="12">
        <v>1318</v>
      </c>
      <c r="AG80" s="12">
        <v>1371</v>
      </c>
      <c r="AH80" s="12">
        <v>1440</v>
      </c>
      <c r="AI80" s="12">
        <v>1346.1428571428571</v>
      </c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>
        <v>66.7</v>
      </c>
      <c r="AV80" s="12">
        <v>71.7</v>
      </c>
      <c r="AW80" s="12">
        <v>65</v>
      </c>
      <c r="AX80" s="12">
        <v>85</v>
      </c>
      <c r="AY80" s="12">
        <v>73.3</v>
      </c>
      <c r="AZ80" s="12">
        <v>73.3</v>
      </c>
      <c r="BA80" s="12">
        <v>90</v>
      </c>
      <c r="BB80" s="12">
        <v>75</v>
      </c>
      <c r="BC80" s="12"/>
      <c r="BD80" s="12"/>
      <c r="BE80" s="12"/>
      <c r="BF80" s="12"/>
      <c r="BG80" s="12"/>
      <c r="BH80" s="12"/>
      <c r="BI80" s="12"/>
      <c r="BJ80" s="12"/>
      <c r="BK80" s="12"/>
      <c r="BL80" s="12">
        <v>90</v>
      </c>
      <c r="BM80" s="12">
        <v>75</v>
      </c>
      <c r="BN80" s="12">
        <v>57.1</v>
      </c>
      <c r="BO80" s="12">
        <v>70</v>
      </c>
      <c r="BP80" s="12">
        <v>80</v>
      </c>
      <c r="BQ80" s="12">
        <v>100</v>
      </c>
      <c r="BR80" s="12">
        <v>80</v>
      </c>
      <c r="BS80" s="12">
        <v>78.871428571428581</v>
      </c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>
        <v>13.6</v>
      </c>
      <c r="CF80" s="12">
        <v>10.7</v>
      </c>
      <c r="CG80" s="12">
        <v>10.6</v>
      </c>
      <c r="CH80" s="12">
        <v>7.2</v>
      </c>
      <c r="CI80" s="12">
        <v>9.1</v>
      </c>
      <c r="CJ80" s="12">
        <v>11.5</v>
      </c>
      <c r="CK80" s="12">
        <v>5.9</v>
      </c>
      <c r="CL80" s="12">
        <v>9.8000000000000007</v>
      </c>
      <c r="CM80" s="12"/>
      <c r="CN80" s="12"/>
      <c r="CO80" s="12"/>
      <c r="CP80" s="12"/>
      <c r="CQ80" s="12"/>
      <c r="CR80" s="12"/>
      <c r="CS80" s="12"/>
      <c r="CT80" s="12"/>
      <c r="CU80" s="12"/>
      <c r="CV80" s="12">
        <v>6.1</v>
      </c>
      <c r="CW80" s="12">
        <v>8.8000000000000007</v>
      </c>
      <c r="CX80" s="12">
        <v>12.7</v>
      </c>
      <c r="CY80" s="12">
        <v>8.6</v>
      </c>
      <c r="CZ80" s="12">
        <v>10.199999999999999</v>
      </c>
      <c r="DA80" s="12">
        <v>5</v>
      </c>
      <c r="DB80" s="12">
        <v>8.3000000000000007</v>
      </c>
      <c r="DC80" s="12">
        <v>8.5285714285714285</v>
      </c>
      <c r="DD80" s="12"/>
      <c r="DE80" s="12"/>
      <c r="DF80" s="19"/>
      <c r="DG80" s="19"/>
      <c r="DH80" s="19"/>
      <c r="DI80" s="19"/>
      <c r="DJ80" s="19"/>
      <c r="DK80" s="19"/>
      <c r="DL80" s="19"/>
      <c r="DM80" s="19"/>
      <c r="DN80" s="19"/>
      <c r="DO80" s="19">
        <v>60</v>
      </c>
      <c r="DP80" s="19">
        <v>60</v>
      </c>
      <c r="DQ80" s="19">
        <v>60</v>
      </c>
      <c r="DR80" s="19">
        <v>60</v>
      </c>
      <c r="DS80" s="19">
        <v>60</v>
      </c>
      <c r="DT80" s="19">
        <v>60</v>
      </c>
      <c r="DU80" s="19">
        <v>60</v>
      </c>
      <c r="DV80" s="19">
        <v>420</v>
      </c>
      <c r="DW80" s="19"/>
      <c r="DX80" s="19"/>
      <c r="DY80" s="19"/>
      <c r="DZ80" s="19"/>
      <c r="EA80" s="19"/>
      <c r="EB80" s="19"/>
      <c r="EC80" s="19"/>
      <c r="ED80" s="19"/>
      <c r="EE80" s="19"/>
      <c r="EF80" s="19">
        <v>20</v>
      </c>
      <c r="EG80" s="19">
        <v>20</v>
      </c>
      <c r="EH80" s="19">
        <v>21</v>
      </c>
      <c r="EI80" s="19">
        <v>20</v>
      </c>
      <c r="EJ80" s="19">
        <v>20</v>
      </c>
      <c r="EK80" s="19">
        <v>20</v>
      </c>
      <c r="EL80" s="19">
        <v>20</v>
      </c>
      <c r="EM80" s="19">
        <v>141</v>
      </c>
      <c r="EN80" s="19"/>
      <c r="EO80" s="19"/>
    </row>
    <row r="81" spans="1:145">
      <c r="A81" s="13">
        <v>5</v>
      </c>
      <c r="B81" s="12"/>
      <c r="C81" s="12"/>
      <c r="D81" s="12"/>
      <c r="E81" s="12"/>
      <c r="F81" s="12"/>
      <c r="G81" s="12"/>
      <c r="H81" s="12"/>
      <c r="I81" s="12"/>
      <c r="J81" s="12"/>
      <c r="K81" s="12">
        <v>911</v>
      </c>
      <c r="L81" s="12">
        <v>910</v>
      </c>
      <c r="M81" s="12">
        <v>904</v>
      </c>
      <c r="N81" s="12">
        <v>890</v>
      </c>
      <c r="O81" s="12">
        <v>929</v>
      </c>
      <c r="P81" s="12">
        <v>841</v>
      </c>
      <c r="Q81" s="12">
        <v>889</v>
      </c>
      <c r="R81" s="12">
        <v>896.28571428571433</v>
      </c>
      <c r="S81" s="12"/>
      <c r="T81" s="12"/>
      <c r="U81" s="12"/>
      <c r="V81" s="12"/>
      <c r="W81" s="12"/>
      <c r="X81" s="12"/>
      <c r="Y81" s="12"/>
      <c r="Z81" s="12"/>
      <c r="AA81" s="12"/>
      <c r="AB81" s="12">
        <v>1420</v>
      </c>
      <c r="AC81" s="12">
        <v>1422</v>
      </c>
      <c r="AD81" s="12">
        <v>1311</v>
      </c>
      <c r="AE81" s="12">
        <v>1492</v>
      </c>
      <c r="AF81" s="12">
        <v>1418</v>
      </c>
      <c r="AG81" s="12">
        <v>1461</v>
      </c>
      <c r="AH81" s="12">
        <v>1423</v>
      </c>
      <c r="AI81" s="12">
        <v>1421</v>
      </c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>
        <v>78.3</v>
      </c>
      <c r="AV81" s="12">
        <v>66.7</v>
      </c>
      <c r="AW81" s="12">
        <v>78.7</v>
      </c>
      <c r="AX81" s="12">
        <v>83.3</v>
      </c>
      <c r="AY81" s="12">
        <v>56.7</v>
      </c>
      <c r="AZ81" s="12">
        <v>63.3</v>
      </c>
      <c r="BA81" s="12">
        <v>70</v>
      </c>
      <c r="BB81" s="12">
        <v>71</v>
      </c>
      <c r="BC81" s="12"/>
      <c r="BD81" s="12"/>
      <c r="BE81" s="12"/>
      <c r="BF81" s="12"/>
      <c r="BG81" s="12"/>
      <c r="BH81" s="12"/>
      <c r="BI81" s="12"/>
      <c r="BJ81" s="12"/>
      <c r="BK81" s="12"/>
      <c r="BL81" s="12">
        <v>85</v>
      </c>
      <c r="BM81" s="12">
        <v>75</v>
      </c>
      <c r="BN81" s="12">
        <v>70</v>
      </c>
      <c r="BO81" s="12">
        <v>85</v>
      </c>
      <c r="BP81" s="12">
        <v>80</v>
      </c>
      <c r="BQ81" s="12">
        <v>80</v>
      </c>
      <c r="BR81" s="12">
        <v>90</v>
      </c>
      <c r="BS81" s="12">
        <v>80.714285714285708</v>
      </c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>
        <v>8.3000000000000007</v>
      </c>
      <c r="CF81" s="12">
        <v>10.1</v>
      </c>
      <c r="CG81" s="12">
        <v>8.1</v>
      </c>
      <c r="CH81" s="12">
        <v>8.1999999999999993</v>
      </c>
      <c r="CI81" s="12">
        <v>12.9</v>
      </c>
      <c r="CJ81" s="12">
        <v>13.2</v>
      </c>
      <c r="CK81" s="12">
        <v>9.6999999999999993</v>
      </c>
      <c r="CL81" s="12">
        <v>10.071428571428571</v>
      </c>
      <c r="CM81" s="12"/>
      <c r="CN81" s="12"/>
      <c r="CO81" s="12"/>
      <c r="CP81" s="12"/>
      <c r="CQ81" s="12"/>
      <c r="CR81" s="12"/>
      <c r="CS81" s="12"/>
      <c r="CT81" s="12"/>
      <c r="CU81" s="12"/>
      <c r="CV81" s="12">
        <v>8.1</v>
      </c>
      <c r="CW81" s="12">
        <v>8.8000000000000007</v>
      </c>
      <c r="CX81" s="12">
        <v>10.9</v>
      </c>
      <c r="CY81" s="12">
        <v>6.7</v>
      </c>
      <c r="CZ81" s="12">
        <v>7.7</v>
      </c>
      <c r="DA81" s="12">
        <v>8.5</v>
      </c>
      <c r="DB81" s="12">
        <v>6.8</v>
      </c>
      <c r="DC81" s="12">
        <v>8.2142857142857135</v>
      </c>
      <c r="DD81" s="12"/>
      <c r="DE81" s="12"/>
      <c r="DF81" s="19"/>
      <c r="DG81" s="19"/>
      <c r="DH81" s="19"/>
      <c r="DI81" s="19"/>
      <c r="DJ81" s="19"/>
      <c r="DK81" s="19"/>
      <c r="DL81" s="19"/>
      <c r="DM81" s="19"/>
      <c r="DN81" s="19"/>
      <c r="DO81" s="19">
        <v>60</v>
      </c>
      <c r="DP81" s="19">
        <v>69</v>
      </c>
      <c r="DQ81" s="19">
        <v>61</v>
      </c>
      <c r="DR81" s="19">
        <v>60</v>
      </c>
      <c r="DS81" s="19">
        <v>60</v>
      </c>
      <c r="DT81" s="19">
        <v>60</v>
      </c>
      <c r="DU81" s="19">
        <v>60</v>
      </c>
      <c r="DV81" s="19">
        <v>430</v>
      </c>
      <c r="DW81" s="19"/>
      <c r="DX81" s="19"/>
      <c r="DY81" s="19"/>
      <c r="DZ81" s="19"/>
      <c r="EA81" s="19"/>
      <c r="EB81" s="19"/>
      <c r="EC81" s="19"/>
      <c r="ED81" s="19"/>
      <c r="EE81" s="19"/>
      <c r="EF81" s="19">
        <v>20</v>
      </c>
      <c r="EG81" s="19">
        <v>20</v>
      </c>
      <c r="EH81" s="19">
        <v>20</v>
      </c>
      <c r="EI81" s="19">
        <v>20</v>
      </c>
      <c r="EJ81" s="19">
        <v>20</v>
      </c>
      <c r="EK81" s="19">
        <v>20</v>
      </c>
      <c r="EL81" s="19">
        <v>20</v>
      </c>
      <c r="EM81" s="19">
        <v>140</v>
      </c>
      <c r="EN81" s="19"/>
      <c r="EO81" s="19"/>
    </row>
    <row r="82" spans="1:145">
      <c r="A82" s="13">
        <v>6</v>
      </c>
      <c r="B82" s="12"/>
      <c r="C82" s="12"/>
      <c r="D82" s="12"/>
      <c r="E82" s="12"/>
      <c r="F82" s="12"/>
      <c r="G82" s="12"/>
      <c r="H82" s="12"/>
      <c r="I82" s="12"/>
      <c r="J82" s="12"/>
      <c r="K82" s="12">
        <v>909</v>
      </c>
      <c r="L82" s="12">
        <v>941</v>
      </c>
      <c r="M82" s="12">
        <v>877</v>
      </c>
      <c r="N82" s="12">
        <v>862</v>
      </c>
      <c r="O82" s="12">
        <v>973</v>
      </c>
      <c r="P82" s="12">
        <v>923</v>
      </c>
      <c r="Q82" s="12">
        <v>905</v>
      </c>
      <c r="R82" s="12">
        <v>912.85714285714289</v>
      </c>
      <c r="S82" s="12"/>
      <c r="T82" s="12"/>
      <c r="U82" s="12"/>
      <c r="V82" s="12"/>
      <c r="W82" s="12"/>
      <c r="X82" s="12"/>
      <c r="Y82" s="12"/>
      <c r="Z82" s="12"/>
      <c r="AA82" s="12"/>
      <c r="AB82" s="12">
        <v>1421</v>
      </c>
      <c r="AC82" s="12">
        <v>1439</v>
      </c>
      <c r="AD82" s="12">
        <v>1442</v>
      </c>
      <c r="AE82" s="12">
        <v>1432</v>
      </c>
      <c r="AF82" s="12">
        <v>1365</v>
      </c>
      <c r="AG82" s="12">
        <v>1451</v>
      </c>
      <c r="AH82" s="12">
        <v>1531</v>
      </c>
      <c r="AI82" s="12">
        <v>1440.1428571428571</v>
      </c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>
        <v>73.3</v>
      </c>
      <c r="AV82" s="12">
        <v>66.7</v>
      </c>
      <c r="AW82" s="12">
        <v>78.3</v>
      </c>
      <c r="AX82" s="12">
        <v>68.3</v>
      </c>
      <c r="AY82" s="12">
        <v>75</v>
      </c>
      <c r="AZ82" s="12">
        <v>68.3</v>
      </c>
      <c r="BA82" s="12">
        <v>83.3</v>
      </c>
      <c r="BB82" s="12">
        <v>73.314285714285717</v>
      </c>
      <c r="BC82" s="12"/>
      <c r="BD82" s="12"/>
      <c r="BE82" s="12"/>
      <c r="BF82" s="12"/>
      <c r="BG82" s="12"/>
      <c r="BH82" s="12"/>
      <c r="BI82" s="12"/>
      <c r="BJ82" s="12"/>
      <c r="BK82" s="12"/>
      <c r="BL82" s="12">
        <v>65</v>
      </c>
      <c r="BM82" s="12">
        <v>70</v>
      </c>
      <c r="BN82" s="12">
        <v>80</v>
      </c>
      <c r="BO82" s="12">
        <v>85</v>
      </c>
      <c r="BP82" s="12">
        <v>50</v>
      </c>
      <c r="BQ82" s="12">
        <v>70</v>
      </c>
      <c r="BR82" s="12">
        <v>60</v>
      </c>
      <c r="BS82" s="12">
        <v>68.571428571428569</v>
      </c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>
        <v>8.6999999999999993</v>
      </c>
      <c r="CF82" s="12">
        <v>9.8000000000000007</v>
      </c>
      <c r="CG82" s="12">
        <v>7</v>
      </c>
      <c r="CH82" s="12">
        <v>9.6</v>
      </c>
      <c r="CI82" s="12">
        <v>7.9</v>
      </c>
      <c r="CJ82" s="12">
        <v>9.1</v>
      </c>
      <c r="CK82" s="12">
        <v>8</v>
      </c>
      <c r="CL82" s="12">
        <v>8.5857142857142854</v>
      </c>
      <c r="CM82" s="12"/>
      <c r="CN82" s="12"/>
      <c r="CO82" s="12"/>
      <c r="CP82" s="12"/>
      <c r="CQ82" s="12"/>
      <c r="CR82" s="12"/>
      <c r="CS82" s="12"/>
      <c r="CT82" s="12"/>
      <c r="CU82" s="12"/>
      <c r="CV82" s="12">
        <v>10.1</v>
      </c>
      <c r="CW82" s="12">
        <v>9.6999999999999993</v>
      </c>
      <c r="CX82" s="12">
        <v>8</v>
      </c>
      <c r="CY82" s="12">
        <v>8.3000000000000007</v>
      </c>
      <c r="CZ82" s="12">
        <v>13</v>
      </c>
      <c r="DA82" s="12">
        <v>9.1</v>
      </c>
      <c r="DB82" s="12">
        <v>13.7</v>
      </c>
      <c r="DC82" s="12">
        <v>10.27142857142857</v>
      </c>
      <c r="DD82" s="12"/>
      <c r="DE82" s="12"/>
      <c r="DF82" s="19"/>
      <c r="DG82" s="19"/>
      <c r="DH82" s="19"/>
      <c r="DI82" s="19"/>
      <c r="DJ82" s="19"/>
      <c r="DK82" s="19"/>
      <c r="DL82" s="19"/>
      <c r="DM82" s="19"/>
      <c r="DN82" s="19"/>
      <c r="DO82" s="19">
        <v>60</v>
      </c>
      <c r="DP82" s="19">
        <v>60</v>
      </c>
      <c r="DQ82" s="19">
        <v>60</v>
      </c>
      <c r="DR82" s="19">
        <v>60</v>
      </c>
      <c r="DS82" s="19">
        <v>60</v>
      </c>
      <c r="DT82" s="19">
        <v>60</v>
      </c>
      <c r="DU82" s="19">
        <v>60</v>
      </c>
      <c r="DV82" s="19">
        <v>420</v>
      </c>
      <c r="DW82" s="19"/>
      <c r="DX82" s="19"/>
      <c r="DY82" s="19"/>
      <c r="DZ82" s="19"/>
      <c r="EA82" s="19"/>
      <c r="EB82" s="19"/>
      <c r="EC82" s="19"/>
      <c r="ED82" s="19"/>
      <c r="EE82" s="19"/>
      <c r="EF82" s="19">
        <v>20</v>
      </c>
      <c r="EG82" s="19">
        <v>20</v>
      </c>
      <c r="EH82" s="19">
        <v>20</v>
      </c>
      <c r="EI82" s="19">
        <v>20</v>
      </c>
      <c r="EJ82" s="19">
        <v>20</v>
      </c>
      <c r="EK82" s="19">
        <v>20</v>
      </c>
      <c r="EL82" s="19">
        <v>20</v>
      </c>
      <c r="EM82" s="19">
        <v>140</v>
      </c>
      <c r="EN82" s="19"/>
      <c r="EO82" s="19"/>
    </row>
    <row r="83" spans="1:145">
      <c r="A83" s="13">
        <v>7</v>
      </c>
      <c r="B83" s="12"/>
      <c r="C83" s="12"/>
      <c r="D83" s="12"/>
      <c r="E83" s="12"/>
      <c r="F83" s="12"/>
      <c r="G83" s="12"/>
      <c r="H83" s="12"/>
      <c r="I83" s="12"/>
      <c r="J83" s="12"/>
      <c r="K83" s="12">
        <v>970</v>
      </c>
      <c r="L83" s="12">
        <v>961</v>
      </c>
      <c r="M83" s="12">
        <v>912</v>
      </c>
      <c r="N83" s="12">
        <v>991</v>
      </c>
      <c r="O83" s="12">
        <v>1036</v>
      </c>
      <c r="P83" s="12">
        <v>976</v>
      </c>
      <c r="Q83" s="12">
        <v>997</v>
      </c>
      <c r="R83" s="12">
        <v>977.57142857142856</v>
      </c>
      <c r="S83" s="12"/>
      <c r="T83" s="12"/>
      <c r="U83" s="12"/>
      <c r="V83" s="12"/>
      <c r="W83" s="12"/>
      <c r="X83" s="12"/>
      <c r="Y83" s="12"/>
      <c r="Z83" s="12"/>
      <c r="AA83" s="12"/>
      <c r="AB83" s="12">
        <v>1406</v>
      </c>
      <c r="AC83" s="12">
        <v>1397</v>
      </c>
      <c r="AD83" s="12">
        <v>1526</v>
      </c>
      <c r="AE83" s="12">
        <v>1262</v>
      </c>
      <c r="AF83" s="12">
        <v>1491</v>
      </c>
      <c r="AG83" s="12">
        <v>1492</v>
      </c>
      <c r="AH83" s="12">
        <v>1482</v>
      </c>
      <c r="AI83" s="12">
        <v>1436.5714285714287</v>
      </c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>
        <v>80</v>
      </c>
      <c r="AV83" s="12">
        <v>80</v>
      </c>
      <c r="AW83" s="12">
        <v>81.7</v>
      </c>
      <c r="AX83" s="12">
        <v>73.3</v>
      </c>
      <c r="AY83" s="12">
        <v>83.3</v>
      </c>
      <c r="AZ83" s="12">
        <v>81.7</v>
      </c>
      <c r="BA83" s="12">
        <v>78.3</v>
      </c>
      <c r="BB83" s="12">
        <v>79.757142857142853</v>
      </c>
      <c r="BC83" s="12"/>
      <c r="BD83" s="12"/>
      <c r="BE83" s="12"/>
      <c r="BF83" s="12"/>
      <c r="BG83" s="12"/>
      <c r="BH83" s="12"/>
      <c r="BI83" s="12"/>
      <c r="BJ83" s="12"/>
      <c r="BK83" s="12"/>
      <c r="BL83" s="12">
        <v>75</v>
      </c>
      <c r="BM83" s="12">
        <v>95</v>
      </c>
      <c r="BN83" s="12">
        <v>65</v>
      </c>
      <c r="BO83" s="12">
        <v>85</v>
      </c>
      <c r="BP83" s="12">
        <v>75</v>
      </c>
      <c r="BQ83" s="12">
        <v>85</v>
      </c>
      <c r="BR83" s="12">
        <v>90</v>
      </c>
      <c r="BS83" s="12">
        <v>81.428571428571431</v>
      </c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>
        <v>8.6999999999999993</v>
      </c>
      <c r="CF83" s="12">
        <v>8.1999999999999993</v>
      </c>
      <c r="CG83" s="12">
        <v>7</v>
      </c>
      <c r="CH83" s="12">
        <v>9.6999999999999993</v>
      </c>
      <c r="CI83" s="12">
        <v>7.8</v>
      </c>
      <c r="CJ83" s="12">
        <v>6.4</v>
      </c>
      <c r="CK83" s="12">
        <v>8</v>
      </c>
      <c r="CL83" s="12">
        <v>7.9714285714285698</v>
      </c>
      <c r="CM83" s="12"/>
      <c r="CN83" s="12"/>
      <c r="CO83" s="12"/>
      <c r="CP83" s="12"/>
      <c r="CQ83" s="12"/>
      <c r="CR83" s="12"/>
      <c r="CS83" s="12"/>
      <c r="CT83" s="12"/>
      <c r="CU83" s="12"/>
      <c r="CV83" s="12">
        <v>7</v>
      </c>
      <c r="CW83" s="12">
        <v>6.4</v>
      </c>
      <c r="CX83" s="12">
        <v>9</v>
      </c>
      <c r="CY83" s="12">
        <v>7.5</v>
      </c>
      <c r="CZ83" s="12">
        <v>7.8</v>
      </c>
      <c r="DA83" s="12">
        <v>6.3</v>
      </c>
      <c r="DB83" s="12">
        <v>7.2</v>
      </c>
      <c r="DC83" s="12">
        <v>7.3142857142857141</v>
      </c>
      <c r="DD83" s="12"/>
      <c r="DE83" s="12"/>
      <c r="DF83" s="19"/>
      <c r="DG83" s="19"/>
      <c r="DH83" s="19"/>
      <c r="DI83" s="19"/>
      <c r="DJ83" s="19"/>
      <c r="DK83" s="19"/>
      <c r="DL83" s="19"/>
      <c r="DM83" s="19"/>
      <c r="DN83" s="19"/>
      <c r="DO83" s="19">
        <v>60</v>
      </c>
      <c r="DP83" s="19">
        <v>60</v>
      </c>
      <c r="DQ83" s="19">
        <v>60</v>
      </c>
      <c r="DR83" s="19">
        <v>60</v>
      </c>
      <c r="DS83" s="19">
        <v>60</v>
      </c>
      <c r="DT83" s="19">
        <v>60</v>
      </c>
      <c r="DU83" s="19">
        <v>60</v>
      </c>
      <c r="DV83" s="19">
        <v>420</v>
      </c>
      <c r="DW83" s="19"/>
      <c r="DX83" s="19"/>
      <c r="DY83" s="19"/>
      <c r="DZ83" s="19"/>
      <c r="EA83" s="19"/>
      <c r="EB83" s="19"/>
      <c r="EC83" s="19"/>
      <c r="ED83" s="19"/>
      <c r="EE83" s="19"/>
      <c r="EF83" s="19">
        <v>20</v>
      </c>
      <c r="EG83" s="19">
        <v>20</v>
      </c>
      <c r="EH83" s="19">
        <v>20</v>
      </c>
      <c r="EI83" s="19">
        <v>20</v>
      </c>
      <c r="EJ83" s="19">
        <v>20</v>
      </c>
      <c r="EK83" s="19">
        <v>20</v>
      </c>
      <c r="EL83" s="19">
        <v>20</v>
      </c>
      <c r="EM83" s="19">
        <v>140</v>
      </c>
      <c r="EN83" s="19"/>
      <c r="EO83" s="19"/>
    </row>
    <row r="84" spans="1:145">
      <c r="A84" s="13">
        <v>8</v>
      </c>
      <c r="B84" s="12"/>
      <c r="C84" s="12"/>
      <c r="D84" s="12"/>
      <c r="E84" s="12"/>
      <c r="F84" s="12"/>
      <c r="G84" s="12"/>
      <c r="H84" s="12"/>
      <c r="I84" s="12"/>
      <c r="J84" s="12"/>
      <c r="K84" s="12">
        <v>1010.9999999999999</v>
      </c>
      <c r="L84" s="12">
        <v>989</v>
      </c>
      <c r="M84" s="12">
        <v>942</v>
      </c>
      <c r="N84" s="12">
        <v>1033</v>
      </c>
      <c r="O84" s="12">
        <v>1103</v>
      </c>
      <c r="P84" s="12">
        <v>989</v>
      </c>
      <c r="Q84" s="12">
        <v>1031</v>
      </c>
      <c r="R84" s="12">
        <v>1014</v>
      </c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>
        <v>80</v>
      </c>
      <c r="AV84" s="12">
        <v>78.3</v>
      </c>
      <c r="AW84" s="12">
        <v>80</v>
      </c>
      <c r="AX84" s="12">
        <v>90</v>
      </c>
      <c r="AY84" s="12">
        <v>83.3</v>
      </c>
      <c r="AZ84" s="12">
        <v>80</v>
      </c>
      <c r="BA84" s="12">
        <v>85</v>
      </c>
      <c r="BB84" s="12">
        <v>82.371428571428581</v>
      </c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>
        <v>10.3</v>
      </c>
      <c r="CF84" s="12">
        <v>7.7</v>
      </c>
      <c r="CG84" s="12">
        <v>7.9</v>
      </c>
      <c r="CH84" s="12">
        <v>6.5</v>
      </c>
      <c r="CI84" s="12">
        <v>8.1999999999999993</v>
      </c>
      <c r="CJ84" s="12">
        <v>8.6999999999999993</v>
      </c>
      <c r="CK84" s="12">
        <v>7.5</v>
      </c>
      <c r="CL84" s="12">
        <v>8.1142857142857139</v>
      </c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9"/>
      <c r="DG84" s="19"/>
      <c r="DH84" s="19"/>
      <c r="DI84" s="19"/>
      <c r="DJ84" s="19"/>
      <c r="DK84" s="19"/>
      <c r="DL84" s="19"/>
      <c r="DM84" s="19"/>
      <c r="DN84" s="19"/>
      <c r="DO84" s="19">
        <v>60</v>
      </c>
      <c r="DP84" s="19">
        <v>60</v>
      </c>
      <c r="DQ84" s="19">
        <v>60</v>
      </c>
      <c r="DR84" s="19">
        <v>60</v>
      </c>
      <c r="DS84" s="19">
        <v>60</v>
      </c>
      <c r="DT84" s="19">
        <v>60</v>
      </c>
      <c r="DU84" s="19">
        <v>60</v>
      </c>
      <c r="DV84" s="19">
        <v>420</v>
      </c>
      <c r="DW84" s="19"/>
      <c r="DX84" s="19"/>
      <c r="DY84" s="19"/>
      <c r="DZ84" s="19"/>
      <c r="EA84" s="19"/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9"/>
      <c r="EN84" s="19"/>
      <c r="EO84" s="19"/>
    </row>
    <row r="85" spans="1:145">
      <c r="A85" s="13">
        <v>9</v>
      </c>
      <c r="B85" s="12"/>
      <c r="C85" s="12"/>
      <c r="D85" s="12"/>
      <c r="E85" s="12"/>
      <c r="F85" s="12"/>
      <c r="G85" s="12"/>
      <c r="H85" s="12"/>
      <c r="I85" s="12"/>
      <c r="J85" s="12"/>
      <c r="K85" s="12">
        <v>936</v>
      </c>
      <c r="L85" s="12">
        <v>999</v>
      </c>
      <c r="M85" s="12">
        <v>939</v>
      </c>
      <c r="N85" s="12">
        <v>997</v>
      </c>
      <c r="O85" s="12">
        <v>1029</v>
      </c>
      <c r="P85" s="12">
        <v>853</v>
      </c>
      <c r="Q85" s="12">
        <v>984</v>
      </c>
      <c r="R85" s="12">
        <v>962.42857142857144</v>
      </c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>
        <v>86.7</v>
      </c>
      <c r="AV85" s="12">
        <v>76.7</v>
      </c>
      <c r="AW85" s="12">
        <v>80</v>
      </c>
      <c r="AX85" s="12">
        <v>66.7</v>
      </c>
      <c r="AY85" s="12">
        <v>83.3</v>
      </c>
      <c r="AZ85" s="12">
        <v>80</v>
      </c>
      <c r="BA85" s="12">
        <v>56.7</v>
      </c>
      <c r="BB85" s="12">
        <v>75.728571428571428</v>
      </c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>
        <v>7.5</v>
      </c>
      <c r="CF85" s="12">
        <v>7.9</v>
      </c>
      <c r="CG85" s="12">
        <v>9.9</v>
      </c>
      <c r="CH85" s="12">
        <v>10</v>
      </c>
      <c r="CI85" s="12">
        <v>7.5</v>
      </c>
      <c r="CJ85" s="12">
        <v>8.6</v>
      </c>
      <c r="CK85" s="12">
        <v>11.8</v>
      </c>
      <c r="CL85" s="12">
        <v>9.0285714285714285</v>
      </c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9"/>
      <c r="DG85" s="19"/>
      <c r="DH85" s="19"/>
      <c r="DI85" s="19"/>
      <c r="DJ85" s="19"/>
      <c r="DK85" s="19"/>
      <c r="DL85" s="19"/>
      <c r="DM85" s="19"/>
      <c r="DN85" s="19"/>
      <c r="DO85" s="19">
        <v>60</v>
      </c>
      <c r="DP85" s="19">
        <v>60</v>
      </c>
      <c r="DQ85" s="19">
        <v>60</v>
      </c>
      <c r="DR85" s="19">
        <v>60</v>
      </c>
      <c r="DS85" s="19">
        <v>60</v>
      </c>
      <c r="DT85" s="19">
        <v>60</v>
      </c>
      <c r="DU85" s="19">
        <v>60</v>
      </c>
      <c r="DV85" s="19">
        <v>420</v>
      </c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</row>
    <row r="86" spans="1:145">
      <c r="A86" s="13">
        <v>10</v>
      </c>
      <c r="B86" s="12"/>
      <c r="C86" s="12"/>
      <c r="D86" s="12"/>
      <c r="E86" s="12"/>
      <c r="F86" s="12"/>
      <c r="G86" s="12"/>
      <c r="H86" s="12"/>
      <c r="I86" s="12"/>
      <c r="J86" s="12"/>
      <c r="K86" s="12">
        <v>950</v>
      </c>
      <c r="L86" s="12">
        <v>948</v>
      </c>
      <c r="M86" s="12">
        <v>942</v>
      </c>
      <c r="N86" s="12">
        <v>963</v>
      </c>
      <c r="O86" s="12">
        <v>1016.9999999999999</v>
      </c>
      <c r="P86" s="12">
        <v>869</v>
      </c>
      <c r="Q86" s="12">
        <v>897</v>
      </c>
      <c r="R86" s="12">
        <v>940.85714285714289</v>
      </c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>
        <v>76.7</v>
      </c>
      <c r="AV86" s="12">
        <v>81.7</v>
      </c>
      <c r="AW86" s="12">
        <v>88.3</v>
      </c>
      <c r="AX86" s="12">
        <v>85</v>
      </c>
      <c r="AY86" s="12">
        <v>81.7</v>
      </c>
      <c r="AZ86" s="12">
        <v>85</v>
      </c>
      <c r="BA86" s="12">
        <v>80</v>
      </c>
      <c r="BB86" s="12">
        <v>82.628571428571419</v>
      </c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>
        <v>8.5</v>
      </c>
      <c r="CF86" s="12">
        <v>7.8</v>
      </c>
      <c r="CG86" s="12">
        <v>6.7</v>
      </c>
      <c r="CH86" s="12">
        <v>8.5</v>
      </c>
      <c r="CI86" s="12">
        <v>7.2</v>
      </c>
      <c r="CJ86" s="12">
        <v>6.9</v>
      </c>
      <c r="CK86" s="12">
        <v>8</v>
      </c>
      <c r="CL86" s="12">
        <v>7.6571428571428575</v>
      </c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9"/>
      <c r="DG86" s="19"/>
      <c r="DH86" s="19"/>
      <c r="DI86" s="19"/>
      <c r="DJ86" s="19"/>
      <c r="DK86" s="19"/>
      <c r="DL86" s="19"/>
      <c r="DM86" s="19"/>
      <c r="DN86" s="19"/>
      <c r="DO86" s="19">
        <v>60</v>
      </c>
      <c r="DP86" s="19">
        <v>60</v>
      </c>
      <c r="DQ86" s="19">
        <v>60</v>
      </c>
      <c r="DR86" s="19">
        <v>60</v>
      </c>
      <c r="DS86" s="19">
        <v>60</v>
      </c>
      <c r="DT86" s="19">
        <v>60</v>
      </c>
      <c r="DU86" s="19">
        <v>60</v>
      </c>
      <c r="DV86" s="19">
        <v>420</v>
      </c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</row>
    <row r="87" spans="1:145">
      <c r="A87" s="13">
        <v>11</v>
      </c>
      <c r="B87" s="12"/>
      <c r="C87" s="12"/>
      <c r="D87" s="12"/>
      <c r="E87" s="12"/>
      <c r="F87" s="12"/>
      <c r="G87" s="12"/>
      <c r="H87" s="12"/>
      <c r="I87" s="12"/>
      <c r="J87" s="12"/>
      <c r="K87" s="12">
        <v>907</v>
      </c>
      <c r="L87" s="12">
        <v>928</v>
      </c>
      <c r="M87" s="12">
        <v>916</v>
      </c>
      <c r="N87" s="12">
        <v>983</v>
      </c>
      <c r="O87" s="12">
        <v>980</v>
      </c>
      <c r="P87" s="12">
        <v>924</v>
      </c>
      <c r="Q87" s="12">
        <v>960</v>
      </c>
      <c r="R87" s="12">
        <v>942.57142857142856</v>
      </c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>
        <v>86.7</v>
      </c>
      <c r="AV87" s="12">
        <v>81.7</v>
      </c>
      <c r="AW87" s="12">
        <v>78.3</v>
      </c>
      <c r="AX87" s="12">
        <v>71.7</v>
      </c>
      <c r="AY87" s="12">
        <v>80</v>
      </c>
      <c r="AZ87" s="12">
        <v>86.7</v>
      </c>
      <c r="BA87" s="12">
        <v>76.7</v>
      </c>
      <c r="BB87" s="12">
        <v>80.257142857142853</v>
      </c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>
        <v>6.8</v>
      </c>
      <c r="CF87" s="12">
        <v>7.9</v>
      </c>
      <c r="CG87" s="12">
        <v>9.5</v>
      </c>
      <c r="CH87" s="12">
        <v>8.5</v>
      </c>
      <c r="CI87" s="12">
        <v>7.5</v>
      </c>
      <c r="CJ87" s="12">
        <v>6.8</v>
      </c>
      <c r="CK87" s="12">
        <v>8.4</v>
      </c>
      <c r="CL87" s="12">
        <v>7.9142857142857137</v>
      </c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9"/>
      <c r="DG87" s="19"/>
      <c r="DH87" s="19"/>
      <c r="DI87" s="19"/>
      <c r="DJ87" s="19"/>
      <c r="DK87" s="19"/>
      <c r="DL87" s="19"/>
      <c r="DM87" s="19"/>
      <c r="DN87" s="19"/>
      <c r="DO87" s="19">
        <v>60</v>
      </c>
      <c r="DP87" s="19">
        <v>60</v>
      </c>
      <c r="DQ87" s="19">
        <v>60</v>
      </c>
      <c r="DR87" s="19">
        <v>60</v>
      </c>
      <c r="DS87" s="19">
        <v>60</v>
      </c>
      <c r="DT87" s="19">
        <v>60</v>
      </c>
      <c r="DU87" s="19">
        <v>60</v>
      </c>
      <c r="DV87" s="19">
        <v>420</v>
      </c>
      <c r="DW87" s="19"/>
      <c r="DX87" s="19"/>
      <c r="DY87" s="19"/>
      <c r="DZ87" s="19"/>
      <c r="EA87" s="19"/>
      <c r="EB87" s="19"/>
      <c r="EC87" s="19"/>
      <c r="ED87" s="19"/>
      <c r="EE87" s="19"/>
      <c r="EF87" s="19"/>
      <c r="EG87" s="19"/>
      <c r="EH87" s="19"/>
      <c r="EI87" s="19"/>
      <c r="EJ87" s="19"/>
      <c r="EK87" s="19"/>
      <c r="EL87" s="19"/>
      <c r="EM87" s="19"/>
      <c r="EN87" s="19"/>
      <c r="EO87" s="19"/>
    </row>
    <row r="88" spans="1:145">
      <c r="A88" s="13">
        <v>12</v>
      </c>
      <c r="B88" s="12"/>
      <c r="C88" s="12"/>
      <c r="D88" s="12"/>
      <c r="E88" s="12"/>
      <c r="F88" s="12"/>
      <c r="G88" s="12"/>
      <c r="H88" s="12"/>
      <c r="I88" s="12"/>
      <c r="J88" s="12"/>
      <c r="K88" s="12">
        <v>909</v>
      </c>
      <c r="L88" s="12">
        <v>929</v>
      </c>
      <c r="M88" s="12">
        <v>871</v>
      </c>
      <c r="N88" s="12">
        <v>962</v>
      </c>
      <c r="O88" s="12">
        <v>1033</v>
      </c>
      <c r="P88" s="12">
        <v>898</v>
      </c>
      <c r="Q88" s="12">
        <v>954</v>
      </c>
      <c r="R88" s="12">
        <v>936.57142857142856</v>
      </c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>
        <v>75</v>
      </c>
      <c r="AV88" s="12">
        <v>78.3</v>
      </c>
      <c r="AW88" s="12">
        <v>76.7</v>
      </c>
      <c r="AX88" s="12">
        <v>80</v>
      </c>
      <c r="AY88" s="12">
        <v>78.3</v>
      </c>
      <c r="AZ88" s="12">
        <v>85</v>
      </c>
      <c r="BA88" s="12">
        <v>78.3</v>
      </c>
      <c r="BB88" s="12">
        <v>78.8</v>
      </c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>
        <v>8.3000000000000007</v>
      </c>
      <c r="CF88" s="12">
        <v>8.5</v>
      </c>
      <c r="CG88" s="12">
        <v>10.3</v>
      </c>
      <c r="CH88" s="12">
        <v>7.4</v>
      </c>
      <c r="CI88" s="12">
        <v>7.7</v>
      </c>
      <c r="CJ88" s="12">
        <v>6.8</v>
      </c>
      <c r="CK88" s="12">
        <v>7.6</v>
      </c>
      <c r="CL88" s="12">
        <v>8.0857142857142854</v>
      </c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9"/>
      <c r="DG88" s="19"/>
      <c r="DH88" s="19"/>
      <c r="DI88" s="19"/>
      <c r="DJ88" s="19"/>
      <c r="DK88" s="19"/>
      <c r="DL88" s="19"/>
      <c r="DM88" s="19"/>
      <c r="DN88" s="19"/>
      <c r="DO88" s="19">
        <v>60</v>
      </c>
      <c r="DP88" s="19">
        <v>60</v>
      </c>
      <c r="DQ88" s="19">
        <v>60</v>
      </c>
      <c r="DR88" s="19">
        <v>60</v>
      </c>
      <c r="DS88" s="19">
        <v>60</v>
      </c>
      <c r="DT88" s="19">
        <v>60</v>
      </c>
      <c r="DU88" s="19">
        <v>60</v>
      </c>
      <c r="DV88" s="19">
        <v>420</v>
      </c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</row>
    <row r="89" spans="1:145">
      <c r="A89" s="13">
        <v>13</v>
      </c>
      <c r="B89" s="12"/>
      <c r="C89" s="12"/>
      <c r="D89" s="12"/>
      <c r="E89" s="12"/>
      <c r="F89" s="12"/>
      <c r="G89" s="12"/>
      <c r="H89" s="12"/>
      <c r="I89" s="12"/>
      <c r="J89" s="12"/>
      <c r="K89" s="12">
        <v>956</v>
      </c>
      <c r="L89" s="12">
        <v>935</v>
      </c>
      <c r="M89" s="12">
        <v>878</v>
      </c>
      <c r="N89" s="12">
        <v>975</v>
      </c>
      <c r="O89" s="12">
        <v>978</v>
      </c>
      <c r="P89" s="12">
        <v>924</v>
      </c>
      <c r="Q89" s="12">
        <v>916</v>
      </c>
      <c r="R89" s="12">
        <v>937.42857142857144</v>
      </c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>
        <v>86.7</v>
      </c>
      <c r="AV89" s="12">
        <v>77.8</v>
      </c>
      <c r="AW89" s="12">
        <v>81.7</v>
      </c>
      <c r="AX89" s="12">
        <v>81.7</v>
      </c>
      <c r="AY89" s="12">
        <v>75</v>
      </c>
      <c r="AZ89" s="12">
        <v>75</v>
      </c>
      <c r="BA89" s="12">
        <v>95</v>
      </c>
      <c r="BB89" s="12">
        <v>81.842857142857142</v>
      </c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>
        <v>7.5</v>
      </c>
      <c r="CF89" s="12">
        <v>8.9</v>
      </c>
      <c r="CG89" s="12">
        <v>8.4</v>
      </c>
      <c r="CH89" s="12">
        <v>8.8000000000000007</v>
      </c>
      <c r="CI89" s="12">
        <v>8.4</v>
      </c>
      <c r="CJ89" s="12">
        <v>7.9</v>
      </c>
      <c r="CK89" s="12">
        <v>5.5</v>
      </c>
      <c r="CL89" s="12">
        <v>7.9142857142857128</v>
      </c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9"/>
      <c r="DG89" s="19"/>
      <c r="DH89" s="19"/>
      <c r="DI89" s="19"/>
      <c r="DJ89" s="19"/>
      <c r="DK89" s="19"/>
      <c r="DL89" s="19"/>
      <c r="DM89" s="19"/>
      <c r="DN89" s="19"/>
      <c r="DO89" s="19">
        <v>60</v>
      </c>
      <c r="DP89" s="19">
        <v>63</v>
      </c>
      <c r="DQ89" s="19">
        <v>60</v>
      </c>
      <c r="DR89" s="19">
        <v>60</v>
      </c>
      <c r="DS89" s="19">
        <v>60</v>
      </c>
      <c r="DT89" s="19">
        <v>60</v>
      </c>
      <c r="DU89" s="19">
        <v>60</v>
      </c>
      <c r="DV89" s="19">
        <v>423</v>
      </c>
      <c r="DW89" s="19"/>
      <c r="DX89" s="19"/>
      <c r="DY89" s="19"/>
      <c r="DZ89" s="19"/>
      <c r="EA89" s="19"/>
      <c r="EB89" s="19"/>
      <c r="EC89" s="19"/>
      <c r="ED89" s="19"/>
      <c r="EE89" s="19"/>
      <c r="EF89" s="19"/>
      <c r="EG89" s="19"/>
      <c r="EH89" s="19"/>
      <c r="EI89" s="19"/>
      <c r="EJ89" s="19"/>
      <c r="EK89" s="19"/>
      <c r="EL89" s="19"/>
      <c r="EM89" s="19"/>
      <c r="EN89" s="19"/>
      <c r="EO89" s="19"/>
    </row>
    <row r="90" spans="1:145">
      <c r="A90" s="13">
        <v>14</v>
      </c>
      <c r="B90" s="12"/>
      <c r="C90" s="12"/>
      <c r="D90" s="12"/>
      <c r="E90" s="12"/>
      <c r="F90" s="12"/>
      <c r="G90" s="12"/>
      <c r="H90" s="12"/>
      <c r="I90" s="12"/>
      <c r="J90" s="12"/>
      <c r="K90" s="12">
        <v>937</v>
      </c>
      <c r="L90" s="12">
        <v>945</v>
      </c>
      <c r="M90" s="12">
        <v>871</v>
      </c>
      <c r="N90" s="12">
        <v>969</v>
      </c>
      <c r="O90" s="12">
        <v>1020</v>
      </c>
      <c r="P90" s="12">
        <v>906</v>
      </c>
      <c r="Q90" s="12">
        <v>945</v>
      </c>
      <c r="R90" s="12">
        <v>941.85714285714289</v>
      </c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>
        <v>86.7</v>
      </c>
      <c r="AV90" s="12">
        <v>75</v>
      </c>
      <c r="AW90" s="12">
        <v>80</v>
      </c>
      <c r="AX90" s="12">
        <v>78.3</v>
      </c>
      <c r="AY90" s="12">
        <v>83.3</v>
      </c>
      <c r="AZ90" s="12">
        <v>83.3</v>
      </c>
      <c r="BA90" s="12">
        <v>90</v>
      </c>
      <c r="BB90" s="12">
        <v>82.371428571428581</v>
      </c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>
        <v>7.5</v>
      </c>
      <c r="CF90" s="12">
        <v>8.1</v>
      </c>
      <c r="CG90" s="12">
        <v>7.7</v>
      </c>
      <c r="CH90" s="12">
        <v>8.5</v>
      </c>
      <c r="CI90" s="12">
        <v>6.7</v>
      </c>
      <c r="CJ90" s="12">
        <v>7.3</v>
      </c>
      <c r="CK90" s="12">
        <v>7</v>
      </c>
      <c r="CL90" s="12">
        <v>7.5428571428571427</v>
      </c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9"/>
      <c r="DG90" s="19"/>
      <c r="DH90" s="19"/>
      <c r="DI90" s="19"/>
      <c r="DJ90" s="19"/>
      <c r="DK90" s="19"/>
      <c r="DL90" s="19"/>
      <c r="DM90" s="19"/>
      <c r="DN90" s="19"/>
      <c r="DO90" s="19">
        <v>60</v>
      </c>
      <c r="DP90" s="19">
        <v>60</v>
      </c>
      <c r="DQ90" s="19">
        <v>60</v>
      </c>
      <c r="DR90" s="19">
        <v>60</v>
      </c>
      <c r="DS90" s="19">
        <v>60</v>
      </c>
      <c r="DT90" s="19">
        <v>60</v>
      </c>
      <c r="DU90" s="19">
        <v>60</v>
      </c>
      <c r="DV90" s="19">
        <v>420</v>
      </c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9"/>
      <c r="EN90" s="19"/>
      <c r="EO90" s="19"/>
    </row>
    <row r="91" spans="1:145">
      <c r="A91" s="13">
        <v>15</v>
      </c>
      <c r="B91" s="12"/>
      <c r="C91" s="12"/>
      <c r="D91" s="12"/>
      <c r="E91" s="12"/>
      <c r="F91" s="12"/>
      <c r="G91" s="12"/>
      <c r="H91" s="12"/>
      <c r="I91" s="12"/>
      <c r="J91" s="12"/>
      <c r="K91" s="12">
        <v>985</v>
      </c>
      <c r="L91" s="12">
        <v>961</v>
      </c>
      <c r="M91" s="12">
        <v>919</v>
      </c>
      <c r="N91" s="12">
        <v>963</v>
      </c>
      <c r="O91" s="12">
        <v>1042</v>
      </c>
      <c r="P91" s="12">
        <v>914</v>
      </c>
      <c r="Q91" s="12">
        <v>951</v>
      </c>
      <c r="R91" s="12">
        <v>962.14285714285711</v>
      </c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>
        <v>86.7</v>
      </c>
      <c r="AV91" s="12">
        <v>83.3</v>
      </c>
      <c r="AW91" s="12">
        <v>76.7</v>
      </c>
      <c r="AX91" s="12">
        <v>73.3</v>
      </c>
      <c r="AY91" s="12">
        <v>76.7</v>
      </c>
      <c r="AZ91" s="12">
        <v>85</v>
      </c>
      <c r="BA91" s="12">
        <v>88.3</v>
      </c>
      <c r="BB91" s="12">
        <v>81.428571428571431</v>
      </c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>
        <v>6.3</v>
      </c>
      <c r="CF91" s="12">
        <v>7.7</v>
      </c>
      <c r="CG91" s="12">
        <v>9.3000000000000007</v>
      </c>
      <c r="CH91" s="12">
        <v>8.1999999999999993</v>
      </c>
      <c r="CI91" s="12">
        <v>8.4</v>
      </c>
      <c r="CJ91" s="12">
        <v>7.2</v>
      </c>
      <c r="CK91" s="12">
        <v>6.9</v>
      </c>
      <c r="CL91" s="12">
        <v>7.7142857142857144</v>
      </c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9"/>
      <c r="DG91" s="19"/>
      <c r="DH91" s="19"/>
      <c r="DI91" s="19"/>
      <c r="DJ91" s="19"/>
      <c r="DK91" s="19"/>
      <c r="DL91" s="19"/>
      <c r="DM91" s="19"/>
      <c r="DN91" s="19"/>
      <c r="DO91" s="19">
        <v>60</v>
      </c>
      <c r="DP91" s="19">
        <v>60</v>
      </c>
      <c r="DQ91" s="19">
        <v>60</v>
      </c>
      <c r="DR91" s="19">
        <v>60</v>
      </c>
      <c r="DS91" s="19">
        <v>60</v>
      </c>
      <c r="DT91" s="19">
        <v>60</v>
      </c>
      <c r="DU91" s="19">
        <v>60</v>
      </c>
      <c r="DV91" s="19">
        <v>420</v>
      </c>
      <c r="DW91" s="19"/>
      <c r="DX91" s="19"/>
      <c r="DY91" s="19"/>
      <c r="DZ91" s="19"/>
      <c r="EA91" s="19"/>
      <c r="EB91" s="19"/>
      <c r="EC91" s="19"/>
      <c r="ED91" s="19"/>
      <c r="EE91" s="19"/>
      <c r="EF91" s="19"/>
      <c r="EG91" s="19"/>
      <c r="EH91" s="19"/>
      <c r="EI91" s="19"/>
      <c r="EJ91" s="19"/>
      <c r="EK91" s="19"/>
      <c r="EL91" s="19"/>
      <c r="EM91" s="19"/>
      <c r="EN91" s="19"/>
      <c r="EO91" s="19"/>
    </row>
    <row r="92" spans="1:145">
      <c r="A92" s="13">
        <v>16</v>
      </c>
      <c r="B92" s="12"/>
      <c r="C92" s="12"/>
      <c r="D92" s="12"/>
      <c r="E92" s="12"/>
      <c r="F92" s="12"/>
      <c r="G92" s="12"/>
      <c r="H92" s="12"/>
      <c r="I92" s="12"/>
      <c r="J92" s="12"/>
      <c r="K92" s="12">
        <v>964</v>
      </c>
      <c r="L92" s="12">
        <v>933</v>
      </c>
      <c r="M92" s="12">
        <v>948</v>
      </c>
      <c r="N92" s="12">
        <v>954</v>
      </c>
      <c r="O92" s="12">
        <v>1000.9999999999999</v>
      </c>
      <c r="P92" s="12">
        <v>923</v>
      </c>
      <c r="Q92" s="12">
        <v>926</v>
      </c>
      <c r="R92" s="12">
        <v>949.85714285714289</v>
      </c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>
        <v>81.7</v>
      </c>
      <c r="AV92" s="12">
        <v>76.7</v>
      </c>
      <c r="AW92" s="12">
        <v>81.7</v>
      </c>
      <c r="AX92" s="12">
        <v>73.3</v>
      </c>
      <c r="AY92" s="12">
        <v>73.3</v>
      </c>
      <c r="AZ92" s="12">
        <v>88.3</v>
      </c>
      <c r="BA92" s="12">
        <v>81.7</v>
      </c>
      <c r="BB92" s="12">
        <v>79.528571428571439</v>
      </c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>
        <v>7</v>
      </c>
      <c r="CF92" s="12">
        <v>7.4</v>
      </c>
      <c r="CG92" s="12">
        <v>8.5</v>
      </c>
      <c r="CH92" s="12">
        <v>8.1999999999999993</v>
      </c>
      <c r="CI92" s="12">
        <v>8.6</v>
      </c>
      <c r="CJ92" s="12">
        <v>6.7</v>
      </c>
      <c r="CK92" s="12">
        <v>7.7</v>
      </c>
      <c r="CL92" s="12">
        <v>7.7285714285714286</v>
      </c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9"/>
      <c r="DG92" s="19"/>
      <c r="DH92" s="19"/>
      <c r="DI92" s="19"/>
      <c r="DJ92" s="19"/>
      <c r="DK92" s="19"/>
      <c r="DL92" s="19"/>
      <c r="DM92" s="19"/>
      <c r="DN92" s="19"/>
      <c r="DO92" s="19">
        <v>60</v>
      </c>
      <c r="DP92" s="19">
        <v>60</v>
      </c>
      <c r="DQ92" s="19">
        <v>60</v>
      </c>
      <c r="DR92" s="19">
        <v>60</v>
      </c>
      <c r="DS92" s="19">
        <v>60</v>
      </c>
      <c r="DT92" s="19">
        <v>60</v>
      </c>
      <c r="DU92" s="19">
        <v>60</v>
      </c>
      <c r="DV92" s="19">
        <v>420</v>
      </c>
      <c r="DW92" s="19"/>
      <c r="DX92" s="19"/>
      <c r="DY92" s="19"/>
      <c r="DZ92" s="19"/>
      <c r="EA92" s="19"/>
      <c r="EB92" s="19"/>
      <c r="EC92" s="19"/>
      <c r="ED92" s="19"/>
      <c r="EE92" s="19"/>
      <c r="EF92" s="19"/>
      <c r="EG92" s="19"/>
      <c r="EH92" s="19"/>
      <c r="EI92" s="19"/>
      <c r="EJ92" s="19"/>
      <c r="EK92" s="19"/>
      <c r="EL92" s="19"/>
      <c r="EM92" s="19"/>
      <c r="EN92" s="19"/>
      <c r="EO92" s="19"/>
    </row>
    <row r="93" spans="1:145">
      <c r="A93" s="11">
        <v>9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>
        <v>1027.5625</v>
      </c>
      <c r="Q93" s="12">
        <v>1078.5625</v>
      </c>
      <c r="R93" s="12">
        <v>1053.0625</v>
      </c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>
        <v>1618.1666666666667</v>
      </c>
      <c r="AH93" s="12">
        <v>1545.6666666666667</v>
      </c>
      <c r="AI93" s="12">
        <v>1581.9166666666667</v>
      </c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>
        <v>78.4375</v>
      </c>
      <c r="BA93" s="12">
        <v>78.637500000000003</v>
      </c>
      <c r="BB93" s="12">
        <v>78.537500000000009</v>
      </c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>
        <v>77.5</v>
      </c>
      <c r="BR93" s="12">
        <v>67.5</v>
      </c>
      <c r="BS93" s="12">
        <v>72.5</v>
      </c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>
        <v>8.3062499999999986</v>
      </c>
      <c r="CK93" s="12">
        <v>8.0562500000000004</v>
      </c>
      <c r="CL93" s="12">
        <v>8.1812500000000004</v>
      </c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>
        <v>9.0666666666666647</v>
      </c>
      <c r="DB93" s="12">
        <v>10.016666666666667</v>
      </c>
      <c r="DC93" s="12">
        <v>9.5416666666666661</v>
      </c>
      <c r="DD93" s="12"/>
      <c r="DE93" s="12"/>
      <c r="DF93" s="19"/>
      <c r="DG93" s="19"/>
      <c r="DH93" s="19"/>
      <c r="DI93" s="19"/>
      <c r="DJ93" s="19"/>
      <c r="DK93" s="19"/>
      <c r="DL93" s="19"/>
      <c r="DM93" s="19"/>
      <c r="DN93" s="19"/>
      <c r="DO93" s="19"/>
      <c r="DP93" s="19"/>
      <c r="DQ93" s="19"/>
      <c r="DR93" s="19"/>
      <c r="DS93" s="19"/>
      <c r="DT93" s="19">
        <v>960</v>
      </c>
      <c r="DU93" s="19">
        <v>963</v>
      </c>
      <c r="DV93" s="19">
        <v>1923</v>
      </c>
      <c r="DW93" s="19"/>
      <c r="DX93" s="19"/>
      <c r="DY93" s="19"/>
      <c r="DZ93" s="19"/>
      <c r="EA93" s="19"/>
      <c r="EB93" s="19"/>
      <c r="EC93" s="19"/>
      <c r="ED93" s="19"/>
      <c r="EE93" s="19"/>
      <c r="EF93" s="19"/>
      <c r="EG93" s="19"/>
      <c r="EH93" s="19"/>
      <c r="EI93" s="19"/>
      <c r="EJ93" s="19"/>
      <c r="EK93" s="19">
        <v>120</v>
      </c>
      <c r="EL93" s="19">
        <v>120</v>
      </c>
      <c r="EM93" s="19">
        <v>240</v>
      </c>
      <c r="EN93" s="19"/>
      <c r="EO93" s="19"/>
    </row>
    <row r="94" spans="1:145">
      <c r="A94" s="13">
        <v>1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>
        <v>1036</v>
      </c>
      <c r="Q94" s="12">
        <v>1036</v>
      </c>
      <c r="R94" s="12">
        <v>1036</v>
      </c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>
        <v>80</v>
      </c>
      <c r="BA94" s="12">
        <v>85</v>
      </c>
      <c r="BB94" s="12">
        <v>82.5</v>
      </c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>
        <v>7.7</v>
      </c>
      <c r="CK94" s="12">
        <v>6.9</v>
      </c>
      <c r="CL94" s="12">
        <v>7.3000000000000007</v>
      </c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9"/>
      <c r="DG94" s="19"/>
      <c r="DH94" s="19"/>
      <c r="DI94" s="19"/>
      <c r="DJ94" s="19"/>
      <c r="DK94" s="19"/>
      <c r="DL94" s="19"/>
      <c r="DM94" s="19"/>
      <c r="DN94" s="19"/>
      <c r="DO94" s="19"/>
      <c r="DP94" s="19"/>
      <c r="DQ94" s="19"/>
      <c r="DR94" s="19"/>
      <c r="DS94" s="19"/>
      <c r="DT94" s="19">
        <v>60</v>
      </c>
      <c r="DU94" s="19">
        <v>60</v>
      </c>
      <c r="DV94" s="19">
        <v>120</v>
      </c>
      <c r="DW94" s="19"/>
      <c r="DX94" s="19"/>
      <c r="DY94" s="19"/>
      <c r="DZ94" s="19"/>
      <c r="EA94" s="19"/>
      <c r="EB94" s="19"/>
      <c r="EC94" s="19"/>
      <c r="ED94" s="19"/>
      <c r="EE94" s="19"/>
      <c r="EF94" s="19"/>
      <c r="EG94" s="19"/>
      <c r="EH94" s="19"/>
      <c r="EI94" s="19"/>
      <c r="EJ94" s="19"/>
      <c r="EK94" s="19"/>
      <c r="EL94" s="19"/>
      <c r="EM94" s="19"/>
      <c r="EN94" s="19"/>
      <c r="EO94" s="19"/>
    </row>
    <row r="95" spans="1:145">
      <c r="A95" s="13">
        <v>2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>
        <v>998</v>
      </c>
      <c r="Q95" s="12">
        <v>1069</v>
      </c>
      <c r="R95" s="12">
        <v>1033.5</v>
      </c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>
        <v>1522</v>
      </c>
      <c r="AH95" s="12">
        <v>1515</v>
      </c>
      <c r="AI95" s="12">
        <v>1518.5</v>
      </c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>
        <v>75</v>
      </c>
      <c r="BA95" s="12">
        <v>86.7</v>
      </c>
      <c r="BB95" s="12">
        <v>80.849999999999994</v>
      </c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>
        <v>60</v>
      </c>
      <c r="BR95" s="12">
        <v>70</v>
      </c>
      <c r="BS95" s="12">
        <v>65</v>
      </c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>
        <v>8.6999999999999993</v>
      </c>
      <c r="CK95" s="12">
        <v>7.4</v>
      </c>
      <c r="CL95" s="12">
        <v>8.0500000000000007</v>
      </c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>
        <v>12.6</v>
      </c>
      <c r="DB95" s="12">
        <v>12.4</v>
      </c>
      <c r="DC95" s="12">
        <v>12.5</v>
      </c>
      <c r="DD95" s="12"/>
      <c r="DE95" s="12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  <c r="DS95" s="19"/>
      <c r="DT95" s="19">
        <v>60</v>
      </c>
      <c r="DU95" s="19">
        <v>60</v>
      </c>
      <c r="DV95" s="19">
        <v>120</v>
      </c>
      <c r="DW95" s="19"/>
      <c r="DX95" s="19"/>
      <c r="DY95" s="19"/>
      <c r="DZ95" s="19"/>
      <c r="EA95" s="19"/>
      <c r="EB95" s="19"/>
      <c r="EC95" s="19"/>
      <c r="ED95" s="19"/>
      <c r="EE95" s="19"/>
      <c r="EF95" s="19"/>
      <c r="EG95" s="19"/>
      <c r="EH95" s="19"/>
      <c r="EI95" s="19"/>
      <c r="EJ95" s="19"/>
      <c r="EK95" s="19">
        <v>20</v>
      </c>
      <c r="EL95" s="19">
        <v>20</v>
      </c>
      <c r="EM95" s="19">
        <v>40</v>
      </c>
      <c r="EN95" s="19"/>
      <c r="EO95" s="19"/>
    </row>
    <row r="96" spans="1:145">
      <c r="A96" s="13">
        <v>3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>
        <v>1081</v>
      </c>
      <c r="Q96" s="12">
        <v>1125</v>
      </c>
      <c r="R96" s="12">
        <v>1103</v>
      </c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>
        <v>1600</v>
      </c>
      <c r="AH96" s="12">
        <v>1535</v>
      </c>
      <c r="AI96" s="12">
        <v>1567.5</v>
      </c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>
        <v>61.7</v>
      </c>
      <c r="BA96" s="12">
        <v>86.7</v>
      </c>
      <c r="BB96" s="12">
        <v>74.2</v>
      </c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>
        <v>90</v>
      </c>
      <c r="BR96" s="12">
        <v>65</v>
      </c>
      <c r="BS96" s="12">
        <v>77.5</v>
      </c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>
        <v>11.9</v>
      </c>
      <c r="CK96" s="12">
        <v>7.3</v>
      </c>
      <c r="CL96" s="12">
        <v>9.6</v>
      </c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>
        <v>6.9</v>
      </c>
      <c r="DB96" s="12">
        <v>9.4</v>
      </c>
      <c r="DC96" s="12">
        <v>8.15</v>
      </c>
      <c r="DD96" s="12"/>
      <c r="DE96" s="12"/>
      <c r="DF96" s="19"/>
      <c r="DG96" s="19"/>
      <c r="DH96" s="19"/>
      <c r="DI96" s="19"/>
      <c r="DJ96" s="19"/>
      <c r="DK96" s="19"/>
      <c r="DL96" s="19"/>
      <c r="DM96" s="19"/>
      <c r="DN96" s="19"/>
      <c r="DO96" s="19"/>
      <c r="DP96" s="19"/>
      <c r="DQ96" s="19"/>
      <c r="DR96" s="19"/>
      <c r="DS96" s="19"/>
      <c r="DT96" s="19">
        <v>60</v>
      </c>
      <c r="DU96" s="19">
        <v>60</v>
      </c>
      <c r="DV96" s="19">
        <v>120</v>
      </c>
      <c r="DW96" s="19"/>
      <c r="DX96" s="19"/>
      <c r="DY96" s="19"/>
      <c r="DZ96" s="19"/>
      <c r="EA96" s="19"/>
      <c r="EB96" s="19"/>
      <c r="EC96" s="19"/>
      <c r="ED96" s="19"/>
      <c r="EE96" s="19"/>
      <c r="EF96" s="19"/>
      <c r="EG96" s="19"/>
      <c r="EH96" s="19"/>
      <c r="EI96" s="19"/>
      <c r="EJ96" s="19"/>
      <c r="EK96" s="19">
        <v>20</v>
      </c>
      <c r="EL96" s="19">
        <v>20</v>
      </c>
      <c r="EM96" s="19">
        <v>40</v>
      </c>
      <c r="EN96" s="19"/>
      <c r="EO96" s="19"/>
    </row>
    <row r="97" spans="1:145">
      <c r="A97" s="13">
        <v>4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>
        <v>966</v>
      </c>
      <c r="Q97" s="12">
        <v>1062</v>
      </c>
      <c r="R97" s="12">
        <v>1014</v>
      </c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>
        <v>1618</v>
      </c>
      <c r="AH97" s="12">
        <v>1590</v>
      </c>
      <c r="AI97" s="12">
        <v>1604</v>
      </c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>
        <v>74.599999999999994</v>
      </c>
      <c r="BA97" s="12">
        <v>75.8</v>
      </c>
      <c r="BB97" s="12">
        <v>75.199999999999989</v>
      </c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>
        <v>85</v>
      </c>
      <c r="BR97" s="12">
        <v>70</v>
      </c>
      <c r="BS97" s="12">
        <v>77.5</v>
      </c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>
        <v>10.3</v>
      </c>
      <c r="CK97" s="12">
        <v>8.5</v>
      </c>
      <c r="CL97" s="12">
        <v>9.4</v>
      </c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>
        <v>8</v>
      </c>
      <c r="DB97" s="12">
        <v>9.3000000000000007</v>
      </c>
      <c r="DC97" s="12">
        <v>8.65</v>
      </c>
      <c r="DD97" s="12"/>
      <c r="DE97" s="12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  <c r="DS97" s="19"/>
      <c r="DT97" s="19">
        <v>59</v>
      </c>
      <c r="DU97" s="19">
        <v>62</v>
      </c>
      <c r="DV97" s="19">
        <v>121</v>
      </c>
      <c r="DW97" s="19"/>
      <c r="DX97" s="19"/>
      <c r="DY97" s="19"/>
      <c r="DZ97" s="19"/>
      <c r="EA97" s="19"/>
      <c r="EB97" s="19"/>
      <c r="EC97" s="19"/>
      <c r="ED97" s="19"/>
      <c r="EE97" s="19"/>
      <c r="EF97" s="19"/>
      <c r="EG97" s="19"/>
      <c r="EH97" s="19"/>
      <c r="EI97" s="19"/>
      <c r="EJ97" s="19"/>
      <c r="EK97" s="19">
        <v>20</v>
      </c>
      <c r="EL97" s="19">
        <v>20</v>
      </c>
      <c r="EM97" s="19">
        <v>40</v>
      </c>
      <c r="EN97" s="19"/>
      <c r="EO97" s="19"/>
    </row>
    <row r="98" spans="1:145">
      <c r="A98" s="13">
        <v>5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>
        <v>933</v>
      </c>
      <c r="Q98" s="12">
        <v>1035</v>
      </c>
      <c r="R98" s="12">
        <v>984</v>
      </c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>
        <v>1655</v>
      </c>
      <c r="AH98" s="12">
        <v>1551</v>
      </c>
      <c r="AI98" s="12">
        <v>1603</v>
      </c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>
        <v>75</v>
      </c>
      <c r="BA98" s="12">
        <v>59</v>
      </c>
      <c r="BB98" s="12">
        <v>67</v>
      </c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>
        <v>85</v>
      </c>
      <c r="BR98" s="12">
        <v>75</v>
      </c>
      <c r="BS98" s="12">
        <v>80</v>
      </c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>
        <v>9.3000000000000007</v>
      </c>
      <c r="CK98" s="12">
        <v>9.9</v>
      </c>
      <c r="CL98" s="12">
        <v>9.6000000000000014</v>
      </c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>
        <v>6.4</v>
      </c>
      <c r="DB98" s="12">
        <v>8.1</v>
      </c>
      <c r="DC98" s="12">
        <v>7.25</v>
      </c>
      <c r="DD98" s="12"/>
      <c r="DE98" s="12"/>
      <c r="DF98" s="19"/>
      <c r="DG98" s="19"/>
      <c r="DH98" s="19"/>
      <c r="DI98" s="19"/>
      <c r="DJ98" s="19"/>
      <c r="DK98" s="19"/>
      <c r="DL98" s="19"/>
      <c r="DM98" s="19"/>
      <c r="DN98" s="19"/>
      <c r="DO98" s="19"/>
      <c r="DP98" s="19"/>
      <c r="DQ98" s="19"/>
      <c r="DR98" s="19"/>
      <c r="DS98" s="19"/>
      <c r="DT98" s="19">
        <v>60</v>
      </c>
      <c r="DU98" s="19">
        <v>61</v>
      </c>
      <c r="DV98" s="19">
        <v>121</v>
      </c>
      <c r="DW98" s="19"/>
      <c r="DX98" s="19"/>
      <c r="DY98" s="19"/>
      <c r="DZ98" s="19"/>
      <c r="EA98" s="19"/>
      <c r="EB98" s="19"/>
      <c r="EC98" s="19"/>
      <c r="ED98" s="19"/>
      <c r="EE98" s="19"/>
      <c r="EF98" s="19"/>
      <c r="EG98" s="19"/>
      <c r="EH98" s="19"/>
      <c r="EI98" s="19"/>
      <c r="EJ98" s="19"/>
      <c r="EK98" s="19">
        <v>20</v>
      </c>
      <c r="EL98" s="19">
        <v>20</v>
      </c>
      <c r="EM98" s="19">
        <v>40</v>
      </c>
      <c r="EN98" s="19"/>
      <c r="EO98" s="19"/>
    </row>
    <row r="99" spans="1:145">
      <c r="A99" s="13">
        <v>6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>
        <v>1031</v>
      </c>
      <c r="Q99" s="12">
        <v>1054</v>
      </c>
      <c r="R99" s="12">
        <v>1042.5</v>
      </c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>
        <v>1612</v>
      </c>
      <c r="AH99" s="12">
        <v>1562</v>
      </c>
      <c r="AI99" s="12">
        <v>1587</v>
      </c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>
        <v>71.7</v>
      </c>
      <c r="BA99" s="12">
        <v>71.7</v>
      </c>
      <c r="BB99" s="12">
        <v>71.7</v>
      </c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>
        <v>55</v>
      </c>
      <c r="BR99" s="12">
        <v>50</v>
      </c>
      <c r="BS99" s="12">
        <v>52.5</v>
      </c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>
        <v>9.3000000000000007</v>
      </c>
      <c r="CK99" s="12">
        <v>9.1</v>
      </c>
      <c r="CL99" s="12">
        <v>9.1999999999999993</v>
      </c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>
        <v>12.7</v>
      </c>
      <c r="DB99" s="12">
        <v>11.9</v>
      </c>
      <c r="DC99" s="12">
        <v>12.3</v>
      </c>
      <c r="DD99" s="12"/>
      <c r="DE99" s="12"/>
      <c r="DF99" s="19"/>
      <c r="DG99" s="19"/>
      <c r="DH99" s="19"/>
      <c r="DI99" s="19"/>
      <c r="DJ99" s="19"/>
      <c r="DK99" s="19"/>
      <c r="DL99" s="19"/>
      <c r="DM99" s="19"/>
      <c r="DN99" s="19"/>
      <c r="DO99" s="19"/>
      <c r="DP99" s="19"/>
      <c r="DQ99" s="19"/>
      <c r="DR99" s="19"/>
      <c r="DS99" s="19"/>
      <c r="DT99" s="19">
        <v>60</v>
      </c>
      <c r="DU99" s="19">
        <v>60</v>
      </c>
      <c r="DV99" s="19">
        <v>120</v>
      </c>
      <c r="DW99" s="19"/>
      <c r="DX99" s="19"/>
      <c r="DY99" s="19"/>
      <c r="DZ99" s="19"/>
      <c r="EA99" s="19"/>
      <c r="EB99" s="19"/>
      <c r="EC99" s="19"/>
      <c r="ED99" s="19"/>
      <c r="EE99" s="19"/>
      <c r="EF99" s="19"/>
      <c r="EG99" s="19"/>
      <c r="EH99" s="19"/>
      <c r="EI99" s="19"/>
      <c r="EJ99" s="19"/>
      <c r="EK99" s="19">
        <v>20</v>
      </c>
      <c r="EL99" s="19">
        <v>20</v>
      </c>
      <c r="EM99" s="19">
        <v>40</v>
      </c>
      <c r="EN99" s="19"/>
      <c r="EO99" s="19"/>
    </row>
    <row r="100" spans="1:145">
      <c r="A100" s="13">
        <v>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>
        <v>1073</v>
      </c>
      <c r="Q100" s="12">
        <v>1102</v>
      </c>
      <c r="R100" s="12">
        <v>1087.5</v>
      </c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>
        <v>1702</v>
      </c>
      <c r="AH100" s="12">
        <v>1521</v>
      </c>
      <c r="AI100" s="12">
        <v>1611.5</v>
      </c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>
        <v>76.7</v>
      </c>
      <c r="BA100" s="12">
        <v>86.7</v>
      </c>
      <c r="BB100" s="12">
        <v>81.7</v>
      </c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>
        <v>90</v>
      </c>
      <c r="BR100" s="12">
        <v>75</v>
      </c>
      <c r="BS100" s="12">
        <v>82.5</v>
      </c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>
        <v>7.7</v>
      </c>
      <c r="CK100" s="12">
        <v>7.9</v>
      </c>
      <c r="CL100" s="12">
        <v>7.8000000000000007</v>
      </c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>
        <v>7.8</v>
      </c>
      <c r="DB100" s="12">
        <v>9</v>
      </c>
      <c r="DC100" s="12">
        <v>8.4</v>
      </c>
      <c r="DD100" s="12"/>
      <c r="DE100" s="12"/>
      <c r="DF100" s="19"/>
      <c r="DG100" s="19"/>
      <c r="DH100" s="19"/>
      <c r="DI100" s="19"/>
      <c r="DJ100" s="19"/>
      <c r="DK100" s="19"/>
      <c r="DL100" s="19"/>
      <c r="DM100" s="19"/>
      <c r="DN100" s="19"/>
      <c r="DO100" s="19"/>
      <c r="DP100" s="19"/>
      <c r="DQ100" s="19"/>
      <c r="DR100" s="19"/>
      <c r="DS100" s="19"/>
      <c r="DT100" s="19">
        <v>60</v>
      </c>
      <c r="DU100" s="19">
        <v>60</v>
      </c>
      <c r="DV100" s="19">
        <v>120</v>
      </c>
      <c r="DW100" s="19"/>
      <c r="DX100" s="19"/>
      <c r="DY100" s="19"/>
      <c r="DZ100" s="19"/>
      <c r="EA100" s="19"/>
      <c r="EB100" s="19"/>
      <c r="EC100" s="19"/>
      <c r="ED100" s="19"/>
      <c r="EE100" s="19"/>
      <c r="EF100" s="19"/>
      <c r="EG100" s="19"/>
      <c r="EH100" s="19"/>
      <c r="EI100" s="19"/>
      <c r="EJ100" s="19"/>
      <c r="EK100" s="19">
        <v>20</v>
      </c>
      <c r="EL100" s="19">
        <v>20</v>
      </c>
      <c r="EM100" s="19">
        <v>40</v>
      </c>
      <c r="EN100" s="19"/>
      <c r="EO100" s="19"/>
    </row>
    <row r="101" spans="1:145">
      <c r="A101" s="13">
        <v>8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>
        <v>1116</v>
      </c>
      <c r="Q101" s="12">
        <v>1203</v>
      </c>
      <c r="R101" s="12">
        <v>1159.5</v>
      </c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>
        <v>85</v>
      </c>
      <c r="BA101" s="12">
        <v>81.7</v>
      </c>
      <c r="BB101" s="12">
        <v>83.35</v>
      </c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>
        <v>7.6</v>
      </c>
      <c r="CK101" s="12">
        <v>8.1</v>
      </c>
      <c r="CL101" s="12">
        <v>7.85</v>
      </c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>
        <v>60</v>
      </c>
      <c r="DU101" s="19">
        <v>60</v>
      </c>
      <c r="DV101" s="19">
        <v>120</v>
      </c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</row>
    <row r="102" spans="1:145">
      <c r="A102" s="13">
        <v>9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>
        <v>1000.9999999999999</v>
      </c>
      <c r="Q102" s="12">
        <v>1111</v>
      </c>
      <c r="R102" s="12">
        <v>1056</v>
      </c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>
        <v>80</v>
      </c>
      <c r="BA102" s="12">
        <v>65</v>
      </c>
      <c r="BB102" s="12">
        <v>72.5</v>
      </c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>
        <v>7.9</v>
      </c>
      <c r="CK102" s="12">
        <v>10.199999999999999</v>
      </c>
      <c r="CL102" s="12">
        <v>9.0500000000000007</v>
      </c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>
        <v>60</v>
      </c>
      <c r="DU102" s="19">
        <v>60</v>
      </c>
      <c r="DV102" s="19">
        <v>120</v>
      </c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</row>
    <row r="103" spans="1:145">
      <c r="A103" s="13">
        <v>10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>
        <v>975</v>
      </c>
      <c r="Q103" s="12">
        <v>1067</v>
      </c>
      <c r="R103" s="12">
        <v>1021</v>
      </c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>
        <v>76.7</v>
      </c>
      <c r="BA103" s="12">
        <v>80</v>
      </c>
      <c r="BB103" s="12">
        <v>78.349999999999994</v>
      </c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>
        <v>7.9</v>
      </c>
      <c r="CK103" s="12">
        <v>7.4</v>
      </c>
      <c r="CL103" s="12">
        <v>7.65</v>
      </c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>
        <v>60</v>
      </c>
      <c r="DU103" s="19">
        <v>60</v>
      </c>
      <c r="DV103" s="19">
        <v>120</v>
      </c>
      <c r="DW103" s="19"/>
      <c r="DX103" s="19"/>
      <c r="DY103" s="19"/>
      <c r="DZ103" s="19"/>
      <c r="EA103" s="19"/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</row>
    <row r="104" spans="1:145">
      <c r="A104" s="13">
        <v>11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>
        <v>1058</v>
      </c>
      <c r="Q104" s="12">
        <v>1075</v>
      </c>
      <c r="R104" s="12">
        <v>1066.5</v>
      </c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>
        <v>76.7</v>
      </c>
      <c r="BA104" s="12">
        <v>75</v>
      </c>
      <c r="BB104" s="12">
        <v>75.849999999999994</v>
      </c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>
        <v>7.7</v>
      </c>
      <c r="CK104" s="12">
        <v>8.8000000000000007</v>
      </c>
      <c r="CL104" s="12">
        <v>8.25</v>
      </c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>
        <v>60</v>
      </c>
      <c r="DU104" s="19">
        <v>60</v>
      </c>
      <c r="DV104" s="19">
        <v>120</v>
      </c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</row>
    <row r="105" spans="1:145">
      <c r="A105" s="13">
        <v>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>
        <v>1024</v>
      </c>
      <c r="Q105" s="12">
        <v>1050</v>
      </c>
      <c r="R105" s="12">
        <v>1037</v>
      </c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>
        <v>85</v>
      </c>
      <c r="BA105" s="12">
        <v>83.3</v>
      </c>
      <c r="BB105" s="12">
        <v>84.15</v>
      </c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>
        <v>7.4</v>
      </c>
      <c r="CK105" s="12">
        <v>7.2</v>
      </c>
      <c r="CL105" s="12">
        <v>7.3000000000000007</v>
      </c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9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19"/>
      <c r="DS105" s="19"/>
      <c r="DT105" s="19">
        <v>60</v>
      </c>
      <c r="DU105" s="19">
        <v>60</v>
      </c>
      <c r="DV105" s="19">
        <v>120</v>
      </c>
      <c r="DW105" s="19"/>
      <c r="DX105" s="19"/>
      <c r="DY105" s="19"/>
      <c r="DZ105" s="19"/>
      <c r="EA105" s="19"/>
      <c r="EB105" s="19"/>
      <c r="EC105" s="19"/>
      <c r="ED105" s="19"/>
      <c r="EE105" s="19"/>
      <c r="EF105" s="19"/>
      <c r="EG105" s="19"/>
      <c r="EH105" s="19"/>
      <c r="EI105" s="19"/>
      <c r="EJ105" s="19"/>
      <c r="EK105" s="19"/>
      <c r="EL105" s="19"/>
      <c r="EM105" s="19"/>
      <c r="EN105" s="19"/>
      <c r="EO105" s="19"/>
    </row>
    <row r="106" spans="1:145">
      <c r="A106" s="13">
        <v>13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1069</v>
      </c>
      <c r="Q106" s="12">
        <v>1047</v>
      </c>
      <c r="R106" s="12">
        <v>1058</v>
      </c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>
        <v>83.6</v>
      </c>
      <c r="BA106" s="12">
        <v>83.3</v>
      </c>
      <c r="BB106" s="12">
        <v>83.449999999999989</v>
      </c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>
        <v>7.1</v>
      </c>
      <c r="CK106" s="12">
        <v>7.1</v>
      </c>
      <c r="CL106" s="12">
        <v>7.1</v>
      </c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  <c r="DT106" s="19">
        <v>61</v>
      </c>
      <c r="DU106" s="19">
        <v>60</v>
      </c>
      <c r="DV106" s="19">
        <v>121</v>
      </c>
      <c r="DW106" s="19"/>
      <c r="DX106" s="19"/>
      <c r="DY106" s="19"/>
      <c r="DZ106" s="19"/>
      <c r="EA106" s="19"/>
      <c r="EB106" s="19"/>
      <c r="EC106" s="19"/>
      <c r="ED106" s="19"/>
      <c r="EE106" s="19"/>
      <c r="EF106" s="19"/>
      <c r="EG106" s="19"/>
      <c r="EH106" s="19"/>
      <c r="EI106" s="19"/>
      <c r="EJ106" s="19"/>
      <c r="EK106" s="19"/>
      <c r="EL106" s="19"/>
      <c r="EM106" s="19"/>
      <c r="EN106" s="19"/>
      <c r="EO106" s="19"/>
    </row>
    <row r="107" spans="1:145">
      <c r="A107" s="13">
        <v>14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>
        <v>1012</v>
      </c>
      <c r="Q107" s="12">
        <v>1083</v>
      </c>
      <c r="R107" s="12">
        <v>1047.5</v>
      </c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>
        <v>85</v>
      </c>
      <c r="BA107" s="12">
        <v>73.3</v>
      </c>
      <c r="BB107" s="12">
        <v>79.150000000000006</v>
      </c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>
        <v>7.3</v>
      </c>
      <c r="CK107" s="12">
        <v>8.3000000000000007</v>
      </c>
      <c r="CL107" s="12">
        <v>7.8000000000000007</v>
      </c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  <c r="DT107" s="19">
        <v>60</v>
      </c>
      <c r="DU107" s="19">
        <v>60</v>
      </c>
      <c r="DV107" s="19">
        <v>120</v>
      </c>
      <c r="DW107" s="19"/>
      <c r="DX107" s="19"/>
      <c r="DY107" s="19"/>
      <c r="DZ107" s="19"/>
      <c r="EA107" s="19"/>
      <c r="EB107" s="19"/>
      <c r="EC107" s="19"/>
      <c r="ED107" s="19"/>
      <c r="EE107" s="19"/>
      <c r="EF107" s="19"/>
      <c r="EG107" s="19"/>
      <c r="EH107" s="19"/>
      <c r="EI107" s="19"/>
      <c r="EJ107" s="19"/>
      <c r="EK107" s="19"/>
      <c r="EL107" s="19"/>
      <c r="EM107" s="19"/>
      <c r="EN107" s="19"/>
      <c r="EO107" s="19"/>
    </row>
    <row r="108" spans="1:145">
      <c r="A108" s="13">
        <v>15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>
        <v>1028</v>
      </c>
      <c r="Q108" s="12">
        <v>1063</v>
      </c>
      <c r="R108" s="12">
        <v>1045.5</v>
      </c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>
        <v>83.3</v>
      </c>
      <c r="BA108" s="12">
        <v>86.7</v>
      </c>
      <c r="BB108" s="12">
        <v>85</v>
      </c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>
        <v>7.1</v>
      </c>
      <c r="CK108" s="12">
        <v>6.7</v>
      </c>
      <c r="CL108" s="12">
        <v>6.9</v>
      </c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  <c r="DT108" s="19">
        <v>60</v>
      </c>
      <c r="DU108" s="19">
        <v>60</v>
      </c>
      <c r="DV108" s="19">
        <v>120</v>
      </c>
      <c r="DW108" s="19"/>
      <c r="DX108" s="19"/>
      <c r="DY108" s="19"/>
      <c r="DZ108" s="19"/>
      <c r="EA108" s="19"/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9"/>
      <c r="EN108" s="19"/>
      <c r="EO108" s="19"/>
    </row>
    <row r="109" spans="1:145">
      <c r="A109" s="13">
        <v>16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>
        <v>1040</v>
      </c>
      <c r="Q109" s="12">
        <v>1075</v>
      </c>
      <c r="R109" s="12">
        <v>1057.5</v>
      </c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>
        <v>85</v>
      </c>
      <c r="BA109" s="12">
        <v>78.3</v>
      </c>
      <c r="BB109" s="12">
        <v>81.650000000000006</v>
      </c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>
        <v>8</v>
      </c>
      <c r="CK109" s="12">
        <v>8.1</v>
      </c>
      <c r="CL109" s="12">
        <v>8.0500000000000007</v>
      </c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  <c r="DS109" s="19"/>
      <c r="DT109" s="19">
        <v>60</v>
      </c>
      <c r="DU109" s="19">
        <v>60</v>
      </c>
      <c r="DV109" s="19">
        <v>120</v>
      </c>
      <c r="DW109" s="19"/>
      <c r="DX109" s="19"/>
      <c r="DY109" s="19"/>
      <c r="DZ109" s="19"/>
      <c r="EA109" s="19"/>
      <c r="EB109" s="19"/>
      <c r="EC109" s="19"/>
      <c r="ED109" s="19"/>
      <c r="EE109" s="19"/>
      <c r="EF109" s="19"/>
      <c r="EG109" s="19"/>
      <c r="EH109" s="19"/>
      <c r="EI109" s="19"/>
      <c r="EJ109" s="19"/>
      <c r="EK109" s="19"/>
      <c r="EL109" s="19"/>
      <c r="EM109" s="19"/>
      <c r="EN109" s="19"/>
      <c r="EO109" s="19"/>
    </row>
    <row r="110" spans="1:145">
      <c r="A110" s="11" t="s">
        <v>15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/>
      <c r="EA110" s="19"/>
      <c r="EB110" s="19"/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9"/>
      <c r="EN110" s="19"/>
      <c r="EO110" s="19"/>
    </row>
    <row r="111" spans="1:145">
      <c r="A111" s="13" t="s">
        <v>15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  <c r="DW111" s="19"/>
      <c r="DX111" s="19"/>
      <c r="DY111" s="19"/>
      <c r="DZ111" s="19"/>
      <c r="EA111" s="19"/>
      <c r="EB111" s="19"/>
      <c r="EC111" s="19"/>
      <c r="ED111" s="19"/>
      <c r="EE111" s="19"/>
      <c r="EF111" s="19"/>
      <c r="EG111" s="19"/>
      <c r="EH111" s="19"/>
      <c r="EI111" s="19"/>
      <c r="EJ111" s="19"/>
      <c r="EK111" s="19"/>
      <c r="EL111" s="19"/>
      <c r="EM111" s="19"/>
      <c r="EN111" s="19"/>
      <c r="EO111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/>
  </sheetPr>
  <dimension ref="A1:EU39"/>
  <sheetViews>
    <sheetView zoomScale="70" zoomScaleNormal="70" workbookViewId="0">
      <pane xSplit="4" ySplit="3" topLeftCell="AH4" activePane="bottomRight" state="frozen"/>
      <selection pane="bottomRight" activeCell="AQ11" sqref="AQ11"/>
      <selection pane="bottomLeft" activeCell="A4" sqref="A4"/>
      <selection pane="topRight" activeCell="E1" sqref="E1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0" style="222" hidden="1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70" width="8.625" style="222"/>
    <col min="71" max="106" width="0.875" style="222" customWidth="1"/>
    <col min="107" max="107" width="12.375" style="222" customWidth="1"/>
    <col min="108" max="108" width="15" style="222" customWidth="1"/>
    <col min="109" max="109" width="11.75" style="222" customWidth="1"/>
    <col min="110" max="111" width="7.75" style="222" customWidth="1"/>
    <col min="112" max="112" width="8.875" style="222" customWidth="1"/>
    <col min="113" max="113" width="5.625" style="222" customWidth="1"/>
    <col min="114" max="114" width="13.375" style="222" customWidth="1"/>
    <col min="115" max="115" width="14.625" style="222" customWidth="1"/>
    <col min="116" max="116" width="9.75" style="222" customWidth="1"/>
    <col min="117" max="125" width="1.125" style="222" customWidth="1"/>
    <col min="126" max="126" width="12.375" style="222" customWidth="1"/>
    <col min="127" max="127" width="15" style="222" customWidth="1"/>
    <col min="128" max="142" width="5.75" style="222" customWidth="1"/>
    <col min="143" max="143" width="6.375" style="222" customWidth="1"/>
    <col min="144" max="146" width="5.75" style="222" customWidth="1"/>
    <col min="147" max="148" width="6.625" style="222" customWidth="1"/>
    <col min="149" max="149" width="6.875" style="222" customWidth="1"/>
    <col min="150" max="151" width="10.25" style="222" customWidth="1"/>
    <col min="152" max="152" width="14" style="222" bestFit="1" customWidth="1"/>
    <col min="153" max="16384" width="8.625" style="222"/>
  </cols>
  <sheetData>
    <row r="1" spans="1:151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1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18</v>
      </c>
      <c r="DV2" s="323" t="s">
        <v>46</v>
      </c>
      <c r="DW2" s="324" t="s">
        <v>18</v>
      </c>
    </row>
    <row r="3" spans="1:151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315"/>
      <c r="BO3" s="256" t="s">
        <v>8</v>
      </c>
      <c r="BP3" s="249" t="s">
        <v>74</v>
      </c>
      <c r="BQ3" s="249" t="s">
        <v>75</v>
      </c>
      <c r="BR3" s="250" t="s">
        <v>71</v>
      </c>
    </row>
    <row r="4" spans="1:151">
      <c r="A4" s="257">
        <v>44806</v>
      </c>
      <c r="B4" s="258">
        <v>1</v>
      </c>
      <c r="C4" s="259">
        <f>[1]master!K5</f>
        <v>115</v>
      </c>
      <c r="D4" s="260"/>
      <c r="E4" s="261">
        <f t="shared" ref="E4:E31" si="0">AVERAGE(G4,I4,K4,M4,O4,Q4,S4,U4,W4,Y4,AA4,AC4,AE4,AG4,AI4,AK4)</f>
        <v>126.32000000000001</v>
      </c>
      <c r="F4" s="262"/>
      <c r="G4" s="263"/>
      <c r="H4" s="262"/>
      <c r="I4" s="263">
        <v>107.94</v>
      </c>
      <c r="J4" s="262"/>
      <c r="K4" s="263">
        <v>130.63999999999999</v>
      </c>
      <c r="L4" s="262"/>
      <c r="M4" s="263">
        <v>128.36000000000001</v>
      </c>
      <c r="N4" s="262"/>
      <c r="O4" s="263">
        <v>128.62</v>
      </c>
      <c r="P4" s="262"/>
      <c r="Q4" s="263">
        <v>130.47999999999999</v>
      </c>
      <c r="R4" s="262"/>
      <c r="S4" s="263">
        <v>130.88</v>
      </c>
      <c r="T4" s="302"/>
      <c r="U4" s="263">
        <v>127.32</v>
      </c>
      <c r="V4" s="275"/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f>IF(DE7&gt;0,DE7,NA())</f>
        <v>#N/A</v>
      </c>
      <c r="AR4" s="273" t="e">
        <f>IF(DF7&gt;0,DF7,NA())</f>
        <v>#N/A</v>
      </c>
      <c r="AS4" s="274">
        <v>150</v>
      </c>
      <c r="AT4" s="267">
        <f t="shared" ref="AT4:AT31" si="1">AVERAGE(AV4,AX4,AZ4,BB4,BD4,BF4,BH4,BJ4)</f>
        <v>136</v>
      </c>
      <c r="AU4" s="275"/>
      <c r="AV4" s="267">
        <v>136</v>
      </c>
      <c r="AW4" s="275">
        <f t="shared" ref="AW4:AW31" si="2">AV4-AV3</f>
        <v>135</v>
      </c>
      <c r="AX4" s="267"/>
      <c r="AY4" s="275"/>
      <c r="AZ4" s="267"/>
      <c r="BA4" s="275"/>
      <c r="BB4" s="267"/>
      <c r="BC4" s="275"/>
      <c r="BD4" s="267"/>
      <c r="BE4" s="275"/>
      <c r="BF4" s="267"/>
      <c r="BG4" s="275"/>
      <c r="BH4" s="267"/>
      <c r="BI4" s="275"/>
      <c r="BJ4" s="267"/>
      <c r="BK4" s="275"/>
      <c r="BL4" s="269">
        <v>31</v>
      </c>
      <c r="BM4" s="276"/>
      <c r="BN4" s="276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  <c r="DV4" s="323" t="s">
        <v>7</v>
      </c>
      <c r="DW4" s="323" t="s">
        <v>6</v>
      </c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/>
    </row>
    <row r="5" spans="1:151">
      <c r="A5" s="257">
        <f>A4+7</f>
        <v>44813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271.39142857142861</v>
      </c>
      <c r="F5" s="303">
        <f>E5-E4</f>
        <v>145.07142857142861</v>
      </c>
      <c r="G5" s="263"/>
      <c r="H5" s="264"/>
      <c r="I5" s="263">
        <v>256.05</v>
      </c>
      <c r="J5" s="264">
        <f t="shared" ref="J5:L31" si="3">I5-I4</f>
        <v>148.11000000000001</v>
      </c>
      <c r="K5" s="263">
        <v>292.06</v>
      </c>
      <c r="L5" s="264">
        <f t="shared" si="3"/>
        <v>161.42000000000002</v>
      </c>
      <c r="M5" s="263">
        <v>257.52</v>
      </c>
      <c r="N5" s="264">
        <f t="shared" ref="N5:N31" si="4">M5-M4</f>
        <v>129.15999999999997</v>
      </c>
      <c r="O5" s="263">
        <v>275.61</v>
      </c>
      <c r="P5" s="264">
        <f t="shared" ref="P5:P12" si="5">O5-O4</f>
        <v>146.99</v>
      </c>
      <c r="Q5" s="263">
        <v>269.39</v>
      </c>
      <c r="R5" s="264">
        <f t="shared" ref="R5:R10" si="6">Q5-Q4</f>
        <v>138.91</v>
      </c>
      <c r="S5" s="263">
        <v>289.70999999999998</v>
      </c>
      <c r="T5" s="264">
        <f t="shared" ref="T5:T10" si="7">S5-S4</f>
        <v>158.82999999999998</v>
      </c>
      <c r="U5" s="263">
        <v>259.39999999999998</v>
      </c>
      <c r="V5" s="264">
        <f t="shared" ref="V5:V9" si="8">U5-U4</f>
        <v>132.07999999999998</v>
      </c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79">
        <f>AK8-AK7</f>
        <v>69</v>
      </c>
      <c r="AM5" s="269">
        <v>28</v>
      </c>
      <c r="AN5" s="270"/>
      <c r="AO5" s="271">
        <f>AN5-AN4</f>
        <v>0</v>
      </c>
      <c r="AP5" s="271"/>
      <c r="AQ5" s="272" t="e">
        <f t="shared" ref="AQ5:AR20" si="9">IF(DE8&gt;0,DE8,NA())</f>
        <v>#N/A</v>
      </c>
      <c r="AR5" s="273" t="e">
        <f t="shared" si="9"/>
        <v>#N/A</v>
      </c>
      <c r="AS5" s="274">
        <v>320</v>
      </c>
      <c r="AT5" s="267">
        <f t="shared" si="1"/>
        <v>311</v>
      </c>
      <c r="AU5" s="275">
        <f>AT5-AT4</f>
        <v>175</v>
      </c>
      <c r="AV5" s="267">
        <v>311</v>
      </c>
      <c r="AW5" s="275">
        <f t="shared" si="2"/>
        <v>175</v>
      </c>
      <c r="AX5" s="267"/>
      <c r="AY5" s="275"/>
      <c r="AZ5" s="267"/>
      <c r="BA5" s="275"/>
      <c r="BB5" s="267"/>
      <c r="BC5" s="275"/>
      <c r="BD5" s="267"/>
      <c r="BE5" s="275"/>
      <c r="BF5" s="267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6"/>
      <c r="BO5" s="277" t="e">
        <f t="shared" ref="BO5:BO28" si="10">IF(DH8&gt;0,DH8,NA())</f>
        <v>#N/A</v>
      </c>
      <c r="BP5" s="273"/>
      <c r="BQ5" s="273"/>
      <c r="BR5" s="273" t="e">
        <f t="shared" ref="BR5:BR28" si="11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4"/>
      <c r="DW5" s="324" t="s">
        <v>11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 t="s">
        <v>12</v>
      </c>
      <c r="EN5" s="324" t="s">
        <v>13</v>
      </c>
      <c r="EO5" s="324"/>
      <c r="EP5" s="324"/>
      <c r="EQ5" s="324"/>
      <c r="ER5" s="324"/>
      <c r="ES5" s="324" t="s">
        <v>14</v>
      </c>
      <c r="ET5" s="324" t="s">
        <v>79</v>
      </c>
      <c r="EU5"/>
    </row>
    <row r="6" spans="1:151">
      <c r="A6" s="257">
        <f t="shared" ref="A6:A28" si="12">A5+7</f>
        <v>44820</v>
      </c>
      <c r="B6" s="258">
        <v>3</v>
      </c>
      <c r="C6" s="259">
        <f>[1]master!K7</f>
        <v>335</v>
      </c>
      <c r="D6" s="260">
        <f t="shared" ref="D6:D29" si="13">C6-C5</f>
        <v>120</v>
      </c>
      <c r="E6" s="261">
        <f t="shared" si="0"/>
        <v>396.18428571428564</v>
      </c>
      <c r="F6" s="303">
        <f>E6-E5</f>
        <v>124.79285714285703</v>
      </c>
      <c r="G6" s="263"/>
      <c r="H6" s="264"/>
      <c r="I6" s="263">
        <v>390.76</v>
      </c>
      <c r="J6" s="264">
        <f t="shared" ref="J6" si="14">I6-I5</f>
        <v>134.70999999999998</v>
      </c>
      <c r="K6" s="263">
        <v>391.48</v>
      </c>
      <c r="L6" s="264">
        <f t="shared" si="3"/>
        <v>99.420000000000016</v>
      </c>
      <c r="M6" s="263">
        <v>402.82</v>
      </c>
      <c r="N6" s="264">
        <f t="shared" si="4"/>
        <v>145.30000000000001</v>
      </c>
      <c r="O6" s="263">
        <v>395.62</v>
      </c>
      <c r="P6" s="264">
        <f t="shared" si="5"/>
        <v>120.00999999999999</v>
      </c>
      <c r="Q6" s="263">
        <v>381.56</v>
      </c>
      <c r="R6" s="264">
        <f t="shared" si="6"/>
        <v>112.17000000000002</v>
      </c>
      <c r="S6" s="263">
        <v>413.28</v>
      </c>
      <c r="T6" s="264">
        <f t="shared" si="7"/>
        <v>123.57</v>
      </c>
      <c r="U6" s="263">
        <v>397.77</v>
      </c>
      <c r="V6" s="264">
        <f t="shared" si="8"/>
        <v>138.37</v>
      </c>
      <c r="W6" s="263"/>
      <c r="X6" s="265"/>
      <c r="Y6" s="263"/>
      <c r="Z6" s="265"/>
      <c r="AA6" s="263"/>
      <c r="AB6" s="265"/>
      <c r="AC6" s="263"/>
      <c r="AD6" s="265"/>
      <c r="AE6" s="267"/>
      <c r="AF6" s="265"/>
      <c r="AG6" s="267"/>
      <c r="AH6" s="265"/>
      <c r="AI6" s="267"/>
      <c r="AJ6" s="265"/>
      <c r="AK6" s="267"/>
      <c r="AL6" s="279">
        <f>AK9-AK8</f>
        <v>84</v>
      </c>
      <c r="AM6" s="269">
        <v>31</v>
      </c>
      <c r="AN6" s="270"/>
      <c r="AO6" s="271">
        <f>AN6-AN5</f>
        <v>0</v>
      </c>
      <c r="AP6" s="271"/>
      <c r="AQ6" s="272" t="e">
        <f t="shared" si="9"/>
        <v>#N/A</v>
      </c>
      <c r="AR6" s="273" t="e">
        <f t="shared" si="9"/>
        <v>#N/A</v>
      </c>
      <c r="AS6" s="274">
        <v>525</v>
      </c>
      <c r="AT6" s="267">
        <f t="shared" si="1"/>
        <v>536</v>
      </c>
      <c r="AU6" s="275">
        <f>AT6-AT5</f>
        <v>225</v>
      </c>
      <c r="AV6" s="267">
        <v>536</v>
      </c>
      <c r="AW6" s="275">
        <f t="shared" si="2"/>
        <v>225</v>
      </c>
      <c r="AX6" s="267"/>
      <c r="AY6" s="275"/>
      <c r="AZ6" s="267"/>
      <c r="BA6" s="275"/>
      <c r="BB6" s="267"/>
      <c r="BC6" s="275"/>
      <c r="BD6" s="267"/>
      <c r="BE6" s="275"/>
      <c r="BF6" s="267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6"/>
      <c r="BO6" s="277" t="e">
        <f t="shared" si="10"/>
        <v>#N/A</v>
      </c>
      <c r="BP6" s="273"/>
      <c r="BQ6" s="273"/>
      <c r="BR6" s="273" t="e">
        <f t="shared" si="11"/>
        <v>#N/A</v>
      </c>
      <c r="DC6" s="323" t="s">
        <v>17</v>
      </c>
      <c r="DD6" s="324"/>
      <c r="DE6" s="324"/>
      <c r="DF6" s="324"/>
      <c r="DV6" s="323" t="s">
        <v>17</v>
      </c>
      <c r="DW6" s="324">
        <v>1</v>
      </c>
      <c r="DX6" s="324">
        <v>2</v>
      </c>
      <c r="DY6" s="324">
        <v>3</v>
      </c>
      <c r="DZ6" s="324">
        <v>4</v>
      </c>
      <c r="EA6" s="324">
        <v>5</v>
      </c>
      <c r="EB6" s="324">
        <v>6</v>
      </c>
      <c r="EC6" s="324">
        <v>7</v>
      </c>
      <c r="ED6" s="324">
        <v>8</v>
      </c>
      <c r="EE6" s="324">
        <v>9</v>
      </c>
      <c r="EF6" s="324">
        <v>10</v>
      </c>
      <c r="EG6" s="324">
        <v>11</v>
      </c>
      <c r="EH6" s="324">
        <v>12</v>
      </c>
      <c r="EI6" s="324">
        <v>13</v>
      </c>
      <c r="EJ6" s="324">
        <v>14</v>
      </c>
      <c r="EK6" s="324">
        <v>15</v>
      </c>
      <c r="EL6" s="324">
        <v>16</v>
      </c>
      <c r="EM6" s="324"/>
      <c r="EN6" s="324">
        <v>1</v>
      </c>
      <c r="EO6" s="324">
        <v>2</v>
      </c>
      <c r="EP6" s="324">
        <v>3</v>
      </c>
      <c r="EQ6" s="324">
        <v>4</v>
      </c>
      <c r="ER6" s="324">
        <v>5</v>
      </c>
      <c r="ES6" s="324"/>
      <c r="ET6" s="324"/>
      <c r="EU6"/>
    </row>
    <row r="7" spans="1:151">
      <c r="A7" s="257">
        <f t="shared" si="12"/>
        <v>44827</v>
      </c>
      <c r="B7" s="258">
        <v>4</v>
      </c>
      <c r="C7" s="259">
        <f>[1]master!K8</f>
        <v>470</v>
      </c>
      <c r="D7" s="260">
        <f t="shared" si="13"/>
        <v>135</v>
      </c>
      <c r="E7" s="261">
        <f t="shared" si="0"/>
        <v>498.4375</v>
      </c>
      <c r="F7" s="303">
        <f t="shared" ref="F7:F31" si="15">E7-E6</f>
        <v>102.25321428571436</v>
      </c>
      <c r="G7" s="263">
        <f>IF(DW7&gt;0,DW7,NA())</f>
        <v>522</v>
      </c>
      <c r="H7" s="264"/>
      <c r="I7" s="305">
        <f>IF(DX7&gt;0,DX7,NA())</f>
        <v>496</v>
      </c>
      <c r="J7" s="264">
        <f t="shared" ref="J7" si="16">I7-I6</f>
        <v>105.24000000000001</v>
      </c>
      <c r="K7" s="306">
        <f>IF(DY7&gt;0,DY7,NA())</f>
        <v>475</v>
      </c>
      <c r="L7" s="264">
        <f t="shared" si="3"/>
        <v>83.519999999999982</v>
      </c>
      <c r="M7" s="307">
        <f>IF(DZ7&gt;0,DZ7,NA())</f>
        <v>469</v>
      </c>
      <c r="N7" s="264">
        <f t="shared" si="4"/>
        <v>66.180000000000007</v>
      </c>
      <c r="O7" s="308">
        <f>IF(EA7&gt;0,EA7,NA())</f>
        <v>482</v>
      </c>
      <c r="P7" s="264">
        <f t="shared" si="5"/>
        <v>86.38</v>
      </c>
      <c r="Q7" s="309">
        <f>IF(EB7&gt;0,EB7,NA())</f>
        <v>489</v>
      </c>
      <c r="R7" s="264">
        <f t="shared" si="6"/>
        <v>107.44</v>
      </c>
      <c r="S7" s="267">
        <f>IF(EC7&gt;0,EC7,NA())</f>
        <v>500</v>
      </c>
      <c r="T7" s="264">
        <f t="shared" si="7"/>
        <v>86.720000000000027</v>
      </c>
      <c r="U7" s="267">
        <f>IF(ED7&gt;0,ED7,NA())</f>
        <v>477</v>
      </c>
      <c r="V7" s="264">
        <f t="shared" si="8"/>
        <v>79.230000000000018</v>
      </c>
      <c r="W7" s="266">
        <f>IF(EE7&gt;0,EE7,NA())</f>
        <v>496</v>
      </c>
      <c r="X7" s="265"/>
      <c r="Y7" s="266">
        <f>IF(EF7&gt;0,EF7,NA())</f>
        <v>505</v>
      </c>
      <c r="Z7" s="265"/>
      <c r="AA7" s="267">
        <f>IF(EG7&gt;0,EG7,NA())</f>
        <v>506</v>
      </c>
      <c r="AB7" s="265"/>
      <c r="AC7" s="267">
        <f>IF(EH7&gt;0,EH7,NA())</f>
        <v>492</v>
      </c>
      <c r="AD7" s="265"/>
      <c r="AE7" s="267">
        <f>IF(EI7&gt;0,EI7,NA())</f>
        <v>516</v>
      </c>
      <c r="AF7" s="265"/>
      <c r="AG7" s="267">
        <f>IF(EJ7&gt;0,EJ7,NA())</f>
        <v>521</v>
      </c>
      <c r="AH7" s="265"/>
      <c r="AI7" s="266">
        <f>IF(EK7&gt;0,EK7,NA())</f>
        <v>514</v>
      </c>
      <c r="AJ7" s="265"/>
      <c r="AK7" s="266">
        <f>IF(EL7&gt;0,EL7,NA())</f>
        <v>515</v>
      </c>
      <c r="AL7" s="279" t="e">
        <f>#REF!-AK9</f>
        <v>#REF!</v>
      </c>
      <c r="AM7" s="269">
        <v>33</v>
      </c>
      <c r="AN7" s="270"/>
      <c r="AO7" s="271">
        <f t="shared" ref="AO7:AO28" si="17">AN7-AN6</f>
        <v>0</v>
      </c>
      <c r="AP7" s="271"/>
      <c r="AQ7" s="272">
        <v>57.8</v>
      </c>
      <c r="AR7" s="273" t="e">
        <f t="shared" si="9"/>
        <v>#N/A</v>
      </c>
      <c r="AS7" s="274">
        <v>755</v>
      </c>
      <c r="AT7" s="267">
        <f t="shared" si="1"/>
        <v>703.5</v>
      </c>
      <c r="AU7" s="275">
        <f>AT7-AT6</f>
        <v>167.5</v>
      </c>
      <c r="AV7" s="267"/>
      <c r="AW7" s="275">
        <f t="shared" si="2"/>
        <v>-536</v>
      </c>
      <c r="AX7" s="267"/>
      <c r="AY7" s="275">
        <f>AX7-AX5</f>
        <v>0</v>
      </c>
      <c r="AZ7" s="267">
        <f>IF(EP7&gt;0,EP7,NA())</f>
        <v>670</v>
      </c>
      <c r="BA7" s="275">
        <f>AZ7-AZ5</f>
        <v>670</v>
      </c>
      <c r="BB7" s="267">
        <f>IF(EQ7&gt;0,EQ7,NA())</f>
        <v>737</v>
      </c>
      <c r="BC7" s="275">
        <f>BB7-BB5</f>
        <v>737</v>
      </c>
      <c r="BD7" s="267"/>
      <c r="BE7" s="275">
        <f>BD7-BD5</f>
        <v>0</v>
      </c>
      <c r="BF7" s="267"/>
      <c r="BG7" s="275"/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6"/>
      <c r="BO7" s="277" t="e">
        <f t="shared" si="10"/>
        <v>#N/A</v>
      </c>
      <c r="BP7" s="273"/>
      <c r="BQ7" s="273"/>
      <c r="BR7" s="273" t="e">
        <f t="shared" si="11"/>
        <v>#N/A</v>
      </c>
      <c r="DV7" s="325">
        <v>4</v>
      </c>
      <c r="DW7" s="326">
        <v>522</v>
      </c>
      <c r="DX7" s="326">
        <v>496</v>
      </c>
      <c r="DY7" s="326">
        <v>475</v>
      </c>
      <c r="DZ7" s="326">
        <v>469</v>
      </c>
      <c r="EA7" s="326">
        <v>482</v>
      </c>
      <c r="EB7" s="326">
        <v>489</v>
      </c>
      <c r="EC7" s="326">
        <v>500</v>
      </c>
      <c r="ED7" s="326">
        <v>477</v>
      </c>
      <c r="EE7" s="326">
        <v>496</v>
      </c>
      <c r="EF7" s="326">
        <v>505</v>
      </c>
      <c r="EG7" s="326">
        <v>506</v>
      </c>
      <c r="EH7" s="326">
        <v>492</v>
      </c>
      <c r="EI7" s="326">
        <v>516</v>
      </c>
      <c r="EJ7" s="326">
        <v>521</v>
      </c>
      <c r="EK7" s="326">
        <v>514</v>
      </c>
      <c r="EL7" s="326">
        <v>515</v>
      </c>
      <c r="EM7" s="326">
        <v>498.4375</v>
      </c>
      <c r="EN7" s="326"/>
      <c r="EO7" s="326"/>
      <c r="EP7" s="326">
        <v>670</v>
      </c>
      <c r="EQ7" s="326">
        <v>737</v>
      </c>
      <c r="ER7" s="326"/>
      <c r="ES7" s="326">
        <v>703.5</v>
      </c>
      <c r="ET7" s="326">
        <v>521.22222222222217</v>
      </c>
      <c r="EU7"/>
    </row>
    <row r="8" spans="1:151">
      <c r="A8" s="257">
        <f t="shared" si="12"/>
        <v>44834</v>
      </c>
      <c r="B8" s="258">
        <v>5</v>
      </c>
      <c r="C8" s="259">
        <f>[1]master!K9</f>
        <v>590</v>
      </c>
      <c r="D8" s="260">
        <f t="shared" si="13"/>
        <v>120</v>
      </c>
      <c r="E8" s="261">
        <f t="shared" si="0"/>
        <v>585</v>
      </c>
      <c r="F8" s="303">
        <f t="shared" si="15"/>
        <v>86.5625</v>
      </c>
      <c r="G8" s="263">
        <f>IF(DW8&gt;0,DW8,NA())</f>
        <v>531</v>
      </c>
      <c r="H8" s="264">
        <f>G8-G7</f>
        <v>9</v>
      </c>
      <c r="I8" s="305">
        <f>IF(DX8&gt;0,DX8,NA())</f>
        <v>516</v>
      </c>
      <c r="J8" s="264">
        <f t="shared" ref="J8" si="18">I8-I7</f>
        <v>20</v>
      </c>
      <c r="K8" s="306">
        <f>IF(DY8&gt;0,DY8,NA())</f>
        <v>519</v>
      </c>
      <c r="L8" s="264">
        <f t="shared" si="3"/>
        <v>44</v>
      </c>
      <c r="M8" s="307">
        <f>IF(DZ8&gt;0,DZ8,NA())</f>
        <v>525</v>
      </c>
      <c r="N8" s="264">
        <f t="shared" si="4"/>
        <v>56</v>
      </c>
      <c r="O8" s="308">
        <f>IF(EA8&gt;0,EA8,NA())</f>
        <v>528</v>
      </c>
      <c r="P8" s="264">
        <f t="shared" si="5"/>
        <v>46</v>
      </c>
      <c r="Q8" s="309">
        <f>IF(EB8&gt;0,EB8,NA())</f>
        <v>589</v>
      </c>
      <c r="R8" s="264">
        <f t="shared" si="6"/>
        <v>100</v>
      </c>
      <c r="S8" s="267">
        <f>IF(EC8&gt;0,EC8,NA())</f>
        <v>671</v>
      </c>
      <c r="T8" s="264">
        <f t="shared" si="7"/>
        <v>171</v>
      </c>
      <c r="U8" s="267">
        <f>IF(ED8&gt;0,ED8,NA())</f>
        <v>670</v>
      </c>
      <c r="V8" s="264">
        <f t="shared" si="8"/>
        <v>193</v>
      </c>
      <c r="W8" s="266">
        <f>IF(EE8&gt;0,EE8,NA())</f>
        <v>665</v>
      </c>
      <c r="X8" s="265">
        <f>W8-W7</f>
        <v>169</v>
      </c>
      <c r="Y8" s="266">
        <f>IF(EF8&gt;0,EF8,NA())</f>
        <v>601</v>
      </c>
      <c r="Z8" s="265">
        <f>Y8-Y7</f>
        <v>96</v>
      </c>
      <c r="AA8" s="267">
        <f>IF(EG8&gt;0,EG8,NA())</f>
        <v>597</v>
      </c>
      <c r="AB8" s="265">
        <f>AA8-AA7</f>
        <v>91</v>
      </c>
      <c r="AC8" s="267">
        <f>IF(EH8&gt;0,EH8,NA())</f>
        <v>590</v>
      </c>
      <c r="AD8" s="265">
        <f>AC8-AC7</f>
        <v>98</v>
      </c>
      <c r="AE8" s="267">
        <f>IF(EI8&gt;0,EI8,NA())</f>
        <v>592</v>
      </c>
      <c r="AF8" s="265">
        <f>AE8-AE7</f>
        <v>76</v>
      </c>
      <c r="AG8" s="267">
        <f>IF(EJ8&gt;0,EJ8,NA())</f>
        <v>598</v>
      </c>
      <c r="AH8" s="265">
        <f>AG8-AG7</f>
        <v>77</v>
      </c>
      <c r="AI8" s="266">
        <f>IF(EK8&gt;0,EK8,NA())</f>
        <v>584</v>
      </c>
      <c r="AJ8" s="265">
        <f>AI8-AI7</f>
        <v>70</v>
      </c>
      <c r="AK8" s="266">
        <f>IF(EL8&gt;0,EL8,NA())</f>
        <v>584</v>
      </c>
      <c r="AL8" s="279" t="e">
        <f>#REF!-#REF!</f>
        <v>#REF!</v>
      </c>
      <c r="AM8" s="269">
        <v>35</v>
      </c>
      <c r="AN8" s="270"/>
      <c r="AO8" s="271">
        <f t="shared" si="17"/>
        <v>0</v>
      </c>
      <c r="AP8" s="271"/>
      <c r="AQ8" s="272">
        <v>65</v>
      </c>
      <c r="AR8" s="273" t="e">
        <f t="shared" si="9"/>
        <v>#N/A</v>
      </c>
      <c r="AS8" s="274">
        <v>945</v>
      </c>
      <c r="AT8" s="267">
        <f t="shared" si="1"/>
        <v>819.4</v>
      </c>
      <c r="AU8" s="275">
        <f t="shared" ref="AU8:AU22" si="19">AT8-AT7</f>
        <v>115.89999999999998</v>
      </c>
      <c r="AV8" s="267">
        <f>IF(EN8&gt;0,EN8,NA())</f>
        <v>703</v>
      </c>
      <c r="AW8" s="275">
        <f t="shared" si="2"/>
        <v>703</v>
      </c>
      <c r="AX8" s="267">
        <f>IF(EO8&gt;0,EO8,NA())</f>
        <v>717</v>
      </c>
      <c r="AY8" s="275">
        <f>AX8-AX7</f>
        <v>717</v>
      </c>
      <c r="AZ8" s="267">
        <f>IF(EP8&gt;0,EP8,NA())</f>
        <v>845</v>
      </c>
      <c r="BA8" s="275">
        <f>AZ8-AZ7</f>
        <v>175</v>
      </c>
      <c r="BB8" s="267">
        <f>IF(EQ8&gt;0,EQ8,NA())</f>
        <v>883</v>
      </c>
      <c r="BC8" s="275">
        <f>BB8-BB7</f>
        <v>146</v>
      </c>
      <c r="BD8" s="267">
        <f>IF(ER8&gt;0,ER8,NA())</f>
        <v>949</v>
      </c>
      <c r="BE8" s="275">
        <f>BD8-BD7</f>
        <v>949</v>
      </c>
      <c r="BF8" s="267">
        <f>IF(ES8&gt;0,ES8,NA())</f>
        <v>819.4</v>
      </c>
      <c r="BG8" s="275">
        <f>BF8-BF7</f>
        <v>819.4</v>
      </c>
      <c r="BH8" s="267"/>
      <c r="BI8" s="275">
        <f>BH8-BH7</f>
        <v>0</v>
      </c>
      <c r="BJ8" s="267"/>
      <c r="BK8" s="275">
        <f t="shared" ref="BK8:BK22" si="20">BJ8-BJ7</f>
        <v>0</v>
      </c>
      <c r="BL8" s="269">
        <v>53</v>
      </c>
      <c r="BM8" s="276"/>
      <c r="BN8" s="276"/>
      <c r="BO8" s="277" t="e">
        <f t="shared" si="10"/>
        <v>#N/A</v>
      </c>
      <c r="BP8" s="273"/>
      <c r="BQ8" s="273"/>
      <c r="BR8" s="273" t="e">
        <f t="shared" si="11"/>
        <v>#N/A</v>
      </c>
      <c r="DV8" s="325">
        <v>5</v>
      </c>
      <c r="DW8" s="326">
        <v>531</v>
      </c>
      <c r="DX8" s="326">
        <v>516</v>
      </c>
      <c r="DY8" s="326">
        <v>519</v>
      </c>
      <c r="DZ8" s="326">
        <v>525</v>
      </c>
      <c r="EA8" s="326">
        <v>528</v>
      </c>
      <c r="EB8" s="326">
        <v>589</v>
      </c>
      <c r="EC8" s="326">
        <v>671</v>
      </c>
      <c r="ED8" s="326">
        <v>670</v>
      </c>
      <c r="EE8" s="326">
        <v>665</v>
      </c>
      <c r="EF8" s="326">
        <v>601</v>
      </c>
      <c r="EG8" s="326">
        <v>597</v>
      </c>
      <c r="EH8" s="326">
        <v>590</v>
      </c>
      <c r="EI8" s="326">
        <v>592</v>
      </c>
      <c r="EJ8" s="326">
        <v>598</v>
      </c>
      <c r="EK8" s="326">
        <v>584</v>
      </c>
      <c r="EL8" s="326">
        <v>584</v>
      </c>
      <c r="EM8" s="326">
        <v>585</v>
      </c>
      <c r="EN8" s="326">
        <v>703</v>
      </c>
      <c r="EO8" s="326">
        <v>717</v>
      </c>
      <c r="EP8" s="326">
        <v>845</v>
      </c>
      <c r="EQ8" s="326">
        <v>883</v>
      </c>
      <c r="ER8" s="326">
        <v>949</v>
      </c>
      <c r="ES8" s="326">
        <v>819.4</v>
      </c>
      <c r="ET8" s="326">
        <v>640.80952380952385</v>
      </c>
      <c r="EU8"/>
    </row>
    <row r="9" spans="1:151">
      <c r="A9" s="257">
        <f t="shared" si="12"/>
        <v>44841</v>
      </c>
      <c r="B9" s="258">
        <v>6</v>
      </c>
      <c r="C9" s="259">
        <f>[1]master!K10</f>
        <v>700</v>
      </c>
      <c r="D9" s="260">
        <f t="shared" si="13"/>
        <v>110</v>
      </c>
      <c r="E9" s="261">
        <f t="shared" si="0"/>
        <v>698.4375</v>
      </c>
      <c r="F9" s="264">
        <f t="shared" si="15"/>
        <v>113.4375</v>
      </c>
      <c r="G9" s="263">
        <f>IF(DW9&gt;0,DW9,NA())</f>
        <v>597</v>
      </c>
      <c r="H9" s="264">
        <f>G9-G8</f>
        <v>66</v>
      </c>
      <c r="I9" s="305">
        <f>IF(DX9&gt;0,DX9,NA())</f>
        <v>665</v>
      </c>
      <c r="J9" s="264">
        <f t="shared" si="3"/>
        <v>149</v>
      </c>
      <c r="K9" s="267">
        <f>IF(DY9&gt;0,DY9,NA())</f>
        <v>682</v>
      </c>
      <c r="L9" s="264">
        <f t="shared" si="3"/>
        <v>163</v>
      </c>
      <c r="M9" s="267">
        <f>IF(DZ9&gt;0,DZ9,NA())</f>
        <v>670</v>
      </c>
      <c r="N9" s="264">
        <f t="shared" si="4"/>
        <v>145</v>
      </c>
      <c r="O9" s="267">
        <f>IF(EA9&gt;0,EA9,NA())</f>
        <v>669</v>
      </c>
      <c r="P9" s="264">
        <f t="shared" si="5"/>
        <v>141</v>
      </c>
      <c r="Q9" s="267">
        <f>IF(EB9&gt;0,EB9,NA())</f>
        <v>694</v>
      </c>
      <c r="R9" s="264">
        <f t="shared" si="6"/>
        <v>105</v>
      </c>
      <c r="S9" s="267">
        <f>IF(EC9&gt;0,EC9,NA())</f>
        <v>776</v>
      </c>
      <c r="T9" s="264">
        <f t="shared" si="7"/>
        <v>105</v>
      </c>
      <c r="U9" s="267">
        <f>IF(ED9&gt;0,ED9,NA())</f>
        <v>788</v>
      </c>
      <c r="V9" s="264">
        <f t="shared" si="8"/>
        <v>118</v>
      </c>
      <c r="W9" s="266">
        <f>IF(EE9&gt;0,EE9,NA())</f>
        <v>762</v>
      </c>
      <c r="X9" s="265">
        <f>W9-W8</f>
        <v>97</v>
      </c>
      <c r="Y9" s="266">
        <f>IF(EF9&gt;0,EF9,NA())</f>
        <v>703</v>
      </c>
      <c r="Z9" s="265">
        <f>Y9-Y8</f>
        <v>102</v>
      </c>
      <c r="AA9" s="267">
        <f>IF(EG9&gt;0,EG9,NA())</f>
        <v>721</v>
      </c>
      <c r="AB9" s="265">
        <f>AA9-AA8</f>
        <v>124</v>
      </c>
      <c r="AC9" s="267">
        <f>IF(EH9&gt;0,EH9,NA())</f>
        <v>687</v>
      </c>
      <c r="AD9" s="265">
        <f>AC9-AC8</f>
        <v>97</v>
      </c>
      <c r="AE9" s="267">
        <f>IF(EI9&gt;0,EI9,NA())</f>
        <v>705</v>
      </c>
      <c r="AF9" s="265">
        <f>AE9-AE8</f>
        <v>113</v>
      </c>
      <c r="AG9" s="267">
        <f>IF(EJ9&gt;0,EJ9,NA())</f>
        <v>689</v>
      </c>
      <c r="AH9" s="265">
        <f>AG9-AG8</f>
        <v>91</v>
      </c>
      <c r="AI9" s="266">
        <f>IF(EK9&gt;0,EK9,NA())</f>
        <v>699</v>
      </c>
      <c r="AJ9" s="265">
        <f>AI9-AI8</f>
        <v>115</v>
      </c>
      <c r="AK9" s="266">
        <f>IF(EL9&gt;0,EL9,NA())</f>
        <v>668</v>
      </c>
      <c r="AL9" s="279" t="e">
        <f>#REF!-#REF!</f>
        <v>#REF!</v>
      </c>
      <c r="AM9" s="269">
        <v>37</v>
      </c>
      <c r="AN9" s="270"/>
      <c r="AO9" s="271">
        <f t="shared" si="17"/>
        <v>0</v>
      </c>
      <c r="AP9" s="271"/>
      <c r="AQ9" s="272">
        <v>71</v>
      </c>
      <c r="AR9" s="273" t="e">
        <f t="shared" si="9"/>
        <v>#N/A</v>
      </c>
      <c r="AS9" s="274">
        <v>1130</v>
      </c>
      <c r="AT9" s="267">
        <f t="shared" si="1"/>
        <v>1012.4</v>
      </c>
      <c r="AU9" s="275">
        <f t="shared" si="19"/>
        <v>193</v>
      </c>
      <c r="AV9" s="267">
        <f>IF(EN9&gt;0,EN9,NA())</f>
        <v>908</v>
      </c>
      <c r="AW9" s="275">
        <f t="shared" si="2"/>
        <v>205</v>
      </c>
      <c r="AX9" s="267">
        <f>IF(EO9&gt;0,EO9,NA())</f>
        <v>943</v>
      </c>
      <c r="AY9" s="275">
        <f>AX9-AX8</f>
        <v>226</v>
      </c>
      <c r="AZ9" s="267">
        <f>IF(EP9&gt;0,EP9,NA())</f>
        <v>979</v>
      </c>
      <c r="BA9" s="275">
        <f>AZ9-AZ8</f>
        <v>134</v>
      </c>
      <c r="BB9" s="267">
        <f>IF(EQ9&gt;0,EQ9,NA())</f>
        <v>1055</v>
      </c>
      <c r="BC9" s="275">
        <f>BB9-BB8</f>
        <v>172</v>
      </c>
      <c r="BD9" s="267">
        <f>IF(ER9&gt;0,ER9,NA())</f>
        <v>1177</v>
      </c>
      <c r="BE9" s="275">
        <f>BD9-BD8</f>
        <v>228</v>
      </c>
      <c r="BF9" s="267">
        <f>IF(ES9&gt;0,ES9,NA())</f>
        <v>1012.4</v>
      </c>
      <c r="BG9" s="275">
        <f>BF9-BF8</f>
        <v>193</v>
      </c>
      <c r="BH9" s="267"/>
      <c r="BI9" s="275">
        <f>BH9-BH8</f>
        <v>0</v>
      </c>
      <c r="BJ9" s="267"/>
      <c r="BK9" s="275">
        <f t="shared" si="20"/>
        <v>0</v>
      </c>
      <c r="BL9" s="269">
        <v>57</v>
      </c>
      <c r="BM9" s="276"/>
      <c r="BN9" s="276"/>
      <c r="BO9" s="277" t="e">
        <f t="shared" si="10"/>
        <v>#N/A</v>
      </c>
      <c r="BP9" s="273"/>
      <c r="BQ9" s="273"/>
      <c r="BR9" s="273" t="e">
        <f t="shared" si="11"/>
        <v>#N/A</v>
      </c>
      <c r="DV9" s="325">
        <v>6</v>
      </c>
      <c r="DW9" s="326">
        <v>597</v>
      </c>
      <c r="DX9" s="326">
        <v>665</v>
      </c>
      <c r="DY9" s="326">
        <v>682</v>
      </c>
      <c r="DZ9" s="326">
        <v>670</v>
      </c>
      <c r="EA9" s="326">
        <v>669</v>
      </c>
      <c r="EB9" s="326">
        <v>694</v>
      </c>
      <c r="EC9" s="326">
        <v>776</v>
      </c>
      <c r="ED9" s="326">
        <v>788</v>
      </c>
      <c r="EE9" s="326">
        <v>762</v>
      </c>
      <c r="EF9" s="326">
        <v>703</v>
      </c>
      <c r="EG9" s="326">
        <v>721</v>
      </c>
      <c r="EH9" s="326">
        <v>687</v>
      </c>
      <c r="EI9" s="326">
        <v>705</v>
      </c>
      <c r="EJ9" s="326">
        <v>689</v>
      </c>
      <c r="EK9" s="326">
        <v>699</v>
      </c>
      <c r="EL9" s="326">
        <v>668</v>
      </c>
      <c r="EM9" s="326">
        <v>698.4375</v>
      </c>
      <c r="EN9" s="326">
        <v>908</v>
      </c>
      <c r="EO9" s="326">
        <v>943</v>
      </c>
      <c r="EP9" s="326">
        <v>979</v>
      </c>
      <c r="EQ9" s="326">
        <v>1055</v>
      </c>
      <c r="ER9" s="326">
        <v>1177</v>
      </c>
      <c r="ES9" s="326">
        <v>1012.4</v>
      </c>
      <c r="ET9" s="326">
        <v>773.19047619047615</v>
      </c>
      <c r="EU9"/>
    </row>
    <row r="10" spans="1:151">
      <c r="A10" s="257">
        <f t="shared" si="12"/>
        <v>44848</v>
      </c>
      <c r="B10" s="258">
        <v>7</v>
      </c>
      <c r="C10" s="259">
        <f>[1]master!K11</f>
        <v>800</v>
      </c>
      <c r="D10" s="260">
        <f t="shared" si="13"/>
        <v>100</v>
      </c>
      <c r="E10" s="261" t="e">
        <f t="shared" si="0"/>
        <v>#N/A</v>
      </c>
      <c r="F10" s="265" t="e">
        <f t="shared" si="15"/>
        <v>#N/A</v>
      </c>
      <c r="G10" s="263" t="e">
        <f t="shared" ref="G10:G31" si="21">IF(DW10&gt;0,DW10,NA())</f>
        <v>#N/A</v>
      </c>
      <c r="H10" s="264" t="e">
        <f t="shared" ref="H10:H31" si="22">G10-G9</f>
        <v>#N/A</v>
      </c>
      <c r="I10" s="305" t="e">
        <f t="shared" ref="I10:I31" si="23">IF(DX10&gt;0,DX10,NA())</f>
        <v>#N/A</v>
      </c>
      <c r="J10" s="264" t="e">
        <f t="shared" si="3"/>
        <v>#N/A</v>
      </c>
      <c r="K10" s="267" t="e">
        <f t="shared" ref="K10:K31" si="24">IF(DY10&gt;0,DY10,NA())</f>
        <v>#N/A</v>
      </c>
      <c r="L10" s="264" t="e">
        <f t="shared" si="3"/>
        <v>#N/A</v>
      </c>
      <c r="M10" s="267" t="e">
        <f t="shared" ref="M10:M31" si="25">IF(DZ10&gt;0,DZ10,NA())</f>
        <v>#N/A</v>
      </c>
      <c r="N10" s="264" t="e">
        <f t="shared" si="4"/>
        <v>#N/A</v>
      </c>
      <c r="O10" s="267" t="e">
        <f t="shared" ref="O10:O31" si="26">IF(EA10&gt;0,EA10,NA())</f>
        <v>#N/A</v>
      </c>
      <c r="P10" s="264" t="e">
        <f t="shared" si="5"/>
        <v>#N/A</v>
      </c>
      <c r="Q10" s="267" t="e">
        <f t="shared" ref="Q10:Q31" si="27">IF(EB10&gt;0,EB10,NA())</f>
        <v>#N/A</v>
      </c>
      <c r="R10" s="264" t="e">
        <f t="shared" si="6"/>
        <v>#N/A</v>
      </c>
      <c r="S10" s="267" t="e">
        <f t="shared" ref="S10:S31" si="28">IF(EC10&gt;0,EC10,NA())</f>
        <v>#N/A</v>
      </c>
      <c r="T10" s="264" t="e">
        <f t="shared" si="7"/>
        <v>#N/A</v>
      </c>
      <c r="U10" s="267" t="e">
        <f t="shared" ref="U10:U31" si="29">IF(ED10&gt;0,ED10,NA())</f>
        <v>#N/A</v>
      </c>
      <c r="V10" s="264" t="e">
        <f t="shared" ref="V10" si="30">U10-U9</f>
        <v>#N/A</v>
      </c>
      <c r="W10" s="266" t="e">
        <f t="shared" ref="W10:W31" si="31">IF(EE10&gt;0,EE10,NA())</f>
        <v>#N/A</v>
      </c>
      <c r="X10" s="265" t="e">
        <f t="shared" ref="X10:X31" si="32">W10-W9</f>
        <v>#N/A</v>
      </c>
      <c r="Y10" s="266" t="e">
        <f t="shared" ref="Y10:Y31" si="33">IF(EF10&gt;0,EF10,NA())</f>
        <v>#N/A</v>
      </c>
      <c r="Z10" s="265" t="e">
        <f t="shared" ref="Z10:Z31" si="34">Y10-Y9</f>
        <v>#N/A</v>
      </c>
      <c r="AA10" s="267" t="e">
        <f t="shared" ref="AA10:AA31" si="35">IF(EG10&gt;0,EG10,NA())</f>
        <v>#N/A</v>
      </c>
      <c r="AB10" s="265" t="e">
        <f t="shared" ref="AB10:AB31" si="36">AA10-AA9</f>
        <v>#N/A</v>
      </c>
      <c r="AC10" s="267" t="e">
        <f t="shared" ref="AC10:AC31" si="37">IF(EH10&gt;0,EH10,NA())</f>
        <v>#N/A</v>
      </c>
      <c r="AD10" s="265" t="e">
        <f t="shared" ref="AD10:AD31" si="38">AC10-AC9</f>
        <v>#N/A</v>
      </c>
      <c r="AE10" s="267" t="e">
        <f t="shared" ref="AE10:AE31" si="39">IF(EI10&gt;0,EI10,NA())</f>
        <v>#N/A</v>
      </c>
      <c r="AF10" s="265" t="e">
        <f t="shared" ref="AF10:AF31" si="40">AE10-AE9</f>
        <v>#N/A</v>
      </c>
      <c r="AG10" s="267" t="e">
        <f t="shared" ref="AG10:AG31" si="41">IF(EJ10&gt;0,EJ10,NA())</f>
        <v>#N/A</v>
      </c>
      <c r="AH10" s="265" t="e">
        <f t="shared" ref="AH10:AH31" si="42">AG10-AG9</f>
        <v>#N/A</v>
      </c>
      <c r="AI10" s="266" t="e">
        <f t="shared" ref="AI10:AI31" si="43">IF(EK10&gt;0,EK10,NA())</f>
        <v>#N/A</v>
      </c>
      <c r="AJ10" s="265" t="e">
        <f t="shared" ref="AJ10:AJ31" si="44">AI10-AI9</f>
        <v>#N/A</v>
      </c>
      <c r="AK10" s="266" t="e">
        <f t="shared" ref="AK10:AK31" si="45">IF(EL10&gt;0,EL10,NA())</f>
        <v>#N/A</v>
      </c>
      <c r="AL10" s="265" t="e">
        <f>AK10-#REF!</f>
        <v>#N/A</v>
      </c>
      <c r="AM10" s="269">
        <v>39</v>
      </c>
      <c r="AN10" s="270"/>
      <c r="AO10" s="271">
        <f t="shared" si="17"/>
        <v>0</v>
      </c>
      <c r="AP10" s="271"/>
      <c r="AQ10" s="272" t="e">
        <f t="shared" si="9"/>
        <v>#N/A</v>
      </c>
      <c r="AR10" s="273" t="e">
        <f t="shared" si="9"/>
        <v>#N/A</v>
      </c>
      <c r="AS10" s="274">
        <v>1280</v>
      </c>
      <c r="AT10" s="267" t="e">
        <f t="shared" si="1"/>
        <v>#N/A</v>
      </c>
      <c r="AU10" s="275" t="e">
        <f t="shared" si="19"/>
        <v>#N/A</v>
      </c>
      <c r="AV10" s="267" t="e">
        <f t="shared" ref="AV10:AV31" si="46">IF(EN10&gt;0,EN10,NA())</f>
        <v>#N/A</v>
      </c>
      <c r="AW10" s="275" t="e">
        <f t="shared" si="2"/>
        <v>#N/A</v>
      </c>
      <c r="AX10" s="267" t="e">
        <f t="shared" ref="AX10:AX31" si="47">IF(EO10&gt;0,EO10,NA())</f>
        <v>#N/A</v>
      </c>
      <c r="AY10" s="275" t="e">
        <f t="shared" ref="AY10:AY31" si="48">AX10-AX9</f>
        <v>#N/A</v>
      </c>
      <c r="AZ10" s="267" t="e">
        <f t="shared" ref="AZ10:AZ31" si="49">IF(EP10&gt;0,EP10,NA())</f>
        <v>#N/A</v>
      </c>
      <c r="BA10" s="275" t="e">
        <f t="shared" ref="BA10:BA31" si="50">AZ10-AZ9</f>
        <v>#N/A</v>
      </c>
      <c r="BB10" s="267" t="e">
        <f t="shared" ref="BB10:BB31" si="51">IF(EQ10&gt;0,EQ10,NA())</f>
        <v>#N/A</v>
      </c>
      <c r="BC10" s="275" t="e">
        <f t="shared" ref="BC10:BC31" si="52">BB10-BB9</f>
        <v>#N/A</v>
      </c>
      <c r="BD10" s="267" t="e">
        <f t="shared" ref="BD10:BD31" si="53">IF(ER10&gt;0,ER10,NA())</f>
        <v>#N/A</v>
      </c>
      <c r="BE10" s="275" t="e">
        <f t="shared" ref="BE10:BE31" si="54">BD10-BD9</f>
        <v>#N/A</v>
      </c>
      <c r="BF10" s="267" t="e">
        <f t="shared" ref="BF10:BF31" si="55">IF(ES10&gt;0,ES10,NA())</f>
        <v>#N/A</v>
      </c>
      <c r="BG10" s="275" t="e">
        <f t="shared" ref="BG10:BG31" si="56">BF10-BF9</f>
        <v>#N/A</v>
      </c>
      <c r="BH10" s="267"/>
      <c r="BI10" s="275">
        <f t="shared" ref="BI10:BI22" si="57">BH10-BH9</f>
        <v>0</v>
      </c>
      <c r="BJ10" s="267"/>
      <c r="BK10" s="275">
        <f t="shared" si="20"/>
        <v>0</v>
      </c>
      <c r="BL10" s="269">
        <v>61</v>
      </c>
      <c r="BM10" s="276"/>
      <c r="BN10" s="276">
        <f>AP10</f>
        <v>0</v>
      </c>
      <c r="BO10" s="277" t="e">
        <f t="shared" si="10"/>
        <v>#N/A</v>
      </c>
      <c r="BP10" s="273"/>
      <c r="BQ10" s="273"/>
      <c r="BR10" s="273" t="e">
        <f t="shared" si="11"/>
        <v>#N/A</v>
      </c>
    </row>
    <row r="11" spans="1:151">
      <c r="A11" s="257">
        <f t="shared" si="12"/>
        <v>44855</v>
      </c>
      <c r="B11" s="258">
        <v>8</v>
      </c>
      <c r="C11" s="259">
        <f>[1]master!K12</f>
        <v>910</v>
      </c>
      <c r="D11" s="260">
        <f t="shared" si="13"/>
        <v>110</v>
      </c>
      <c r="E11" s="261" t="e">
        <f t="shared" si="0"/>
        <v>#N/A</v>
      </c>
      <c r="F11" s="265" t="e">
        <f t="shared" si="15"/>
        <v>#N/A</v>
      </c>
      <c r="G11" s="263" t="e">
        <f t="shared" si="21"/>
        <v>#N/A</v>
      </c>
      <c r="H11" s="264" t="e">
        <f t="shared" si="22"/>
        <v>#N/A</v>
      </c>
      <c r="I11" s="305" t="e">
        <f t="shared" si="23"/>
        <v>#N/A</v>
      </c>
      <c r="J11" s="264" t="e">
        <f t="shared" si="3"/>
        <v>#N/A</v>
      </c>
      <c r="K11" s="267" t="e">
        <f t="shared" si="24"/>
        <v>#N/A</v>
      </c>
      <c r="L11" s="264" t="e">
        <f t="shared" si="3"/>
        <v>#N/A</v>
      </c>
      <c r="M11" s="267" t="e">
        <f t="shared" si="25"/>
        <v>#N/A</v>
      </c>
      <c r="N11" s="264" t="e">
        <f t="shared" si="4"/>
        <v>#N/A</v>
      </c>
      <c r="O11" s="267" t="e">
        <f t="shared" si="26"/>
        <v>#N/A</v>
      </c>
      <c r="P11" s="264" t="e">
        <f t="shared" si="5"/>
        <v>#N/A</v>
      </c>
      <c r="Q11" s="267" t="e">
        <f t="shared" si="27"/>
        <v>#N/A</v>
      </c>
      <c r="R11" s="264" t="e">
        <f t="shared" ref="R11" si="58">Q11-Q10</f>
        <v>#N/A</v>
      </c>
      <c r="S11" s="267" t="e">
        <f t="shared" si="28"/>
        <v>#N/A</v>
      </c>
      <c r="T11" s="264" t="e">
        <f t="shared" ref="T11" si="59">S11-S10</f>
        <v>#N/A</v>
      </c>
      <c r="U11" s="267" t="e">
        <f t="shared" si="29"/>
        <v>#N/A</v>
      </c>
      <c r="V11" s="264" t="e">
        <f t="shared" ref="V11" si="60">U11-U10</f>
        <v>#N/A</v>
      </c>
      <c r="W11" s="266" t="e">
        <f t="shared" si="31"/>
        <v>#N/A</v>
      </c>
      <c r="X11" s="265" t="e">
        <f t="shared" si="32"/>
        <v>#N/A</v>
      </c>
      <c r="Y11" s="266" t="e">
        <f t="shared" si="33"/>
        <v>#N/A</v>
      </c>
      <c r="Z11" s="265" t="e">
        <f t="shared" si="34"/>
        <v>#N/A</v>
      </c>
      <c r="AA11" s="267" t="e">
        <f t="shared" si="35"/>
        <v>#N/A</v>
      </c>
      <c r="AB11" s="265" t="e">
        <f t="shared" si="36"/>
        <v>#N/A</v>
      </c>
      <c r="AC11" s="267" t="e">
        <f t="shared" si="37"/>
        <v>#N/A</v>
      </c>
      <c r="AD11" s="265" t="e">
        <f t="shared" si="38"/>
        <v>#N/A</v>
      </c>
      <c r="AE11" s="267" t="e">
        <f t="shared" si="39"/>
        <v>#N/A</v>
      </c>
      <c r="AF11" s="265" t="e">
        <f t="shared" si="40"/>
        <v>#N/A</v>
      </c>
      <c r="AG11" s="267" t="e">
        <f t="shared" si="41"/>
        <v>#N/A</v>
      </c>
      <c r="AH11" s="265" t="e">
        <f t="shared" si="42"/>
        <v>#N/A</v>
      </c>
      <c r="AI11" s="266" t="e">
        <f t="shared" si="43"/>
        <v>#N/A</v>
      </c>
      <c r="AJ11" s="265" t="e">
        <f t="shared" si="44"/>
        <v>#N/A</v>
      </c>
      <c r="AK11" s="266" t="e">
        <f t="shared" si="45"/>
        <v>#N/A</v>
      </c>
      <c r="AL11" s="265" t="e">
        <f t="shared" ref="AL11:AL31" si="61">AK11-AK10</f>
        <v>#N/A</v>
      </c>
      <c r="AM11" s="269">
        <v>42</v>
      </c>
      <c r="AN11" s="281"/>
      <c r="AO11" s="271">
        <f t="shared" si="17"/>
        <v>0</v>
      </c>
      <c r="AP11" s="271"/>
      <c r="AQ11" s="282" t="e">
        <f t="shared" si="9"/>
        <v>#N/A</v>
      </c>
      <c r="AR11" s="273" t="e">
        <f t="shared" si="9"/>
        <v>#N/A</v>
      </c>
      <c r="AS11" s="274">
        <v>1420</v>
      </c>
      <c r="AT11" s="267" t="e">
        <f t="shared" si="1"/>
        <v>#N/A</v>
      </c>
      <c r="AU11" s="275" t="e">
        <f t="shared" si="19"/>
        <v>#N/A</v>
      </c>
      <c r="AV11" s="267" t="e">
        <f t="shared" si="46"/>
        <v>#N/A</v>
      </c>
      <c r="AW11" s="275" t="e">
        <f t="shared" si="2"/>
        <v>#N/A</v>
      </c>
      <c r="AX11" s="267" t="e">
        <f t="shared" si="47"/>
        <v>#N/A</v>
      </c>
      <c r="AY11" s="275" t="e">
        <f t="shared" si="48"/>
        <v>#N/A</v>
      </c>
      <c r="AZ11" s="267" t="e">
        <f t="shared" si="49"/>
        <v>#N/A</v>
      </c>
      <c r="BA11" s="275" t="e">
        <f t="shared" si="50"/>
        <v>#N/A</v>
      </c>
      <c r="BB11" s="267" t="e">
        <f t="shared" si="51"/>
        <v>#N/A</v>
      </c>
      <c r="BC11" s="275" t="e">
        <f t="shared" si="52"/>
        <v>#N/A</v>
      </c>
      <c r="BD11" s="267" t="e">
        <f t="shared" si="53"/>
        <v>#N/A</v>
      </c>
      <c r="BE11" s="275" t="e">
        <f t="shared" si="54"/>
        <v>#N/A</v>
      </c>
      <c r="BF11" s="267" t="e">
        <f t="shared" si="55"/>
        <v>#N/A</v>
      </c>
      <c r="BG11" s="275" t="e">
        <f t="shared" si="56"/>
        <v>#N/A</v>
      </c>
      <c r="BH11" s="267"/>
      <c r="BI11" s="275">
        <f t="shared" si="57"/>
        <v>0</v>
      </c>
      <c r="BJ11" s="267"/>
      <c r="BK11" s="275">
        <f t="shared" si="20"/>
        <v>0</v>
      </c>
      <c r="BL11" s="269">
        <v>63</v>
      </c>
      <c r="BM11" s="276"/>
      <c r="BN11" s="276"/>
      <c r="BO11" s="277" t="e">
        <f t="shared" si="10"/>
        <v>#N/A</v>
      </c>
      <c r="BP11" s="273"/>
      <c r="BQ11" s="273"/>
      <c r="BR11" s="273" t="e">
        <f t="shared" si="11"/>
        <v>#N/A</v>
      </c>
    </row>
    <row r="12" spans="1:151">
      <c r="A12" s="257">
        <f t="shared" si="12"/>
        <v>44862</v>
      </c>
      <c r="B12" s="258">
        <v>9</v>
      </c>
      <c r="C12" s="259">
        <f>[1]master!K13</f>
        <v>1020</v>
      </c>
      <c r="D12" s="260">
        <f t="shared" si="13"/>
        <v>110</v>
      </c>
      <c r="E12" s="261" t="e">
        <f t="shared" si="0"/>
        <v>#N/A</v>
      </c>
      <c r="F12" s="265" t="e">
        <f t="shared" si="15"/>
        <v>#N/A</v>
      </c>
      <c r="G12" s="263" t="e">
        <f t="shared" si="21"/>
        <v>#N/A</v>
      </c>
      <c r="H12" s="264" t="e">
        <f t="shared" si="22"/>
        <v>#N/A</v>
      </c>
      <c r="I12" s="305" t="e">
        <f t="shared" si="23"/>
        <v>#N/A</v>
      </c>
      <c r="J12" s="264" t="e">
        <f t="shared" si="3"/>
        <v>#N/A</v>
      </c>
      <c r="K12" s="267" t="e">
        <f t="shared" si="24"/>
        <v>#N/A</v>
      </c>
      <c r="L12" s="264" t="e">
        <f t="shared" si="3"/>
        <v>#N/A</v>
      </c>
      <c r="M12" s="267" t="e">
        <f t="shared" si="25"/>
        <v>#N/A</v>
      </c>
      <c r="N12" s="264" t="e">
        <f t="shared" si="4"/>
        <v>#N/A</v>
      </c>
      <c r="O12" s="267" t="e">
        <f t="shared" si="26"/>
        <v>#N/A</v>
      </c>
      <c r="P12" s="264" t="e">
        <f t="shared" si="5"/>
        <v>#N/A</v>
      </c>
      <c r="Q12" s="267" t="e">
        <f t="shared" si="27"/>
        <v>#N/A</v>
      </c>
      <c r="R12" s="264" t="e">
        <f t="shared" ref="R12" si="62">Q12-Q11</f>
        <v>#N/A</v>
      </c>
      <c r="S12" s="267" t="e">
        <f t="shared" si="28"/>
        <v>#N/A</v>
      </c>
      <c r="T12" s="264" t="e">
        <f t="shared" ref="T12" si="63">S12-S11</f>
        <v>#N/A</v>
      </c>
      <c r="U12" s="267" t="e">
        <f t="shared" si="29"/>
        <v>#N/A</v>
      </c>
      <c r="V12" s="264" t="e">
        <f t="shared" ref="V12" si="64">U12-U11</f>
        <v>#N/A</v>
      </c>
      <c r="W12" s="266" t="e">
        <f t="shared" si="31"/>
        <v>#N/A</v>
      </c>
      <c r="X12" s="265" t="e">
        <f t="shared" si="32"/>
        <v>#N/A</v>
      </c>
      <c r="Y12" s="266" t="e">
        <f t="shared" si="33"/>
        <v>#N/A</v>
      </c>
      <c r="Z12" s="265" t="e">
        <f t="shared" si="34"/>
        <v>#N/A</v>
      </c>
      <c r="AA12" s="267" t="e">
        <f t="shared" si="35"/>
        <v>#N/A</v>
      </c>
      <c r="AB12" s="265" t="e">
        <f t="shared" si="36"/>
        <v>#N/A</v>
      </c>
      <c r="AC12" s="267" t="e">
        <f t="shared" si="37"/>
        <v>#N/A</v>
      </c>
      <c r="AD12" s="265" t="e">
        <f t="shared" si="38"/>
        <v>#N/A</v>
      </c>
      <c r="AE12" s="267" t="e">
        <f t="shared" si="39"/>
        <v>#N/A</v>
      </c>
      <c r="AF12" s="265" t="e">
        <f t="shared" si="40"/>
        <v>#N/A</v>
      </c>
      <c r="AG12" s="267" t="e">
        <f t="shared" si="41"/>
        <v>#N/A</v>
      </c>
      <c r="AH12" s="265" t="e">
        <f t="shared" si="42"/>
        <v>#N/A</v>
      </c>
      <c r="AI12" s="266" t="e">
        <f t="shared" si="43"/>
        <v>#N/A</v>
      </c>
      <c r="AJ12" s="265" t="e">
        <f t="shared" si="44"/>
        <v>#N/A</v>
      </c>
      <c r="AK12" s="266" t="e">
        <f t="shared" si="45"/>
        <v>#N/A</v>
      </c>
      <c r="AL12" s="265" t="e">
        <f t="shared" si="61"/>
        <v>#N/A</v>
      </c>
      <c r="AM12" s="269">
        <v>45</v>
      </c>
      <c r="AN12" s="270"/>
      <c r="AO12" s="271">
        <f t="shared" si="17"/>
        <v>0</v>
      </c>
      <c r="AP12" s="271"/>
      <c r="AQ12" s="273" t="e">
        <f t="shared" si="9"/>
        <v>#N/A</v>
      </c>
      <c r="AR12" s="273" t="e">
        <f t="shared" si="9"/>
        <v>#N/A</v>
      </c>
      <c r="AS12" s="274">
        <v>1545</v>
      </c>
      <c r="AT12" s="267" t="e">
        <f t="shared" si="1"/>
        <v>#N/A</v>
      </c>
      <c r="AU12" s="275" t="e">
        <f t="shared" si="19"/>
        <v>#N/A</v>
      </c>
      <c r="AV12" s="267" t="e">
        <f t="shared" si="46"/>
        <v>#N/A</v>
      </c>
      <c r="AW12" s="275" t="e">
        <f t="shared" si="2"/>
        <v>#N/A</v>
      </c>
      <c r="AX12" s="267" t="e">
        <f t="shared" si="47"/>
        <v>#N/A</v>
      </c>
      <c r="AY12" s="275" t="e">
        <f t="shared" si="48"/>
        <v>#N/A</v>
      </c>
      <c r="AZ12" s="267" t="e">
        <f t="shared" si="49"/>
        <v>#N/A</v>
      </c>
      <c r="BA12" s="275" t="e">
        <f t="shared" si="50"/>
        <v>#N/A</v>
      </c>
      <c r="BB12" s="267" t="e">
        <f t="shared" si="51"/>
        <v>#N/A</v>
      </c>
      <c r="BC12" s="275" t="e">
        <f t="shared" si="52"/>
        <v>#N/A</v>
      </c>
      <c r="BD12" s="267" t="e">
        <f t="shared" si="53"/>
        <v>#N/A</v>
      </c>
      <c r="BE12" s="275" t="e">
        <f t="shared" si="54"/>
        <v>#N/A</v>
      </c>
      <c r="BF12" s="267" t="e">
        <f t="shared" si="55"/>
        <v>#N/A</v>
      </c>
      <c r="BG12" s="275" t="e">
        <f t="shared" si="56"/>
        <v>#N/A</v>
      </c>
      <c r="BH12" s="267"/>
      <c r="BI12" s="275">
        <f t="shared" si="57"/>
        <v>0</v>
      </c>
      <c r="BJ12" s="267"/>
      <c r="BK12" s="275">
        <f t="shared" si="20"/>
        <v>0</v>
      </c>
      <c r="BL12" s="269">
        <v>65</v>
      </c>
      <c r="BM12" s="276"/>
      <c r="BN12" s="276"/>
      <c r="BO12" s="277" t="e">
        <f t="shared" si="10"/>
        <v>#N/A</v>
      </c>
      <c r="BP12" s="273"/>
      <c r="BQ12" s="273"/>
      <c r="BR12" s="273" t="e">
        <f t="shared" si="11"/>
        <v>#N/A</v>
      </c>
    </row>
    <row r="13" spans="1:151">
      <c r="A13" s="257">
        <f t="shared" si="12"/>
        <v>44869</v>
      </c>
      <c r="B13" s="258">
        <v>10</v>
      </c>
      <c r="C13" s="259">
        <f>[1]master!K14</f>
        <v>1130</v>
      </c>
      <c r="D13" s="260">
        <f t="shared" si="13"/>
        <v>110</v>
      </c>
      <c r="E13" s="261" t="e">
        <f t="shared" si="0"/>
        <v>#N/A</v>
      </c>
      <c r="F13" s="265" t="e">
        <f t="shared" si="15"/>
        <v>#N/A</v>
      </c>
      <c r="G13" s="263" t="e">
        <f t="shared" si="21"/>
        <v>#N/A</v>
      </c>
      <c r="H13" s="264" t="e">
        <f t="shared" si="22"/>
        <v>#N/A</v>
      </c>
      <c r="I13" s="305" t="e">
        <f t="shared" si="23"/>
        <v>#N/A</v>
      </c>
      <c r="J13" s="264" t="e">
        <f t="shared" si="3"/>
        <v>#N/A</v>
      </c>
      <c r="K13" s="267" t="e">
        <f t="shared" si="24"/>
        <v>#N/A</v>
      </c>
      <c r="L13" s="264" t="e">
        <f t="shared" si="3"/>
        <v>#N/A</v>
      </c>
      <c r="M13" s="267" t="e">
        <f t="shared" si="25"/>
        <v>#N/A</v>
      </c>
      <c r="N13" s="264" t="e">
        <f t="shared" si="4"/>
        <v>#N/A</v>
      </c>
      <c r="O13" s="267" t="e">
        <f t="shared" si="26"/>
        <v>#N/A</v>
      </c>
      <c r="P13" s="264" t="e">
        <f t="shared" ref="P13" si="65">O13-O12</f>
        <v>#N/A</v>
      </c>
      <c r="Q13" s="267" t="e">
        <f t="shared" si="27"/>
        <v>#N/A</v>
      </c>
      <c r="R13" s="264" t="e">
        <f t="shared" ref="R13" si="66">Q13-Q12</f>
        <v>#N/A</v>
      </c>
      <c r="S13" s="267" t="e">
        <f t="shared" si="28"/>
        <v>#N/A</v>
      </c>
      <c r="T13" s="264" t="e">
        <f t="shared" ref="T13" si="67">S13-S12</f>
        <v>#N/A</v>
      </c>
      <c r="U13" s="267" t="e">
        <f t="shared" si="29"/>
        <v>#N/A</v>
      </c>
      <c r="V13" s="264" t="e">
        <f t="shared" ref="V13" si="68">U13-U12</f>
        <v>#N/A</v>
      </c>
      <c r="W13" s="266" t="e">
        <f t="shared" si="31"/>
        <v>#N/A</v>
      </c>
      <c r="X13" s="265" t="e">
        <f t="shared" si="32"/>
        <v>#N/A</v>
      </c>
      <c r="Y13" s="266" t="e">
        <f t="shared" si="33"/>
        <v>#N/A</v>
      </c>
      <c r="Z13" s="265" t="e">
        <f t="shared" si="34"/>
        <v>#N/A</v>
      </c>
      <c r="AA13" s="267" t="e">
        <f t="shared" si="35"/>
        <v>#N/A</v>
      </c>
      <c r="AB13" s="265" t="e">
        <f t="shared" si="36"/>
        <v>#N/A</v>
      </c>
      <c r="AC13" s="267" t="e">
        <f t="shared" si="37"/>
        <v>#N/A</v>
      </c>
      <c r="AD13" s="265" t="e">
        <f t="shared" si="38"/>
        <v>#N/A</v>
      </c>
      <c r="AE13" s="267" t="e">
        <f t="shared" si="39"/>
        <v>#N/A</v>
      </c>
      <c r="AF13" s="265" t="e">
        <f t="shared" si="40"/>
        <v>#N/A</v>
      </c>
      <c r="AG13" s="267" t="e">
        <f t="shared" si="41"/>
        <v>#N/A</v>
      </c>
      <c r="AH13" s="265" t="e">
        <f t="shared" si="42"/>
        <v>#N/A</v>
      </c>
      <c r="AI13" s="266" t="e">
        <f t="shared" si="43"/>
        <v>#N/A</v>
      </c>
      <c r="AJ13" s="265" t="e">
        <f t="shared" si="44"/>
        <v>#N/A</v>
      </c>
      <c r="AK13" s="266" t="e">
        <f t="shared" si="45"/>
        <v>#N/A</v>
      </c>
      <c r="AL13" s="265" t="e">
        <f t="shared" si="61"/>
        <v>#N/A</v>
      </c>
      <c r="AM13" s="269">
        <v>48</v>
      </c>
      <c r="AN13" s="270"/>
      <c r="AO13" s="271">
        <f t="shared" si="17"/>
        <v>0</v>
      </c>
      <c r="AP13" s="271"/>
      <c r="AQ13" s="273" t="e">
        <f t="shared" si="9"/>
        <v>#N/A</v>
      </c>
      <c r="AR13" s="273" t="e">
        <f t="shared" si="9"/>
        <v>#N/A</v>
      </c>
      <c r="AS13" s="274">
        <v>1670</v>
      </c>
      <c r="AT13" s="267" t="e">
        <f t="shared" si="1"/>
        <v>#N/A</v>
      </c>
      <c r="AU13" s="275" t="e">
        <f t="shared" si="19"/>
        <v>#N/A</v>
      </c>
      <c r="AV13" s="267" t="e">
        <f t="shared" si="46"/>
        <v>#N/A</v>
      </c>
      <c r="AW13" s="275" t="e">
        <f t="shared" si="2"/>
        <v>#N/A</v>
      </c>
      <c r="AX13" s="267" t="e">
        <f t="shared" si="47"/>
        <v>#N/A</v>
      </c>
      <c r="AY13" s="275" t="e">
        <f t="shared" si="48"/>
        <v>#N/A</v>
      </c>
      <c r="AZ13" s="267" t="e">
        <f t="shared" si="49"/>
        <v>#N/A</v>
      </c>
      <c r="BA13" s="275" t="e">
        <f t="shared" si="50"/>
        <v>#N/A</v>
      </c>
      <c r="BB13" s="267" t="e">
        <f t="shared" si="51"/>
        <v>#N/A</v>
      </c>
      <c r="BC13" s="275" t="e">
        <f t="shared" si="52"/>
        <v>#N/A</v>
      </c>
      <c r="BD13" s="267" t="e">
        <f t="shared" si="53"/>
        <v>#N/A</v>
      </c>
      <c r="BE13" s="275" t="e">
        <f t="shared" si="54"/>
        <v>#N/A</v>
      </c>
      <c r="BF13" s="267" t="e">
        <f t="shared" si="55"/>
        <v>#N/A</v>
      </c>
      <c r="BG13" s="275" t="e">
        <f t="shared" si="56"/>
        <v>#N/A</v>
      </c>
      <c r="BH13" s="267"/>
      <c r="BI13" s="275">
        <f t="shared" si="57"/>
        <v>0</v>
      </c>
      <c r="BJ13" s="267"/>
      <c r="BK13" s="275">
        <f t="shared" si="20"/>
        <v>0</v>
      </c>
      <c r="BL13" s="269">
        <v>67</v>
      </c>
      <c r="BM13" s="276"/>
      <c r="BN13" s="276"/>
      <c r="BO13" s="277" t="e">
        <f t="shared" si="10"/>
        <v>#N/A</v>
      </c>
      <c r="BP13" s="273"/>
      <c r="BQ13" s="273"/>
      <c r="BR13" s="273" t="e">
        <f t="shared" si="11"/>
        <v>#N/A</v>
      </c>
    </row>
    <row r="14" spans="1:151">
      <c r="A14" s="257">
        <f t="shared" si="12"/>
        <v>44876</v>
      </c>
      <c r="B14" s="258">
        <v>11</v>
      </c>
      <c r="C14" s="259">
        <f>[1]master!K15</f>
        <v>1240</v>
      </c>
      <c r="D14" s="260">
        <f t="shared" si="13"/>
        <v>110</v>
      </c>
      <c r="E14" s="261" t="e">
        <f t="shared" si="0"/>
        <v>#N/A</v>
      </c>
      <c r="F14" s="265" t="e">
        <f t="shared" si="15"/>
        <v>#N/A</v>
      </c>
      <c r="G14" s="263" t="e">
        <f t="shared" si="21"/>
        <v>#N/A</v>
      </c>
      <c r="H14" s="264" t="e">
        <f t="shared" si="22"/>
        <v>#N/A</v>
      </c>
      <c r="I14" s="305" t="e">
        <f t="shared" si="23"/>
        <v>#N/A</v>
      </c>
      <c r="J14" s="264" t="e">
        <f t="shared" si="3"/>
        <v>#N/A</v>
      </c>
      <c r="K14" s="267" t="e">
        <f t="shared" si="24"/>
        <v>#N/A</v>
      </c>
      <c r="L14" s="264" t="e">
        <f t="shared" si="3"/>
        <v>#N/A</v>
      </c>
      <c r="M14" s="267" t="e">
        <f t="shared" si="25"/>
        <v>#N/A</v>
      </c>
      <c r="N14" s="264" t="e">
        <f t="shared" si="4"/>
        <v>#N/A</v>
      </c>
      <c r="O14" s="267" t="e">
        <f t="shared" si="26"/>
        <v>#N/A</v>
      </c>
      <c r="P14" s="264" t="e">
        <f t="shared" ref="P14" si="69">O14-O13</f>
        <v>#N/A</v>
      </c>
      <c r="Q14" s="267" t="e">
        <f t="shared" si="27"/>
        <v>#N/A</v>
      </c>
      <c r="R14" s="264" t="e">
        <f t="shared" ref="R14" si="70">Q14-Q13</f>
        <v>#N/A</v>
      </c>
      <c r="S14" s="267" t="e">
        <f t="shared" si="28"/>
        <v>#N/A</v>
      </c>
      <c r="T14" s="264" t="e">
        <f t="shared" ref="T14" si="71">S14-S13</f>
        <v>#N/A</v>
      </c>
      <c r="U14" s="267" t="e">
        <f t="shared" si="29"/>
        <v>#N/A</v>
      </c>
      <c r="V14" s="264" t="e">
        <f t="shared" ref="V14" si="72">U14-U13</f>
        <v>#N/A</v>
      </c>
      <c r="W14" s="266" t="e">
        <f t="shared" si="31"/>
        <v>#N/A</v>
      </c>
      <c r="X14" s="303" t="e">
        <f t="shared" si="32"/>
        <v>#N/A</v>
      </c>
      <c r="Y14" s="266" t="e">
        <f t="shared" si="33"/>
        <v>#N/A</v>
      </c>
      <c r="Z14" s="265" t="e">
        <f t="shared" si="34"/>
        <v>#N/A</v>
      </c>
      <c r="AA14" s="267" t="e">
        <f t="shared" si="35"/>
        <v>#N/A</v>
      </c>
      <c r="AB14" s="265" t="e">
        <f t="shared" si="36"/>
        <v>#N/A</v>
      </c>
      <c r="AC14" s="267" t="e">
        <f t="shared" si="37"/>
        <v>#N/A</v>
      </c>
      <c r="AD14" s="265" t="e">
        <f t="shared" si="38"/>
        <v>#N/A</v>
      </c>
      <c r="AE14" s="267" t="e">
        <f t="shared" si="39"/>
        <v>#N/A</v>
      </c>
      <c r="AF14" s="265" t="e">
        <f t="shared" si="40"/>
        <v>#N/A</v>
      </c>
      <c r="AG14" s="267" t="e">
        <f t="shared" si="41"/>
        <v>#N/A</v>
      </c>
      <c r="AH14" s="265" t="e">
        <f t="shared" si="42"/>
        <v>#N/A</v>
      </c>
      <c r="AI14" s="266" t="e">
        <f t="shared" si="43"/>
        <v>#N/A</v>
      </c>
      <c r="AJ14" s="265" t="e">
        <f t="shared" si="44"/>
        <v>#N/A</v>
      </c>
      <c r="AK14" s="266" t="e">
        <f t="shared" si="45"/>
        <v>#N/A</v>
      </c>
      <c r="AL14" s="265" t="e">
        <f t="shared" si="61"/>
        <v>#N/A</v>
      </c>
      <c r="AM14" s="269">
        <v>52</v>
      </c>
      <c r="AN14" s="270"/>
      <c r="AO14" s="271">
        <f t="shared" si="17"/>
        <v>0</v>
      </c>
      <c r="AP14" s="271"/>
      <c r="AQ14" s="273" t="e">
        <f t="shared" si="9"/>
        <v>#N/A</v>
      </c>
      <c r="AR14" s="273" t="e">
        <f t="shared" si="9"/>
        <v>#N/A</v>
      </c>
      <c r="AS14" s="274">
        <v>1795</v>
      </c>
      <c r="AT14" s="267" t="e">
        <f t="shared" si="1"/>
        <v>#N/A</v>
      </c>
      <c r="AU14" s="275" t="e">
        <f t="shared" si="19"/>
        <v>#N/A</v>
      </c>
      <c r="AV14" s="267" t="e">
        <f t="shared" si="46"/>
        <v>#N/A</v>
      </c>
      <c r="AW14" s="275" t="e">
        <f t="shared" si="2"/>
        <v>#N/A</v>
      </c>
      <c r="AX14" s="267" t="e">
        <f t="shared" si="47"/>
        <v>#N/A</v>
      </c>
      <c r="AY14" s="275" t="e">
        <f t="shared" si="48"/>
        <v>#N/A</v>
      </c>
      <c r="AZ14" s="267" t="e">
        <f t="shared" si="49"/>
        <v>#N/A</v>
      </c>
      <c r="BA14" s="275" t="e">
        <f t="shared" si="50"/>
        <v>#N/A</v>
      </c>
      <c r="BB14" s="267" t="e">
        <f t="shared" si="51"/>
        <v>#N/A</v>
      </c>
      <c r="BC14" s="275" t="e">
        <f t="shared" si="52"/>
        <v>#N/A</v>
      </c>
      <c r="BD14" s="267" t="e">
        <f t="shared" si="53"/>
        <v>#N/A</v>
      </c>
      <c r="BE14" s="275" t="e">
        <f t="shared" si="54"/>
        <v>#N/A</v>
      </c>
      <c r="BF14" s="267" t="e">
        <f t="shared" si="55"/>
        <v>#N/A</v>
      </c>
      <c r="BG14" s="275" t="e">
        <f t="shared" si="56"/>
        <v>#N/A</v>
      </c>
      <c r="BH14" s="267"/>
      <c r="BI14" s="275">
        <f t="shared" si="57"/>
        <v>0</v>
      </c>
      <c r="BJ14" s="267"/>
      <c r="BK14" s="275">
        <f t="shared" si="20"/>
        <v>0</v>
      </c>
      <c r="BL14" s="269">
        <v>69</v>
      </c>
      <c r="BM14" s="276"/>
      <c r="BN14" s="276"/>
      <c r="BO14" s="277" t="e">
        <f t="shared" si="10"/>
        <v>#N/A</v>
      </c>
      <c r="BP14" s="273"/>
      <c r="BQ14" s="273"/>
      <c r="BR14" s="273" t="e">
        <f t="shared" si="11"/>
        <v>#N/A</v>
      </c>
    </row>
    <row r="15" spans="1:151">
      <c r="A15" s="257">
        <f t="shared" si="12"/>
        <v>44883</v>
      </c>
      <c r="B15" s="258">
        <v>12</v>
      </c>
      <c r="C15" s="259">
        <f>[1]master!K16</f>
        <v>1340</v>
      </c>
      <c r="D15" s="260">
        <f t="shared" si="13"/>
        <v>100</v>
      </c>
      <c r="E15" s="261" t="e">
        <f t="shared" si="0"/>
        <v>#N/A</v>
      </c>
      <c r="F15" s="265" t="e">
        <f t="shared" si="15"/>
        <v>#N/A</v>
      </c>
      <c r="G15" s="263" t="e">
        <f t="shared" si="21"/>
        <v>#N/A</v>
      </c>
      <c r="H15" s="264" t="e">
        <f t="shared" si="22"/>
        <v>#N/A</v>
      </c>
      <c r="I15" s="305" t="e">
        <f t="shared" si="23"/>
        <v>#N/A</v>
      </c>
      <c r="J15" s="264" t="e">
        <f t="shared" si="3"/>
        <v>#N/A</v>
      </c>
      <c r="K15" s="267" t="e">
        <f t="shared" si="24"/>
        <v>#N/A</v>
      </c>
      <c r="L15" s="264" t="e">
        <f t="shared" si="3"/>
        <v>#N/A</v>
      </c>
      <c r="M15" s="267" t="e">
        <f t="shared" si="25"/>
        <v>#N/A</v>
      </c>
      <c r="N15" s="264" t="e">
        <f t="shared" si="4"/>
        <v>#N/A</v>
      </c>
      <c r="O15" s="267" t="e">
        <f t="shared" si="26"/>
        <v>#N/A</v>
      </c>
      <c r="P15" s="264" t="e">
        <f t="shared" ref="P15" si="73">O15-O14</f>
        <v>#N/A</v>
      </c>
      <c r="Q15" s="267" t="e">
        <f t="shared" si="27"/>
        <v>#N/A</v>
      </c>
      <c r="R15" s="264" t="e">
        <f t="shared" ref="R15" si="74">Q15-Q14</f>
        <v>#N/A</v>
      </c>
      <c r="S15" s="267" t="e">
        <f t="shared" si="28"/>
        <v>#N/A</v>
      </c>
      <c r="T15" s="264" t="e">
        <f t="shared" ref="T15" si="75">S15-S14</f>
        <v>#N/A</v>
      </c>
      <c r="U15" s="267" t="e">
        <f t="shared" si="29"/>
        <v>#N/A</v>
      </c>
      <c r="V15" s="264" t="e">
        <f t="shared" ref="V15" si="76">U15-U14</f>
        <v>#N/A</v>
      </c>
      <c r="W15" s="266" t="e">
        <f t="shared" si="31"/>
        <v>#N/A</v>
      </c>
      <c r="X15" s="265" t="e">
        <f t="shared" si="32"/>
        <v>#N/A</v>
      </c>
      <c r="Y15" s="266" t="e">
        <f t="shared" si="33"/>
        <v>#N/A</v>
      </c>
      <c r="Z15" s="265" t="e">
        <f t="shared" si="34"/>
        <v>#N/A</v>
      </c>
      <c r="AA15" s="267" t="e">
        <f t="shared" si="35"/>
        <v>#N/A</v>
      </c>
      <c r="AB15" s="265" t="e">
        <f t="shared" si="36"/>
        <v>#N/A</v>
      </c>
      <c r="AC15" s="267" t="e">
        <f t="shared" si="37"/>
        <v>#N/A</v>
      </c>
      <c r="AD15" s="265" t="e">
        <f t="shared" si="38"/>
        <v>#N/A</v>
      </c>
      <c r="AE15" s="267" t="e">
        <f t="shared" si="39"/>
        <v>#N/A</v>
      </c>
      <c r="AF15" s="265" t="e">
        <f t="shared" si="40"/>
        <v>#N/A</v>
      </c>
      <c r="AG15" s="267" t="e">
        <f t="shared" si="41"/>
        <v>#N/A</v>
      </c>
      <c r="AH15" s="265" t="e">
        <f t="shared" si="42"/>
        <v>#N/A</v>
      </c>
      <c r="AI15" s="266" t="e">
        <f t="shared" si="43"/>
        <v>#N/A</v>
      </c>
      <c r="AJ15" s="265" t="e">
        <f t="shared" si="44"/>
        <v>#N/A</v>
      </c>
      <c r="AK15" s="266" t="e">
        <f t="shared" si="45"/>
        <v>#N/A</v>
      </c>
      <c r="AL15" s="265" t="e">
        <f t="shared" si="61"/>
        <v>#N/A</v>
      </c>
      <c r="AM15" s="269">
        <v>56</v>
      </c>
      <c r="AN15" s="270"/>
      <c r="AO15" s="271">
        <f t="shared" si="17"/>
        <v>0</v>
      </c>
      <c r="AP15" s="271"/>
      <c r="AQ15" s="273" t="e">
        <f t="shared" si="9"/>
        <v>#N/A</v>
      </c>
      <c r="AR15" s="273" t="e">
        <f t="shared" si="9"/>
        <v>#N/A</v>
      </c>
      <c r="AS15" s="274">
        <v>1920</v>
      </c>
      <c r="AT15" s="267" t="e">
        <f t="shared" si="1"/>
        <v>#N/A</v>
      </c>
      <c r="AU15" s="275" t="e">
        <f t="shared" si="19"/>
        <v>#N/A</v>
      </c>
      <c r="AV15" s="267" t="e">
        <f t="shared" si="46"/>
        <v>#N/A</v>
      </c>
      <c r="AW15" s="275" t="e">
        <f t="shared" si="2"/>
        <v>#N/A</v>
      </c>
      <c r="AX15" s="267" t="e">
        <f t="shared" si="47"/>
        <v>#N/A</v>
      </c>
      <c r="AY15" s="275" t="e">
        <f t="shared" si="48"/>
        <v>#N/A</v>
      </c>
      <c r="AZ15" s="267" t="e">
        <f t="shared" si="49"/>
        <v>#N/A</v>
      </c>
      <c r="BA15" s="275" t="e">
        <f t="shared" si="50"/>
        <v>#N/A</v>
      </c>
      <c r="BB15" s="267" t="e">
        <f t="shared" si="51"/>
        <v>#N/A</v>
      </c>
      <c r="BC15" s="275" t="e">
        <f t="shared" si="52"/>
        <v>#N/A</v>
      </c>
      <c r="BD15" s="267" t="e">
        <f t="shared" si="53"/>
        <v>#N/A</v>
      </c>
      <c r="BE15" s="275" t="e">
        <f t="shared" si="54"/>
        <v>#N/A</v>
      </c>
      <c r="BF15" s="267" t="e">
        <f t="shared" si="55"/>
        <v>#N/A</v>
      </c>
      <c r="BG15" s="275" t="e">
        <f t="shared" si="56"/>
        <v>#N/A</v>
      </c>
      <c r="BH15" s="267"/>
      <c r="BI15" s="275">
        <f t="shared" si="57"/>
        <v>0</v>
      </c>
      <c r="BJ15" s="267"/>
      <c r="BK15" s="275">
        <f t="shared" si="20"/>
        <v>0</v>
      </c>
      <c r="BL15" s="269">
        <v>71</v>
      </c>
      <c r="BM15" s="276"/>
      <c r="BN15" s="276"/>
      <c r="BO15" s="277" t="e">
        <f t="shared" si="10"/>
        <v>#N/A</v>
      </c>
      <c r="BP15" s="273"/>
      <c r="BQ15" s="273"/>
      <c r="BR15" s="273" t="e">
        <f t="shared" si="11"/>
        <v>#N/A</v>
      </c>
    </row>
    <row r="16" spans="1:151">
      <c r="A16" s="257">
        <f t="shared" si="12"/>
        <v>44890</v>
      </c>
      <c r="B16" s="258">
        <v>13</v>
      </c>
      <c r="C16" s="259">
        <f>[1]master!K17</f>
        <v>1440</v>
      </c>
      <c r="D16" s="260">
        <f t="shared" si="13"/>
        <v>100</v>
      </c>
      <c r="E16" s="261" t="e">
        <f t="shared" si="0"/>
        <v>#N/A</v>
      </c>
      <c r="F16" s="265" t="e">
        <f t="shared" si="15"/>
        <v>#N/A</v>
      </c>
      <c r="G16" s="263" t="e">
        <f t="shared" si="21"/>
        <v>#N/A</v>
      </c>
      <c r="H16" s="264" t="e">
        <f t="shared" si="22"/>
        <v>#N/A</v>
      </c>
      <c r="I16" s="305" t="e">
        <f t="shared" si="23"/>
        <v>#N/A</v>
      </c>
      <c r="J16" s="264" t="e">
        <f t="shared" si="3"/>
        <v>#N/A</v>
      </c>
      <c r="K16" s="267" t="e">
        <f t="shared" si="24"/>
        <v>#N/A</v>
      </c>
      <c r="L16" s="264" t="e">
        <f t="shared" si="3"/>
        <v>#N/A</v>
      </c>
      <c r="M16" s="267" t="e">
        <f t="shared" si="25"/>
        <v>#N/A</v>
      </c>
      <c r="N16" s="264" t="e">
        <f t="shared" si="4"/>
        <v>#N/A</v>
      </c>
      <c r="O16" s="267" t="e">
        <f t="shared" si="26"/>
        <v>#N/A</v>
      </c>
      <c r="P16" s="264" t="e">
        <f t="shared" ref="P16" si="77">O16-O15</f>
        <v>#N/A</v>
      </c>
      <c r="Q16" s="267" t="e">
        <f t="shared" si="27"/>
        <v>#N/A</v>
      </c>
      <c r="R16" s="264" t="e">
        <f t="shared" ref="R16" si="78">Q16-Q15</f>
        <v>#N/A</v>
      </c>
      <c r="S16" s="267" t="e">
        <f t="shared" si="28"/>
        <v>#N/A</v>
      </c>
      <c r="T16" s="264" t="e">
        <f t="shared" ref="T16" si="79">S16-S15</f>
        <v>#N/A</v>
      </c>
      <c r="U16" s="267" t="e">
        <f t="shared" si="29"/>
        <v>#N/A</v>
      </c>
      <c r="V16" s="264" t="e">
        <f t="shared" ref="V16" si="80">U16-U15</f>
        <v>#N/A</v>
      </c>
      <c r="W16" s="266" t="e">
        <f t="shared" si="31"/>
        <v>#N/A</v>
      </c>
      <c r="X16" s="265" t="e">
        <f t="shared" si="32"/>
        <v>#N/A</v>
      </c>
      <c r="Y16" s="266" t="e">
        <f t="shared" si="33"/>
        <v>#N/A</v>
      </c>
      <c r="Z16" s="265" t="e">
        <f t="shared" si="34"/>
        <v>#N/A</v>
      </c>
      <c r="AA16" s="267" t="e">
        <f t="shared" si="35"/>
        <v>#N/A</v>
      </c>
      <c r="AB16" s="265" t="e">
        <f t="shared" si="36"/>
        <v>#N/A</v>
      </c>
      <c r="AC16" s="267" t="e">
        <f t="shared" si="37"/>
        <v>#N/A</v>
      </c>
      <c r="AD16" s="265" t="e">
        <f t="shared" si="38"/>
        <v>#N/A</v>
      </c>
      <c r="AE16" s="267" t="e">
        <f t="shared" si="39"/>
        <v>#N/A</v>
      </c>
      <c r="AF16" s="265" t="e">
        <f t="shared" si="40"/>
        <v>#N/A</v>
      </c>
      <c r="AG16" s="267" t="e">
        <f t="shared" si="41"/>
        <v>#N/A</v>
      </c>
      <c r="AH16" s="265" t="e">
        <f t="shared" si="42"/>
        <v>#N/A</v>
      </c>
      <c r="AI16" s="266" t="e">
        <f t="shared" si="43"/>
        <v>#N/A</v>
      </c>
      <c r="AJ16" s="265" t="e">
        <f t="shared" si="44"/>
        <v>#N/A</v>
      </c>
      <c r="AK16" s="266" t="e">
        <f t="shared" si="45"/>
        <v>#N/A</v>
      </c>
      <c r="AL16" s="265" t="e">
        <f t="shared" si="61"/>
        <v>#N/A</v>
      </c>
      <c r="AM16" s="269">
        <v>61</v>
      </c>
      <c r="AN16" s="270"/>
      <c r="AO16" s="271">
        <f t="shared" si="17"/>
        <v>0</v>
      </c>
      <c r="AP16" s="271"/>
      <c r="AQ16" s="273" t="e">
        <f t="shared" si="9"/>
        <v>#N/A</v>
      </c>
      <c r="AR16" s="273" t="e">
        <f t="shared" si="9"/>
        <v>#N/A</v>
      </c>
      <c r="AS16" s="274">
        <v>2045</v>
      </c>
      <c r="AT16" s="267" t="e">
        <f t="shared" si="1"/>
        <v>#N/A</v>
      </c>
      <c r="AU16" s="275" t="e">
        <f t="shared" si="19"/>
        <v>#N/A</v>
      </c>
      <c r="AV16" s="267" t="e">
        <f t="shared" si="46"/>
        <v>#N/A</v>
      </c>
      <c r="AW16" s="275" t="e">
        <f t="shared" si="2"/>
        <v>#N/A</v>
      </c>
      <c r="AX16" s="267" t="e">
        <f t="shared" si="47"/>
        <v>#N/A</v>
      </c>
      <c r="AY16" s="275" t="e">
        <f t="shared" si="48"/>
        <v>#N/A</v>
      </c>
      <c r="AZ16" s="267" t="e">
        <f t="shared" si="49"/>
        <v>#N/A</v>
      </c>
      <c r="BA16" s="275" t="e">
        <f t="shared" si="50"/>
        <v>#N/A</v>
      </c>
      <c r="BB16" s="267" t="e">
        <f t="shared" si="51"/>
        <v>#N/A</v>
      </c>
      <c r="BC16" s="275" t="e">
        <f t="shared" si="52"/>
        <v>#N/A</v>
      </c>
      <c r="BD16" s="267" t="e">
        <f t="shared" si="53"/>
        <v>#N/A</v>
      </c>
      <c r="BE16" s="275" t="e">
        <f t="shared" si="54"/>
        <v>#N/A</v>
      </c>
      <c r="BF16" s="267" t="e">
        <f t="shared" si="55"/>
        <v>#N/A</v>
      </c>
      <c r="BG16" s="275" t="e">
        <f t="shared" si="56"/>
        <v>#N/A</v>
      </c>
      <c r="BH16" s="267"/>
      <c r="BI16" s="275">
        <f t="shared" si="57"/>
        <v>0</v>
      </c>
      <c r="BJ16" s="267"/>
      <c r="BK16" s="275">
        <f t="shared" si="20"/>
        <v>0</v>
      </c>
      <c r="BL16" s="269">
        <v>75</v>
      </c>
      <c r="BM16" s="276"/>
      <c r="BN16" s="276"/>
      <c r="BO16" s="277" t="e">
        <f t="shared" si="10"/>
        <v>#N/A</v>
      </c>
      <c r="BP16" s="273"/>
      <c r="BQ16" s="273"/>
      <c r="BR16" s="273" t="e">
        <f t="shared" si="11"/>
        <v>#N/A</v>
      </c>
    </row>
    <row r="17" spans="1:70">
      <c r="A17" s="257">
        <f t="shared" si="12"/>
        <v>44897</v>
      </c>
      <c r="B17" s="258">
        <v>14</v>
      </c>
      <c r="C17" s="259">
        <f>[1]master!K18</f>
        <v>1540</v>
      </c>
      <c r="D17" s="260">
        <f t="shared" si="13"/>
        <v>100</v>
      </c>
      <c r="E17" s="261" t="e">
        <f t="shared" si="0"/>
        <v>#N/A</v>
      </c>
      <c r="F17" s="265" t="e">
        <f t="shared" si="15"/>
        <v>#N/A</v>
      </c>
      <c r="G17" s="263" t="e">
        <f t="shared" si="21"/>
        <v>#N/A</v>
      </c>
      <c r="H17" s="264" t="e">
        <f t="shared" si="22"/>
        <v>#N/A</v>
      </c>
      <c r="I17" s="305" t="e">
        <f t="shared" si="23"/>
        <v>#N/A</v>
      </c>
      <c r="J17" s="264" t="e">
        <f t="shared" si="3"/>
        <v>#N/A</v>
      </c>
      <c r="K17" s="267" t="e">
        <f t="shared" si="24"/>
        <v>#N/A</v>
      </c>
      <c r="L17" s="264" t="e">
        <f t="shared" si="3"/>
        <v>#N/A</v>
      </c>
      <c r="M17" s="267" t="e">
        <f t="shared" si="25"/>
        <v>#N/A</v>
      </c>
      <c r="N17" s="264" t="e">
        <f t="shared" si="4"/>
        <v>#N/A</v>
      </c>
      <c r="O17" s="267" t="e">
        <f t="shared" si="26"/>
        <v>#N/A</v>
      </c>
      <c r="P17" s="264" t="e">
        <f t="shared" ref="P17" si="81">O17-O16</f>
        <v>#N/A</v>
      </c>
      <c r="Q17" s="267" t="e">
        <f t="shared" si="27"/>
        <v>#N/A</v>
      </c>
      <c r="R17" s="264" t="e">
        <f t="shared" ref="R17" si="82">Q17-Q16</f>
        <v>#N/A</v>
      </c>
      <c r="S17" s="267" t="e">
        <f t="shared" si="28"/>
        <v>#N/A</v>
      </c>
      <c r="T17" s="264" t="e">
        <f t="shared" ref="T17" si="83">S17-S16</f>
        <v>#N/A</v>
      </c>
      <c r="U17" s="267" t="e">
        <f t="shared" si="29"/>
        <v>#N/A</v>
      </c>
      <c r="V17" s="264" t="e">
        <f t="shared" ref="V17" si="84">U17-U16</f>
        <v>#N/A</v>
      </c>
      <c r="W17" s="266" t="e">
        <f t="shared" si="31"/>
        <v>#N/A</v>
      </c>
      <c r="X17" s="265" t="e">
        <f t="shared" si="32"/>
        <v>#N/A</v>
      </c>
      <c r="Y17" s="266" t="e">
        <f t="shared" si="33"/>
        <v>#N/A</v>
      </c>
      <c r="Z17" s="265" t="e">
        <f t="shared" si="34"/>
        <v>#N/A</v>
      </c>
      <c r="AA17" s="267" t="e">
        <f t="shared" si="35"/>
        <v>#N/A</v>
      </c>
      <c r="AB17" s="265" t="e">
        <f t="shared" si="36"/>
        <v>#N/A</v>
      </c>
      <c r="AC17" s="267" t="e">
        <f t="shared" si="37"/>
        <v>#N/A</v>
      </c>
      <c r="AD17" s="265" t="e">
        <f t="shared" si="38"/>
        <v>#N/A</v>
      </c>
      <c r="AE17" s="267" t="e">
        <f t="shared" si="39"/>
        <v>#N/A</v>
      </c>
      <c r="AF17" s="265" t="e">
        <f t="shared" si="40"/>
        <v>#N/A</v>
      </c>
      <c r="AG17" s="267" t="e">
        <f t="shared" si="41"/>
        <v>#N/A</v>
      </c>
      <c r="AH17" s="265" t="e">
        <f t="shared" si="42"/>
        <v>#N/A</v>
      </c>
      <c r="AI17" s="266" t="e">
        <f t="shared" si="43"/>
        <v>#N/A</v>
      </c>
      <c r="AJ17" s="265" t="e">
        <f t="shared" si="44"/>
        <v>#N/A</v>
      </c>
      <c r="AK17" s="266" t="e">
        <f t="shared" si="45"/>
        <v>#N/A</v>
      </c>
      <c r="AL17" s="265" t="e">
        <f t="shared" si="61"/>
        <v>#N/A</v>
      </c>
      <c r="AM17" s="269">
        <v>67</v>
      </c>
      <c r="AN17" s="270"/>
      <c r="AO17" s="271">
        <f t="shared" si="17"/>
        <v>0</v>
      </c>
      <c r="AP17" s="271"/>
      <c r="AQ17" s="273" t="e">
        <f t="shared" si="9"/>
        <v>#N/A</v>
      </c>
      <c r="AR17" s="273" t="e">
        <f t="shared" si="9"/>
        <v>#N/A</v>
      </c>
      <c r="AS17" s="274">
        <v>2170</v>
      </c>
      <c r="AT17" s="267" t="e">
        <f t="shared" si="1"/>
        <v>#N/A</v>
      </c>
      <c r="AU17" s="275" t="e">
        <f t="shared" si="19"/>
        <v>#N/A</v>
      </c>
      <c r="AV17" s="267" t="e">
        <f t="shared" si="46"/>
        <v>#N/A</v>
      </c>
      <c r="AW17" s="275" t="e">
        <f t="shared" si="2"/>
        <v>#N/A</v>
      </c>
      <c r="AX17" s="267" t="e">
        <f t="shared" si="47"/>
        <v>#N/A</v>
      </c>
      <c r="AY17" s="275" t="e">
        <f t="shared" si="48"/>
        <v>#N/A</v>
      </c>
      <c r="AZ17" s="267" t="e">
        <f t="shared" si="49"/>
        <v>#N/A</v>
      </c>
      <c r="BA17" s="275" t="e">
        <f t="shared" si="50"/>
        <v>#N/A</v>
      </c>
      <c r="BB17" s="267" t="e">
        <f t="shared" si="51"/>
        <v>#N/A</v>
      </c>
      <c r="BC17" s="275" t="e">
        <f t="shared" si="52"/>
        <v>#N/A</v>
      </c>
      <c r="BD17" s="267" t="e">
        <f t="shared" si="53"/>
        <v>#N/A</v>
      </c>
      <c r="BE17" s="275" t="e">
        <f t="shared" si="54"/>
        <v>#N/A</v>
      </c>
      <c r="BF17" s="267" t="e">
        <f t="shared" si="55"/>
        <v>#N/A</v>
      </c>
      <c r="BG17" s="275" t="e">
        <f t="shared" si="56"/>
        <v>#N/A</v>
      </c>
      <c r="BH17" s="267"/>
      <c r="BI17" s="275">
        <f t="shared" si="57"/>
        <v>0</v>
      </c>
      <c r="BJ17" s="267"/>
      <c r="BK17" s="275">
        <f t="shared" si="20"/>
        <v>0</v>
      </c>
      <c r="BL17" s="269">
        <v>80</v>
      </c>
      <c r="BM17" s="276"/>
      <c r="BN17" s="276"/>
      <c r="BO17" s="277" t="e">
        <f t="shared" si="10"/>
        <v>#N/A</v>
      </c>
      <c r="BP17" s="273"/>
      <c r="BQ17" s="273"/>
      <c r="BR17" s="273" t="e">
        <f t="shared" si="11"/>
        <v>#N/A</v>
      </c>
    </row>
    <row r="18" spans="1:70">
      <c r="A18" s="257">
        <f t="shared" si="12"/>
        <v>44904</v>
      </c>
      <c r="B18" s="258">
        <v>15</v>
      </c>
      <c r="C18" s="259">
        <f>[1]master!K19</f>
        <v>1650</v>
      </c>
      <c r="D18" s="260">
        <f t="shared" si="13"/>
        <v>110</v>
      </c>
      <c r="E18" s="261" t="e">
        <f t="shared" si="0"/>
        <v>#N/A</v>
      </c>
      <c r="F18" s="265" t="e">
        <f t="shared" si="15"/>
        <v>#N/A</v>
      </c>
      <c r="G18" s="267" t="e">
        <f t="shared" si="21"/>
        <v>#N/A</v>
      </c>
      <c r="H18" s="264" t="e">
        <f t="shared" si="22"/>
        <v>#N/A</v>
      </c>
      <c r="I18" s="267" t="e">
        <f t="shared" si="23"/>
        <v>#N/A</v>
      </c>
      <c r="J18" s="264" t="e">
        <f t="shared" si="3"/>
        <v>#N/A</v>
      </c>
      <c r="K18" s="267" t="e">
        <f t="shared" si="24"/>
        <v>#N/A</v>
      </c>
      <c r="L18" s="264" t="e">
        <f t="shared" si="3"/>
        <v>#N/A</v>
      </c>
      <c r="M18" s="267" t="e">
        <f t="shared" si="25"/>
        <v>#N/A</v>
      </c>
      <c r="N18" s="264" t="e">
        <f t="shared" si="4"/>
        <v>#N/A</v>
      </c>
      <c r="O18" s="267" t="e">
        <f t="shared" si="26"/>
        <v>#N/A</v>
      </c>
      <c r="P18" s="264" t="e">
        <f t="shared" ref="P18" si="85">O18-O17</f>
        <v>#N/A</v>
      </c>
      <c r="Q18" s="267" t="e">
        <f t="shared" si="27"/>
        <v>#N/A</v>
      </c>
      <c r="R18" s="264" t="e">
        <f t="shared" ref="R18" si="86">Q18-Q17</f>
        <v>#N/A</v>
      </c>
      <c r="S18" s="267" t="e">
        <f t="shared" si="28"/>
        <v>#N/A</v>
      </c>
      <c r="T18" s="264" t="e">
        <f t="shared" ref="T18" si="87">S18-S17</f>
        <v>#N/A</v>
      </c>
      <c r="U18" s="267" t="e">
        <f t="shared" si="29"/>
        <v>#N/A</v>
      </c>
      <c r="V18" s="264" t="e">
        <f t="shared" ref="V18" si="88">U18-U17</f>
        <v>#N/A</v>
      </c>
      <c r="W18" s="266" t="e">
        <f t="shared" si="31"/>
        <v>#N/A</v>
      </c>
      <c r="X18" s="265" t="e">
        <f t="shared" si="32"/>
        <v>#N/A</v>
      </c>
      <c r="Y18" s="266" t="e">
        <f t="shared" si="33"/>
        <v>#N/A</v>
      </c>
      <c r="Z18" s="265" t="e">
        <f t="shared" si="34"/>
        <v>#N/A</v>
      </c>
      <c r="AA18" s="267" t="e">
        <f t="shared" si="35"/>
        <v>#N/A</v>
      </c>
      <c r="AB18" s="265" t="e">
        <f t="shared" si="36"/>
        <v>#N/A</v>
      </c>
      <c r="AC18" s="267" t="e">
        <f t="shared" si="37"/>
        <v>#N/A</v>
      </c>
      <c r="AD18" s="265" t="e">
        <f t="shared" si="38"/>
        <v>#N/A</v>
      </c>
      <c r="AE18" s="267" t="e">
        <f t="shared" si="39"/>
        <v>#N/A</v>
      </c>
      <c r="AF18" s="265" t="e">
        <f t="shared" si="40"/>
        <v>#N/A</v>
      </c>
      <c r="AG18" s="267" t="e">
        <f t="shared" si="41"/>
        <v>#N/A</v>
      </c>
      <c r="AH18" s="265" t="e">
        <f t="shared" si="42"/>
        <v>#N/A</v>
      </c>
      <c r="AI18" s="266" t="e">
        <f t="shared" si="43"/>
        <v>#N/A</v>
      </c>
      <c r="AJ18" s="265" t="e">
        <f t="shared" si="44"/>
        <v>#N/A</v>
      </c>
      <c r="AK18" s="266" t="e">
        <f t="shared" si="45"/>
        <v>#N/A</v>
      </c>
      <c r="AL18" s="265" t="e">
        <f t="shared" si="61"/>
        <v>#N/A</v>
      </c>
      <c r="AM18" s="269">
        <v>74</v>
      </c>
      <c r="AN18" s="270"/>
      <c r="AO18" s="271">
        <f t="shared" si="17"/>
        <v>0</v>
      </c>
      <c r="AP18" s="271"/>
      <c r="AQ18" s="273" t="e">
        <f t="shared" si="9"/>
        <v>#N/A</v>
      </c>
      <c r="AR18" s="273" t="e">
        <f t="shared" si="9"/>
        <v>#N/A</v>
      </c>
      <c r="AS18" s="274">
        <v>2295</v>
      </c>
      <c r="AT18" s="267" t="e">
        <f t="shared" si="1"/>
        <v>#N/A</v>
      </c>
      <c r="AU18" s="275" t="e">
        <f t="shared" si="19"/>
        <v>#N/A</v>
      </c>
      <c r="AV18" s="267" t="e">
        <f t="shared" si="46"/>
        <v>#N/A</v>
      </c>
      <c r="AW18" s="275" t="e">
        <f t="shared" si="2"/>
        <v>#N/A</v>
      </c>
      <c r="AX18" s="267" t="e">
        <f t="shared" si="47"/>
        <v>#N/A</v>
      </c>
      <c r="AY18" s="275" t="e">
        <f t="shared" si="48"/>
        <v>#N/A</v>
      </c>
      <c r="AZ18" s="267" t="e">
        <f t="shared" si="49"/>
        <v>#N/A</v>
      </c>
      <c r="BA18" s="275" t="e">
        <f t="shared" si="50"/>
        <v>#N/A</v>
      </c>
      <c r="BB18" s="267" t="e">
        <f t="shared" si="51"/>
        <v>#N/A</v>
      </c>
      <c r="BC18" s="275" t="e">
        <f t="shared" si="52"/>
        <v>#N/A</v>
      </c>
      <c r="BD18" s="267" t="e">
        <f t="shared" si="53"/>
        <v>#N/A</v>
      </c>
      <c r="BE18" s="275" t="e">
        <f t="shared" si="54"/>
        <v>#N/A</v>
      </c>
      <c r="BF18" s="267" t="e">
        <f t="shared" si="55"/>
        <v>#N/A</v>
      </c>
      <c r="BG18" s="275" t="e">
        <f t="shared" si="56"/>
        <v>#N/A</v>
      </c>
      <c r="BH18" s="267"/>
      <c r="BI18" s="275">
        <f t="shared" si="57"/>
        <v>0</v>
      </c>
      <c r="BJ18" s="267"/>
      <c r="BK18" s="275">
        <f t="shared" si="20"/>
        <v>0</v>
      </c>
      <c r="BL18" s="269">
        <v>85</v>
      </c>
      <c r="BM18" s="276"/>
      <c r="BN18" s="276"/>
      <c r="BO18" s="277" t="e">
        <f t="shared" si="10"/>
        <v>#N/A</v>
      </c>
      <c r="BP18" s="273"/>
      <c r="BQ18" s="273"/>
      <c r="BR18" s="273" t="e">
        <f t="shared" si="11"/>
        <v>#N/A</v>
      </c>
    </row>
    <row r="19" spans="1:70">
      <c r="A19" s="257">
        <f t="shared" si="12"/>
        <v>44911</v>
      </c>
      <c r="B19" s="258">
        <v>16</v>
      </c>
      <c r="C19" s="259">
        <f>[1]master!K20</f>
        <v>1780</v>
      </c>
      <c r="D19" s="260">
        <f t="shared" si="13"/>
        <v>130</v>
      </c>
      <c r="E19" s="261" t="e">
        <f t="shared" si="0"/>
        <v>#N/A</v>
      </c>
      <c r="F19" s="265" t="e">
        <f t="shared" si="15"/>
        <v>#N/A</v>
      </c>
      <c r="G19" s="267" t="e">
        <f t="shared" si="21"/>
        <v>#N/A</v>
      </c>
      <c r="H19" s="264" t="e">
        <f t="shared" si="22"/>
        <v>#N/A</v>
      </c>
      <c r="I19" s="267" t="e">
        <f t="shared" si="23"/>
        <v>#N/A</v>
      </c>
      <c r="J19" s="264" t="e">
        <f t="shared" si="3"/>
        <v>#N/A</v>
      </c>
      <c r="K19" s="267" t="e">
        <f t="shared" si="24"/>
        <v>#N/A</v>
      </c>
      <c r="L19" s="264" t="e">
        <f t="shared" si="3"/>
        <v>#N/A</v>
      </c>
      <c r="M19" s="267" t="e">
        <f t="shared" si="25"/>
        <v>#N/A</v>
      </c>
      <c r="N19" s="264" t="e">
        <f t="shared" si="4"/>
        <v>#N/A</v>
      </c>
      <c r="O19" s="267" t="e">
        <f t="shared" si="26"/>
        <v>#N/A</v>
      </c>
      <c r="P19" s="264" t="e">
        <f t="shared" ref="P19" si="89">O19-O18</f>
        <v>#N/A</v>
      </c>
      <c r="Q19" s="267" t="e">
        <f t="shared" si="27"/>
        <v>#N/A</v>
      </c>
      <c r="R19" s="264" t="e">
        <f t="shared" ref="R19" si="90">Q19-Q18</f>
        <v>#N/A</v>
      </c>
      <c r="S19" s="267" t="e">
        <f t="shared" si="28"/>
        <v>#N/A</v>
      </c>
      <c r="T19" s="264" t="e">
        <f t="shared" ref="T19" si="91">S19-S18</f>
        <v>#N/A</v>
      </c>
      <c r="U19" s="267" t="e">
        <f t="shared" si="29"/>
        <v>#N/A</v>
      </c>
      <c r="V19" s="264" t="e">
        <f t="shared" ref="V19" si="92">U19-U18</f>
        <v>#N/A</v>
      </c>
      <c r="W19" s="266" t="e">
        <f t="shared" si="31"/>
        <v>#N/A</v>
      </c>
      <c r="X19" s="265" t="e">
        <f t="shared" si="32"/>
        <v>#N/A</v>
      </c>
      <c r="Y19" s="266" t="e">
        <f t="shared" si="33"/>
        <v>#N/A</v>
      </c>
      <c r="Z19" s="265" t="e">
        <f t="shared" si="34"/>
        <v>#N/A</v>
      </c>
      <c r="AA19" s="267" t="e">
        <f t="shared" si="35"/>
        <v>#N/A</v>
      </c>
      <c r="AB19" s="265" t="e">
        <f t="shared" si="36"/>
        <v>#N/A</v>
      </c>
      <c r="AC19" s="267" t="e">
        <f t="shared" si="37"/>
        <v>#N/A</v>
      </c>
      <c r="AD19" s="265" t="e">
        <f t="shared" si="38"/>
        <v>#N/A</v>
      </c>
      <c r="AE19" s="267" t="e">
        <f t="shared" si="39"/>
        <v>#N/A</v>
      </c>
      <c r="AF19" s="265" t="e">
        <f t="shared" si="40"/>
        <v>#N/A</v>
      </c>
      <c r="AG19" s="267" t="e">
        <f t="shared" si="41"/>
        <v>#N/A</v>
      </c>
      <c r="AH19" s="265" t="e">
        <f t="shared" si="42"/>
        <v>#N/A</v>
      </c>
      <c r="AI19" s="266" t="e">
        <f t="shared" si="43"/>
        <v>#N/A</v>
      </c>
      <c r="AJ19" s="265" t="e">
        <f t="shared" si="44"/>
        <v>#N/A</v>
      </c>
      <c r="AK19" s="266" t="e">
        <f t="shared" si="45"/>
        <v>#N/A</v>
      </c>
      <c r="AL19" s="265" t="e">
        <f t="shared" si="61"/>
        <v>#N/A</v>
      </c>
      <c r="AM19" s="269">
        <v>82</v>
      </c>
      <c r="AN19" s="270"/>
      <c r="AO19" s="271">
        <f t="shared" si="17"/>
        <v>0</v>
      </c>
      <c r="AP19" s="271"/>
      <c r="AQ19" s="273" t="e">
        <f t="shared" si="9"/>
        <v>#N/A</v>
      </c>
      <c r="AR19" s="273" t="e">
        <f t="shared" si="9"/>
        <v>#N/A</v>
      </c>
      <c r="AS19" s="274">
        <v>2420</v>
      </c>
      <c r="AT19" s="267" t="e">
        <f t="shared" si="1"/>
        <v>#N/A</v>
      </c>
      <c r="AU19" s="275" t="e">
        <f t="shared" si="19"/>
        <v>#N/A</v>
      </c>
      <c r="AV19" s="267" t="e">
        <f t="shared" si="46"/>
        <v>#N/A</v>
      </c>
      <c r="AW19" s="275" t="e">
        <f t="shared" si="2"/>
        <v>#N/A</v>
      </c>
      <c r="AX19" s="267" t="e">
        <f t="shared" si="47"/>
        <v>#N/A</v>
      </c>
      <c r="AY19" s="275" t="e">
        <f t="shared" si="48"/>
        <v>#N/A</v>
      </c>
      <c r="AZ19" s="267" t="e">
        <f t="shared" si="49"/>
        <v>#N/A</v>
      </c>
      <c r="BA19" s="275" t="e">
        <f t="shared" si="50"/>
        <v>#N/A</v>
      </c>
      <c r="BB19" s="267" t="e">
        <f t="shared" si="51"/>
        <v>#N/A</v>
      </c>
      <c r="BC19" s="275" t="e">
        <f t="shared" si="52"/>
        <v>#N/A</v>
      </c>
      <c r="BD19" s="267" t="e">
        <f t="shared" si="53"/>
        <v>#N/A</v>
      </c>
      <c r="BE19" s="275" t="e">
        <f t="shared" si="54"/>
        <v>#N/A</v>
      </c>
      <c r="BF19" s="267" t="e">
        <f t="shared" si="55"/>
        <v>#N/A</v>
      </c>
      <c r="BG19" s="275" t="e">
        <f t="shared" si="56"/>
        <v>#N/A</v>
      </c>
      <c r="BH19" s="267"/>
      <c r="BI19" s="275">
        <f t="shared" si="57"/>
        <v>0</v>
      </c>
      <c r="BJ19" s="267"/>
      <c r="BK19" s="275">
        <f t="shared" si="20"/>
        <v>0</v>
      </c>
      <c r="BL19" s="269">
        <v>90</v>
      </c>
      <c r="BM19" s="276"/>
      <c r="BN19" s="276"/>
      <c r="BO19" s="277" t="e">
        <f t="shared" si="10"/>
        <v>#N/A</v>
      </c>
      <c r="BP19" s="273"/>
      <c r="BQ19" s="273"/>
      <c r="BR19" s="273" t="e">
        <f t="shared" si="11"/>
        <v>#N/A</v>
      </c>
    </row>
    <row r="20" spans="1:70">
      <c r="A20" s="257">
        <f t="shared" si="12"/>
        <v>44918</v>
      </c>
      <c r="B20" s="258">
        <v>17</v>
      </c>
      <c r="C20" s="259">
        <f>[1]master!K21</f>
        <v>1920</v>
      </c>
      <c r="D20" s="260">
        <f t="shared" si="13"/>
        <v>140</v>
      </c>
      <c r="E20" s="261" t="e">
        <f t="shared" si="0"/>
        <v>#N/A</v>
      </c>
      <c r="F20" s="265" t="e">
        <f t="shared" si="15"/>
        <v>#N/A</v>
      </c>
      <c r="G20" s="267" t="e">
        <f t="shared" si="21"/>
        <v>#N/A</v>
      </c>
      <c r="H20" s="264" t="e">
        <f t="shared" si="22"/>
        <v>#N/A</v>
      </c>
      <c r="I20" s="267" t="e">
        <f t="shared" si="23"/>
        <v>#N/A</v>
      </c>
      <c r="J20" s="264" t="e">
        <f t="shared" si="3"/>
        <v>#N/A</v>
      </c>
      <c r="K20" s="267" t="e">
        <f t="shared" si="24"/>
        <v>#N/A</v>
      </c>
      <c r="L20" s="264" t="e">
        <f t="shared" si="3"/>
        <v>#N/A</v>
      </c>
      <c r="M20" s="267" t="e">
        <f t="shared" si="25"/>
        <v>#N/A</v>
      </c>
      <c r="N20" s="264" t="e">
        <f t="shared" si="4"/>
        <v>#N/A</v>
      </c>
      <c r="O20" s="267" t="e">
        <f t="shared" si="26"/>
        <v>#N/A</v>
      </c>
      <c r="P20" s="264" t="e">
        <f t="shared" ref="P20" si="93">O20-O19</f>
        <v>#N/A</v>
      </c>
      <c r="Q20" s="267" t="e">
        <f t="shared" si="27"/>
        <v>#N/A</v>
      </c>
      <c r="R20" s="264" t="e">
        <f t="shared" ref="R20" si="94">Q20-Q19</f>
        <v>#N/A</v>
      </c>
      <c r="S20" s="267" t="e">
        <f t="shared" si="28"/>
        <v>#N/A</v>
      </c>
      <c r="T20" s="264" t="e">
        <f t="shared" ref="T20" si="95">S20-S19</f>
        <v>#N/A</v>
      </c>
      <c r="U20" s="267" t="e">
        <f t="shared" si="29"/>
        <v>#N/A</v>
      </c>
      <c r="V20" s="264" t="e">
        <f t="shared" ref="V20" si="96">U20-U19</f>
        <v>#N/A</v>
      </c>
      <c r="W20" s="266" t="e">
        <f t="shared" si="31"/>
        <v>#N/A</v>
      </c>
      <c r="X20" s="265" t="e">
        <f t="shared" si="32"/>
        <v>#N/A</v>
      </c>
      <c r="Y20" s="266" t="e">
        <f t="shared" si="33"/>
        <v>#N/A</v>
      </c>
      <c r="Z20" s="265" t="e">
        <f t="shared" si="34"/>
        <v>#N/A</v>
      </c>
      <c r="AA20" s="267" t="e">
        <f t="shared" si="35"/>
        <v>#N/A</v>
      </c>
      <c r="AB20" s="265" t="e">
        <f t="shared" si="36"/>
        <v>#N/A</v>
      </c>
      <c r="AC20" s="267" t="e">
        <f t="shared" si="37"/>
        <v>#N/A</v>
      </c>
      <c r="AD20" s="265" t="e">
        <f t="shared" si="38"/>
        <v>#N/A</v>
      </c>
      <c r="AE20" s="267" t="e">
        <f t="shared" si="39"/>
        <v>#N/A</v>
      </c>
      <c r="AF20" s="265" t="e">
        <f t="shared" si="40"/>
        <v>#N/A</v>
      </c>
      <c r="AG20" s="267" t="e">
        <f t="shared" si="41"/>
        <v>#N/A</v>
      </c>
      <c r="AH20" s="265" t="e">
        <f t="shared" si="42"/>
        <v>#N/A</v>
      </c>
      <c r="AI20" s="266" t="e">
        <f t="shared" si="43"/>
        <v>#N/A</v>
      </c>
      <c r="AJ20" s="265" t="e">
        <f t="shared" si="44"/>
        <v>#N/A</v>
      </c>
      <c r="AK20" s="266" t="e">
        <f t="shared" si="45"/>
        <v>#N/A</v>
      </c>
      <c r="AL20" s="265" t="e">
        <f t="shared" si="61"/>
        <v>#N/A</v>
      </c>
      <c r="AM20" s="269">
        <v>90</v>
      </c>
      <c r="AN20" s="270"/>
      <c r="AO20" s="271">
        <f t="shared" si="17"/>
        <v>0</v>
      </c>
      <c r="AP20" s="271"/>
      <c r="AQ20" s="273" t="e">
        <f t="shared" si="9"/>
        <v>#N/A</v>
      </c>
      <c r="AR20" s="273" t="e">
        <f t="shared" si="9"/>
        <v>#N/A</v>
      </c>
      <c r="AS20" s="274">
        <v>2560</v>
      </c>
      <c r="AT20" s="267" t="e">
        <f t="shared" si="1"/>
        <v>#N/A</v>
      </c>
      <c r="AU20" s="275" t="e">
        <f t="shared" si="19"/>
        <v>#N/A</v>
      </c>
      <c r="AV20" s="267" t="e">
        <f t="shared" si="46"/>
        <v>#N/A</v>
      </c>
      <c r="AW20" s="275" t="e">
        <f t="shared" si="2"/>
        <v>#N/A</v>
      </c>
      <c r="AX20" s="267" t="e">
        <f t="shared" si="47"/>
        <v>#N/A</v>
      </c>
      <c r="AY20" s="275" t="e">
        <f t="shared" si="48"/>
        <v>#N/A</v>
      </c>
      <c r="AZ20" s="267" t="e">
        <f t="shared" si="49"/>
        <v>#N/A</v>
      </c>
      <c r="BA20" s="275" t="e">
        <f t="shared" si="50"/>
        <v>#N/A</v>
      </c>
      <c r="BB20" s="267" t="e">
        <f t="shared" si="51"/>
        <v>#N/A</v>
      </c>
      <c r="BC20" s="275" t="e">
        <f t="shared" si="52"/>
        <v>#N/A</v>
      </c>
      <c r="BD20" s="267" t="e">
        <f t="shared" si="53"/>
        <v>#N/A</v>
      </c>
      <c r="BE20" s="275" t="e">
        <f t="shared" si="54"/>
        <v>#N/A</v>
      </c>
      <c r="BF20" s="267" t="e">
        <f t="shared" si="55"/>
        <v>#N/A</v>
      </c>
      <c r="BG20" s="275" t="e">
        <f t="shared" si="56"/>
        <v>#N/A</v>
      </c>
      <c r="BH20" s="267"/>
      <c r="BI20" s="275">
        <f t="shared" si="57"/>
        <v>0</v>
      </c>
      <c r="BJ20" s="267"/>
      <c r="BK20" s="275">
        <f t="shared" si="20"/>
        <v>0</v>
      </c>
      <c r="BL20" s="269">
        <v>95</v>
      </c>
      <c r="BM20" s="276"/>
      <c r="BN20" s="276"/>
      <c r="BO20" s="277" t="e">
        <f t="shared" si="10"/>
        <v>#N/A</v>
      </c>
      <c r="BP20" s="273"/>
      <c r="BQ20" s="273"/>
      <c r="BR20" s="273" t="e">
        <f t="shared" si="11"/>
        <v>#N/A</v>
      </c>
    </row>
    <row r="21" spans="1:70">
      <c r="A21" s="257">
        <f t="shared" si="12"/>
        <v>44925</v>
      </c>
      <c r="B21" s="258">
        <v>18</v>
      </c>
      <c r="C21" s="259">
        <f>[1]master!K22</f>
        <v>2060</v>
      </c>
      <c r="D21" s="260">
        <f t="shared" si="13"/>
        <v>140</v>
      </c>
      <c r="E21" s="261" t="e">
        <f t="shared" si="0"/>
        <v>#N/A</v>
      </c>
      <c r="F21" s="265" t="e">
        <f t="shared" si="15"/>
        <v>#N/A</v>
      </c>
      <c r="G21" s="267" t="e">
        <f t="shared" si="21"/>
        <v>#N/A</v>
      </c>
      <c r="H21" s="264" t="e">
        <f t="shared" si="22"/>
        <v>#N/A</v>
      </c>
      <c r="I21" s="267" t="e">
        <f t="shared" si="23"/>
        <v>#N/A</v>
      </c>
      <c r="J21" s="264" t="e">
        <f t="shared" si="3"/>
        <v>#N/A</v>
      </c>
      <c r="K21" s="267" t="e">
        <f t="shared" si="24"/>
        <v>#N/A</v>
      </c>
      <c r="L21" s="264" t="e">
        <f t="shared" si="3"/>
        <v>#N/A</v>
      </c>
      <c r="M21" s="267" t="e">
        <f t="shared" si="25"/>
        <v>#N/A</v>
      </c>
      <c r="N21" s="264" t="e">
        <f t="shared" si="4"/>
        <v>#N/A</v>
      </c>
      <c r="O21" s="267" t="e">
        <f t="shared" si="26"/>
        <v>#N/A</v>
      </c>
      <c r="P21" s="264" t="e">
        <f t="shared" ref="P21" si="97">O21-O20</f>
        <v>#N/A</v>
      </c>
      <c r="Q21" s="267" t="e">
        <f t="shared" si="27"/>
        <v>#N/A</v>
      </c>
      <c r="R21" s="264" t="e">
        <f t="shared" ref="R21" si="98">Q21-Q20</f>
        <v>#N/A</v>
      </c>
      <c r="S21" s="267" t="e">
        <f t="shared" si="28"/>
        <v>#N/A</v>
      </c>
      <c r="T21" s="264" t="e">
        <f t="shared" ref="T21" si="99">S21-S20</f>
        <v>#N/A</v>
      </c>
      <c r="U21" s="267" t="e">
        <f t="shared" si="29"/>
        <v>#N/A</v>
      </c>
      <c r="V21" s="264" t="e">
        <f t="shared" ref="V21" si="100">U21-U20</f>
        <v>#N/A</v>
      </c>
      <c r="W21" s="266" t="e">
        <f t="shared" si="31"/>
        <v>#N/A</v>
      </c>
      <c r="X21" s="265" t="e">
        <f t="shared" si="32"/>
        <v>#N/A</v>
      </c>
      <c r="Y21" s="266" t="e">
        <f t="shared" si="33"/>
        <v>#N/A</v>
      </c>
      <c r="Z21" s="265" t="e">
        <f t="shared" si="34"/>
        <v>#N/A</v>
      </c>
      <c r="AA21" s="267" t="e">
        <f t="shared" si="35"/>
        <v>#N/A</v>
      </c>
      <c r="AB21" s="265" t="e">
        <f t="shared" si="36"/>
        <v>#N/A</v>
      </c>
      <c r="AC21" s="267" t="e">
        <f t="shared" si="37"/>
        <v>#N/A</v>
      </c>
      <c r="AD21" s="265" t="e">
        <f t="shared" si="38"/>
        <v>#N/A</v>
      </c>
      <c r="AE21" s="267" t="e">
        <f t="shared" si="39"/>
        <v>#N/A</v>
      </c>
      <c r="AF21" s="265" t="e">
        <f t="shared" si="40"/>
        <v>#N/A</v>
      </c>
      <c r="AG21" s="267" t="e">
        <f t="shared" si="41"/>
        <v>#N/A</v>
      </c>
      <c r="AH21" s="265" t="e">
        <f t="shared" si="42"/>
        <v>#N/A</v>
      </c>
      <c r="AI21" s="266" t="e">
        <f t="shared" si="43"/>
        <v>#N/A</v>
      </c>
      <c r="AJ21" s="265" t="e">
        <f t="shared" si="44"/>
        <v>#N/A</v>
      </c>
      <c r="AK21" s="266" t="e">
        <f t="shared" si="45"/>
        <v>#N/A</v>
      </c>
      <c r="AL21" s="265" t="e">
        <f t="shared" si="61"/>
        <v>#N/A</v>
      </c>
      <c r="AM21" s="269">
        <v>97</v>
      </c>
      <c r="AN21" s="270"/>
      <c r="AO21" s="271">
        <f t="shared" si="17"/>
        <v>0</v>
      </c>
      <c r="AP21" s="271"/>
      <c r="AQ21" s="273" t="e">
        <f t="shared" ref="AQ21:AR31" si="101">IF(DE24&gt;0,DE24,NA())</f>
        <v>#N/A</v>
      </c>
      <c r="AR21" s="273" t="e">
        <f t="shared" si="101"/>
        <v>#N/A</v>
      </c>
      <c r="AS21" s="274">
        <v>2715</v>
      </c>
      <c r="AT21" s="267" t="e">
        <f t="shared" si="1"/>
        <v>#N/A</v>
      </c>
      <c r="AU21" s="275" t="e">
        <f t="shared" si="19"/>
        <v>#N/A</v>
      </c>
      <c r="AV21" s="267" t="e">
        <f t="shared" si="46"/>
        <v>#N/A</v>
      </c>
      <c r="AW21" s="275" t="e">
        <f t="shared" si="2"/>
        <v>#N/A</v>
      </c>
      <c r="AX21" s="267" t="e">
        <f t="shared" si="47"/>
        <v>#N/A</v>
      </c>
      <c r="AY21" s="275" t="e">
        <f t="shared" si="48"/>
        <v>#N/A</v>
      </c>
      <c r="AZ21" s="267" t="e">
        <f t="shared" si="49"/>
        <v>#N/A</v>
      </c>
      <c r="BA21" s="275" t="e">
        <f t="shared" si="50"/>
        <v>#N/A</v>
      </c>
      <c r="BB21" s="267" t="e">
        <f t="shared" si="51"/>
        <v>#N/A</v>
      </c>
      <c r="BC21" s="275" t="e">
        <f t="shared" si="52"/>
        <v>#N/A</v>
      </c>
      <c r="BD21" s="267" t="e">
        <f t="shared" si="53"/>
        <v>#N/A</v>
      </c>
      <c r="BE21" s="275" t="e">
        <f t="shared" si="54"/>
        <v>#N/A</v>
      </c>
      <c r="BF21" s="267" t="e">
        <f t="shared" si="55"/>
        <v>#N/A</v>
      </c>
      <c r="BG21" s="275" t="e">
        <f t="shared" si="56"/>
        <v>#N/A</v>
      </c>
      <c r="BH21" s="267"/>
      <c r="BI21" s="275">
        <f t="shared" si="57"/>
        <v>0</v>
      </c>
      <c r="BJ21" s="267"/>
      <c r="BK21" s="275">
        <f t="shared" si="20"/>
        <v>0</v>
      </c>
      <c r="BL21" s="269">
        <v>97</v>
      </c>
      <c r="BM21" s="276"/>
      <c r="BN21" s="276"/>
      <c r="BO21" s="277" t="e">
        <f t="shared" si="10"/>
        <v>#N/A</v>
      </c>
      <c r="BP21" s="273"/>
      <c r="BQ21" s="273"/>
      <c r="BR21" s="273" t="e">
        <f t="shared" si="11"/>
        <v>#N/A</v>
      </c>
    </row>
    <row r="22" spans="1:70">
      <c r="A22" s="257">
        <f t="shared" si="12"/>
        <v>44932</v>
      </c>
      <c r="B22" s="258">
        <v>19</v>
      </c>
      <c r="C22" s="283">
        <f>[1]master!K23</f>
        <v>2200</v>
      </c>
      <c r="D22" s="260">
        <f t="shared" si="13"/>
        <v>140</v>
      </c>
      <c r="E22" s="261" t="e">
        <f t="shared" si="0"/>
        <v>#N/A</v>
      </c>
      <c r="F22" s="265" t="e">
        <f t="shared" si="15"/>
        <v>#N/A</v>
      </c>
      <c r="G22" s="267" t="e">
        <f t="shared" si="21"/>
        <v>#N/A</v>
      </c>
      <c r="H22" s="264" t="e">
        <f t="shared" si="22"/>
        <v>#N/A</v>
      </c>
      <c r="I22" s="267" t="e">
        <f t="shared" si="23"/>
        <v>#N/A</v>
      </c>
      <c r="J22" s="264" t="e">
        <f t="shared" si="3"/>
        <v>#N/A</v>
      </c>
      <c r="K22" s="267" t="e">
        <f t="shared" si="24"/>
        <v>#N/A</v>
      </c>
      <c r="L22" s="264" t="e">
        <f t="shared" si="3"/>
        <v>#N/A</v>
      </c>
      <c r="M22" s="267" t="e">
        <f t="shared" si="25"/>
        <v>#N/A</v>
      </c>
      <c r="N22" s="264" t="e">
        <f t="shared" si="4"/>
        <v>#N/A</v>
      </c>
      <c r="O22" s="267" t="e">
        <f t="shared" si="26"/>
        <v>#N/A</v>
      </c>
      <c r="P22" s="264" t="e">
        <f t="shared" ref="P22" si="102">O22-O21</f>
        <v>#N/A</v>
      </c>
      <c r="Q22" s="267" t="e">
        <f t="shared" si="27"/>
        <v>#N/A</v>
      </c>
      <c r="R22" s="264" t="e">
        <f t="shared" ref="R22" si="103">Q22-Q21</f>
        <v>#N/A</v>
      </c>
      <c r="S22" s="267" t="e">
        <f t="shared" si="28"/>
        <v>#N/A</v>
      </c>
      <c r="T22" s="264" t="e">
        <f t="shared" ref="T22" si="104">S22-S21</f>
        <v>#N/A</v>
      </c>
      <c r="U22" s="267" t="e">
        <f t="shared" si="29"/>
        <v>#N/A</v>
      </c>
      <c r="V22" s="264" t="e">
        <f t="shared" ref="V22" si="105">U22-U21</f>
        <v>#N/A</v>
      </c>
      <c r="W22" s="266" t="e">
        <f t="shared" si="31"/>
        <v>#N/A</v>
      </c>
      <c r="X22" s="265" t="e">
        <f t="shared" si="32"/>
        <v>#N/A</v>
      </c>
      <c r="Y22" s="266" t="e">
        <f t="shared" si="33"/>
        <v>#N/A</v>
      </c>
      <c r="Z22" s="265" t="e">
        <f t="shared" si="34"/>
        <v>#N/A</v>
      </c>
      <c r="AA22" s="267" t="e">
        <f t="shared" si="35"/>
        <v>#N/A</v>
      </c>
      <c r="AB22" s="265" t="e">
        <f t="shared" si="36"/>
        <v>#N/A</v>
      </c>
      <c r="AC22" s="267" t="e">
        <f t="shared" si="37"/>
        <v>#N/A</v>
      </c>
      <c r="AD22" s="265" t="e">
        <f t="shared" si="38"/>
        <v>#N/A</v>
      </c>
      <c r="AE22" s="267" t="e">
        <f t="shared" si="39"/>
        <v>#N/A</v>
      </c>
      <c r="AF22" s="265" t="e">
        <f t="shared" si="40"/>
        <v>#N/A</v>
      </c>
      <c r="AG22" s="267" t="e">
        <f t="shared" si="41"/>
        <v>#N/A</v>
      </c>
      <c r="AH22" s="265" t="e">
        <f t="shared" si="42"/>
        <v>#N/A</v>
      </c>
      <c r="AI22" s="266" t="e">
        <f t="shared" si="43"/>
        <v>#N/A</v>
      </c>
      <c r="AJ22" s="265" t="e">
        <f t="shared" si="44"/>
        <v>#N/A</v>
      </c>
      <c r="AK22" s="266" t="e">
        <f t="shared" si="45"/>
        <v>#N/A</v>
      </c>
      <c r="AL22" s="265" t="e">
        <f t="shared" si="61"/>
        <v>#N/A</v>
      </c>
      <c r="AM22" s="284">
        <v>104</v>
      </c>
      <c r="AN22" s="270"/>
      <c r="AO22" s="271">
        <f t="shared" si="17"/>
        <v>0</v>
      </c>
      <c r="AP22" s="271"/>
      <c r="AQ22" s="273" t="e">
        <f t="shared" si="101"/>
        <v>#N/A</v>
      </c>
      <c r="AR22" s="273" t="e">
        <f t="shared" si="101"/>
        <v>#N/A</v>
      </c>
      <c r="AS22" s="285">
        <v>2875</v>
      </c>
      <c r="AT22" s="267" t="e">
        <f t="shared" si="1"/>
        <v>#N/A</v>
      </c>
      <c r="AU22" s="275" t="e">
        <f t="shared" si="19"/>
        <v>#N/A</v>
      </c>
      <c r="AV22" s="267" t="e">
        <f t="shared" si="46"/>
        <v>#N/A</v>
      </c>
      <c r="AW22" s="275" t="e">
        <f t="shared" si="2"/>
        <v>#N/A</v>
      </c>
      <c r="AX22" s="267" t="e">
        <f t="shared" si="47"/>
        <v>#N/A</v>
      </c>
      <c r="AY22" s="275" t="e">
        <f t="shared" si="48"/>
        <v>#N/A</v>
      </c>
      <c r="AZ22" s="267" t="e">
        <f t="shared" si="49"/>
        <v>#N/A</v>
      </c>
      <c r="BA22" s="275" t="e">
        <f t="shared" si="50"/>
        <v>#N/A</v>
      </c>
      <c r="BB22" s="267" t="e">
        <f t="shared" si="51"/>
        <v>#N/A</v>
      </c>
      <c r="BC22" s="275" t="e">
        <f t="shared" si="52"/>
        <v>#N/A</v>
      </c>
      <c r="BD22" s="267" t="e">
        <f t="shared" si="53"/>
        <v>#N/A</v>
      </c>
      <c r="BE22" s="275" t="e">
        <f t="shared" si="54"/>
        <v>#N/A</v>
      </c>
      <c r="BF22" s="267" t="e">
        <f t="shared" si="55"/>
        <v>#N/A</v>
      </c>
      <c r="BG22" s="275" t="e">
        <f t="shared" si="56"/>
        <v>#N/A</v>
      </c>
      <c r="BH22" s="267"/>
      <c r="BI22" s="275">
        <f t="shared" si="57"/>
        <v>0</v>
      </c>
      <c r="BJ22" s="267"/>
      <c r="BK22" s="275">
        <f t="shared" si="20"/>
        <v>0</v>
      </c>
      <c r="BL22" s="284">
        <v>99</v>
      </c>
      <c r="BM22" s="276"/>
      <c r="BN22" s="276"/>
      <c r="BO22" s="277" t="e">
        <f t="shared" si="10"/>
        <v>#N/A</v>
      </c>
      <c r="BP22" s="273"/>
      <c r="BQ22" s="273"/>
      <c r="BR22" s="273" t="e">
        <f t="shared" si="11"/>
        <v>#N/A</v>
      </c>
    </row>
    <row r="23" spans="1:70">
      <c r="A23" s="257">
        <f t="shared" si="12"/>
        <v>44939</v>
      </c>
      <c r="B23" s="258">
        <v>20</v>
      </c>
      <c r="C23" s="283">
        <f>[1]master!K24</f>
        <v>2340</v>
      </c>
      <c r="D23" s="260">
        <f t="shared" si="13"/>
        <v>140</v>
      </c>
      <c r="E23" s="261" t="e">
        <f t="shared" si="0"/>
        <v>#N/A</v>
      </c>
      <c r="F23" s="265" t="e">
        <f t="shared" si="15"/>
        <v>#N/A</v>
      </c>
      <c r="G23" s="267" t="e">
        <f t="shared" si="21"/>
        <v>#N/A</v>
      </c>
      <c r="H23" s="264" t="e">
        <f t="shared" si="22"/>
        <v>#N/A</v>
      </c>
      <c r="I23" s="267" t="e">
        <f t="shared" si="23"/>
        <v>#N/A</v>
      </c>
      <c r="J23" s="264" t="e">
        <f t="shared" si="3"/>
        <v>#N/A</v>
      </c>
      <c r="K23" s="267" t="e">
        <f t="shared" si="24"/>
        <v>#N/A</v>
      </c>
      <c r="L23" s="264" t="e">
        <f t="shared" si="3"/>
        <v>#N/A</v>
      </c>
      <c r="M23" s="267" t="e">
        <f t="shared" si="25"/>
        <v>#N/A</v>
      </c>
      <c r="N23" s="264" t="e">
        <f t="shared" si="4"/>
        <v>#N/A</v>
      </c>
      <c r="O23" s="267" t="e">
        <f t="shared" si="26"/>
        <v>#N/A</v>
      </c>
      <c r="P23" s="264" t="e">
        <f t="shared" ref="P23" si="106">O23-O22</f>
        <v>#N/A</v>
      </c>
      <c r="Q23" s="267" t="e">
        <f t="shared" si="27"/>
        <v>#N/A</v>
      </c>
      <c r="R23" s="264" t="e">
        <f t="shared" ref="R23" si="107">Q23-Q22</f>
        <v>#N/A</v>
      </c>
      <c r="S23" s="267" t="e">
        <f t="shared" si="28"/>
        <v>#N/A</v>
      </c>
      <c r="T23" s="264" t="e">
        <f t="shared" ref="T23" si="108">S23-S22</f>
        <v>#N/A</v>
      </c>
      <c r="U23" s="267" t="e">
        <f t="shared" si="29"/>
        <v>#N/A</v>
      </c>
      <c r="V23" s="264" t="e">
        <f t="shared" ref="V23" si="109">U23-U22</f>
        <v>#N/A</v>
      </c>
      <c r="W23" s="266" t="e">
        <f t="shared" si="31"/>
        <v>#N/A</v>
      </c>
      <c r="X23" s="265" t="e">
        <f t="shared" si="32"/>
        <v>#N/A</v>
      </c>
      <c r="Y23" s="266" t="e">
        <f t="shared" si="33"/>
        <v>#N/A</v>
      </c>
      <c r="Z23" s="265" t="e">
        <f t="shared" si="34"/>
        <v>#N/A</v>
      </c>
      <c r="AA23" s="267" t="e">
        <f t="shared" si="35"/>
        <v>#N/A</v>
      </c>
      <c r="AB23" s="265" t="e">
        <f t="shared" si="36"/>
        <v>#N/A</v>
      </c>
      <c r="AC23" s="267" t="e">
        <f t="shared" si="37"/>
        <v>#N/A</v>
      </c>
      <c r="AD23" s="265" t="e">
        <f t="shared" si="38"/>
        <v>#N/A</v>
      </c>
      <c r="AE23" s="267" t="e">
        <f t="shared" si="39"/>
        <v>#N/A</v>
      </c>
      <c r="AF23" s="265" t="e">
        <f t="shared" si="40"/>
        <v>#N/A</v>
      </c>
      <c r="AG23" s="267" t="e">
        <f t="shared" si="41"/>
        <v>#N/A</v>
      </c>
      <c r="AH23" s="265" t="e">
        <f t="shared" si="42"/>
        <v>#N/A</v>
      </c>
      <c r="AI23" s="266" t="e">
        <f t="shared" si="43"/>
        <v>#N/A</v>
      </c>
      <c r="AJ23" s="265" t="e">
        <f t="shared" si="44"/>
        <v>#N/A</v>
      </c>
      <c r="AK23" s="266" t="e">
        <f t="shared" si="45"/>
        <v>#N/A</v>
      </c>
      <c r="AL23" s="265" t="e">
        <f t="shared" si="61"/>
        <v>#N/A</v>
      </c>
      <c r="AM23" s="284">
        <v>110</v>
      </c>
      <c r="AN23" s="270"/>
      <c r="AO23" s="271">
        <f t="shared" si="17"/>
        <v>0</v>
      </c>
      <c r="AP23" s="271"/>
      <c r="AQ23" s="273" t="e">
        <f t="shared" si="101"/>
        <v>#N/A</v>
      </c>
      <c r="AR23" s="273" t="e">
        <f t="shared" si="101"/>
        <v>#N/A</v>
      </c>
      <c r="AS23" s="285">
        <v>3035</v>
      </c>
      <c r="AT23" s="267" t="e">
        <f t="shared" si="1"/>
        <v>#N/A</v>
      </c>
      <c r="AU23" s="275" t="e">
        <f>AT23-AT22</f>
        <v>#N/A</v>
      </c>
      <c r="AV23" s="267" t="e">
        <f t="shared" si="46"/>
        <v>#N/A</v>
      </c>
      <c r="AW23" s="275" t="e">
        <f t="shared" si="2"/>
        <v>#N/A</v>
      </c>
      <c r="AX23" s="267" t="e">
        <f t="shared" si="47"/>
        <v>#N/A</v>
      </c>
      <c r="AY23" s="275" t="e">
        <f t="shared" si="48"/>
        <v>#N/A</v>
      </c>
      <c r="AZ23" s="267" t="e">
        <f t="shared" si="49"/>
        <v>#N/A</v>
      </c>
      <c r="BA23" s="275" t="e">
        <f t="shared" si="50"/>
        <v>#N/A</v>
      </c>
      <c r="BB23" s="267" t="e">
        <f t="shared" si="51"/>
        <v>#N/A</v>
      </c>
      <c r="BC23" s="275" t="e">
        <f t="shared" si="52"/>
        <v>#N/A</v>
      </c>
      <c r="BD23" s="267" t="e">
        <f t="shared" si="53"/>
        <v>#N/A</v>
      </c>
      <c r="BE23" s="275" t="e">
        <f t="shared" si="54"/>
        <v>#N/A</v>
      </c>
      <c r="BF23" s="267" t="e">
        <f t="shared" si="55"/>
        <v>#N/A</v>
      </c>
      <c r="BG23" s="275" t="e">
        <f t="shared" si="56"/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6"/>
      <c r="BO23" s="277" t="e">
        <f t="shared" si="10"/>
        <v>#N/A</v>
      </c>
      <c r="BP23" s="273"/>
      <c r="BQ23" s="273"/>
      <c r="BR23" s="273" t="e">
        <f t="shared" si="11"/>
        <v>#N/A</v>
      </c>
    </row>
    <row r="24" spans="1:70">
      <c r="A24" s="257">
        <f t="shared" si="12"/>
        <v>44946</v>
      </c>
      <c r="B24" s="258">
        <v>21</v>
      </c>
      <c r="C24" s="283">
        <f>[1]master!K25</f>
        <v>2505</v>
      </c>
      <c r="D24" s="260">
        <f t="shared" si="13"/>
        <v>165</v>
      </c>
      <c r="E24" s="261" t="e">
        <f t="shared" si="0"/>
        <v>#N/A</v>
      </c>
      <c r="F24" s="265" t="e">
        <f t="shared" si="15"/>
        <v>#N/A</v>
      </c>
      <c r="G24" s="267" t="e">
        <f t="shared" si="21"/>
        <v>#N/A</v>
      </c>
      <c r="H24" s="264" t="e">
        <f t="shared" si="22"/>
        <v>#N/A</v>
      </c>
      <c r="I24" s="267" t="e">
        <f t="shared" si="23"/>
        <v>#N/A</v>
      </c>
      <c r="J24" s="264" t="e">
        <f t="shared" si="3"/>
        <v>#N/A</v>
      </c>
      <c r="K24" s="267" t="e">
        <f t="shared" si="24"/>
        <v>#N/A</v>
      </c>
      <c r="L24" s="264" t="e">
        <f t="shared" si="3"/>
        <v>#N/A</v>
      </c>
      <c r="M24" s="267" t="e">
        <f t="shared" si="25"/>
        <v>#N/A</v>
      </c>
      <c r="N24" s="264" t="e">
        <f t="shared" si="4"/>
        <v>#N/A</v>
      </c>
      <c r="O24" s="267" t="e">
        <f t="shared" si="26"/>
        <v>#N/A</v>
      </c>
      <c r="P24" s="264" t="e">
        <f t="shared" ref="P24" si="110">O24-O23</f>
        <v>#N/A</v>
      </c>
      <c r="Q24" s="267" t="e">
        <f t="shared" si="27"/>
        <v>#N/A</v>
      </c>
      <c r="R24" s="264" t="e">
        <f t="shared" ref="R24" si="111">Q24-Q23</f>
        <v>#N/A</v>
      </c>
      <c r="S24" s="267" t="e">
        <f t="shared" si="28"/>
        <v>#N/A</v>
      </c>
      <c r="T24" s="264" t="e">
        <f t="shared" ref="T24" si="112">S24-S23</f>
        <v>#N/A</v>
      </c>
      <c r="U24" s="267" t="e">
        <f t="shared" si="29"/>
        <v>#N/A</v>
      </c>
      <c r="V24" s="264" t="e">
        <f t="shared" ref="V24" si="113">U24-U23</f>
        <v>#N/A</v>
      </c>
      <c r="W24" s="266" t="e">
        <f t="shared" si="31"/>
        <v>#N/A</v>
      </c>
      <c r="X24" s="265" t="e">
        <f t="shared" si="32"/>
        <v>#N/A</v>
      </c>
      <c r="Y24" s="266" t="e">
        <f t="shared" si="33"/>
        <v>#N/A</v>
      </c>
      <c r="Z24" s="265" t="e">
        <f t="shared" si="34"/>
        <v>#N/A</v>
      </c>
      <c r="AA24" s="267" t="e">
        <f t="shared" si="35"/>
        <v>#N/A</v>
      </c>
      <c r="AB24" s="265" t="e">
        <f t="shared" si="36"/>
        <v>#N/A</v>
      </c>
      <c r="AC24" s="267" t="e">
        <f t="shared" si="37"/>
        <v>#N/A</v>
      </c>
      <c r="AD24" s="265" t="e">
        <f t="shared" si="38"/>
        <v>#N/A</v>
      </c>
      <c r="AE24" s="267" t="e">
        <f t="shared" si="39"/>
        <v>#N/A</v>
      </c>
      <c r="AF24" s="265" t="e">
        <f t="shared" si="40"/>
        <v>#N/A</v>
      </c>
      <c r="AG24" s="267" t="e">
        <f t="shared" si="41"/>
        <v>#N/A</v>
      </c>
      <c r="AH24" s="265" t="e">
        <f t="shared" si="42"/>
        <v>#N/A</v>
      </c>
      <c r="AI24" s="266" t="e">
        <f t="shared" si="43"/>
        <v>#N/A</v>
      </c>
      <c r="AJ24" s="265" t="e">
        <f t="shared" si="44"/>
        <v>#N/A</v>
      </c>
      <c r="AK24" s="266" t="e">
        <f t="shared" si="45"/>
        <v>#N/A</v>
      </c>
      <c r="AL24" s="265" t="e">
        <f t="shared" si="61"/>
        <v>#N/A</v>
      </c>
      <c r="AM24" s="284">
        <v>114</v>
      </c>
      <c r="AN24" s="270"/>
      <c r="AO24" s="271">
        <f t="shared" si="17"/>
        <v>0</v>
      </c>
      <c r="AP24" s="271"/>
      <c r="AQ24" s="273" t="e">
        <f t="shared" si="101"/>
        <v>#N/A</v>
      </c>
      <c r="AR24" s="273" t="e">
        <f t="shared" si="101"/>
        <v>#N/A</v>
      </c>
      <c r="AS24" s="285">
        <v>3195</v>
      </c>
      <c r="AT24" s="267" t="e">
        <f t="shared" si="1"/>
        <v>#N/A</v>
      </c>
      <c r="AU24" s="275" t="e">
        <f t="shared" ref="AU24:AU31" si="114">AT24-AT23</f>
        <v>#N/A</v>
      </c>
      <c r="AV24" s="267" t="e">
        <f t="shared" si="46"/>
        <v>#N/A</v>
      </c>
      <c r="AW24" s="275" t="e">
        <f t="shared" si="2"/>
        <v>#N/A</v>
      </c>
      <c r="AX24" s="267" t="e">
        <f t="shared" si="47"/>
        <v>#N/A</v>
      </c>
      <c r="AY24" s="275" t="e">
        <f t="shared" si="48"/>
        <v>#N/A</v>
      </c>
      <c r="AZ24" s="267" t="e">
        <f t="shared" si="49"/>
        <v>#N/A</v>
      </c>
      <c r="BA24" s="275" t="e">
        <f t="shared" si="50"/>
        <v>#N/A</v>
      </c>
      <c r="BB24" s="267" t="e">
        <f t="shared" si="51"/>
        <v>#N/A</v>
      </c>
      <c r="BC24" s="275" t="e">
        <f t="shared" si="52"/>
        <v>#N/A</v>
      </c>
      <c r="BD24" s="267" t="e">
        <f t="shared" si="53"/>
        <v>#N/A</v>
      </c>
      <c r="BE24" s="275" t="e">
        <f t="shared" si="54"/>
        <v>#N/A</v>
      </c>
      <c r="BF24" s="267" t="e">
        <f t="shared" si="55"/>
        <v>#N/A</v>
      </c>
      <c r="BG24" s="275" t="e">
        <f t="shared" si="56"/>
        <v>#N/A</v>
      </c>
      <c r="BH24" s="267"/>
      <c r="BI24" s="275">
        <f t="shared" ref="BI24:BI31" si="115">BH24-BH23</f>
        <v>0</v>
      </c>
      <c r="BJ24" s="267"/>
      <c r="BK24" s="275">
        <f t="shared" ref="BK24:BK31" si="116">BJ24-BJ23</f>
        <v>0</v>
      </c>
      <c r="BL24" s="284">
        <v>104</v>
      </c>
      <c r="BM24" s="276"/>
      <c r="BN24" s="276"/>
      <c r="BO24" s="277" t="e">
        <f t="shared" si="10"/>
        <v>#N/A</v>
      </c>
      <c r="BP24" s="273"/>
      <c r="BQ24" s="273"/>
      <c r="BR24" s="273" t="e">
        <f t="shared" si="11"/>
        <v>#N/A</v>
      </c>
    </row>
    <row r="25" spans="1:70">
      <c r="A25" s="257">
        <f t="shared" si="12"/>
        <v>44953</v>
      </c>
      <c r="B25" s="258">
        <v>22</v>
      </c>
      <c r="C25" s="283">
        <f>[1]master!K26</f>
        <v>2675</v>
      </c>
      <c r="D25" s="260">
        <f t="shared" si="13"/>
        <v>170</v>
      </c>
      <c r="E25" s="261" t="e">
        <f t="shared" si="0"/>
        <v>#N/A</v>
      </c>
      <c r="F25" s="265" t="e">
        <f t="shared" si="15"/>
        <v>#N/A</v>
      </c>
      <c r="G25" s="267" t="e">
        <f t="shared" si="21"/>
        <v>#N/A</v>
      </c>
      <c r="H25" s="264" t="e">
        <f t="shared" si="22"/>
        <v>#N/A</v>
      </c>
      <c r="I25" s="267" t="e">
        <f t="shared" si="23"/>
        <v>#N/A</v>
      </c>
      <c r="J25" s="264" t="e">
        <f t="shared" si="3"/>
        <v>#N/A</v>
      </c>
      <c r="K25" s="267" t="e">
        <f t="shared" si="24"/>
        <v>#N/A</v>
      </c>
      <c r="L25" s="264" t="e">
        <f t="shared" si="3"/>
        <v>#N/A</v>
      </c>
      <c r="M25" s="267" t="e">
        <f t="shared" si="25"/>
        <v>#N/A</v>
      </c>
      <c r="N25" s="264" t="e">
        <f t="shared" si="4"/>
        <v>#N/A</v>
      </c>
      <c r="O25" s="267" t="e">
        <f t="shared" si="26"/>
        <v>#N/A</v>
      </c>
      <c r="P25" s="264" t="e">
        <f t="shared" ref="P25" si="117">O25-O24</f>
        <v>#N/A</v>
      </c>
      <c r="Q25" s="267" t="e">
        <f t="shared" si="27"/>
        <v>#N/A</v>
      </c>
      <c r="R25" s="264" t="e">
        <f t="shared" ref="R25" si="118">Q25-Q24</f>
        <v>#N/A</v>
      </c>
      <c r="S25" s="267" t="e">
        <f t="shared" si="28"/>
        <v>#N/A</v>
      </c>
      <c r="T25" s="264" t="e">
        <f t="shared" ref="T25" si="119">S25-S24</f>
        <v>#N/A</v>
      </c>
      <c r="U25" s="267" t="e">
        <f t="shared" si="29"/>
        <v>#N/A</v>
      </c>
      <c r="V25" s="264" t="e">
        <f t="shared" ref="V25" si="120">U25-U24</f>
        <v>#N/A</v>
      </c>
      <c r="W25" s="266" t="e">
        <f t="shared" si="31"/>
        <v>#N/A</v>
      </c>
      <c r="X25" s="265" t="e">
        <f t="shared" si="32"/>
        <v>#N/A</v>
      </c>
      <c r="Y25" s="266" t="e">
        <f t="shared" si="33"/>
        <v>#N/A</v>
      </c>
      <c r="Z25" s="265" t="e">
        <f t="shared" si="34"/>
        <v>#N/A</v>
      </c>
      <c r="AA25" s="267" t="e">
        <f t="shared" si="35"/>
        <v>#N/A</v>
      </c>
      <c r="AB25" s="265" t="e">
        <f t="shared" si="36"/>
        <v>#N/A</v>
      </c>
      <c r="AC25" s="267" t="e">
        <f t="shared" si="37"/>
        <v>#N/A</v>
      </c>
      <c r="AD25" s="265" t="e">
        <f t="shared" si="38"/>
        <v>#N/A</v>
      </c>
      <c r="AE25" s="267" t="e">
        <f t="shared" si="39"/>
        <v>#N/A</v>
      </c>
      <c r="AF25" s="265" t="e">
        <f t="shared" si="40"/>
        <v>#N/A</v>
      </c>
      <c r="AG25" s="267" t="e">
        <f t="shared" si="41"/>
        <v>#N/A</v>
      </c>
      <c r="AH25" s="265" t="e">
        <f t="shared" si="42"/>
        <v>#N/A</v>
      </c>
      <c r="AI25" s="266" t="e">
        <f t="shared" si="43"/>
        <v>#N/A</v>
      </c>
      <c r="AJ25" s="265" t="e">
        <f t="shared" si="44"/>
        <v>#N/A</v>
      </c>
      <c r="AK25" s="266" t="e">
        <f t="shared" si="45"/>
        <v>#N/A</v>
      </c>
      <c r="AL25" s="265" t="e">
        <f t="shared" si="61"/>
        <v>#N/A</v>
      </c>
      <c r="AM25" s="284">
        <v>117</v>
      </c>
      <c r="AN25" s="286"/>
      <c r="AO25" s="271">
        <f t="shared" si="17"/>
        <v>0</v>
      </c>
      <c r="AP25" s="271"/>
      <c r="AQ25" s="273" t="e">
        <f t="shared" si="101"/>
        <v>#N/A</v>
      </c>
      <c r="AR25" s="273" t="e">
        <f t="shared" si="101"/>
        <v>#N/A</v>
      </c>
      <c r="AS25" s="285">
        <v>3355</v>
      </c>
      <c r="AT25" s="267" t="e">
        <f t="shared" si="1"/>
        <v>#N/A</v>
      </c>
      <c r="AU25" s="275" t="e">
        <f t="shared" si="114"/>
        <v>#N/A</v>
      </c>
      <c r="AV25" s="267" t="e">
        <f t="shared" si="46"/>
        <v>#N/A</v>
      </c>
      <c r="AW25" s="275" t="e">
        <f t="shared" si="2"/>
        <v>#N/A</v>
      </c>
      <c r="AX25" s="267" t="e">
        <f t="shared" si="47"/>
        <v>#N/A</v>
      </c>
      <c r="AY25" s="275" t="e">
        <f t="shared" si="48"/>
        <v>#N/A</v>
      </c>
      <c r="AZ25" s="267" t="e">
        <f t="shared" si="49"/>
        <v>#N/A</v>
      </c>
      <c r="BA25" s="275" t="e">
        <f t="shared" si="50"/>
        <v>#N/A</v>
      </c>
      <c r="BB25" s="267" t="e">
        <f t="shared" si="51"/>
        <v>#N/A</v>
      </c>
      <c r="BC25" s="275" t="e">
        <f t="shared" si="52"/>
        <v>#N/A</v>
      </c>
      <c r="BD25" s="267" t="e">
        <f t="shared" si="53"/>
        <v>#N/A</v>
      </c>
      <c r="BE25" s="275" t="e">
        <f t="shared" si="54"/>
        <v>#N/A</v>
      </c>
      <c r="BF25" s="267" t="e">
        <f t="shared" si="55"/>
        <v>#N/A</v>
      </c>
      <c r="BG25" s="275" t="e">
        <f t="shared" si="56"/>
        <v>#N/A</v>
      </c>
      <c r="BH25" s="267"/>
      <c r="BI25" s="275">
        <f t="shared" si="115"/>
        <v>0</v>
      </c>
      <c r="BJ25" s="267"/>
      <c r="BK25" s="275">
        <f t="shared" si="116"/>
        <v>0</v>
      </c>
      <c r="BL25" s="284">
        <v>110</v>
      </c>
      <c r="BM25" s="276"/>
      <c r="BN25" s="276"/>
      <c r="BO25" s="277" t="e">
        <f t="shared" si="10"/>
        <v>#N/A</v>
      </c>
      <c r="BP25" s="273"/>
      <c r="BQ25" s="273"/>
      <c r="BR25" s="273" t="e">
        <f t="shared" si="11"/>
        <v>#N/A</v>
      </c>
    </row>
    <row r="26" spans="1:70">
      <c r="A26" s="257">
        <f t="shared" si="12"/>
        <v>44960</v>
      </c>
      <c r="B26" s="258">
        <v>23</v>
      </c>
      <c r="C26" s="283">
        <f>[1]master!K27</f>
        <v>2825</v>
      </c>
      <c r="D26" s="260">
        <f t="shared" si="13"/>
        <v>150</v>
      </c>
      <c r="E26" s="261" t="e">
        <f t="shared" si="0"/>
        <v>#N/A</v>
      </c>
      <c r="F26" s="265" t="e">
        <f t="shared" si="15"/>
        <v>#N/A</v>
      </c>
      <c r="G26" s="267" t="e">
        <f t="shared" si="21"/>
        <v>#N/A</v>
      </c>
      <c r="H26" s="264" t="e">
        <f t="shared" si="22"/>
        <v>#N/A</v>
      </c>
      <c r="I26" s="267" t="e">
        <f t="shared" si="23"/>
        <v>#N/A</v>
      </c>
      <c r="J26" s="264" t="e">
        <f t="shared" si="3"/>
        <v>#N/A</v>
      </c>
      <c r="K26" s="267" t="e">
        <f t="shared" si="24"/>
        <v>#N/A</v>
      </c>
      <c r="L26" s="264" t="e">
        <f t="shared" si="3"/>
        <v>#N/A</v>
      </c>
      <c r="M26" s="267" t="e">
        <f t="shared" si="25"/>
        <v>#N/A</v>
      </c>
      <c r="N26" s="264" t="e">
        <f t="shared" si="4"/>
        <v>#N/A</v>
      </c>
      <c r="O26" s="267" t="e">
        <f t="shared" si="26"/>
        <v>#N/A</v>
      </c>
      <c r="P26" s="264" t="e">
        <f t="shared" ref="P26" si="121">O26-O25</f>
        <v>#N/A</v>
      </c>
      <c r="Q26" s="267" t="e">
        <f t="shared" si="27"/>
        <v>#N/A</v>
      </c>
      <c r="R26" s="264" t="e">
        <f t="shared" ref="R26" si="122">Q26-Q25</f>
        <v>#N/A</v>
      </c>
      <c r="S26" s="267" t="e">
        <f t="shared" si="28"/>
        <v>#N/A</v>
      </c>
      <c r="T26" s="264" t="e">
        <f t="shared" ref="T26" si="123">S26-S25</f>
        <v>#N/A</v>
      </c>
      <c r="U26" s="267" t="e">
        <f t="shared" si="29"/>
        <v>#N/A</v>
      </c>
      <c r="V26" s="264" t="e">
        <f t="shared" ref="V26" si="124">U26-U25</f>
        <v>#N/A</v>
      </c>
      <c r="W26" s="266" t="e">
        <f t="shared" si="31"/>
        <v>#N/A</v>
      </c>
      <c r="X26" s="265" t="e">
        <f t="shared" si="32"/>
        <v>#N/A</v>
      </c>
      <c r="Y26" s="266" t="e">
        <f t="shared" si="33"/>
        <v>#N/A</v>
      </c>
      <c r="Z26" s="265" t="e">
        <f t="shared" si="34"/>
        <v>#N/A</v>
      </c>
      <c r="AA26" s="267" t="e">
        <f t="shared" si="35"/>
        <v>#N/A</v>
      </c>
      <c r="AB26" s="265" t="e">
        <f t="shared" si="36"/>
        <v>#N/A</v>
      </c>
      <c r="AC26" s="267" t="e">
        <f t="shared" si="37"/>
        <v>#N/A</v>
      </c>
      <c r="AD26" s="265" t="e">
        <f t="shared" si="38"/>
        <v>#N/A</v>
      </c>
      <c r="AE26" s="267" t="e">
        <f t="shared" si="39"/>
        <v>#N/A</v>
      </c>
      <c r="AF26" s="265" t="e">
        <f t="shared" si="40"/>
        <v>#N/A</v>
      </c>
      <c r="AG26" s="267" t="e">
        <f t="shared" si="41"/>
        <v>#N/A</v>
      </c>
      <c r="AH26" s="265" t="e">
        <f t="shared" si="42"/>
        <v>#N/A</v>
      </c>
      <c r="AI26" s="266" t="e">
        <f t="shared" si="43"/>
        <v>#N/A</v>
      </c>
      <c r="AJ26" s="265" t="e">
        <f t="shared" si="44"/>
        <v>#N/A</v>
      </c>
      <c r="AK26" s="266" t="e">
        <f t="shared" si="45"/>
        <v>#N/A</v>
      </c>
      <c r="AL26" s="265" t="e">
        <f t="shared" si="61"/>
        <v>#N/A</v>
      </c>
      <c r="AM26" s="284">
        <v>119</v>
      </c>
      <c r="AN26" s="286"/>
      <c r="AO26" s="271">
        <f t="shared" si="17"/>
        <v>0</v>
      </c>
      <c r="AP26" s="271"/>
      <c r="AQ26" s="273" t="e">
        <f t="shared" si="101"/>
        <v>#N/A</v>
      </c>
      <c r="AR26" s="273" t="e">
        <f t="shared" si="101"/>
        <v>#N/A</v>
      </c>
      <c r="AS26" s="285">
        <v>3515</v>
      </c>
      <c r="AT26" s="267" t="e">
        <f t="shared" si="1"/>
        <v>#N/A</v>
      </c>
      <c r="AU26" s="275" t="e">
        <f t="shared" si="114"/>
        <v>#N/A</v>
      </c>
      <c r="AV26" s="267" t="e">
        <f t="shared" si="46"/>
        <v>#N/A</v>
      </c>
      <c r="AW26" s="275" t="e">
        <f t="shared" si="2"/>
        <v>#N/A</v>
      </c>
      <c r="AX26" s="267" t="e">
        <f t="shared" si="47"/>
        <v>#N/A</v>
      </c>
      <c r="AY26" s="275" t="e">
        <f t="shared" si="48"/>
        <v>#N/A</v>
      </c>
      <c r="AZ26" s="267" t="e">
        <f t="shared" si="49"/>
        <v>#N/A</v>
      </c>
      <c r="BA26" s="275" t="e">
        <f t="shared" si="50"/>
        <v>#N/A</v>
      </c>
      <c r="BB26" s="267" t="e">
        <f t="shared" si="51"/>
        <v>#N/A</v>
      </c>
      <c r="BC26" s="275" t="e">
        <f t="shared" si="52"/>
        <v>#N/A</v>
      </c>
      <c r="BD26" s="267" t="e">
        <f t="shared" si="53"/>
        <v>#N/A</v>
      </c>
      <c r="BE26" s="275" t="e">
        <f t="shared" si="54"/>
        <v>#N/A</v>
      </c>
      <c r="BF26" s="267" t="e">
        <f t="shared" si="55"/>
        <v>#N/A</v>
      </c>
      <c r="BG26" s="275" t="e">
        <f t="shared" si="56"/>
        <v>#N/A</v>
      </c>
      <c r="BH26" s="267"/>
      <c r="BI26" s="275">
        <f t="shared" si="115"/>
        <v>0</v>
      </c>
      <c r="BJ26" s="267"/>
      <c r="BK26" s="275">
        <f t="shared" si="116"/>
        <v>0</v>
      </c>
      <c r="BL26" s="284">
        <v>115</v>
      </c>
      <c r="BM26" s="276"/>
      <c r="BN26" s="276"/>
      <c r="BO26" s="277" t="e">
        <f t="shared" si="10"/>
        <v>#N/A</v>
      </c>
      <c r="BP26" s="273"/>
      <c r="BQ26" s="273"/>
      <c r="BR26" s="273" t="e">
        <f t="shared" si="11"/>
        <v>#N/A</v>
      </c>
    </row>
    <row r="27" spans="1:70">
      <c r="A27" s="257">
        <f t="shared" si="12"/>
        <v>44967</v>
      </c>
      <c r="B27" s="258">
        <v>24</v>
      </c>
      <c r="C27" s="283">
        <f>[1]master!K28</f>
        <v>2965</v>
      </c>
      <c r="D27" s="260">
        <f t="shared" si="13"/>
        <v>140</v>
      </c>
      <c r="E27" s="261" t="e">
        <f t="shared" si="0"/>
        <v>#N/A</v>
      </c>
      <c r="F27" s="265" t="e">
        <f t="shared" si="15"/>
        <v>#N/A</v>
      </c>
      <c r="G27" s="267" t="e">
        <f t="shared" si="21"/>
        <v>#N/A</v>
      </c>
      <c r="H27" s="264" t="e">
        <f t="shared" si="22"/>
        <v>#N/A</v>
      </c>
      <c r="I27" s="267" t="e">
        <f t="shared" si="23"/>
        <v>#N/A</v>
      </c>
      <c r="J27" s="264" t="e">
        <f t="shared" si="3"/>
        <v>#N/A</v>
      </c>
      <c r="K27" s="267" t="e">
        <f t="shared" si="24"/>
        <v>#N/A</v>
      </c>
      <c r="L27" s="264" t="e">
        <f t="shared" si="3"/>
        <v>#N/A</v>
      </c>
      <c r="M27" s="267" t="e">
        <f t="shared" si="25"/>
        <v>#N/A</v>
      </c>
      <c r="N27" s="264" t="e">
        <f t="shared" si="4"/>
        <v>#N/A</v>
      </c>
      <c r="O27" s="267" t="e">
        <f t="shared" si="26"/>
        <v>#N/A</v>
      </c>
      <c r="P27" s="264" t="e">
        <f t="shared" ref="P27" si="125">O27-O26</f>
        <v>#N/A</v>
      </c>
      <c r="Q27" s="267" t="e">
        <f t="shared" si="27"/>
        <v>#N/A</v>
      </c>
      <c r="R27" s="264" t="e">
        <f t="shared" ref="R27" si="126">Q27-Q26</f>
        <v>#N/A</v>
      </c>
      <c r="S27" s="267" t="e">
        <f t="shared" si="28"/>
        <v>#N/A</v>
      </c>
      <c r="T27" s="264" t="e">
        <f t="shared" ref="T27" si="127">S27-S26</f>
        <v>#N/A</v>
      </c>
      <c r="U27" s="267" t="e">
        <f t="shared" si="29"/>
        <v>#N/A</v>
      </c>
      <c r="V27" s="264" t="e">
        <f t="shared" ref="V27" si="128">U27-U26</f>
        <v>#N/A</v>
      </c>
      <c r="W27" s="266" t="e">
        <f t="shared" si="31"/>
        <v>#N/A</v>
      </c>
      <c r="X27" s="265" t="e">
        <f t="shared" si="32"/>
        <v>#N/A</v>
      </c>
      <c r="Y27" s="266" t="e">
        <f t="shared" si="33"/>
        <v>#N/A</v>
      </c>
      <c r="Z27" s="265" t="e">
        <f t="shared" si="34"/>
        <v>#N/A</v>
      </c>
      <c r="AA27" s="267" t="e">
        <f t="shared" si="35"/>
        <v>#N/A</v>
      </c>
      <c r="AB27" s="265" t="e">
        <f t="shared" si="36"/>
        <v>#N/A</v>
      </c>
      <c r="AC27" s="267" t="e">
        <f t="shared" si="37"/>
        <v>#N/A</v>
      </c>
      <c r="AD27" s="265" t="e">
        <f t="shared" si="38"/>
        <v>#N/A</v>
      </c>
      <c r="AE27" s="267" t="e">
        <f t="shared" si="39"/>
        <v>#N/A</v>
      </c>
      <c r="AF27" s="265" t="e">
        <f t="shared" si="40"/>
        <v>#N/A</v>
      </c>
      <c r="AG27" s="267" t="e">
        <f t="shared" si="41"/>
        <v>#N/A</v>
      </c>
      <c r="AH27" s="265" t="e">
        <f t="shared" si="42"/>
        <v>#N/A</v>
      </c>
      <c r="AI27" s="266" t="e">
        <f t="shared" si="43"/>
        <v>#N/A</v>
      </c>
      <c r="AJ27" s="265" t="e">
        <f t="shared" si="44"/>
        <v>#N/A</v>
      </c>
      <c r="AK27" s="266" t="e">
        <f t="shared" si="45"/>
        <v>#N/A</v>
      </c>
      <c r="AL27" s="265" t="e">
        <f t="shared" si="61"/>
        <v>#N/A</v>
      </c>
      <c r="AM27" s="284">
        <v>121</v>
      </c>
      <c r="AN27" s="286"/>
      <c r="AO27" s="271">
        <f t="shared" si="17"/>
        <v>0</v>
      </c>
      <c r="AP27" s="271"/>
      <c r="AQ27" s="273" t="e">
        <f t="shared" si="101"/>
        <v>#N/A</v>
      </c>
      <c r="AR27" s="273" t="e">
        <f t="shared" si="101"/>
        <v>#N/A</v>
      </c>
      <c r="AS27" s="285">
        <v>3675</v>
      </c>
      <c r="AT27" s="267" t="e">
        <f t="shared" si="1"/>
        <v>#N/A</v>
      </c>
      <c r="AU27" s="275" t="e">
        <f t="shared" si="114"/>
        <v>#N/A</v>
      </c>
      <c r="AV27" s="267" t="e">
        <f t="shared" si="46"/>
        <v>#N/A</v>
      </c>
      <c r="AW27" s="275" t="e">
        <f t="shared" si="2"/>
        <v>#N/A</v>
      </c>
      <c r="AX27" s="267" t="e">
        <f t="shared" si="47"/>
        <v>#N/A</v>
      </c>
      <c r="AY27" s="275" t="e">
        <f t="shared" si="48"/>
        <v>#N/A</v>
      </c>
      <c r="AZ27" s="267" t="e">
        <f t="shared" si="49"/>
        <v>#N/A</v>
      </c>
      <c r="BA27" s="275" t="e">
        <f t="shared" si="50"/>
        <v>#N/A</v>
      </c>
      <c r="BB27" s="267" t="e">
        <f t="shared" si="51"/>
        <v>#N/A</v>
      </c>
      <c r="BC27" s="275" t="e">
        <f t="shared" si="52"/>
        <v>#N/A</v>
      </c>
      <c r="BD27" s="267" t="e">
        <f t="shared" si="53"/>
        <v>#N/A</v>
      </c>
      <c r="BE27" s="275" t="e">
        <f t="shared" si="54"/>
        <v>#N/A</v>
      </c>
      <c r="BF27" s="267" t="e">
        <f t="shared" si="55"/>
        <v>#N/A</v>
      </c>
      <c r="BG27" s="275" t="e">
        <f t="shared" si="56"/>
        <v>#N/A</v>
      </c>
      <c r="BH27" s="267"/>
      <c r="BI27" s="275">
        <f t="shared" si="115"/>
        <v>0</v>
      </c>
      <c r="BJ27" s="267"/>
      <c r="BK27" s="275">
        <f t="shared" si="116"/>
        <v>0</v>
      </c>
      <c r="BL27" s="284">
        <v>120</v>
      </c>
      <c r="BM27" s="276"/>
      <c r="BN27" s="276"/>
      <c r="BO27" s="277" t="e">
        <f t="shared" si="10"/>
        <v>#N/A</v>
      </c>
      <c r="BP27" s="273"/>
      <c r="BQ27" s="273"/>
      <c r="BR27" s="273" t="e">
        <f t="shared" si="11"/>
        <v>#N/A</v>
      </c>
    </row>
    <row r="28" spans="1:70">
      <c r="A28" s="287">
        <f t="shared" si="12"/>
        <v>44974</v>
      </c>
      <c r="B28" s="288">
        <v>25</v>
      </c>
      <c r="C28" s="289">
        <f>[1]master!K29</f>
        <v>3090</v>
      </c>
      <c r="D28" s="290">
        <f t="shared" si="13"/>
        <v>125</v>
      </c>
      <c r="E28" s="261" t="e">
        <f t="shared" si="0"/>
        <v>#N/A</v>
      </c>
      <c r="F28" s="310" t="e">
        <f t="shared" si="15"/>
        <v>#N/A</v>
      </c>
      <c r="G28" s="297" t="e">
        <f t="shared" si="21"/>
        <v>#N/A</v>
      </c>
      <c r="H28" s="264" t="e">
        <f t="shared" si="22"/>
        <v>#N/A</v>
      </c>
      <c r="I28" s="297" t="e">
        <f t="shared" si="23"/>
        <v>#N/A</v>
      </c>
      <c r="J28" s="264" t="e">
        <f t="shared" si="3"/>
        <v>#N/A</v>
      </c>
      <c r="K28" s="297" t="e">
        <f t="shared" si="24"/>
        <v>#N/A</v>
      </c>
      <c r="L28" s="264" t="e">
        <f t="shared" si="3"/>
        <v>#N/A</v>
      </c>
      <c r="M28" s="297" t="e">
        <f t="shared" si="25"/>
        <v>#N/A</v>
      </c>
      <c r="N28" s="264" t="e">
        <f t="shared" si="4"/>
        <v>#N/A</v>
      </c>
      <c r="O28" s="297" t="e">
        <f t="shared" si="26"/>
        <v>#N/A</v>
      </c>
      <c r="P28" s="264" t="e">
        <f t="shared" ref="P28" si="129">O28-O27</f>
        <v>#N/A</v>
      </c>
      <c r="Q28" s="297" t="e">
        <f t="shared" si="27"/>
        <v>#N/A</v>
      </c>
      <c r="R28" s="264" t="e">
        <f t="shared" ref="R28" si="130">Q28-Q27</f>
        <v>#N/A</v>
      </c>
      <c r="S28" s="297" t="e">
        <f t="shared" si="28"/>
        <v>#N/A</v>
      </c>
      <c r="T28" s="264" t="e">
        <f t="shared" ref="T28" si="131">S28-S27</f>
        <v>#N/A</v>
      </c>
      <c r="U28" s="297" t="e">
        <f t="shared" si="29"/>
        <v>#N/A</v>
      </c>
      <c r="V28" s="264" t="e">
        <f t="shared" ref="V28" si="132">U28-U27</f>
        <v>#N/A</v>
      </c>
      <c r="W28" s="297" t="e">
        <f t="shared" si="31"/>
        <v>#N/A</v>
      </c>
      <c r="X28" s="310" t="e">
        <f t="shared" si="32"/>
        <v>#N/A</v>
      </c>
      <c r="Y28" s="297" t="e">
        <f t="shared" si="33"/>
        <v>#N/A</v>
      </c>
      <c r="Z28" s="310" t="e">
        <f t="shared" si="34"/>
        <v>#N/A</v>
      </c>
      <c r="AA28" s="297" t="e">
        <f t="shared" si="35"/>
        <v>#N/A</v>
      </c>
      <c r="AB28" s="310" t="e">
        <f t="shared" si="36"/>
        <v>#N/A</v>
      </c>
      <c r="AC28" s="297" t="e">
        <f t="shared" si="37"/>
        <v>#N/A</v>
      </c>
      <c r="AD28" s="310" t="e">
        <f t="shared" si="38"/>
        <v>#N/A</v>
      </c>
      <c r="AE28" s="297" t="e">
        <f t="shared" si="39"/>
        <v>#N/A</v>
      </c>
      <c r="AF28" s="310" t="e">
        <f t="shared" si="40"/>
        <v>#N/A</v>
      </c>
      <c r="AG28" s="297" t="e">
        <f t="shared" si="41"/>
        <v>#N/A</v>
      </c>
      <c r="AH28" s="310" t="e">
        <f t="shared" si="42"/>
        <v>#N/A</v>
      </c>
      <c r="AI28" s="297" t="e">
        <f t="shared" si="43"/>
        <v>#N/A</v>
      </c>
      <c r="AJ28" s="310" t="e">
        <f t="shared" si="44"/>
        <v>#N/A</v>
      </c>
      <c r="AK28" s="297" t="e">
        <f t="shared" si="45"/>
        <v>#N/A</v>
      </c>
      <c r="AL28" s="312" t="e">
        <f t="shared" si="61"/>
        <v>#N/A</v>
      </c>
      <c r="AM28" s="291">
        <v>123</v>
      </c>
      <c r="AN28" s="292"/>
      <c r="AO28" s="293">
        <f t="shared" si="17"/>
        <v>0</v>
      </c>
      <c r="AP28" s="293"/>
      <c r="AQ28" s="294" t="e">
        <f t="shared" si="101"/>
        <v>#N/A</v>
      </c>
      <c r="AR28" s="294" t="e">
        <f t="shared" si="101"/>
        <v>#N/A</v>
      </c>
      <c r="AS28" s="295">
        <v>3825</v>
      </c>
      <c r="AT28" s="267" t="e">
        <f t="shared" si="1"/>
        <v>#N/A</v>
      </c>
      <c r="AU28" s="296" t="e">
        <f t="shared" si="114"/>
        <v>#N/A</v>
      </c>
      <c r="AV28" s="297" t="e">
        <f t="shared" si="46"/>
        <v>#N/A</v>
      </c>
      <c r="AW28" s="275" t="e">
        <f t="shared" si="2"/>
        <v>#N/A</v>
      </c>
      <c r="AX28" s="267" t="e">
        <f t="shared" si="47"/>
        <v>#N/A</v>
      </c>
      <c r="AY28" s="296" t="e">
        <f t="shared" si="48"/>
        <v>#N/A</v>
      </c>
      <c r="AZ28" s="267" t="e">
        <f t="shared" si="49"/>
        <v>#N/A</v>
      </c>
      <c r="BA28" s="296" t="e">
        <f t="shared" si="50"/>
        <v>#N/A</v>
      </c>
      <c r="BB28" s="267" t="e">
        <f t="shared" si="51"/>
        <v>#N/A</v>
      </c>
      <c r="BC28" s="296" t="e">
        <f t="shared" si="52"/>
        <v>#N/A</v>
      </c>
      <c r="BD28" s="267" t="e">
        <f t="shared" si="53"/>
        <v>#N/A</v>
      </c>
      <c r="BE28" s="296" t="e">
        <f t="shared" si="54"/>
        <v>#N/A</v>
      </c>
      <c r="BF28" s="267" t="e">
        <f t="shared" si="55"/>
        <v>#N/A</v>
      </c>
      <c r="BG28" s="296" t="e">
        <f t="shared" si="56"/>
        <v>#N/A</v>
      </c>
      <c r="BH28" s="297"/>
      <c r="BI28" s="296">
        <f t="shared" si="115"/>
        <v>0</v>
      </c>
      <c r="BJ28" s="297"/>
      <c r="BK28" s="296">
        <f t="shared" si="116"/>
        <v>0</v>
      </c>
      <c r="BL28" s="291">
        <v>125</v>
      </c>
      <c r="BM28" s="294"/>
      <c r="BN28" s="294"/>
      <c r="BO28" s="298" t="e">
        <f t="shared" si="10"/>
        <v>#N/A</v>
      </c>
      <c r="BP28" s="294"/>
      <c r="BQ28" s="294"/>
      <c r="BR28" s="294" t="e">
        <f t="shared" si="11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13"/>
        <v>110</v>
      </c>
      <c r="E29" s="261" t="e">
        <f t="shared" si="0"/>
        <v>#N/A</v>
      </c>
      <c r="F29" s="265" t="e">
        <f t="shared" si="15"/>
        <v>#N/A</v>
      </c>
      <c r="G29" s="267" t="e">
        <f t="shared" si="21"/>
        <v>#N/A</v>
      </c>
      <c r="H29" s="264" t="e">
        <f t="shared" si="22"/>
        <v>#N/A</v>
      </c>
      <c r="I29" s="267" t="e">
        <f t="shared" si="23"/>
        <v>#N/A</v>
      </c>
      <c r="J29" s="264" t="e">
        <f t="shared" si="3"/>
        <v>#N/A</v>
      </c>
      <c r="K29" s="267" t="e">
        <f t="shared" si="24"/>
        <v>#N/A</v>
      </c>
      <c r="L29" s="264" t="e">
        <f t="shared" si="3"/>
        <v>#N/A</v>
      </c>
      <c r="M29" s="267" t="e">
        <f t="shared" si="25"/>
        <v>#N/A</v>
      </c>
      <c r="N29" s="264" t="e">
        <f t="shared" si="4"/>
        <v>#N/A</v>
      </c>
      <c r="O29" s="267" t="e">
        <f t="shared" si="26"/>
        <v>#N/A</v>
      </c>
      <c r="P29" s="264" t="e">
        <f t="shared" ref="P29" si="133">O29-O28</f>
        <v>#N/A</v>
      </c>
      <c r="Q29" s="267" t="e">
        <f t="shared" si="27"/>
        <v>#N/A</v>
      </c>
      <c r="R29" s="264" t="e">
        <f t="shared" ref="R29" si="134">Q29-Q28</f>
        <v>#N/A</v>
      </c>
      <c r="S29" s="267" t="e">
        <f t="shared" si="28"/>
        <v>#N/A</v>
      </c>
      <c r="T29" s="264" t="e">
        <f t="shared" ref="T29" si="135">S29-S28</f>
        <v>#N/A</v>
      </c>
      <c r="U29" s="267" t="e">
        <f t="shared" si="29"/>
        <v>#N/A</v>
      </c>
      <c r="V29" s="264" t="e">
        <f t="shared" ref="V29" si="136">U29-U28</f>
        <v>#N/A</v>
      </c>
      <c r="W29" s="266" t="e">
        <f t="shared" si="31"/>
        <v>#N/A</v>
      </c>
      <c r="X29" s="265" t="e">
        <f t="shared" si="32"/>
        <v>#N/A</v>
      </c>
      <c r="Y29" s="266" t="e">
        <f t="shared" si="33"/>
        <v>#N/A</v>
      </c>
      <c r="Z29" s="265" t="e">
        <f t="shared" si="34"/>
        <v>#N/A</v>
      </c>
      <c r="AA29" s="267" t="e">
        <f t="shared" si="35"/>
        <v>#N/A</v>
      </c>
      <c r="AB29" s="265" t="e">
        <f t="shared" si="36"/>
        <v>#N/A</v>
      </c>
      <c r="AC29" s="267" t="e">
        <f t="shared" si="37"/>
        <v>#N/A</v>
      </c>
      <c r="AD29" s="265" t="e">
        <f t="shared" si="38"/>
        <v>#N/A</v>
      </c>
      <c r="AE29" s="267" t="e">
        <f t="shared" si="39"/>
        <v>#N/A</v>
      </c>
      <c r="AF29" s="265" t="e">
        <f t="shared" si="40"/>
        <v>#N/A</v>
      </c>
      <c r="AG29" s="267" t="e">
        <f t="shared" si="41"/>
        <v>#N/A</v>
      </c>
      <c r="AH29" s="265" t="e">
        <f t="shared" si="42"/>
        <v>#N/A</v>
      </c>
      <c r="AI29" s="266" t="e">
        <f t="shared" si="43"/>
        <v>#N/A</v>
      </c>
      <c r="AJ29" s="265" t="e">
        <f t="shared" si="44"/>
        <v>#N/A</v>
      </c>
      <c r="AK29" s="266" t="e">
        <f t="shared" si="45"/>
        <v>#N/A</v>
      </c>
      <c r="AL29" s="279" t="e">
        <f t="shared" si="61"/>
        <v>#N/A</v>
      </c>
      <c r="AM29" s="284"/>
      <c r="AN29" s="286"/>
      <c r="AO29" s="271"/>
      <c r="AP29" s="271"/>
      <c r="AQ29" s="273" t="e">
        <f t="shared" si="101"/>
        <v>#N/A</v>
      </c>
      <c r="AR29" s="273" t="e">
        <f t="shared" si="101"/>
        <v>#N/A</v>
      </c>
      <c r="AS29" s="285" t="e">
        <f>master!#REF!</f>
        <v>#REF!</v>
      </c>
      <c r="AT29" s="267" t="e">
        <f t="shared" si="1"/>
        <v>#N/A</v>
      </c>
      <c r="AU29" s="275" t="e">
        <f t="shared" si="114"/>
        <v>#N/A</v>
      </c>
      <c r="AV29" s="267" t="e">
        <f t="shared" si="46"/>
        <v>#N/A</v>
      </c>
      <c r="AW29" s="275" t="e">
        <f t="shared" si="2"/>
        <v>#N/A</v>
      </c>
      <c r="AX29" s="267" t="e">
        <f t="shared" si="47"/>
        <v>#N/A</v>
      </c>
      <c r="AY29" s="275" t="e">
        <f t="shared" si="48"/>
        <v>#N/A</v>
      </c>
      <c r="AZ29" s="267" t="e">
        <f t="shared" si="49"/>
        <v>#N/A</v>
      </c>
      <c r="BA29" s="275" t="e">
        <f t="shared" si="50"/>
        <v>#N/A</v>
      </c>
      <c r="BB29" s="267" t="e">
        <f t="shared" si="51"/>
        <v>#N/A</v>
      </c>
      <c r="BC29" s="275" t="e">
        <f t="shared" si="52"/>
        <v>#N/A</v>
      </c>
      <c r="BD29" s="267" t="e">
        <f t="shared" si="53"/>
        <v>#N/A</v>
      </c>
      <c r="BE29" s="275" t="e">
        <f t="shared" si="54"/>
        <v>#N/A</v>
      </c>
      <c r="BF29" s="267" t="e">
        <f t="shared" si="55"/>
        <v>#N/A</v>
      </c>
      <c r="BG29" s="275" t="e">
        <f t="shared" si="56"/>
        <v>#N/A</v>
      </c>
      <c r="BH29" s="267"/>
      <c r="BI29" s="275">
        <f t="shared" si="115"/>
        <v>0</v>
      </c>
      <c r="BJ29" s="267"/>
      <c r="BK29" s="275">
        <f t="shared" si="116"/>
        <v>0</v>
      </c>
      <c r="BL29" s="284">
        <v>125</v>
      </c>
      <c r="BM29" s="276"/>
      <c r="BN29" s="316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0"/>
        <v>#N/A</v>
      </c>
      <c r="F30" s="265" t="e">
        <f t="shared" si="15"/>
        <v>#N/A</v>
      </c>
      <c r="G30" s="267" t="e">
        <f t="shared" si="21"/>
        <v>#N/A</v>
      </c>
      <c r="H30" s="264" t="e">
        <f t="shared" si="22"/>
        <v>#N/A</v>
      </c>
      <c r="I30" s="267" t="e">
        <f t="shared" si="23"/>
        <v>#N/A</v>
      </c>
      <c r="J30" s="264" t="e">
        <f t="shared" si="3"/>
        <v>#N/A</v>
      </c>
      <c r="K30" s="267" t="e">
        <f t="shared" si="24"/>
        <v>#N/A</v>
      </c>
      <c r="L30" s="264" t="e">
        <f t="shared" si="3"/>
        <v>#N/A</v>
      </c>
      <c r="M30" s="267" t="e">
        <f t="shared" si="25"/>
        <v>#N/A</v>
      </c>
      <c r="N30" s="264" t="e">
        <f t="shared" si="4"/>
        <v>#N/A</v>
      </c>
      <c r="O30" s="267" t="e">
        <f t="shared" si="26"/>
        <v>#N/A</v>
      </c>
      <c r="P30" s="264" t="e">
        <f t="shared" ref="P30" si="137">O30-O29</f>
        <v>#N/A</v>
      </c>
      <c r="Q30" s="267" t="e">
        <f t="shared" si="27"/>
        <v>#N/A</v>
      </c>
      <c r="R30" s="264" t="e">
        <f t="shared" ref="R30" si="138">Q30-Q29</f>
        <v>#N/A</v>
      </c>
      <c r="S30" s="267" t="e">
        <f t="shared" si="28"/>
        <v>#N/A</v>
      </c>
      <c r="T30" s="264" t="e">
        <f t="shared" ref="T30" si="139">S30-S29</f>
        <v>#N/A</v>
      </c>
      <c r="U30" s="267" t="e">
        <f t="shared" si="29"/>
        <v>#N/A</v>
      </c>
      <c r="V30" s="264" t="e">
        <f t="shared" ref="V30" si="140">U30-U29</f>
        <v>#N/A</v>
      </c>
      <c r="W30" s="266" t="e">
        <f t="shared" si="31"/>
        <v>#N/A</v>
      </c>
      <c r="X30" s="265" t="e">
        <f t="shared" si="32"/>
        <v>#N/A</v>
      </c>
      <c r="Y30" s="266" t="e">
        <f t="shared" si="33"/>
        <v>#N/A</v>
      </c>
      <c r="Z30" s="265" t="e">
        <f t="shared" si="34"/>
        <v>#N/A</v>
      </c>
      <c r="AA30" s="267" t="e">
        <f t="shared" si="35"/>
        <v>#N/A</v>
      </c>
      <c r="AB30" s="265" t="e">
        <f t="shared" si="36"/>
        <v>#N/A</v>
      </c>
      <c r="AC30" s="267" t="e">
        <f t="shared" si="37"/>
        <v>#N/A</v>
      </c>
      <c r="AD30" s="265" t="e">
        <f t="shared" si="38"/>
        <v>#N/A</v>
      </c>
      <c r="AE30" s="267" t="e">
        <f t="shared" si="39"/>
        <v>#N/A</v>
      </c>
      <c r="AF30" s="265" t="e">
        <f t="shared" si="40"/>
        <v>#N/A</v>
      </c>
      <c r="AG30" s="267" t="e">
        <f t="shared" si="41"/>
        <v>#N/A</v>
      </c>
      <c r="AH30" s="265" t="e">
        <f t="shared" si="42"/>
        <v>#N/A</v>
      </c>
      <c r="AI30" s="266" t="e">
        <f t="shared" si="43"/>
        <v>#N/A</v>
      </c>
      <c r="AJ30" s="265" t="e">
        <f t="shared" si="44"/>
        <v>#N/A</v>
      </c>
      <c r="AK30" s="266" t="e">
        <f t="shared" si="45"/>
        <v>#N/A</v>
      </c>
      <c r="AL30" s="279" t="e">
        <f t="shared" si="61"/>
        <v>#N/A</v>
      </c>
      <c r="AM30" s="284"/>
      <c r="AN30" s="286"/>
      <c r="AO30" s="271"/>
      <c r="AP30" s="271"/>
      <c r="AQ30" s="273" t="e">
        <f t="shared" si="101"/>
        <v>#N/A</v>
      </c>
      <c r="AR30" s="273" t="e">
        <f t="shared" si="101"/>
        <v>#N/A</v>
      </c>
      <c r="AS30" s="285" t="e">
        <f>master!#REF!</f>
        <v>#REF!</v>
      </c>
      <c r="AT30" s="267" t="e">
        <f t="shared" si="1"/>
        <v>#N/A</v>
      </c>
      <c r="AU30" s="275" t="e">
        <f t="shared" si="114"/>
        <v>#N/A</v>
      </c>
      <c r="AV30" s="267" t="e">
        <f t="shared" si="46"/>
        <v>#N/A</v>
      </c>
      <c r="AW30" s="275" t="e">
        <f t="shared" si="2"/>
        <v>#N/A</v>
      </c>
      <c r="AX30" s="267" t="e">
        <f t="shared" si="47"/>
        <v>#N/A</v>
      </c>
      <c r="AY30" s="275" t="e">
        <f t="shared" si="48"/>
        <v>#N/A</v>
      </c>
      <c r="AZ30" s="267" t="e">
        <f t="shared" si="49"/>
        <v>#N/A</v>
      </c>
      <c r="BA30" s="275" t="e">
        <f t="shared" si="50"/>
        <v>#N/A</v>
      </c>
      <c r="BB30" s="267" t="e">
        <f t="shared" si="51"/>
        <v>#N/A</v>
      </c>
      <c r="BC30" s="275" t="e">
        <f t="shared" si="52"/>
        <v>#N/A</v>
      </c>
      <c r="BD30" s="267" t="e">
        <f t="shared" si="53"/>
        <v>#N/A</v>
      </c>
      <c r="BE30" s="275" t="e">
        <f t="shared" si="54"/>
        <v>#N/A</v>
      </c>
      <c r="BF30" s="267" t="e">
        <f t="shared" si="55"/>
        <v>#N/A</v>
      </c>
      <c r="BG30" s="275" t="e">
        <f t="shared" si="56"/>
        <v>#N/A</v>
      </c>
      <c r="BH30" s="267"/>
      <c r="BI30" s="275">
        <f t="shared" si="115"/>
        <v>0</v>
      </c>
      <c r="BJ30" s="267"/>
      <c r="BK30" s="275">
        <f t="shared" si="116"/>
        <v>0</v>
      </c>
      <c r="BL30" s="284"/>
      <c r="BM30" s="276"/>
      <c r="BN30" s="316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0"/>
        <v>#N/A</v>
      </c>
      <c r="F31" s="265" t="e">
        <f t="shared" si="15"/>
        <v>#N/A</v>
      </c>
      <c r="G31" s="267" t="e">
        <f t="shared" si="21"/>
        <v>#N/A</v>
      </c>
      <c r="H31" s="264" t="e">
        <f t="shared" si="22"/>
        <v>#N/A</v>
      </c>
      <c r="I31" s="267" t="e">
        <f t="shared" si="23"/>
        <v>#N/A</v>
      </c>
      <c r="J31" s="264" t="e">
        <f t="shared" si="3"/>
        <v>#N/A</v>
      </c>
      <c r="K31" s="267" t="e">
        <f t="shared" si="24"/>
        <v>#N/A</v>
      </c>
      <c r="L31" s="264" t="e">
        <f t="shared" si="3"/>
        <v>#N/A</v>
      </c>
      <c r="M31" s="267" t="e">
        <f t="shared" si="25"/>
        <v>#N/A</v>
      </c>
      <c r="N31" s="264" t="e">
        <f t="shared" si="4"/>
        <v>#N/A</v>
      </c>
      <c r="O31" s="267" t="e">
        <f t="shared" si="26"/>
        <v>#N/A</v>
      </c>
      <c r="P31" s="264" t="e">
        <f t="shared" ref="P31" si="141">O31-O30</f>
        <v>#N/A</v>
      </c>
      <c r="Q31" s="267" t="e">
        <f t="shared" si="27"/>
        <v>#N/A</v>
      </c>
      <c r="R31" s="264" t="e">
        <f t="shared" ref="R31" si="142">Q31-Q30</f>
        <v>#N/A</v>
      </c>
      <c r="S31" s="267" t="e">
        <f t="shared" si="28"/>
        <v>#N/A</v>
      </c>
      <c r="T31" s="264" t="e">
        <f t="shared" ref="T31" si="143">S31-S30</f>
        <v>#N/A</v>
      </c>
      <c r="U31" s="267" t="e">
        <f t="shared" si="29"/>
        <v>#N/A</v>
      </c>
      <c r="V31" s="264" t="e">
        <f t="shared" ref="V31" si="144">U31-U30</f>
        <v>#N/A</v>
      </c>
      <c r="W31" s="266" t="e">
        <f t="shared" si="31"/>
        <v>#N/A</v>
      </c>
      <c r="X31" s="265" t="e">
        <f t="shared" si="32"/>
        <v>#N/A</v>
      </c>
      <c r="Y31" s="266" t="e">
        <f t="shared" si="33"/>
        <v>#N/A</v>
      </c>
      <c r="Z31" s="265" t="e">
        <f t="shared" si="34"/>
        <v>#N/A</v>
      </c>
      <c r="AA31" s="267" t="e">
        <f t="shared" si="35"/>
        <v>#N/A</v>
      </c>
      <c r="AB31" s="265" t="e">
        <f t="shared" si="36"/>
        <v>#N/A</v>
      </c>
      <c r="AC31" s="267" t="e">
        <f t="shared" si="37"/>
        <v>#N/A</v>
      </c>
      <c r="AD31" s="265" t="e">
        <f t="shared" si="38"/>
        <v>#N/A</v>
      </c>
      <c r="AE31" s="267" t="e">
        <f t="shared" si="39"/>
        <v>#N/A</v>
      </c>
      <c r="AF31" s="265" t="e">
        <f t="shared" si="40"/>
        <v>#N/A</v>
      </c>
      <c r="AG31" s="267" t="e">
        <f t="shared" si="41"/>
        <v>#N/A</v>
      </c>
      <c r="AH31" s="265" t="e">
        <f t="shared" si="42"/>
        <v>#N/A</v>
      </c>
      <c r="AI31" s="266" t="e">
        <f t="shared" si="43"/>
        <v>#N/A</v>
      </c>
      <c r="AJ31" s="265" t="e">
        <f t="shared" si="44"/>
        <v>#N/A</v>
      </c>
      <c r="AK31" s="266" t="e">
        <f t="shared" si="45"/>
        <v>#N/A</v>
      </c>
      <c r="AL31" s="279" t="e">
        <f t="shared" si="61"/>
        <v>#N/A</v>
      </c>
      <c r="AM31" s="284"/>
      <c r="AN31" s="286"/>
      <c r="AO31" s="271"/>
      <c r="AP31" s="271"/>
      <c r="AQ31" s="273" t="e">
        <f t="shared" si="101"/>
        <v>#N/A</v>
      </c>
      <c r="AR31" s="273" t="e">
        <f t="shared" si="101"/>
        <v>#N/A</v>
      </c>
      <c r="AS31" s="285" t="e">
        <f>master!#REF!</f>
        <v>#REF!</v>
      </c>
      <c r="AT31" s="267" t="e">
        <f t="shared" si="1"/>
        <v>#N/A</v>
      </c>
      <c r="AU31" s="275" t="e">
        <f t="shared" si="114"/>
        <v>#N/A</v>
      </c>
      <c r="AV31" s="267" t="e">
        <f t="shared" si="46"/>
        <v>#N/A</v>
      </c>
      <c r="AW31" s="275" t="e">
        <f t="shared" si="2"/>
        <v>#N/A</v>
      </c>
      <c r="AX31" s="267" t="e">
        <f t="shared" si="47"/>
        <v>#N/A</v>
      </c>
      <c r="AY31" s="275" t="e">
        <f t="shared" si="48"/>
        <v>#N/A</v>
      </c>
      <c r="AZ31" s="267" t="e">
        <f t="shared" si="49"/>
        <v>#N/A</v>
      </c>
      <c r="BA31" s="275" t="e">
        <f t="shared" si="50"/>
        <v>#N/A</v>
      </c>
      <c r="BB31" s="267" t="e">
        <f t="shared" si="51"/>
        <v>#N/A</v>
      </c>
      <c r="BC31" s="275" t="e">
        <f t="shared" si="52"/>
        <v>#N/A</v>
      </c>
      <c r="BD31" s="267" t="e">
        <f t="shared" si="53"/>
        <v>#N/A</v>
      </c>
      <c r="BE31" s="275" t="e">
        <f t="shared" si="54"/>
        <v>#N/A</v>
      </c>
      <c r="BF31" s="267" t="e">
        <f t="shared" si="55"/>
        <v>#N/A</v>
      </c>
      <c r="BG31" s="275" t="e">
        <f t="shared" si="56"/>
        <v>#N/A</v>
      </c>
      <c r="BH31" s="267"/>
      <c r="BI31" s="275">
        <f t="shared" si="115"/>
        <v>0</v>
      </c>
      <c r="BJ31" s="267"/>
      <c r="BK31" s="275">
        <f t="shared" si="116"/>
        <v>0</v>
      </c>
      <c r="BL31" s="284"/>
      <c r="BM31" s="276"/>
      <c r="BN31" s="316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93" priority="5" operator="greaterThan">
      <formula>0</formula>
    </cfRule>
    <cfRule type="cellIs" dxfId="92" priority="6" operator="lessThan">
      <formula>0</formula>
    </cfRule>
  </conditionalFormatting>
  <conditionalFormatting sqref="E1:BR1 E2:BM2 BO2:BR2 E3:BR3 E32:BR1048576 E4:AR28 E29:AS31 AT4:BR31">
    <cfRule type="containsErrors" dxfId="91" priority="4">
      <formula>ISERROR(E1)</formula>
    </cfRule>
  </conditionalFormatting>
  <conditionalFormatting sqref="BN2">
    <cfRule type="containsErrors" dxfId="90" priority="3">
      <formula>ISERROR(BN2)</formula>
    </cfRule>
  </conditionalFormatting>
  <conditionalFormatting sqref="AS7:AS28">
    <cfRule type="containsErrors" dxfId="89" priority="2">
      <formula>ISERROR(AS7)</formula>
    </cfRule>
  </conditionalFormatting>
  <conditionalFormatting sqref="AS4:AS6">
    <cfRule type="containsErrors" dxfId="88" priority="1">
      <formula>ISERROR(AS4)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/>
  </sheetPr>
  <dimension ref="A1:EV39"/>
  <sheetViews>
    <sheetView zoomScale="55" zoomScaleNormal="55" workbookViewId="0">
      <pane xSplit="4" ySplit="3" topLeftCell="AH4" activePane="bottomRight" state="frozen"/>
      <selection pane="bottomRight" activeCell="AQ10" sqref="AQ10"/>
      <selection pane="bottomLeft" activeCell="A4" sqref="A4"/>
      <selection pane="topRight" activeCell="E1" sqref="E1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0" style="222" hidden="1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70" width="8.625" style="222"/>
    <col min="71" max="106" width="0.875" style="222" customWidth="1"/>
    <col min="107" max="107" width="13.875" style="222" customWidth="1"/>
    <col min="108" max="108" width="16.625" style="222" customWidth="1"/>
    <col min="109" max="109" width="12.125" style="222" customWidth="1"/>
    <col min="110" max="110" width="8.25" style="222" customWidth="1"/>
    <col min="111" max="111" width="8.5" style="222" customWidth="1"/>
    <col min="112" max="112" width="9.875" style="222" customWidth="1"/>
    <col min="113" max="113" width="6" style="222" customWidth="1"/>
    <col min="114" max="114" width="14.625" style="222" customWidth="1"/>
    <col min="115" max="115" width="16.25" style="222" customWidth="1"/>
    <col min="116" max="116" width="11" style="222" customWidth="1"/>
    <col min="117" max="125" width="1.125" style="222" customWidth="1"/>
    <col min="126" max="126" width="13.875" style="222" customWidth="1"/>
    <col min="127" max="127" width="16.625" style="222" customWidth="1"/>
    <col min="128" max="142" width="6" style="222" customWidth="1"/>
    <col min="143" max="143" width="6.625" style="222" customWidth="1"/>
    <col min="144" max="147" width="6" style="222" customWidth="1"/>
    <col min="148" max="148" width="6.875" style="222" customWidth="1"/>
    <col min="149" max="149" width="6" style="222" customWidth="1"/>
    <col min="150" max="150" width="7.125" style="222" customWidth="1"/>
    <col min="151" max="152" width="10.625" style="222" customWidth="1"/>
    <col min="153" max="16384" width="8.625" style="222"/>
  </cols>
  <sheetData>
    <row r="1" spans="1:152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2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19</v>
      </c>
      <c r="DV2" s="323" t="s">
        <v>46</v>
      </c>
      <c r="DW2" s="324" t="s">
        <v>19</v>
      </c>
    </row>
    <row r="3" spans="1:152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248"/>
      <c r="BO3" s="256" t="s">
        <v>8</v>
      </c>
      <c r="BP3" s="249" t="s">
        <v>74</v>
      </c>
      <c r="BQ3" s="249" t="s">
        <v>75</v>
      </c>
      <c r="BR3" s="250" t="s">
        <v>71</v>
      </c>
    </row>
    <row r="4" spans="1:152">
      <c r="A4" s="257">
        <v>44806</v>
      </c>
      <c r="B4" s="258">
        <v>1</v>
      </c>
      <c r="C4" s="259">
        <f>[1]master!K5</f>
        <v>115</v>
      </c>
      <c r="D4" s="260"/>
      <c r="E4" s="261">
        <f t="shared" ref="E4:E31" si="0">AVERAGE(G4,I4,K4,M4,O4,Q4,S4,U4,W4,Y4,AA4,AC4,AE4,AG4,AI4,AK4)</f>
        <v>122.91285714285712</v>
      </c>
      <c r="F4" s="262"/>
      <c r="G4" s="263"/>
      <c r="H4" s="262"/>
      <c r="I4" s="263">
        <v>105.96</v>
      </c>
      <c r="J4" s="262"/>
      <c r="K4" s="263">
        <v>121.69</v>
      </c>
      <c r="L4" s="262"/>
      <c r="M4" s="263">
        <v>128.62</v>
      </c>
      <c r="N4" s="262"/>
      <c r="O4" s="263">
        <v>129.85</v>
      </c>
      <c r="P4" s="262"/>
      <c r="Q4" s="263">
        <v>131.26</v>
      </c>
      <c r="R4" s="262"/>
      <c r="S4" s="263">
        <v>123.44</v>
      </c>
      <c r="T4" s="302"/>
      <c r="U4" s="263">
        <v>119.57</v>
      </c>
      <c r="V4" s="275"/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f>IF(DE7&gt;0,DE7,NA())</f>
        <v>#N/A</v>
      </c>
      <c r="AR4" s="273" t="e">
        <f>IF(DF7&gt;0,DF7,NA())</f>
        <v>#N/A</v>
      </c>
      <c r="AS4" s="274">
        <v>150</v>
      </c>
      <c r="AT4" s="267">
        <f t="shared" ref="AT4:AT31" si="1">AVERAGE(AV4,AX4,AZ4,BB4,BD4,BF4,BH4,BJ4)</f>
        <v>130</v>
      </c>
      <c r="AU4" s="275"/>
      <c r="AV4" s="267">
        <v>130</v>
      </c>
      <c r="AW4" s="275"/>
      <c r="AX4" s="267"/>
      <c r="AY4" s="275"/>
      <c r="AZ4" s="267"/>
      <c r="BA4" s="275"/>
      <c r="BB4" s="267"/>
      <c r="BC4" s="275"/>
      <c r="BD4" s="267"/>
      <c r="BE4" s="275"/>
      <c r="BF4" s="267"/>
      <c r="BG4" s="275"/>
      <c r="BH4" s="267"/>
      <c r="BI4" s="275"/>
      <c r="BJ4" s="267"/>
      <c r="BK4" s="275"/>
      <c r="BL4" s="269">
        <v>31</v>
      </c>
      <c r="BM4" s="276"/>
      <c r="BN4" s="271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  <c r="DV4" s="323" t="s">
        <v>7</v>
      </c>
      <c r="DW4" s="323" t="s">
        <v>6</v>
      </c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 s="324"/>
      <c r="EV4"/>
    </row>
    <row r="5" spans="1:152">
      <c r="A5" s="257">
        <f>A4+7</f>
        <v>44813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263.75142857142856</v>
      </c>
      <c r="F5" s="264">
        <f>E5-E4</f>
        <v>140.83857142857144</v>
      </c>
      <c r="G5" s="263"/>
      <c r="H5" s="264"/>
      <c r="I5" s="263">
        <v>252.26</v>
      </c>
      <c r="J5" s="264">
        <f t="shared" ref="J5:J8" si="2">I5-I4</f>
        <v>146.30000000000001</v>
      </c>
      <c r="K5" s="263">
        <v>267.27</v>
      </c>
      <c r="L5" s="264">
        <f t="shared" ref="L5:L7" si="3">K5-K4</f>
        <v>145.57999999999998</v>
      </c>
      <c r="M5" s="263">
        <v>262.35000000000002</v>
      </c>
      <c r="N5" s="264">
        <f t="shared" ref="N5:N31" si="4">M5-M4</f>
        <v>133.73000000000002</v>
      </c>
      <c r="O5" s="263">
        <v>263.76</v>
      </c>
      <c r="P5" s="264">
        <f t="shared" ref="P5:R31" si="5">O5-O4</f>
        <v>133.91</v>
      </c>
      <c r="Q5" s="263">
        <v>262.48</v>
      </c>
      <c r="R5" s="264">
        <f t="shared" si="5"/>
        <v>131.22000000000003</v>
      </c>
      <c r="S5" s="263">
        <v>278.12</v>
      </c>
      <c r="T5" s="264">
        <f t="shared" ref="T5:T31" si="6">S5-S4</f>
        <v>154.68</v>
      </c>
      <c r="U5" s="263">
        <v>260.02</v>
      </c>
      <c r="V5" s="264">
        <f t="shared" ref="V5" si="7">U5-U4</f>
        <v>140.44999999999999</v>
      </c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79">
        <f>AK8-AK7</f>
        <v>89</v>
      </c>
      <c r="AM5" s="269">
        <v>28</v>
      </c>
      <c r="AN5" s="270"/>
      <c r="AO5" s="271">
        <f>AN5-AN4</f>
        <v>0</v>
      </c>
      <c r="AP5" s="271"/>
      <c r="AQ5" s="272" t="e">
        <f t="shared" ref="AQ5:AR20" si="8">IF(DE8&gt;0,DE8,NA())</f>
        <v>#N/A</v>
      </c>
      <c r="AR5" s="273" t="e">
        <f t="shared" si="8"/>
        <v>#N/A</v>
      </c>
      <c r="AS5" s="274">
        <v>320</v>
      </c>
      <c r="AT5" s="267">
        <f t="shared" si="1"/>
        <v>281</v>
      </c>
      <c r="AU5" s="275">
        <f>AT5-AT4</f>
        <v>151</v>
      </c>
      <c r="AV5" s="267">
        <v>281</v>
      </c>
      <c r="AW5" s="275">
        <f t="shared" ref="AW5:AW31" si="9">AV5-AV4</f>
        <v>151</v>
      </c>
      <c r="AX5" s="267"/>
      <c r="AY5" s="275"/>
      <c r="AZ5" s="267"/>
      <c r="BA5" s="275"/>
      <c r="BB5" s="267"/>
      <c r="BC5" s="275"/>
      <c r="BD5" s="267"/>
      <c r="BE5" s="275"/>
      <c r="BF5" s="267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1"/>
      <c r="BO5" s="277" t="e">
        <f t="shared" ref="BO5:BO28" si="10">IF(DH8&gt;0,DH8,NA())</f>
        <v>#N/A</v>
      </c>
      <c r="BP5" s="273"/>
      <c r="BQ5" s="273"/>
      <c r="BR5" s="273" t="e">
        <f t="shared" ref="BR5:BR28" si="11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4"/>
      <c r="DW5" s="324" t="s">
        <v>11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 t="s">
        <v>12</v>
      </c>
      <c r="EN5" s="324" t="s">
        <v>13</v>
      </c>
      <c r="EO5" s="324"/>
      <c r="EP5" s="324"/>
      <c r="EQ5" s="324"/>
      <c r="ER5" s="324"/>
      <c r="ES5" s="324"/>
      <c r="ET5" s="324" t="s">
        <v>14</v>
      </c>
      <c r="EU5" s="324" t="s">
        <v>79</v>
      </c>
      <c r="EV5"/>
    </row>
    <row r="6" spans="1:152">
      <c r="A6" s="257">
        <f t="shared" ref="A6:A28" si="12">A5+7</f>
        <v>44820</v>
      </c>
      <c r="B6" s="258">
        <v>3</v>
      </c>
      <c r="C6" s="259">
        <f>[1]master!K7</f>
        <v>335</v>
      </c>
      <c r="D6" s="260">
        <f t="shared" ref="D6:D29" si="13">C6-C5</f>
        <v>120</v>
      </c>
      <c r="E6" s="261">
        <f t="shared" si="0"/>
        <v>410.55571428571426</v>
      </c>
      <c r="F6" s="264">
        <f>E6-E5</f>
        <v>146.8042857142857</v>
      </c>
      <c r="G6" s="263"/>
      <c r="H6" s="264"/>
      <c r="I6" s="263">
        <v>403.17</v>
      </c>
      <c r="J6" s="264">
        <f t="shared" si="2"/>
        <v>150.91000000000003</v>
      </c>
      <c r="K6" s="263">
        <v>407.15</v>
      </c>
      <c r="L6" s="264">
        <f t="shared" si="3"/>
        <v>139.88</v>
      </c>
      <c r="M6" s="263">
        <v>399.13</v>
      </c>
      <c r="N6" s="264">
        <f t="shared" si="4"/>
        <v>136.77999999999997</v>
      </c>
      <c r="O6" s="263">
        <v>408.54</v>
      </c>
      <c r="P6" s="264">
        <f t="shared" si="5"/>
        <v>144.78000000000003</v>
      </c>
      <c r="Q6" s="263">
        <v>409.46</v>
      </c>
      <c r="R6" s="264">
        <f t="shared" ref="R6" si="14">Q6-Q5</f>
        <v>146.97999999999996</v>
      </c>
      <c r="S6" s="263">
        <v>408.02</v>
      </c>
      <c r="T6" s="264">
        <f t="shared" si="6"/>
        <v>129.89999999999998</v>
      </c>
      <c r="U6" s="263">
        <v>438.42</v>
      </c>
      <c r="V6" s="264">
        <f t="shared" ref="V6" si="15">U6-U5</f>
        <v>178.40000000000003</v>
      </c>
      <c r="W6" s="263"/>
      <c r="X6" s="265"/>
      <c r="Y6" s="263"/>
      <c r="Z6" s="265"/>
      <c r="AA6" s="263"/>
      <c r="AB6" s="265"/>
      <c r="AC6" s="263"/>
      <c r="AD6" s="265"/>
      <c r="AE6" s="267"/>
      <c r="AF6" s="265"/>
      <c r="AG6" s="267"/>
      <c r="AH6" s="265"/>
      <c r="AI6" s="267"/>
      <c r="AJ6" s="265"/>
      <c r="AK6" s="267"/>
      <c r="AL6" s="279">
        <f>AK9-AK8</f>
        <v>117</v>
      </c>
      <c r="AM6" s="269">
        <v>31</v>
      </c>
      <c r="AN6" s="270"/>
      <c r="AO6" s="271">
        <f>AN6-AN5</f>
        <v>0</v>
      </c>
      <c r="AP6" s="271"/>
      <c r="AQ6" s="272" t="e">
        <f t="shared" si="8"/>
        <v>#N/A</v>
      </c>
      <c r="AR6" s="273" t="e">
        <f t="shared" si="8"/>
        <v>#N/A</v>
      </c>
      <c r="AS6" s="274">
        <v>525</v>
      </c>
      <c r="AT6" s="267">
        <f t="shared" si="1"/>
        <v>536</v>
      </c>
      <c r="AU6" s="275">
        <f>AT6-AT5</f>
        <v>255</v>
      </c>
      <c r="AV6" s="267">
        <v>536</v>
      </c>
      <c r="AW6" s="275">
        <f t="shared" si="9"/>
        <v>255</v>
      </c>
      <c r="AX6" s="267"/>
      <c r="AY6" s="275"/>
      <c r="AZ6" s="267"/>
      <c r="BA6" s="275"/>
      <c r="BB6" s="267"/>
      <c r="BC6" s="275"/>
      <c r="BD6" s="267"/>
      <c r="BE6" s="275"/>
      <c r="BF6" s="267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1"/>
      <c r="BO6" s="277" t="e">
        <f t="shared" si="10"/>
        <v>#N/A</v>
      </c>
      <c r="BP6" s="273"/>
      <c r="BQ6" s="273"/>
      <c r="BR6" s="273" t="e">
        <f t="shared" si="11"/>
        <v>#N/A</v>
      </c>
      <c r="DC6" s="323" t="s">
        <v>17</v>
      </c>
      <c r="DD6" s="324"/>
      <c r="DE6" s="324"/>
      <c r="DF6" s="324"/>
      <c r="DV6" s="323" t="s">
        <v>17</v>
      </c>
      <c r="DW6" s="324">
        <v>1</v>
      </c>
      <c r="DX6" s="324">
        <v>2</v>
      </c>
      <c r="DY6" s="324">
        <v>3</v>
      </c>
      <c r="DZ6" s="324">
        <v>4</v>
      </c>
      <c r="EA6" s="324">
        <v>5</v>
      </c>
      <c r="EB6" s="324">
        <v>6</v>
      </c>
      <c r="EC6" s="324">
        <v>7</v>
      </c>
      <c r="ED6" s="324">
        <v>8</v>
      </c>
      <c r="EE6" s="324">
        <v>9</v>
      </c>
      <c r="EF6" s="324">
        <v>10</v>
      </c>
      <c r="EG6" s="324">
        <v>11</v>
      </c>
      <c r="EH6" s="324">
        <v>12</v>
      </c>
      <c r="EI6" s="324">
        <v>13</v>
      </c>
      <c r="EJ6" s="324">
        <v>14</v>
      </c>
      <c r="EK6" s="324">
        <v>15</v>
      </c>
      <c r="EL6" s="324">
        <v>16</v>
      </c>
      <c r="EM6" s="324"/>
      <c r="EN6" s="324">
        <v>2</v>
      </c>
      <c r="EO6" s="324">
        <v>3</v>
      </c>
      <c r="EP6" s="324">
        <v>4</v>
      </c>
      <c r="EQ6" s="324">
        <v>5</v>
      </c>
      <c r="ER6" s="324">
        <v>6</v>
      </c>
      <c r="ES6" s="324">
        <v>7</v>
      </c>
      <c r="ET6" s="324"/>
      <c r="EU6" s="324"/>
      <c r="EV6"/>
    </row>
    <row r="7" spans="1:152">
      <c r="A7" s="257">
        <f t="shared" si="12"/>
        <v>44827</v>
      </c>
      <c r="B7" s="258">
        <v>4</v>
      </c>
      <c r="C7" s="259">
        <f>[1]master!K8</f>
        <v>470</v>
      </c>
      <c r="D7" s="260">
        <f t="shared" si="13"/>
        <v>135</v>
      </c>
      <c r="E7" s="261">
        <f t="shared" si="0"/>
        <v>496.4375</v>
      </c>
      <c r="F7" s="265">
        <f t="shared" ref="F7:F31" si="16">E7-E6</f>
        <v>85.881785714285741</v>
      </c>
      <c r="G7" s="263">
        <f>IF(DW7&gt;0,DW7,NA())</f>
        <v>472</v>
      </c>
      <c r="H7" s="264"/>
      <c r="I7" s="305">
        <f>IF(DX7&gt;0,DX7,NA())</f>
        <v>516</v>
      </c>
      <c r="J7" s="264">
        <f t="shared" si="2"/>
        <v>112.82999999999998</v>
      </c>
      <c r="K7" s="306">
        <f>IF(DY7&gt;0,DY7,NA())</f>
        <v>503</v>
      </c>
      <c r="L7" s="264">
        <f t="shared" si="3"/>
        <v>95.850000000000023</v>
      </c>
      <c r="M7" s="307">
        <f>IF(DZ7&gt;0,DZ7,NA())</f>
        <v>477</v>
      </c>
      <c r="N7" s="264">
        <f t="shared" si="4"/>
        <v>77.87</v>
      </c>
      <c r="O7" s="308">
        <f>IF(EA7&gt;0,EA7,NA())</f>
        <v>498</v>
      </c>
      <c r="P7" s="264">
        <f t="shared" ref="P7" si="17">O7-O6</f>
        <v>89.45999999999998</v>
      </c>
      <c r="Q7" s="309">
        <f>IF(EB7&gt;0,EB7,NA())</f>
        <v>500</v>
      </c>
      <c r="R7" s="264">
        <f t="shared" ref="R7" si="18">Q7-Q6</f>
        <v>90.54000000000002</v>
      </c>
      <c r="S7" s="267">
        <f>IF(EC7&gt;0,EC7,NA())</f>
        <v>481</v>
      </c>
      <c r="T7" s="264">
        <f t="shared" si="6"/>
        <v>72.980000000000018</v>
      </c>
      <c r="U7" s="267">
        <f>IF(ED7&gt;0,ED7,NA())</f>
        <v>490</v>
      </c>
      <c r="V7" s="264">
        <f t="shared" ref="V7" si="19">U7-U6</f>
        <v>51.579999999999984</v>
      </c>
      <c r="W7" s="266">
        <f>IF(EE7&gt;0,EE7,NA())</f>
        <v>508</v>
      </c>
      <c r="X7" s="265"/>
      <c r="Y7" s="266">
        <f>IF(EF7&gt;0,EF7,NA())</f>
        <v>495</v>
      </c>
      <c r="Z7" s="265"/>
      <c r="AA7" s="267">
        <f>IF(EG7&gt;0,EG7,NA())</f>
        <v>492</v>
      </c>
      <c r="AB7" s="265"/>
      <c r="AC7" s="267">
        <f>IF(EH7&gt;0,EH7,NA())</f>
        <v>491</v>
      </c>
      <c r="AD7" s="265"/>
      <c r="AE7" s="267">
        <f>IF(EI7&gt;0,EI7,NA())</f>
        <v>509</v>
      </c>
      <c r="AF7" s="265"/>
      <c r="AG7" s="267">
        <f>IF(EJ7&gt;0,EJ7,NA())</f>
        <v>499</v>
      </c>
      <c r="AH7" s="265"/>
      <c r="AI7" s="266">
        <f>IF(EK7&gt;0,EK7,NA())</f>
        <v>495</v>
      </c>
      <c r="AJ7" s="265"/>
      <c r="AK7" s="266">
        <f>IF(EL7&gt;0,EL7,NA())</f>
        <v>517</v>
      </c>
      <c r="AL7" s="279" t="e">
        <f>#REF!-AK9</f>
        <v>#REF!</v>
      </c>
      <c r="AM7" s="269">
        <v>33</v>
      </c>
      <c r="AN7" s="270"/>
      <c r="AO7" s="271">
        <f t="shared" ref="AO7:AO28" si="20">AN7-AN6</f>
        <v>0</v>
      </c>
      <c r="AP7" s="271"/>
      <c r="AQ7" s="272">
        <v>56</v>
      </c>
      <c r="AR7" s="273" t="e">
        <f t="shared" si="8"/>
        <v>#N/A</v>
      </c>
      <c r="AS7" s="274">
        <v>755</v>
      </c>
      <c r="AT7" s="267">
        <f>AVERAGE(AV7,AX7,AZ7,BB7,BD7,BF7,BH7,BJ7)</f>
        <v>640.4</v>
      </c>
      <c r="AU7" s="275">
        <f t="shared" ref="AU7:AU8" si="21">AT7-AT6</f>
        <v>104.39999999999998</v>
      </c>
      <c r="AV7" s="267">
        <f>IF(EN7&gt;0,EN7,NA())</f>
        <v>651</v>
      </c>
      <c r="AW7" s="275">
        <f t="shared" si="9"/>
        <v>115</v>
      </c>
      <c r="AX7" s="267">
        <f>IF(EO7&gt;0,EO7,NA())</f>
        <v>594</v>
      </c>
      <c r="AY7" s="275">
        <f>AX7-AX5</f>
        <v>594</v>
      </c>
      <c r="AZ7" s="267">
        <f>IF(EP7&gt;0,EP7,NA())</f>
        <v>641</v>
      </c>
      <c r="BA7" s="275">
        <f>AZ7-AZ5</f>
        <v>641</v>
      </c>
      <c r="BB7" s="267">
        <f>IF(EQ7&gt;0,EQ7,NA())</f>
        <v>634</v>
      </c>
      <c r="BC7" s="275">
        <f>BB7-BB5</f>
        <v>634</v>
      </c>
      <c r="BD7" s="267">
        <f>IF(ER7&gt;0,ER7,NA())</f>
        <v>682</v>
      </c>
      <c r="BE7" s="275">
        <f>BD7-BD5</f>
        <v>682</v>
      </c>
      <c r="BF7" s="267"/>
      <c r="BG7" s="275"/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1"/>
      <c r="BO7" s="277" t="e">
        <f t="shared" si="10"/>
        <v>#N/A</v>
      </c>
      <c r="BP7" s="273"/>
      <c r="BQ7" s="273"/>
      <c r="BR7" s="273" t="e">
        <f t="shared" si="11"/>
        <v>#N/A</v>
      </c>
      <c r="DV7" s="325">
        <v>4</v>
      </c>
      <c r="DW7" s="326">
        <v>472</v>
      </c>
      <c r="DX7" s="326">
        <v>516</v>
      </c>
      <c r="DY7" s="326">
        <v>503</v>
      </c>
      <c r="DZ7" s="326">
        <v>477</v>
      </c>
      <c r="EA7" s="326">
        <v>498</v>
      </c>
      <c r="EB7" s="326">
        <v>500</v>
      </c>
      <c r="EC7" s="326">
        <v>481</v>
      </c>
      <c r="ED7" s="326">
        <v>490</v>
      </c>
      <c r="EE7" s="326">
        <v>508</v>
      </c>
      <c r="EF7" s="326">
        <v>495</v>
      </c>
      <c r="EG7" s="326">
        <v>492</v>
      </c>
      <c r="EH7" s="326">
        <v>491</v>
      </c>
      <c r="EI7" s="326">
        <v>509</v>
      </c>
      <c r="EJ7" s="326">
        <v>499</v>
      </c>
      <c r="EK7" s="326">
        <v>495</v>
      </c>
      <c r="EL7" s="326">
        <v>517</v>
      </c>
      <c r="EM7" s="326">
        <v>496.4375</v>
      </c>
      <c r="EN7" s="326">
        <v>651</v>
      </c>
      <c r="EO7" s="326">
        <v>594</v>
      </c>
      <c r="EP7" s="326">
        <v>641</v>
      </c>
      <c r="EQ7" s="326">
        <v>634</v>
      </c>
      <c r="ER7" s="326">
        <v>682</v>
      </c>
      <c r="ES7" s="326"/>
      <c r="ET7" s="326">
        <v>640.4</v>
      </c>
      <c r="EU7" s="326">
        <v>530.71428571428567</v>
      </c>
      <c r="EV7"/>
    </row>
    <row r="8" spans="1:152">
      <c r="A8" s="257">
        <f t="shared" si="12"/>
        <v>44834</v>
      </c>
      <c r="B8" s="258">
        <v>5</v>
      </c>
      <c r="C8" s="259">
        <f>[1]master!K9</f>
        <v>590</v>
      </c>
      <c r="D8" s="260">
        <f t="shared" si="13"/>
        <v>120</v>
      </c>
      <c r="E8" s="261">
        <f t="shared" si="0"/>
        <v>591.8125</v>
      </c>
      <c r="F8" s="265">
        <f t="shared" si="16"/>
        <v>95.375</v>
      </c>
      <c r="G8" s="263">
        <f>IF(DW8&gt;0,DW8,NA())</f>
        <v>468</v>
      </c>
      <c r="H8" s="264">
        <f>G8-G7</f>
        <v>-4</v>
      </c>
      <c r="I8" s="305">
        <f>IF(DX8&gt;0,DX8,NA())</f>
        <v>549</v>
      </c>
      <c r="J8" s="264">
        <f t="shared" si="2"/>
        <v>33</v>
      </c>
      <c r="K8" s="306">
        <f>IF(DY8&gt;0,DY8,NA())</f>
        <v>536</v>
      </c>
      <c r="L8" s="264">
        <f>K8-K7</f>
        <v>33</v>
      </c>
      <c r="M8" s="307">
        <f>IF(DZ8&gt;0,DZ8,NA())</f>
        <v>545</v>
      </c>
      <c r="N8" s="264">
        <f t="shared" si="4"/>
        <v>68</v>
      </c>
      <c r="O8" s="308">
        <f>IF(EA8&gt;0,EA8,NA())</f>
        <v>538</v>
      </c>
      <c r="P8" s="264">
        <f t="shared" ref="P8" si="22">O8-O7</f>
        <v>40</v>
      </c>
      <c r="Q8" s="309">
        <f>IF(EB8&gt;0,EB8,NA())</f>
        <v>532</v>
      </c>
      <c r="R8" s="264">
        <f t="shared" ref="R8" si="23">Q8-Q7</f>
        <v>32</v>
      </c>
      <c r="S8" s="267">
        <f>IF(EC8&gt;0,EC8,NA())</f>
        <v>686</v>
      </c>
      <c r="T8" s="264">
        <f t="shared" si="6"/>
        <v>205</v>
      </c>
      <c r="U8" s="267">
        <f>IF(ED8&gt;0,ED8,NA())</f>
        <v>701</v>
      </c>
      <c r="V8" s="264">
        <f>U8-U7</f>
        <v>211</v>
      </c>
      <c r="W8" s="266">
        <f>IF(EE8&gt;0,EE8,NA())</f>
        <v>631</v>
      </c>
      <c r="X8" s="265">
        <f>W8-W7</f>
        <v>123</v>
      </c>
      <c r="Y8" s="266">
        <f>IF(EF8&gt;0,EF8,NA())</f>
        <v>596</v>
      </c>
      <c r="Z8" s="265">
        <f>Y8-Y7</f>
        <v>101</v>
      </c>
      <c r="AA8" s="267">
        <f>IF(EG8&gt;0,EG8,NA())</f>
        <v>610</v>
      </c>
      <c r="AB8" s="265">
        <f>AA8-AA7</f>
        <v>118</v>
      </c>
      <c r="AC8" s="267">
        <f>IF(EH8&gt;0,EH8,NA())</f>
        <v>632</v>
      </c>
      <c r="AD8" s="265">
        <f>AC8-AC7</f>
        <v>141</v>
      </c>
      <c r="AE8" s="267">
        <f>IF(EI8&gt;0,EI8,NA())</f>
        <v>610</v>
      </c>
      <c r="AF8" s="265">
        <f>AE8-AE7</f>
        <v>101</v>
      </c>
      <c r="AG8" s="267">
        <f>IF(EJ8&gt;0,EJ8,NA())</f>
        <v>624</v>
      </c>
      <c r="AH8" s="265">
        <f>AG8-AG7</f>
        <v>125</v>
      </c>
      <c r="AI8" s="266">
        <f>IF(EK8&gt;0,EK8,NA())</f>
        <v>605</v>
      </c>
      <c r="AJ8" s="265">
        <f>AI8-AI7</f>
        <v>110</v>
      </c>
      <c r="AK8" s="266">
        <f>IF(EL8&gt;0,EL8,NA())</f>
        <v>606</v>
      </c>
      <c r="AL8" s="279" t="e">
        <f>#REF!-#REF!</f>
        <v>#REF!</v>
      </c>
      <c r="AM8" s="269">
        <v>35</v>
      </c>
      <c r="AN8" s="270"/>
      <c r="AO8" s="271">
        <f t="shared" si="20"/>
        <v>0</v>
      </c>
      <c r="AP8" s="271"/>
      <c r="AQ8" s="272">
        <v>65</v>
      </c>
      <c r="AR8" s="273" t="e">
        <f t="shared" si="8"/>
        <v>#N/A</v>
      </c>
      <c r="AS8" s="274">
        <v>945</v>
      </c>
      <c r="AT8" s="267">
        <f t="shared" si="1"/>
        <v>765.5</v>
      </c>
      <c r="AU8" s="275">
        <f t="shared" si="21"/>
        <v>125.10000000000002</v>
      </c>
      <c r="AV8" s="267">
        <f t="shared" ref="AV8:AV31" si="24">IF(EN8&gt;0,EN8,NA())</f>
        <v>705</v>
      </c>
      <c r="AW8" s="275">
        <f t="shared" si="9"/>
        <v>54</v>
      </c>
      <c r="AX8" s="267">
        <f t="shared" ref="AX8:AX31" si="25">IF(EO8&gt;0,EO8,NA())</f>
        <v>673</v>
      </c>
      <c r="AY8" s="275">
        <f>AX8-AX7</f>
        <v>79</v>
      </c>
      <c r="AZ8" s="267">
        <f>IF(EP8&gt;0,EP8,NA())</f>
        <v>809</v>
      </c>
      <c r="BA8" s="275">
        <f>AZ8-AZ7</f>
        <v>168</v>
      </c>
      <c r="BB8" s="267">
        <f>IF(EQ8&gt;0,EQ8,NA())</f>
        <v>730</v>
      </c>
      <c r="BC8" s="275">
        <f>BB8-BB7</f>
        <v>96</v>
      </c>
      <c r="BD8" s="267">
        <f>IF(ER8&gt;0,ER8,NA())</f>
        <v>863</v>
      </c>
      <c r="BE8" s="275">
        <f>BD8-BD7</f>
        <v>181</v>
      </c>
      <c r="BF8" s="267">
        <f>IF(ES8&gt;0,ES8,NA())</f>
        <v>813</v>
      </c>
      <c r="BG8" s="275">
        <f>BF8-BF7</f>
        <v>813</v>
      </c>
      <c r="BH8" s="267"/>
      <c r="BI8" s="275">
        <f>BH8-BH7</f>
        <v>0</v>
      </c>
      <c r="BJ8" s="267"/>
      <c r="BK8" s="275">
        <f t="shared" ref="BK8:BK22" si="26">BJ8-BJ7</f>
        <v>0</v>
      </c>
      <c r="BL8" s="269">
        <v>53</v>
      </c>
      <c r="BM8" s="276"/>
      <c r="BN8" s="271"/>
      <c r="BO8" s="277" t="e">
        <f t="shared" si="10"/>
        <v>#N/A</v>
      </c>
      <c r="BP8" s="273"/>
      <c r="BQ8" s="273"/>
      <c r="BR8" s="273" t="e">
        <f t="shared" si="11"/>
        <v>#N/A</v>
      </c>
      <c r="DV8" s="325">
        <v>5</v>
      </c>
      <c r="DW8" s="326">
        <v>468</v>
      </c>
      <c r="DX8" s="326">
        <v>549</v>
      </c>
      <c r="DY8" s="326">
        <v>536</v>
      </c>
      <c r="DZ8" s="326">
        <v>545</v>
      </c>
      <c r="EA8" s="326">
        <v>538</v>
      </c>
      <c r="EB8" s="326">
        <v>532</v>
      </c>
      <c r="EC8" s="326">
        <v>686</v>
      </c>
      <c r="ED8" s="326">
        <v>701</v>
      </c>
      <c r="EE8" s="326">
        <v>631</v>
      </c>
      <c r="EF8" s="326">
        <v>596</v>
      </c>
      <c r="EG8" s="326">
        <v>610</v>
      </c>
      <c r="EH8" s="326">
        <v>632</v>
      </c>
      <c r="EI8" s="326">
        <v>610</v>
      </c>
      <c r="EJ8" s="326">
        <v>624</v>
      </c>
      <c r="EK8" s="326">
        <v>605</v>
      </c>
      <c r="EL8" s="326">
        <v>606</v>
      </c>
      <c r="EM8" s="326">
        <v>591.8125</v>
      </c>
      <c r="EN8" s="326">
        <v>705</v>
      </c>
      <c r="EO8" s="326">
        <v>673</v>
      </c>
      <c r="EP8" s="326">
        <v>809</v>
      </c>
      <c r="EQ8" s="326">
        <v>730</v>
      </c>
      <c r="ER8" s="326">
        <v>863</v>
      </c>
      <c r="ES8" s="326">
        <v>813</v>
      </c>
      <c r="ET8" s="326">
        <v>765.5</v>
      </c>
      <c r="EU8" s="326">
        <v>639.18181818181813</v>
      </c>
      <c r="EV8"/>
    </row>
    <row r="9" spans="1:152">
      <c r="A9" s="257">
        <f t="shared" si="12"/>
        <v>44841</v>
      </c>
      <c r="B9" s="258">
        <v>6</v>
      </c>
      <c r="C9" s="259">
        <f>[1]master!K10</f>
        <v>700</v>
      </c>
      <c r="D9" s="260">
        <f t="shared" si="13"/>
        <v>110</v>
      </c>
      <c r="E9" s="261">
        <f t="shared" si="0"/>
        <v>708.8125</v>
      </c>
      <c r="F9" s="265">
        <f t="shared" si="16"/>
        <v>117</v>
      </c>
      <c r="G9" s="263">
        <f>IF(DW9&gt;0,DW9,NA())</f>
        <v>578</v>
      </c>
      <c r="H9" s="264">
        <f>G9-G8</f>
        <v>110</v>
      </c>
      <c r="I9" s="305">
        <f>IF(DX9&gt;0,DX9,NA())</f>
        <v>682</v>
      </c>
      <c r="J9" s="264">
        <f>I9-I8</f>
        <v>133</v>
      </c>
      <c r="K9" s="267">
        <f>IF(DY9&gt;0,DY9,NA())</f>
        <v>662</v>
      </c>
      <c r="L9" s="264">
        <f>K9-K8</f>
        <v>126</v>
      </c>
      <c r="M9" s="267">
        <f>IF(DZ9&gt;0,DZ9,NA())</f>
        <v>675</v>
      </c>
      <c r="N9" s="264">
        <f t="shared" si="4"/>
        <v>130</v>
      </c>
      <c r="O9" s="267">
        <f>IF(EA9&gt;0,EA9,NA())</f>
        <v>649</v>
      </c>
      <c r="P9" s="264">
        <f t="shared" ref="P9" si="27">O9-O8</f>
        <v>111</v>
      </c>
      <c r="Q9" s="267">
        <f>IF(EB9&gt;0,EB9,NA())</f>
        <v>665</v>
      </c>
      <c r="R9" s="264">
        <f t="shared" ref="R9" si="28">Q9-Q8</f>
        <v>133</v>
      </c>
      <c r="S9" s="267">
        <f>IF(EC9&gt;0,EC9,NA())</f>
        <v>815</v>
      </c>
      <c r="T9" s="264">
        <f t="shared" si="6"/>
        <v>129</v>
      </c>
      <c r="U9" s="267">
        <f>IF(ED9&gt;0,ED9,NA())</f>
        <v>816</v>
      </c>
      <c r="V9" s="264">
        <f t="shared" ref="V9" si="29">U9-U8</f>
        <v>115</v>
      </c>
      <c r="W9" s="266">
        <f>IF(EE9&gt;0,EE9,NA())</f>
        <v>714</v>
      </c>
      <c r="X9" s="265">
        <f>W9-W8</f>
        <v>83</v>
      </c>
      <c r="Y9" s="266">
        <f>IF(EF9&gt;0,EF9,NA())</f>
        <v>725</v>
      </c>
      <c r="Z9" s="265">
        <f>Y9-Y8</f>
        <v>129</v>
      </c>
      <c r="AA9" s="267">
        <f>IF(EG9&gt;0,EG9,NA())</f>
        <v>714</v>
      </c>
      <c r="AB9" s="265">
        <f>AA9-AA8</f>
        <v>104</v>
      </c>
      <c r="AC9" s="267">
        <f>IF(EH9&gt;0,EH9,NA())</f>
        <v>737</v>
      </c>
      <c r="AD9" s="265">
        <f>AC9-AC8</f>
        <v>105</v>
      </c>
      <c r="AE9" s="267">
        <f>IF(EI9&gt;0,EI9,NA())</f>
        <v>731</v>
      </c>
      <c r="AF9" s="265">
        <f>AE9-AE8</f>
        <v>121</v>
      </c>
      <c r="AG9" s="267">
        <f>IF(EJ9&gt;0,EJ9,NA())</f>
        <v>736</v>
      </c>
      <c r="AH9" s="265">
        <f>AG9-AG8</f>
        <v>112</v>
      </c>
      <c r="AI9" s="266">
        <f>IF(EK9&gt;0,EK9,NA())</f>
        <v>719</v>
      </c>
      <c r="AJ9" s="265">
        <f>AI9-AI8</f>
        <v>114</v>
      </c>
      <c r="AK9" s="266">
        <f>IF(EL9&gt;0,EL9,NA())</f>
        <v>723</v>
      </c>
      <c r="AL9" s="279" t="e">
        <f>#REF!-#REF!</f>
        <v>#REF!</v>
      </c>
      <c r="AM9" s="269">
        <v>37</v>
      </c>
      <c r="AN9" s="270"/>
      <c r="AO9" s="271">
        <f t="shared" si="20"/>
        <v>0</v>
      </c>
      <c r="AP9" s="271"/>
      <c r="AQ9" s="272">
        <v>67</v>
      </c>
      <c r="AR9" s="273" t="e">
        <f t="shared" si="8"/>
        <v>#N/A</v>
      </c>
      <c r="AS9" s="274">
        <v>1130</v>
      </c>
      <c r="AT9" s="267">
        <f t="shared" si="1"/>
        <v>941.66666666666663</v>
      </c>
      <c r="AU9" s="311">
        <f t="shared" ref="AU8:AU22" si="30">AT9-AT8</f>
        <v>176.16666666666663</v>
      </c>
      <c r="AV9" s="267">
        <f t="shared" si="24"/>
        <v>850</v>
      </c>
      <c r="AW9" s="275">
        <f t="shared" si="9"/>
        <v>145</v>
      </c>
      <c r="AX9" s="267">
        <f t="shared" si="25"/>
        <v>892</v>
      </c>
      <c r="AY9" s="275">
        <f>AX9-AX8</f>
        <v>219</v>
      </c>
      <c r="AZ9" s="267">
        <f>IF(EP9&gt;0,EP9,NA())</f>
        <v>961</v>
      </c>
      <c r="BA9" s="275">
        <f>AZ9-AZ8</f>
        <v>152</v>
      </c>
      <c r="BB9" s="267">
        <f>IF(EQ9&gt;0,EQ9,NA())</f>
        <v>939</v>
      </c>
      <c r="BC9" s="275">
        <f>BB9-BB8</f>
        <v>209</v>
      </c>
      <c r="BD9" s="267">
        <f>IF(ER9&gt;0,ER9,NA())</f>
        <v>1020.9999999999999</v>
      </c>
      <c r="BE9" s="275">
        <f>BD9-BD8</f>
        <v>157.99999999999989</v>
      </c>
      <c r="BF9" s="267">
        <f>IF(ES9&gt;0,ES9,NA())</f>
        <v>987</v>
      </c>
      <c r="BG9" s="275">
        <f>BF9-BF8</f>
        <v>174</v>
      </c>
      <c r="BH9" s="267"/>
      <c r="BI9" s="275">
        <f>BH9-BH8</f>
        <v>0</v>
      </c>
      <c r="BJ9" s="267"/>
      <c r="BK9" s="275">
        <f t="shared" si="26"/>
        <v>0</v>
      </c>
      <c r="BL9" s="269">
        <v>57</v>
      </c>
      <c r="BM9" s="276"/>
      <c r="BN9" s="271"/>
      <c r="BO9" s="277" t="e">
        <f t="shared" si="10"/>
        <v>#N/A</v>
      </c>
      <c r="BP9" s="273"/>
      <c r="BQ9" s="273"/>
      <c r="BR9" s="273" t="e">
        <f t="shared" si="11"/>
        <v>#N/A</v>
      </c>
      <c r="DV9" s="325">
        <v>6</v>
      </c>
      <c r="DW9" s="326">
        <v>578</v>
      </c>
      <c r="DX9" s="326">
        <v>682</v>
      </c>
      <c r="DY9" s="326">
        <v>662</v>
      </c>
      <c r="DZ9" s="326">
        <v>675</v>
      </c>
      <c r="EA9" s="326">
        <v>649</v>
      </c>
      <c r="EB9" s="326">
        <v>665</v>
      </c>
      <c r="EC9" s="326">
        <v>815</v>
      </c>
      <c r="ED9" s="326">
        <v>816</v>
      </c>
      <c r="EE9" s="326">
        <v>714</v>
      </c>
      <c r="EF9" s="326">
        <v>725</v>
      </c>
      <c r="EG9" s="326">
        <v>714</v>
      </c>
      <c r="EH9" s="326">
        <v>737</v>
      </c>
      <c r="EI9" s="326">
        <v>731</v>
      </c>
      <c r="EJ9" s="326">
        <v>736</v>
      </c>
      <c r="EK9" s="326">
        <v>719</v>
      </c>
      <c r="EL9" s="326">
        <v>723</v>
      </c>
      <c r="EM9" s="326">
        <v>708.8125</v>
      </c>
      <c r="EN9" s="326">
        <v>850</v>
      </c>
      <c r="EO9" s="326">
        <v>892</v>
      </c>
      <c r="EP9" s="326">
        <v>961</v>
      </c>
      <c r="EQ9" s="326">
        <v>939</v>
      </c>
      <c r="ER9" s="326">
        <v>1020.9999999999999</v>
      </c>
      <c r="ES9" s="326">
        <v>987</v>
      </c>
      <c r="ET9" s="326">
        <v>941.66666666666663</v>
      </c>
      <c r="EU9" s="326">
        <v>772.31818181818187</v>
      </c>
      <c r="EV9"/>
    </row>
    <row r="10" spans="1:152">
      <c r="A10" s="257">
        <f t="shared" si="12"/>
        <v>44848</v>
      </c>
      <c r="B10" s="258">
        <v>7</v>
      </c>
      <c r="C10" s="259">
        <f>[1]master!K11</f>
        <v>800</v>
      </c>
      <c r="D10" s="260">
        <f t="shared" si="13"/>
        <v>100</v>
      </c>
      <c r="E10" s="261" t="e">
        <f t="shared" si="0"/>
        <v>#N/A</v>
      </c>
      <c r="F10" s="265" t="e">
        <f t="shared" si="16"/>
        <v>#N/A</v>
      </c>
      <c r="G10" s="263" t="e">
        <f t="shared" ref="G10:G31" si="31">IF(DW10&gt;0,DW10,NA())</f>
        <v>#N/A</v>
      </c>
      <c r="H10" s="264" t="e">
        <f t="shared" ref="H10:H31" si="32">G10-G9</f>
        <v>#N/A</v>
      </c>
      <c r="I10" s="305" t="e">
        <f t="shared" ref="I10:I31" si="33">IF(DX10&gt;0,DX10,NA())</f>
        <v>#N/A</v>
      </c>
      <c r="J10" s="264" t="e">
        <f t="shared" ref="J10:J31" si="34">I10-I9</f>
        <v>#N/A</v>
      </c>
      <c r="K10" s="267" t="e">
        <f t="shared" ref="K10:K31" si="35">IF(DY10&gt;0,DY10,NA())</f>
        <v>#N/A</v>
      </c>
      <c r="L10" s="264" t="e">
        <f t="shared" ref="L10:L31" si="36">K10-K9</f>
        <v>#N/A</v>
      </c>
      <c r="M10" s="267" t="e">
        <f t="shared" ref="M10:M31" si="37">IF(DZ10&gt;0,DZ10,NA())</f>
        <v>#N/A</v>
      </c>
      <c r="N10" s="264" t="e">
        <f t="shared" si="4"/>
        <v>#N/A</v>
      </c>
      <c r="O10" s="267" t="e">
        <f t="shared" ref="O10:O31" si="38">IF(EA10&gt;0,EA10,NA())</f>
        <v>#N/A</v>
      </c>
      <c r="P10" s="264" t="e">
        <f t="shared" ref="P10" si="39">O10-O9</f>
        <v>#N/A</v>
      </c>
      <c r="Q10" s="267" t="e">
        <f t="shared" ref="Q10:Q31" si="40">IF(EB10&gt;0,EB10,NA())</f>
        <v>#N/A</v>
      </c>
      <c r="R10" s="264" t="e">
        <f t="shared" si="5"/>
        <v>#N/A</v>
      </c>
      <c r="S10" s="267" t="e">
        <f t="shared" ref="S10:S31" si="41">IF(EC10&gt;0,EC10,NA())</f>
        <v>#N/A</v>
      </c>
      <c r="T10" s="264" t="e">
        <f t="shared" si="6"/>
        <v>#N/A</v>
      </c>
      <c r="U10" s="267" t="e">
        <f t="shared" ref="U10:U31" si="42">IF(ED10&gt;0,ED10,NA())</f>
        <v>#N/A</v>
      </c>
      <c r="V10" s="264" t="e">
        <f t="shared" ref="V10" si="43">U10-U9</f>
        <v>#N/A</v>
      </c>
      <c r="W10" s="266" t="e">
        <f t="shared" ref="W10:W31" si="44">IF(EE10&gt;0,EE10,NA())</f>
        <v>#N/A</v>
      </c>
      <c r="X10" s="265" t="e">
        <f t="shared" ref="X10:X31" si="45">W10-W9</f>
        <v>#N/A</v>
      </c>
      <c r="Y10" s="266" t="e">
        <f t="shared" ref="Y10:Y31" si="46">IF(EF10&gt;0,EF10,NA())</f>
        <v>#N/A</v>
      </c>
      <c r="Z10" s="265" t="e">
        <f t="shared" ref="Z10:Z31" si="47">Y10-Y9</f>
        <v>#N/A</v>
      </c>
      <c r="AA10" s="267" t="e">
        <f t="shared" ref="AA10:AA31" si="48">IF(EG10&gt;0,EG10,NA())</f>
        <v>#N/A</v>
      </c>
      <c r="AB10" s="265" t="e">
        <f t="shared" ref="AB10:AB31" si="49">AA10-AA9</f>
        <v>#N/A</v>
      </c>
      <c r="AC10" s="267" t="e">
        <f t="shared" ref="AC10:AC31" si="50">IF(EH10&gt;0,EH10,NA())</f>
        <v>#N/A</v>
      </c>
      <c r="AD10" s="265" t="e">
        <f t="shared" ref="AD10:AD31" si="51">AC10-AC9</f>
        <v>#N/A</v>
      </c>
      <c r="AE10" s="267" t="e">
        <f t="shared" ref="AE10:AE31" si="52">IF(EI10&gt;0,EI10,NA())</f>
        <v>#N/A</v>
      </c>
      <c r="AF10" s="265" t="e">
        <f t="shared" ref="AF10:AF31" si="53">AE10-AE9</f>
        <v>#N/A</v>
      </c>
      <c r="AG10" s="267" t="e">
        <f t="shared" ref="AG10:AG31" si="54">IF(EJ10&gt;0,EJ10,NA())</f>
        <v>#N/A</v>
      </c>
      <c r="AH10" s="265" t="e">
        <f t="shared" ref="AH10:AH31" si="55">AG10-AG9</f>
        <v>#N/A</v>
      </c>
      <c r="AI10" s="266" t="e">
        <f t="shared" ref="AI10:AI31" si="56">IF(EK10&gt;0,EK10,NA())</f>
        <v>#N/A</v>
      </c>
      <c r="AJ10" s="265" t="e">
        <f t="shared" ref="AJ10:AJ31" si="57">AI10-AI9</f>
        <v>#N/A</v>
      </c>
      <c r="AK10" s="266" t="e">
        <f t="shared" ref="AK10:AK31" si="58">IF(EL10&gt;0,EL10,NA())</f>
        <v>#N/A</v>
      </c>
      <c r="AL10" s="265" t="e">
        <f>AK10-#REF!</f>
        <v>#N/A</v>
      </c>
      <c r="AM10" s="269">
        <v>39</v>
      </c>
      <c r="AN10" s="270"/>
      <c r="AO10" s="271">
        <f t="shared" si="20"/>
        <v>0</v>
      </c>
      <c r="AP10" s="271"/>
      <c r="AQ10" s="272" t="e">
        <f t="shared" si="8"/>
        <v>#N/A</v>
      </c>
      <c r="AR10" s="273" t="e">
        <f t="shared" si="8"/>
        <v>#N/A</v>
      </c>
      <c r="AS10" s="274">
        <v>1280</v>
      </c>
      <c r="AT10" s="267" t="e">
        <f t="shared" si="1"/>
        <v>#N/A</v>
      </c>
      <c r="AU10" s="275" t="e">
        <f t="shared" si="30"/>
        <v>#N/A</v>
      </c>
      <c r="AV10" s="267" t="e">
        <f t="shared" si="24"/>
        <v>#N/A</v>
      </c>
      <c r="AW10" s="275" t="e">
        <f t="shared" si="9"/>
        <v>#N/A</v>
      </c>
      <c r="AX10" s="267" t="e">
        <f t="shared" si="25"/>
        <v>#N/A</v>
      </c>
      <c r="AY10" s="275" t="e">
        <f t="shared" ref="AY10:AY31" si="59">AX10-AX9</f>
        <v>#N/A</v>
      </c>
      <c r="AZ10" s="267" t="e">
        <f t="shared" ref="AZ10:AZ31" si="60">IF(EP10&gt;0,EP10,NA())</f>
        <v>#N/A</v>
      </c>
      <c r="BA10" s="275" t="e">
        <f t="shared" ref="BA10:BA31" si="61">AZ10-AZ9</f>
        <v>#N/A</v>
      </c>
      <c r="BB10" s="267" t="e">
        <f t="shared" ref="BB10:BB31" si="62">IF(EQ10&gt;0,EQ10,NA())</f>
        <v>#N/A</v>
      </c>
      <c r="BC10" s="275" t="e">
        <f t="shared" ref="BC10:BC31" si="63">BB10-BB9</f>
        <v>#N/A</v>
      </c>
      <c r="BD10" s="267" t="e">
        <f t="shared" ref="BD10:BD31" si="64">IF(ER10&gt;0,ER10,NA())</f>
        <v>#N/A</v>
      </c>
      <c r="BE10" s="275" t="e">
        <f t="shared" ref="BE10:BE31" si="65">BD10-BD9</f>
        <v>#N/A</v>
      </c>
      <c r="BF10" s="267" t="e">
        <f t="shared" ref="BF10:BF31" si="66">IF(ES10&gt;0,ES10,NA())</f>
        <v>#N/A</v>
      </c>
      <c r="BG10" s="275" t="e">
        <f t="shared" ref="BG10:BG31" si="67">BF10-BF9</f>
        <v>#N/A</v>
      </c>
      <c r="BH10" s="267"/>
      <c r="BI10" s="275">
        <f t="shared" ref="BI10:BI22" si="68">BH10-BH9</f>
        <v>0</v>
      </c>
      <c r="BJ10" s="267"/>
      <c r="BK10" s="275">
        <f t="shared" si="26"/>
        <v>0</v>
      </c>
      <c r="BL10" s="269">
        <v>61</v>
      </c>
      <c r="BM10" s="276"/>
      <c r="BN10" s="271">
        <f>AP10</f>
        <v>0</v>
      </c>
      <c r="BO10" s="277" t="e">
        <f t="shared" si="10"/>
        <v>#N/A</v>
      </c>
      <c r="BP10" s="273"/>
      <c r="BQ10" s="273"/>
      <c r="BR10" s="273" t="e">
        <f t="shared" si="11"/>
        <v>#N/A</v>
      </c>
    </row>
    <row r="11" spans="1:152">
      <c r="A11" s="257">
        <f t="shared" si="12"/>
        <v>44855</v>
      </c>
      <c r="B11" s="258">
        <v>8</v>
      </c>
      <c r="C11" s="259">
        <f>[1]master!K12</f>
        <v>910</v>
      </c>
      <c r="D11" s="260">
        <f t="shared" si="13"/>
        <v>110</v>
      </c>
      <c r="E11" s="261" t="e">
        <f t="shared" si="0"/>
        <v>#N/A</v>
      </c>
      <c r="F11" s="265" t="e">
        <f t="shared" si="16"/>
        <v>#N/A</v>
      </c>
      <c r="G11" s="263" t="e">
        <f t="shared" si="31"/>
        <v>#N/A</v>
      </c>
      <c r="H11" s="264" t="e">
        <f t="shared" si="32"/>
        <v>#N/A</v>
      </c>
      <c r="I11" s="305" t="e">
        <f t="shared" si="33"/>
        <v>#N/A</v>
      </c>
      <c r="J11" s="264" t="e">
        <f t="shared" si="34"/>
        <v>#N/A</v>
      </c>
      <c r="K11" s="267" t="e">
        <f t="shared" si="35"/>
        <v>#N/A</v>
      </c>
      <c r="L11" s="264" t="e">
        <f t="shared" si="36"/>
        <v>#N/A</v>
      </c>
      <c r="M11" s="267" t="e">
        <f t="shared" si="37"/>
        <v>#N/A</v>
      </c>
      <c r="N11" s="264" t="e">
        <f t="shared" si="4"/>
        <v>#N/A</v>
      </c>
      <c r="O11" s="267" t="e">
        <f t="shared" si="38"/>
        <v>#N/A</v>
      </c>
      <c r="P11" s="264" t="e">
        <f t="shared" ref="P11" si="69">O11-O10</f>
        <v>#N/A</v>
      </c>
      <c r="Q11" s="267" t="e">
        <f t="shared" si="40"/>
        <v>#N/A</v>
      </c>
      <c r="R11" s="264" t="e">
        <f t="shared" si="5"/>
        <v>#N/A</v>
      </c>
      <c r="S11" s="267" t="e">
        <f t="shared" si="41"/>
        <v>#N/A</v>
      </c>
      <c r="T11" s="264" t="e">
        <f t="shared" si="6"/>
        <v>#N/A</v>
      </c>
      <c r="U11" s="267" t="e">
        <f t="shared" si="42"/>
        <v>#N/A</v>
      </c>
      <c r="V11" s="264" t="e">
        <f t="shared" ref="V11" si="70">U11-U10</f>
        <v>#N/A</v>
      </c>
      <c r="W11" s="266" t="e">
        <f t="shared" si="44"/>
        <v>#N/A</v>
      </c>
      <c r="X11" s="265" t="e">
        <f t="shared" si="45"/>
        <v>#N/A</v>
      </c>
      <c r="Y11" s="266" t="e">
        <f t="shared" si="46"/>
        <v>#N/A</v>
      </c>
      <c r="Z11" s="265" t="e">
        <f t="shared" si="47"/>
        <v>#N/A</v>
      </c>
      <c r="AA11" s="267" t="e">
        <f t="shared" si="48"/>
        <v>#N/A</v>
      </c>
      <c r="AB11" s="265" t="e">
        <f t="shared" si="49"/>
        <v>#N/A</v>
      </c>
      <c r="AC11" s="267" t="e">
        <f t="shared" si="50"/>
        <v>#N/A</v>
      </c>
      <c r="AD11" s="265" t="e">
        <f t="shared" si="51"/>
        <v>#N/A</v>
      </c>
      <c r="AE11" s="267" t="e">
        <f t="shared" si="52"/>
        <v>#N/A</v>
      </c>
      <c r="AF11" s="265" t="e">
        <f t="shared" si="53"/>
        <v>#N/A</v>
      </c>
      <c r="AG11" s="267" t="e">
        <f t="shared" si="54"/>
        <v>#N/A</v>
      </c>
      <c r="AH11" s="265" t="e">
        <f t="shared" si="55"/>
        <v>#N/A</v>
      </c>
      <c r="AI11" s="266" t="e">
        <f t="shared" si="56"/>
        <v>#N/A</v>
      </c>
      <c r="AJ11" s="265" t="e">
        <f t="shared" si="57"/>
        <v>#N/A</v>
      </c>
      <c r="AK11" s="266" t="e">
        <f t="shared" si="58"/>
        <v>#N/A</v>
      </c>
      <c r="AL11" s="265" t="e">
        <f t="shared" ref="AL11:AL31" si="71">AK11-AK10</f>
        <v>#N/A</v>
      </c>
      <c r="AM11" s="269">
        <v>42</v>
      </c>
      <c r="AN11" s="281"/>
      <c r="AO11" s="271">
        <f t="shared" si="20"/>
        <v>0</v>
      </c>
      <c r="AP11" s="271"/>
      <c r="AQ11" s="282" t="e">
        <f t="shared" si="8"/>
        <v>#N/A</v>
      </c>
      <c r="AR11" s="273" t="e">
        <f t="shared" si="8"/>
        <v>#N/A</v>
      </c>
      <c r="AS11" s="274">
        <v>1420</v>
      </c>
      <c r="AT11" s="267" t="e">
        <f t="shared" si="1"/>
        <v>#N/A</v>
      </c>
      <c r="AU11" s="275" t="e">
        <f t="shared" si="30"/>
        <v>#N/A</v>
      </c>
      <c r="AV11" s="267" t="e">
        <f t="shared" si="24"/>
        <v>#N/A</v>
      </c>
      <c r="AW11" s="275" t="e">
        <f t="shared" si="9"/>
        <v>#N/A</v>
      </c>
      <c r="AX11" s="267" t="e">
        <f t="shared" si="25"/>
        <v>#N/A</v>
      </c>
      <c r="AY11" s="275" t="e">
        <f t="shared" si="59"/>
        <v>#N/A</v>
      </c>
      <c r="AZ11" s="267" t="e">
        <f t="shared" si="60"/>
        <v>#N/A</v>
      </c>
      <c r="BA11" s="275" t="e">
        <f t="shared" si="61"/>
        <v>#N/A</v>
      </c>
      <c r="BB11" s="267" t="e">
        <f t="shared" si="62"/>
        <v>#N/A</v>
      </c>
      <c r="BC11" s="275" t="e">
        <f t="shared" si="63"/>
        <v>#N/A</v>
      </c>
      <c r="BD11" s="267" t="e">
        <f t="shared" si="64"/>
        <v>#N/A</v>
      </c>
      <c r="BE11" s="275" t="e">
        <f t="shared" si="65"/>
        <v>#N/A</v>
      </c>
      <c r="BF11" s="267" t="e">
        <f t="shared" si="66"/>
        <v>#N/A</v>
      </c>
      <c r="BG11" s="275" t="e">
        <f t="shared" si="67"/>
        <v>#N/A</v>
      </c>
      <c r="BH11" s="267"/>
      <c r="BI11" s="275">
        <f t="shared" si="68"/>
        <v>0</v>
      </c>
      <c r="BJ11" s="267"/>
      <c r="BK11" s="275">
        <f t="shared" si="26"/>
        <v>0</v>
      </c>
      <c r="BL11" s="269">
        <v>63</v>
      </c>
      <c r="BM11" s="276"/>
      <c r="BN11" s="271"/>
      <c r="BO11" s="277" t="e">
        <f t="shared" si="10"/>
        <v>#N/A</v>
      </c>
      <c r="BP11" s="273"/>
      <c r="BQ11" s="273"/>
      <c r="BR11" s="273" t="e">
        <f t="shared" si="11"/>
        <v>#N/A</v>
      </c>
    </row>
    <row r="12" spans="1:152">
      <c r="A12" s="257">
        <f t="shared" si="12"/>
        <v>44862</v>
      </c>
      <c r="B12" s="258">
        <v>9</v>
      </c>
      <c r="C12" s="259">
        <f>[1]master!K13</f>
        <v>1020</v>
      </c>
      <c r="D12" s="260">
        <f t="shared" si="13"/>
        <v>110</v>
      </c>
      <c r="E12" s="261" t="e">
        <f t="shared" si="0"/>
        <v>#N/A</v>
      </c>
      <c r="F12" s="265" t="e">
        <f t="shared" si="16"/>
        <v>#N/A</v>
      </c>
      <c r="G12" s="263" t="e">
        <f t="shared" si="31"/>
        <v>#N/A</v>
      </c>
      <c r="H12" s="264" t="e">
        <f t="shared" si="32"/>
        <v>#N/A</v>
      </c>
      <c r="I12" s="305" t="e">
        <f t="shared" si="33"/>
        <v>#N/A</v>
      </c>
      <c r="J12" s="264" t="e">
        <f t="shared" si="34"/>
        <v>#N/A</v>
      </c>
      <c r="K12" s="267" t="e">
        <f t="shared" si="35"/>
        <v>#N/A</v>
      </c>
      <c r="L12" s="264" t="e">
        <f t="shared" si="36"/>
        <v>#N/A</v>
      </c>
      <c r="M12" s="267" t="e">
        <f t="shared" si="37"/>
        <v>#N/A</v>
      </c>
      <c r="N12" s="264" t="e">
        <f t="shared" si="4"/>
        <v>#N/A</v>
      </c>
      <c r="O12" s="267" t="e">
        <f t="shared" si="38"/>
        <v>#N/A</v>
      </c>
      <c r="P12" s="264" t="e">
        <f t="shared" ref="P12" si="72">O12-O11</f>
        <v>#N/A</v>
      </c>
      <c r="Q12" s="267" t="e">
        <f t="shared" si="40"/>
        <v>#N/A</v>
      </c>
      <c r="R12" s="264" t="e">
        <f t="shared" si="5"/>
        <v>#N/A</v>
      </c>
      <c r="S12" s="267" t="e">
        <f t="shared" si="41"/>
        <v>#N/A</v>
      </c>
      <c r="T12" s="264" t="e">
        <f t="shared" si="6"/>
        <v>#N/A</v>
      </c>
      <c r="U12" s="267" t="e">
        <f t="shared" si="42"/>
        <v>#N/A</v>
      </c>
      <c r="V12" s="264" t="e">
        <f t="shared" ref="V12" si="73">U12-U11</f>
        <v>#N/A</v>
      </c>
      <c r="W12" s="266" t="e">
        <f t="shared" si="44"/>
        <v>#N/A</v>
      </c>
      <c r="X12" s="265" t="e">
        <f t="shared" si="45"/>
        <v>#N/A</v>
      </c>
      <c r="Y12" s="266" t="e">
        <f t="shared" si="46"/>
        <v>#N/A</v>
      </c>
      <c r="Z12" s="265" t="e">
        <f t="shared" si="47"/>
        <v>#N/A</v>
      </c>
      <c r="AA12" s="267" t="e">
        <f t="shared" si="48"/>
        <v>#N/A</v>
      </c>
      <c r="AB12" s="265" t="e">
        <f t="shared" si="49"/>
        <v>#N/A</v>
      </c>
      <c r="AC12" s="267" t="e">
        <f t="shared" si="50"/>
        <v>#N/A</v>
      </c>
      <c r="AD12" s="265" t="e">
        <f t="shared" si="51"/>
        <v>#N/A</v>
      </c>
      <c r="AE12" s="267" t="e">
        <f t="shared" si="52"/>
        <v>#N/A</v>
      </c>
      <c r="AF12" s="265" t="e">
        <f t="shared" si="53"/>
        <v>#N/A</v>
      </c>
      <c r="AG12" s="267" t="e">
        <f t="shared" si="54"/>
        <v>#N/A</v>
      </c>
      <c r="AH12" s="265" t="e">
        <f t="shared" si="55"/>
        <v>#N/A</v>
      </c>
      <c r="AI12" s="266" t="e">
        <f t="shared" si="56"/>
        <v>#N/A</v>
      </c>
      <c r="AJ12" s="265" t="e">
        <f t="shared" si="57"/>
        <v>#N/A</v>
      </c>
      <c r="AK12" s="266" t="e">
        <f t="shared" si="58"/>
        <v>#N/A</v>
      </c>
      <c r="AL12" s="265" t="e">
        <f t="shared" si="71"/>
        <v>#N/A</v>
      </c>
      <c r="AM12" s="269">
        <v>45</v>
      </c>
      <c r="AN12" s="270"/>
      <c r="AO12" s="271">
        <f t="shared" si="20"/>
        <v>0</v>
      </c>
      <c r="AP12" s="271"/>
      <c r="AQ12" s="273" t="e">
        <f t="shared" si="8"/>
        <v>#N/A</v>
      </c>
      <c r="AR12" s="273" t="e">
        <f t="shared" si="8"/>
        <v>#N/A</v>
      </c>
      <c r="AS12" s="274">
        <v>1545</v>
      </c>
      <c r="AT12" s="267" t="e">
        <f t="shared" si="1"/>
        <v>#N/A</v>
      </c>
      <c r="AU12" s="275" t="e">
        <f t="shared" si="30"/>
        <v>#N/A</v>
      </c>
      <c r="AV12" s="267" t="e">
        <f t="shared" si="24"/>
        <v>#N/A</v>
      </c>
      <c r="AW12" s="275" t="e">
        <f t="shared" si="9"/>
        <v>#N/A</v>
      </c>
      <c r="AX12" s="267" t="e">
        <f t="shared" si="25"/>
        <v>#N/A</v>
      </c>
      <c r="AY12" s="275" t="e">
        <f t="shared" si="59"/>
        <v>#N/A</v>
      </c>
      <c r="AZ12" s="267" t="e">
        <f t="shared" si="60"/>
        <v>#N/A</v>
      </c>
      <c r="BA12" s="275" t="e">
        <f t="shared" si="61"/>
        <v>#N/A</v>
      </c>
      <c r="BB12" s="267" t="e">
        <f t="shared" si="62"/>
        <v>#N/A</v>
      </c>
      <c r="BC12" s="275" t="e">
        <f t="shared" si="63"/>
        <v>#N/A</v>
      </c>
      <c r="BD12" s="267" t="e">
        <f t="shared" si="64"/>
        <v>#N/A</v>
      </c>
      <c r="BE12" s="275" t="e">
        <f t="shared" si="65"/>
        <v>#N/A</v>
      </c>
      <c r="BF12" s="267" t="e">
        <f t="shared" si="66"/>
        <v>#N/A</v>
      </c>
      <c r="BG12" s="275" t="e">
        <f t="shared" si="67"/>
        <v>#N/A</v>
      </c>
      <c r="BH12" s="267"/>
      <c r="BI12" s="275">
        <f t="shared" si="68"/>
        <v>0</v>
      </c>
      <c r="BJ12" s="267"/>
      <c r="BK12" s="275">
        <f t="shared" si="26"/>
        <v>0</v>
      </c>
      <c r="BL12" s="269">
        <v>65</v>
      </c>
      <c r="BM12" s="276"/>
      <c r="BN12" s="271"/>
      <c r="BO12" s="277" t="e">
        <f t="shared" si="10"/>
        <v>#N/A</v>
      </c>
      <c r="BP12" s="273"/>
      <c r="BQ12" s="273"/>
      <c r="BR12" s="273" t="e">
        <f t="shared" si="11"/>
        <v>#N/A</v>
      </c>
    </row>
    <row r="13" spans="1:152">
      <c r="A13" s="257">
        <f t="shared" si="12"/>
        <v>44869</v>
      </c>
      <c r="B13" s="258">
        <v>10</v>
      </c>
      <c r="C13" s="259">
        <f>[1]master!K14</f>
        <v>1130</v>
      </c>
      <c r="D13" s="260">
        <f t="shared" si="13"/>
        <v>110</v>
      </c>
      <c r="E13" s="261" t="e">
        <f t="shared" si="0"/>
        <v>#N/A</v>
      </c>
      <c r="F13" s="265" t="e">
        <f t="shared" si="16"/>
        <v>#N/A</v>
      </c>
      <c r="G13" s="263" t="e">
        <f t="shared" si="31"/>
        <v>#N/A</v>
      </c>
      <c r="H13" s="264" t="e">
        <f t="shared" si="32"/>
        <v>#N/A</v>
      </c>
      <c r="I13" s="305" t="e">
        <f t="shared" si="33"/>
        <v>#N/A</v>
      </c>
      <c r="J13" s="264" t="e">
        <f t="shared" si="34"/>
        <v>#N/A</v>
      </c>
      <c r="K13" s="267" t="e">
        <f t="shared" si="35"/>
        <v>#N/A</v>
      </c>
      <c r="L13" s="264" t="e">
        <f t="shared" si="36"/>
        <v>#N/A</v>
      </c>
      <c r="M13" s="267" t="e">
        <f t="shared" si="37"/>
        <v>#N/A</v>
      </c>
      <c r="N13" s="264" t="e">
        <f t="shared" si="4"/>
        <v>#N/A</v>
      </c>
      <c r="O13" s="267" t="e">
        <f t="shared" si="38"/>
        <v>#N/A</v>
      </c>
      <c r="P13" s="264" t="e">
        <f t="shared" ref="P13" si="74">O13-O12</f>
        <v>#N/A</v>
      </c>
      <c r="Q13" s="267" t="e">
        <f t="shared" si="40"/>
        <v>#N/A</v>
      </c>
      <c r="R13" s="265" t="e">
        <f t="shared" si="5"/>
        <v>#N/A</v>
      </c>
      <c r="S13" s="267" t="e">
        <f t="shared" si="41"/>
        <v>#N/A</v>
      </c>
      <c r="T13" s="264" t="e">
        <f t="shared" si="6"/>
        <v>#N/A</v>
      </c>
      <c r="U13" s="267" t="e">
        <f t="shared" si="42"/>
        <v>#N/A</v>
      </c>
      <c r="V13" s="264" t="e">
        <f t="shared" ref="V13" si="75">U13-U12</f>
        <v>#N/A</v>
      </c>
      <c r="W13" s="266" t="e">
        <f t="shared" si="44"/>
        <v>#N/A</v>
      </c>
      <c r="X13" s="265" t="e">
        <f t="shared" si="45"/>
        <v>#N/A</v>
      </c>
      <c r="Y13" s="266" t="e">
        <f t="shared" si="46"/>
        <v>#N/A</v>
      </c>
      <c r="Z13" s="265" t="e">
        <f t="shared" si="47"/>
        <v>#N/A</v>
      </c>
      <c r="AA13" s="267" t="e">
        <f t="shared" si="48"/>
        <v>#N/A</v>
      </c>
      <c r="AB13" s="265" t="e">
        <f t="shared" si="49"/>
        <v>#N/A</v>
      </c>
      <c r="AC13" s="267" t="e">
        <f t="shared" si="50"/>
        <v>#N/A</v>
      </c>
      <c r="AD13" s="265" t="e">
        <f t="shared" si="51"/>
        <v>#N/A</v>
      </c>
      <c r="AE13" s="267" t="e">
        <f t="shared" si="52"/>
        <v>#N/A</v>
      </c>
      <c r="AF13" s="265" t="e">
        <f t="shared" si="53"/>
        <v>#N/A</v>
      </c>
      <c r="AG13" s="267" t="e">
        <f t="shared" si="54"/>
        <v>#N/A</v>
      </c>
      <c r="AH13" s="265" t="e">
        <f t="shared" si="55"/>
        <v>#N/A</v>
      </c>
      <c r="AI13" s="266" t="e">
        <f t="shared" si="56"/>
        <v>#N/A</v>
      </c>
      <c r="AJ13" s="265" t="e">
        <f t="shared" si="57"/>
        <v>#N/A</v>
      </c>
      <c r="AK13" s="266" t="e">
        <f t="shared" si="58"/>
        <v>#N/A</v>
      </c>
      <c r="AL13" s="265" t="e">
        <f t="shared" si="71"/>
        <v>#N/A</v>
      </c>
      <c r="AM13" s="269">
        <v>48</v>
      </c>
      <c r="AN13" s="270"/>
      <c r="AO13" s="271">
        <f t="shared" si="20"/>
        <v>0</v>
      </c>
      <c r="AP13" s="271"/>
      <c r="AQ13" s="273" t="e">
        <f t="shared" si="8"/>
        <v>#N/A</v>
      </c>
      <c r="AR13" s="273" t="e">
        <f t="shared" si="8"/>
        <v>#N/A</v>
      </c>
      <c r="AS13" s="274">
        <v>1670</v>
      </c>
      <c r="AT13" s="267" t="e">
        <f t="shared" si="1"/>
        <v>#N/A</v>
      </c>
      <c r="AU13" s="275" t="e">
        <f t="shared" si="30"/>
        <v>#N/A</v>
      </c>
      <c r="AV13" s="267" t="e">
        <f t="shared" si="24"/>
        <v>#N/A</v>
      </c>
      <c r="AW13" s="275" t="e">
        <f t="shared" si="9"/>
        <v>#N/A</v>
      </c>
      <c r="AX13" s="267" t="e">
        <f t="shared" si="25"/>
        <v>#N/A</v>
      </c>
      <c r="AY13" s="275" t="e">
        <f t="shared" si="59"/>
        <v>#N/A</v>
      </c>
      <c r="AZ13" s="267" t="e">
        <f t="shared" si="60"/>
        <v>#N/A</v>
      </c>
      <c r="BA13" s="275" t="e">
        <f t="shared" si="61"/>
        <v>#N/A</v>
      </c>
      <c r="BB13" s="267" t="e">
        <f t="shared" si="62"/>
        <v>#N/A</v>
      </c>
      <c r="BC13" s="275" t="e">
        <f t="shared" si="63"/>
        <v>#N/A</v>
      </c>
      <c r="BD13" s="267" t="e">
        <f t="shared" si="64"/>
        <v>#N/A</v>
      </c>
      <c r="BE13" s="275" t="e">
        <f t="shared" si="65"/>
        <v>#N/A</v>
      </c>
      <c r="BF13" s="267" t="e">
        <f t="shared" si="66"/>
        <v>#N/A</v>
      </c>
      <c r="BG13" s="275" t="e">
        <f t="shared" si="67"/>
        <v>#N/A</v>
      </c>
      <c r="BH13" s="267"/>
      <c r="BI13" s="275">
        <f t="shared" si="68"/>
        <v>0</v>
      </c>
      <c r="BJ13" s="267"/>
      <c r="BK13" s="275">
        <f t="shared" si="26"/>
        <v>0</v>
      </c>
      <c r="BL13" s="269">
        <v>67</v>
      </c>
      <c r="BM13" s="276"/>
      <c r="BN13" s="271"/>
      <c r="BO13" s="277" t="e">
        <f t="shared" si="10"/>
        <v>#N/A</v>
      </c>
      <c r="BP13" s="273"/>
      <c r="BQ13" s="273"/>
      <c r="BR13" s="273" t="e">
        <f t="shared" si="11"/>
        <v>#N/A</v>
      </c>
    </row>
    <row r="14" spans="1:152">
      <c r="A14" s="257">
        <f t="shared" si="12"/>
        <v>44876</v>
      </c>
      <c r="B14" s="258">
        <v>11</v>
      </c>
      <c r="C14" s="259">
        <f>[1]master!K15</f>
        <v>1240</v>
      </c>
      <c r="D14" s="260">
        <f t="shared" si="13"/>
        <v>110</v>
      </c>
      <c r="E14" s="261" t="e">
        <f t="shared" si="0"/>
        <v>#N/A</v>
      </c>
      <c r="F14" s="265" t="e">
        <f t="shared" si="16"/>
        <v>#N/A</v>
      </c>
      <c r="G14" s="263" t="e">
        <f t="shared" si="31"/>
        <v>#N/A</v>
      </c>
      <c r="H14" s="264" t="e">
        <f t="shared" si="32"/>
        <v>#N/A</v>
      </c>
      <c r="I14" s="305" t="e">
        <f t="shared" si="33"/>
        <v>#N/A</v>
      </c>
      <c r="J14" s="264" t="e">
        <f t="shared" si="34"/>
        <v>#N/A</v>
      </c>
      <c r="K14" s="267" t="e">
        <f t="shared" si="35"/>
        <v>#N/A</v>
      </c>
      <c r="L14" s="264" t="e">
        <f t="shared" si="36"/>
        <v>#N/A</v>
      </c>
      <c r="M14" s="267" t="e">
        <f t="shared" si="37"/>
        <v>#N/A</v>
      </c>
      <c r="N14" s="264" t="e">
        <f t="shared" si="4"/>
        <v>#N/A</v>
      </c>
      <c r="O14" s="267" t="e">
        <f t="shared" si="38"/>
        <v>#N/A</v>
      </c>
      <c r="P14" s="264" t="e">
        <f t="shared" ref="P14" si="76">O14-O13</f>
        <v>#N/A</v>
      </c>
      <c r="Q14" s="267" t="e">
        <f t="shared" si="40"/>
        <v>#N/A</v>
      </c>
      <c r="R14" s="265" t="e">
        <f t="shared" si="5"/>
        <v>#N/A</v>
      </c>
      <c r="S14" s="267" t="e">
        <f t="shared" si="41"/>
        <v>#N/A</v>
      </c>
      <c r="T14" s="264" t="e">
        <f t="shared" si="6"/>
        <v>#N/A</v>
      </c>
      <c r="U14" s="267" t="e">
        <f t="shared" si="42"/>
        <v>#N/A</v>
      </c>
      <c r="V14" s="264" t="e">
        <f t="shared" ref="V14" si="77">U14-U13</f>
        <v>#N/A</v>
      </c>
      <c r="W14" s="266" t="e">
        <f t="shared" si="44"/>
        <v>#N/A</v>
      </c>
      <c r="X14" s="303" t="e">
        <f t="shared" si="45"/>
        <v>#N/A</v>
      </c>
      <c r="Y14" s="266" t="e">
        <f t="shared" si="46"/>
        <v>#N/A</v>
      </c>
      <c r="Z14" s="265" t="e">
        <f t="shared" si="47"/>
        <v>#N/A</v>
      </c>
      <c r="AA14" s="267" t="e">
        <f t="shared" si="48"/>
        <v>#N/A</v>
      </c>
      <c r="AB14" s="265" t="e">
        <f t="shared" si="49"/>
        <v>#N/A</v>
      </c>
      <c r="AC14" s="267" t="e">
        <f t="shared" si="50"/>
        <v>#N/A</v>
      </c>
      <c r="AD14" s="265" t="e">
        <f t="shared" si="51"/>
        <v>#N/A</v>
      </c>
      <c r="AE14" s="267" t="e">
        <f t="shared" si="52"/>
        <v>#N/A</v>
      </c>
      <c r="AF14" s="265" t="e">
        <f t="shared" si="53"/>
        <v>#N/A</v>
      </c>
      <c r="AG14" s="267" t="e">
        <f t="shared" si="54"/>
        <v>#N/A</v>
      </c>
      <c r="AH14" s="265" t="e">
        <f t="shared" si="55"/>
        <v>#N/A</v>
      </c>
      <c r="AI14" s="266" t="e">
        <f t="shared" si="56"/>
        <v>#N/A</v>
      </c>
      <c r="AJ14" s="265" t="e">
        <f t="shared" si="57"/>
        <v>#N/A</v>
      </c>
      <c r="AK14" s="266" t="e">
        <f t="shared" si="58"/>
        <v>#N/A</v>
      </c>
      <c r="AL14" s="265" t="e">
        <f t="shared" si="71"/>
        <v>#N/A</v>
      </c>
      <c r="AM14" s="269">
        <v>52</v>
      </c>
      <c r="AN14" s="270"/>
      <c r="AO14" s="271">
        <f t="shared" si="20"/>
        <v>0</v>
      </c>
      <c r="AP14" s="271"/>
      <c r="AQ14" s="273" t="e">
        <f t="shared" si="8"/>
        <v>#N/A</v>
      </c>
      <c r="AR14" s="273" t="e">
        <f t="shared" si="8"/>
        <v>#N/A</v>
      </c>
      <c r="AS14" s="274">
        <v>1795</v>
      </c>
      <c r="AT14" s="267" t="e">
        <f t="shared" si="1"/>
        <v>#N/A</v>
      </c>
      <c r="AU14" s="275" t="e">
        <f t="shared" si="30"/>
        <v>#N/A</v>
      </c>
      <c r="AV14" s="267" t="e">
        <f t="shared" si="24"/>
        <v>#N/A</v>
      </c>
      <c r="AW14" s="275" t="e">
        <f t="shared" si="9"/>
        <v>#N/A</v>
      </c>
      <c r="AX14" s="267" t="e">
        <f t="shared" si="25"/>
        <v>#N/A</v>
      </c>
      <c r="AY14" s="275" t="e">
        <f t="shared" si="59"/>
        <v>#N/A</v>
      </c>
      <c r="AZ14" s="267" t="e">
        <f t="shared" si="60"/>
        <v>#N/A</v>
      </c>
      <c r="BA14" s="275" t="e">
        <f t="shared" si="61"/>
        <v>#N/A</v>
      </c>
      <c r="BB14" s="267" t="e">
        <f t="shared" si="62"/>
        <v>#N/A</v>
      </c>
      <c r="BC14" s="275" t="e">
        <f t="shared" si="63"/>
        <v>#N/A</v>
      </c>
      <c r="BD14" s="267" t="e">
        <f t="shared" si="64"/>
        <v>#N/A</v>
      </c>
      <c r="BE14" s="275" t="e">
        <f t="shared" si="65"/>
        <v>#N/A</v>
      </c>
      <c r="BF14" s="267" t="e">
        <f t="shared" si="66"/>
        <v>#N/A</v>
      </c>
      <c r="BG14" s="275" t="e">
        <f t="shared" si="67"/>
        <v>#N/A</v>
      </c>
      <c r="BH14" s="267"/>
      <c r="BI14" s="275">
        <f t="shared" si="68"/>
        <v>0</v>
      </c>
      <c r="BJ14" s="267"/>
      <c r="BK14" s="275">
        <f t="shared" si="26"/>
        <v>0</v>
      </c>
      <c r="BL14" s="269">
        <v>69</v>
      </c>
      <c r="BM14" s="276"/>
      <c r="BN14" s="271"/>
      <c r="BO14" s="277" t="e">
        <f t="shared" si="10"/>
        <v>#N/A</v>
      </c>
      <c r="BP14" s="273"/>
      <c r="BQ14" s="273"/>
      <c r="BR14" s="273" t="e">
        <f t="shared" si="11"/>
        <v>#N/A</v>
      </c>
    </row>
    <row r="15" spans="1:152">
      <c r="A15" s="257">
        <f t="shared" si="12"/>
        <v>44883</v>
      </c>
      <c r="B15" s="258">
        <v>12</v>
      </c>
      <c r="C15" s="259">
        <f>[1]master!K16</f>
        <v>1340</v>
      </c>
      <c r="D15" s="260">
        <f t="shared" si="13"/>
        <v>100</v>
      </c>
      <c r="E15" s="261" t="e">
        <f t="shared" si="0"/>
        <v>#N/A</v>
      </c>
      <c r="F15" s="265" t="e">
        <f t="shared" si="16"/>
        <v>#N/A</v>
      </c>
      <c r="G15" s="263" t="e">
        <f t="shared" si="31"/>
        <v>#N/A</v>
      </c>
      <c r="H15" s="264" t="e">
        <f t="shared" si="32"/>
        <v>#N/A</v>
      </c>
      <c r="I15" s="305" t="e">
        <f t="shared" si="33"/>
        <v>#N/A</v>
      </c>
      <c r="J15" s="264" t="e">
        <f t="shared" si="34"/>
        <v>#N/A</v>
      </c>
      <c r="K15" s="267" t="e">
        <f t="shared" si="35"/>
        <v>#N/A</v>
      </c>
      <c r="L15" s="264" t="e">
        <f t="shared" si="36"/>
        <v>#N/A</v>
      </c>
      <c r="M15" s="267" t="e">
        <f t="shared" si="37"/>
        <v>#N/A</v>
      </c>
      <c r="N15" s="264" t="e">
        <f t="shared" si="4"/>
        <v>#N/A</v>
      </c>
      <c r="O15" s="267" t="e">
        <f t="shared" si="38"/>
        <v>#N/A</v>
      </c>
      <c r="P15" s="264" t="e">
        <f t="shared" ref="P15" si="78">O15-O14</f>
        <v>#N/A</v>
      </c>
      <c r="Q15" s="267" t="e">
        <f t="shared" si="40"/>
        <v>#N/A</v>
      </c>
      <c r="R15" s="265" t="e">
        <f t="shared" si="5"/>
        <v>#N/A</v>
      </c>
      <c r="S15" s="267" t="e">
        <f t="shared" si="41"/>
        <v>#N/A</v>
      </c>
      <c r="T15" s="264" t="e">
        <f t="shared" si="6"/>
        <v>#N/A</v>
      </c>
      <c r="U15" s="267" t="e">
        <f t="shared" si="42"/>
        <v>#N/A</v>
      </c>
      <c r="V15" s="264" t="e">
        <f t="shared" ref="V15" si="79">U15-U14</f>
        <v>#N/A</v>
      </c>
      <c r="W15" s="266" t="e">
        <f t="shared" si="44"/>
        <v>#N/A</v>
      </c>
      <c r="X15" s="265" t="e">
        <f t="shared" si="45"/>
        <v>#N/A</v>
      </c>
      <c r="Y15" s="266" t="e">
        <f t="shared" si="46"/>
        <v>#N/A</v>
      </c>
      <c r="Z15" s="265" t="e">
        <f t="shared" si="47"/>
        <v>#N/A</v>
      </c>
      <c r="AA15" s="267" t="e">
        <f t="shared" si="48"/>
        <v>#N/A</v>
      </c>
      <c r="AB15" s="265" t="e">
        <f t="shared" si="49"/>
        <v>#N/A</v>
      </c>
      <c r="AC15" s="267" t="e">
        <f t="shared" si="50"/>
        <v>#N/A</v>
      </c>
      <c r="AD15" s="265" t="e">
        <f t="shared" si="51"/>
        <v>#N/A</v>
      </c>
      <c r="AE15" s="267" t="e">
        <f t="shared" si="52"/>
        <v>#N/A</v>
      </c>
      <c r="AF15" s="265" t="e">
        <f t="shared" si="53"/>
        <v>#N/A</v>
      </c>
      <c r="AG15" s="267" t="e">
        <f t="shared" si="54"/>
        <v>#N/A</v>
      </c>
      <c r="AH15" s="265" t="e">
        <f t="shared" si="55"/>
        <v>#N/A</v>
      </c>
      <c r="AI15" s="266" t="e">
        <f t="shared" si="56"/>
        <v>#N/A</v>
      </c>
      <c r="AJ15" s="265" t="e">
        <f t="shared" si="57"/>
        <v>#N/A</v>
      </c>
      <c r="AK15" s="266" t="e">
        <f t="shared" si="58"/>
        <v>#N/A</v>
      </c>
      <c r="AL15" s="265" t="e">
        <f t="shared" si="71"/>
        <v>#N/A</v>
      </c>
      <c r="AM15" s="269">
        <v>56</v>
      </c>
      <c r="AN15" s="270"/>
      <c r="AO15" s="271">
        <f t="shared" si="20"/>
        <v>0</v>
      </c>
      <c r="AP15" s="271"/>
      <c r="AQ15" s="273" t="e">
        <f t="shared" si="8"/>
        <v>#N/A</v>
      </c>
      <c r="AR15" s="273" t="e">
        <f t="shared" si="8"/>
        <v>#N/A</v>
      </c>
      <c r="AS15" s="274">
        <v>1920</v>
      </c>
      <c r="AT15" s="267" t="e">
        <f t="shared" si="1"/>
        <v>#N/A</v>
      </c>
      <c r="AU15" s="275" t="e">
        <f t="shared" si="30"/>
        <v>#N/A</v>
      </c>
      <c r="AV15" s="267" t="e">
        <f t="shared" si="24"/>
        <v>#N/A</v>
      </c>
      <c r="AW15" s="275" t="e">
        <f t="shared" si="9"/>
        <v>#N/A</v>
      </c>
      <c r="AX15" s="267" t="e">
        <f t="shared" si="25"/>
        <v>#N/A</v>
      </c>
      <c r="AY15" s="275" t="e">
        <f t="shared" si="59"/>
        <v>#N/A</v>
      </c>
      <c r="AZ15" s="267" t="e">
        <f t="shared" si="60"/>
        <v>#N/A</v>
      </c>
      <c r="BA15" s="275" t="e">
        <f t="shared" si="61"/>
        <v>#N/A</v>
      </c>
      <c r="BB15" s="267" t="e">
        <f t="shared" si="62"/>
        <v>#N/A</v>
      </c>
      <c r="BC15" s="275" t="e">
        <f t="shared" si="63"/>
        <v>#N/A</v>
      </c>
      <c r="BD15" s="267" t="e">
        <f t="shared" si="64"/>
        <v>#N/A</v>
      </c>
      <c r="BE15" s="275" t="e">
        <f t="shared" si="65"/>
        <v>#N/A</v>
      </c>
      <c r="BF15" s="267" t="e">
        <f t="shared" si="66"/>
        <v>#N/A</v>
      </c>
      <c r="BG15" s="275" t="e">
        <f t="shared" si="67"/>
        <v>#N/A</v>
      </c>
      <c r="BH15" s="267"/>
      <c r="BI15" s="275">
        <f t="shared" si="68"/>
        <v>0</v>
      </c>
      <c r="BJ15" s="267"/>
      <c r="BK15" s="275">
        <f t="shared" si="26"/>
        <v>0</v>
      </c>
      <c r="BL15" s="269">
        <v>71</v>
      </c>
      <c r="BM15" s="276"/>
      <c r="BN15" s="271"/>
      <c r="BO15" s="277" t="e">
        <f t="shared" si="10"/>
        <v>#N/A</v>
      </c>
      <c r="BP15" s="273"/>
      <c r="BQ15" s="273"/>
      <c r="BR15" s="273" t="e">
        <f t="shared" si="11"/>
        <v>#N/A</v>
      </c>
    </row>
    <row r="16" spans="1:152">
      <c r="A16" s="257">
        <f t="shared" si="12"/>
        <v>44890</v>
      </c>
      <c r="B16" s="258">
        <v>13</v>
      </c>
      <c r="C16" s="259">
        <f>[1]master!K17</f>
        <v>1440</v>
      </c>
      <c r="D16" s="260">
        <f t="shared" si="13"/>
        <v>100</v>
      </c>
      <c r="E16" s="261" t="e">
        <f t="shared" si="0"/>
        <v>#N/A</v>
      </c>
      <c r="F16" s="265" t="e">
        <f t="shared" si="16"/>
        <v>#N/A</v>
      </c>
      <c r="G16" s="263" t="e">
        <f t="shared" si="31"/>
        <v>#N/A</v>
      </c>
      <c r="H16" s="264" t="e">
        <f t="shared" si="32"/>
        <v>#N/A</v>
      </c>
      <c r="I16" s="305" t="e">
        <f t="shared" si="33"/>
        <v>#N/A</v>
      </c>
      <c r="J16" s="264" t="e">
        <f t="shared" si="34"/>
        <v>#N/A</v>
      </c>
      <c r="K16" s="267" t="e">
        <f t="shared" si="35"/>
        <v>#N/A</v>
      </c>
      <c r="L16" s="264" t="e">
        <f t="shared" si="36"/>
        <v>#N/A</v>
      </c>
      <c r="M16" s="267" t="e">
        <f t="shared" si="37"/>
        <v>#N/A</v>
      </c>
      <c r="N16" s="264" t="e">
        <f t="shared" si="4"/>
        <v>#N/A</v>
      </c>
      <c r="O16" s="267" t="e">
        <f t="shared" si="38"/>
        <v>#N/A</v>
      </c>
      <c r="P16" s="264" t="e">
        <f t="shared" ref="P16" si="80">O16-O15</f>
        <v>#N/A</v>
      </c>
      <c r="Q16" s="267" t="e">
        <f t="shared" si="40"/>
        <v>#N/A</v>
      </c>
      <c r="R16" s="265" t="e">
        <f t="shared" si="5"/>
        <v>#N/A</v>
      </c>
      <c r="S16" s="267" t="e">
        <f t="shared" si="41"/>
        <v>#N/A</v>
      </c>
      <c r="T16" s="264" t="e">
        <f t="shared" si="6"/>
        <v>#N/A</v>
      </c>
      <c r="U16" s="267" t="e">
        <f t="shared" si="42"/>
        <v>#N/A</v>
      </c>
      <c r="V16" s="264" t="e">
        <f t="shared" ref="V16" si="81">U16-U15</f>
        <v>#N/A</v>
      </c>
      <c r="W16" s="266" t="e">
        <f t="shared" si="44"/>
        <v>#N/A</v>
      </c>
      <c r="X16" s="265" t="e">
        <f t="shared" si="45"/>
        <v>#N/A</v>
      </c>
      <c r="Y16" s="266" t="e">
        <f t="shared" si="46"/>
        <v>#N/A</v>
      </c>
      <c r="Z16" s="265" t="e">
        <f t="shared" si="47"/>
        <v>#N/A</v>
      </c>
      <c r="AA16" s="267" t="e">
        <f t="shared" si="48"/>
        <v>#N/A</v>
      </c>
      <c r="AB16" s="265" t="e">
        <f t="shared" si="49"/>
        <v>#N/A</v>
      </c>
      <c r="AC16" s="267" t="e">
        <f t="shared" si="50"/>
        <v>#N/A</v>
      </c>
      <c r="AD16" s="265" t="e">
        <f t="shared" si="51"/>
        <v>#N/A</v>
      </c>
      <c r="AE16" s="267" t="e">
        <f t="shared" si="52"/>
        <v>#N/A</v>
      </c>
      <c r="AF16" s="265" t="e">
        <f t="shared" si="53"/>
        <v>#N/A</v>
      </c>
      <c r="AG16" s="267" t="e">
        <f t="shared" si="54"/>
        <v>#N/A</v>
      </c>
      <c r="AH16" s="265" t="e">
        <f t="shared" si="55"/>
        <v>#N/A</v>
      </c>
      <c r="AI16" s="266" t="e">
        <f t="shared" si="56"/>
        <v>#N/A</v>
      </c>
      <c r="AJ16" s="265" t="e">
        <f t="shared" si="57"/>
        <v>#N/A</v>
      </c>
      <c r="AK16" s="266" t="e">
        <f t="shared" si="58"/>
        <v>#N/A</v>
      </c>
      <c r="AL16" s="265" t="e">
        <f t="shared" si="71"/>
        <v>#N/A</v>
      </c>
      <c r="AM16" s="269">
        <v>61</v>
      </c>
      <c r="AN16" s="270"/>
      <c r="AO16" s="271">
        <f t="shared" si="20"/>
        <v>0</v>
      </c>
      <c r="AP16" s="271"/>
      <c r="AQ16" s="273" t="e">
        <f t="shared" si="8"/>
        <v>#N/A</v>
      </c>
      <c r="AR16" s="273" t="e">
        <f t="shared" si="8"/>
        <v>#N/A</v>
      </c>
      <c r="AS16" s="274">
        <v>2045</v>
      </c>
      <c r="AT16" s="267" t="e">
        <f t="shared" si="1"/>
        <v>#N/A</v>
      </c>
      <c r="AU16" s="275" t="e">
        <f t="shared" si="30"/>
        <v>#N/A</v>
      </c>
      <c r="AV16" s="267" t="e">
        <f t="shared" si="24"/>
        <v>#N/A</v>
      </c>
      <c r="AW16" s="275" t="e">
        <f t="shared" si="9"/>
        <v>#N/A</v>
      </c>
      <c r="AX16" s="267" t="e">
        <f t="shared" si="25"/>
        <v>#N/A</v>
      </c>
      <c r="AY16" s="275" t="e">
        <f t="shared" si="59"/>
        <v>#N/A</v>
      </c>
      <c r="AZ16" s="267" t="e">
        <f t="shared" si="60"/>
        <v>#N/A</v>
      </c>
      <c r="BA16" s="275" t="e">
        <f t="shared" si="61"/>
        <v>#N/A</v>
      </c>
      <c r="BB16" s="267" t="e">
        <f t="shared" si="62"/>
        <v>#N/A</v>
      </c>
      <c r="BC16" s="275" t="e">
        <f t="shared" si="63"/>
        <v>#N/A</v>
      </c>
      <c r="BD16" s="267" t="e">
        <f t="shared" si="64"/>
        <v>#N/A</v>
      </c>
      <c r="BE16" s="275" t="e">
        <f t="shared" si="65"/>
        <v>#N/A</v>
      </c>
      <c r="BF16" s="267" t="e">
        <f t="shared" si="66"/>
        <v>#N/A</v>
      </c>
      <c r="BG16" s="275" t="e">
        <f t="shared" si="67"/>
        <v>#N/A</v>
      </c>
      <c r="BH16" s="267"/>
      <c r="BI16" s="275">
        <f t="shared" si="68"/>
        <v>0</v>
      </c>
      <c r="BJ16" s="267"/>
      <c r="BK16" s="275">
        <f t="shared" si="26"/>
        <v>0</v>
      </c>
      <c r="BL16" s="269">
        <v>75</v>
      </c>
      <c r="BM16" s="276"/>
      <c r="BN16" s="271"/>
      <c r="BO16" s="277" t="e">
        <f t="shared" si="10"/>
        <v>#N/A</v>
      </c>
      <c r="BP16" s="273"/>
      <c r="BQ16" s="273"/>
      <c r="BR16" s="273" t="e">
        <f t="shared" si="11"/>
        <v>#N/A</v>
      </c>
    </row>
    <row r="17" spans="1:70">
      <c r="A17" s="257">
        <f t="shared" si="12"/>
        <v>44897</v>
      </c>
      <c r="B17" s="258">
        <v>14</v>
      </c>
      <c r="C17" s="259">
        <f>[1]master!K18</f>
        <v>1540</v>
      </c>
      <c r="D17" s="260">
        <f t="shared" si="13"/>
        <v>100</v>
      </c>
      <c r="E17" s="261" t="e">
        <f t="shared" si="0"/>
        <v>#N/A</v>
      </c>
      <c r="F17" s="265" t="e">
        <f t="shared" si="16"/>
        <v>#N/A</v>
      </c>
      <c r="G17" s="263" t="e">
        <f t="shared" si="31"/>
        <v>#N/A</v>
      </c>
      <c r="H17" s="264" t="e">
        <f t="shared" si="32"/>
        <v>#N/A</v>
      </c>
      <c r="I17" s="305" t="e">
        <f t="shared" si="33"/>
        <v>#N/A</v>
      </c>
      <c r="J17" s="264" t="e">
        <f t="shared" si="34"/>
        <v>#N/A</v>
      </c>
      <c r="K17" s="267" t="e">
        <f t="shared" si="35"/>
        <v>#N/A</v>
      </c>
      <c r="L17" s="264" t="e">
        <f t="shared" si="36"/>
        <v>#N/A</v>
      </c>
      <c r="M17" s="267" t="e">
        <f t="shared" si="37"/>
        <v>#N/A</v>
      </c>
      <c r="N17" s="264" t="e">
        <f t="shared" si="4"/>
        <v>#N/A</v>
      </c>
      <c r="O17" s="267" t="e">
        <f t="shared" si="38"/>
        <v>#N/A</v>
      </c>
      <c r="P17" s="264" t="e">
        <f t="shared" ref="P17" si="82">O17-O16</f>
        <v>#N/A</v>
      </c>
      <c r="Q17" s="267" t="e">
        <f t="shared" si="40"/>
        <v>#N/A</v>
      </c>
      <c r="R17" s="265" t="e">
        <f t="shared" si="5"/>
        <v>#N/A</v>
      </c>
      <c r="S17" s="267" t="e">
        <f t="shared" si="41"/>
        <v>#N/A</v>
      </c>
      <c r="T17" s="264" t="e">
        <f t="shared" si="6"/>
        <v>#N/A</v>
      </c>
      <c r="U17" s="267" t="e">
        <f t="shared" si="42"/>
        <v>#N/A</v>
      </c>
      <c r="V17" s="264" t="e">
        <f t="shared" ref="V17" si="83">U17-U16</f>
        <v>#N/A</v>
      </c>
      <c r="W17" s="266" t="e">
        <f t="shared" si="44"/>
        <v>#N/A</v>
      </c>
      <c r="X17" s="265" t="e">
        <f t="shared" si="45"/>
        <v>#N/A</v>
      </c>
      <c r="Y17" s="266" t="e">
        <f t="shared" si="46"/>
        <v>#N/A</v>
      </c>
      <c r="Z17" s="265" t="e">
        <f t="shared" si="47"/>
        <v>#N/A</v>
      </c>
      <c r="AA17" s="267" t="e">
        <f t="shared" si="48"/>
        <v>#N/A</v>
      </c>
      <c r="AB17" s="265" t="e">
        <f t="shared" si="49"/>
        <v>#N/A</v>
      </c>
      <c r="AC17" s="267" t="e">
        <f t="shared" si="50"/>
        <v>#N/A</v>
      </c>
      <c r="AD17" s="265" t="e">
        <f t="shared" si="51"/>
        <v>#N/A</v>
      </c>
      <c r="AE17" s="267" t="e">
        <f t="shared" si="52"/>
        <v>#N/A</v>
      </c>
      <c r="AF17" s="265" t="e">
        <f t="shared" si="53"/>
        <v>#N/A</v>
      </c>
      <c r="AG17" s="267" t="e">
        <f t="shared" si="54"/>
        <v>#N/A</v>
      </c>
      <c r="AH17" s="265" t="e">
        <f t="shared" si="55"/>
        <v>#N/A</v>
      </c>
      <c r="AI17" s="266" t="e">
        <f t="shared" si="56"/>
        <v>#N/A</v>
      </c>
      <c r="AJ17" s="265" t="e">
        <f t="shared" si="57"/>
        <v>#N/A</v>
      </c>
      <c r="AK17" s="266" t="e">
        <f t="shared" si="58"/>
        <v>#N/A</v>
      </c>
      <c r="AL17" s="265" t="e">
        <f t="shared" si="71"/>
        <v>#N/A</v>
      </c>
      <c r="AM17" s="269">
        <v>67</v>
      </c>
      <c r="AN17" s="270"/>
      <c r="AO17" s="271">
        <f t="shared" si="20"/>
        <v>0</v>
      </c>
      <c r="AP17" s="271"/>
      <c r="AQ17" s="273" t="e">
        <f t="shared" si="8"/>
        <v>#N/A</v>
      </c>
      <c r="AR17" s="273" t="e">
        <f t="shared" si="8"/>
        <v>#N/A</v>
      </c>
      <c r="AS17" s="274">
        <v>2170</v>
      </c>
      <c r="AT17" s="267" t="e">
        <f t="shared" si="1"/>
        <v>#N/A</v>
      </c>
      <c r="AU17" s="275" t="e">
        <f t="shared" si="30"/>
        <v>#N/A</v>
      </c>
      <c r="AV17" s="267" t="e">
        <f t="shared" si="24"/>
        <v>#N/A</v>
      </c>
      <c r="AW17" s="275" t="e">
        <f t="shared" si="9"/>
        <v>#N/A</v>
      </c>
      <c r="AX17" s="267" t="e">
        <f t="shared" si="25"/>
        <v>#N/A</v>
      </c>
      <c r="AY17" s="275" t="e">
        <f t="shared" si="59"/>
        <v>#N/A</v>
      </c>
      <c r="AZ17" s="267" t="e">
        <f t="shared" si="60"/>
        <v>#N/A</v>
      </c>
      <c r="BA17" s="275" t="e">
        <f t="shared" si="61"/>
        <v>#N/A</v>
      </c>
      <c r="BB17" s="267" t="e">
        <f t="shared" si="62"/>
        <v>#N/A</v>
      </c>
      <c r="BC17" s="275" t="e">
        <f t="shared" si="63"/>
        <v>#N/A</v>
      </c>
      <c r="BD17" s="267" t="e">
        <f t="shared" si="64"/>
        <v>#N/A</v>
      </c>
      <c r="BE17" s="275" t="e">
        <f t="shared" si="65"/>
        <v>#N/A</v>
      </c>
      <c r="BF17" s="267" t="e">
        <f t="shared" si="66"/>
        <v>#N/A</v>
      </c>
      <c r="BG17" s="275" t="e">
        <f t="shared" si="67"/>
        <v>#N/A</v>
      </c>
      <c r="BH17" s="267"/>
      <c r="BI17" s="275">
        <f t="shared" si="68"/>
        <v>0</v>
      </c>
      <c r="BJ17" s="267"/>
      <c r="BK17" s="275">
        <f t="shared" si="26"/>
        <v>0</v>
      </c>
      <c r="BL17" s="269">
        <v>80</v>
      </c>
      <c r="BM17" s="276"/>
      <c r="BN17" s="271"/>
      <c r="BO17" s="277" t="e">
        <f t="shared" si="10"/>
        <v>#N/A</v>
      </c>
      <c r="BP17" s="273"/>
      <c r="BQ17" s="273"/>
      <c r="BR17" s="273" t="e">
        <f t="shared" si="11"/>
        <v>#N/A</v>
      </c>
    </row>
    <row r="18" spans="1:70">
      <c r="A18" s="257">
        <f t="shared" si="12"/>
        <v>44904</v>
      </c>
      <c r="B18" s="258">
        <v>15</v>
      </c>
      <c r="C18" s="259">
        <f>[1]master!K19</f>
        <v>1650</v>
      </c>
      <c r="D18" s="260">
        <f t="shared" si="13"/>
        <v>110</v>
      </c>
      <c r="E18" s="261" t="e">
        <f t="shared" si="0"/>
        <v>#N/A</v>
      </c>
      <c r="F18" s="265" t="e">
        <f t="shared" si="16"/>
        <v>#N/A</v>
      </c>
      <c r="G18" s="267" t="e">
        <f t="shared" si="31"/>
        <v>#N/A</v>
      </c>
      <c r="H18" s="264" t="e">
        <f t="shared" si="32"/>
        <v>#N/A</v>
      </c>
      <c r="I18" s="267" t="e">
        <f t="shared" si="33"/>
        <v>#N/A</v>
      </c>
      <c r="J18" s="264" t="e">
        <f t="shared" si="34"/>
        <v>#N/A</v>
      </c>
      <c r="K18" s="267" t="e">
        <f t="shared" si="35"/>
        <v>#N/A</v>
      </c>
      <c r="L18" s="264" t="e">
        <f t="shared" si="36"/>
        <v>#N/A</v>
      </c>
      <c r="M18" s="267" t="e">
        <f t="shared" si="37"/>
        <v>#N/A</v>
      </c>
      <c r="N18" s="264" t="e">
        <f t="shared" si="4"/>
        <v>#N/A</v>
      </c>
      <c r="O18" s="267" t="e">
        <f t="shared" si="38"/>
        <v>#N/A</v>
      </c>
      <c r="P18" s="264" t="e">
        <f t="shared" ref="P18" si="84">O18-O17</f>
        <v>#N/A</v>
      </c>
      <c r="Q18" s="267" t="e">
        <f t="shared" si="40"/>
        <v>#N/A</v>
      </c>
      <c r="R18" s="265" t="e">
        <f t="shared" si="5"/>
        <v>#N/A</v>
      </c>
      <c r="S18" s="267" t="e">
        <f t="shared" si="41"/>
        <v>#N/A</v>
      </c>
      <c r="T18" s="264" t="e">
        <f t="shared" si="6"/>
        <v>#N/A</v>
      </c>
      <c r="U18" s="267" t="e">
        <f t="shared" si="42"/>
        <v>#N/A</v>
      </c>
      <c r="V18" s="264" t="e">
        <f t="shared" ref="V18" si="85">U18-U17</f>
        <v>#N/A</v>
      </c>
      <c r="W18" s="266" t="e">
        <f t="shared" si="44"/>
        <v>#N/A</v>
      </c>
      <c r="X18" s="265" t="e">
        <f t="shared" si="45"/>
        <v>#N/A</v>
      </c>
      <c r="Y18" s="266" t="e">
        <f t="shared" si="46"/>
        <v>#N/A</v>
      </c>
      <c r="Z18" s="265" t="e">
        <f t="shared" si="47"/>
        <v>#N/A</v>
      </c>
      <c r="AA18" s="267" t="e">
        <f t="shared" si="48"/>
        <v>#N/A</v>
      </c>
      <c r="AB18" s="265" t="e">
        <f t="shared" si="49"/>
        <v>#N/A</v>
      </c>
      <c r="AC18" s="267" t="e">
        <f t="shared" si="50"/>
        <v>#N/A</v>
      </c>
      <c r="AD18" s="265" t="e">
        <f t="shared" si="51"/>
        <v>#N/A</v>
      </c>
      <c r="AE18" s="267" t="e">
        <f t="shared" si="52"/>
        <v>#N/A</v>
      </c>
      <c r="AF18" s="265" t="e">
        <f t="shared" si="53"/>
        <v>#N/A</v>
      </c>
      <c r="AG18" s="267" t="e">
        <f t="shared" si="54"/>
        <v>#N/A</v>
      </c>
      <c r="AH18" s="265" t="e">
        <f t="shared" si="55"/>
        <v>#N/A</v>
      </c>
      <c r="AI18" s="266" t="e">
        <f t="shared" si="56"/>
        <v>#N/A</v>
      </c>
      <c r="AJ18" s="265" t="e">
        <f t="shared" si="57"/>
        <v>#N/A</v>
      </c>
      <c r="AK18" s="266" t="e">
        <f t="shared" si="58"/>
        <v>#N/A</v>
      </c>
      <c r="AL18" s="265" t="e">
        <f t="shared" si="71"/>
        <v>#N/A</v>
      </c>
      <c r="AM18" s="269">
        <v>74</v>
      </c>
      <c r="AN18" s="270"/>
      <c r="AO18" s="271">
        <f t="shared" si="20"/>
        <v>0</v>
      </c>
      <c r="AP18" s="271"/>
      <c r="AQ18" s="273" t="e">
        <f t="shared" si="8"/>
        <v>#N/A</v>
      </c>
      <c r="AR18" s="273" t="e">
        <f t="shared" si="8"/>
        <v>#N/A</v>
      </c>
      <c r="AS18" s="274">
        <v>2295</v>
      </c>
      <c r="AT18" s="267" t="e">
        <f t="shared" si="1"/>
        <v>#N/A</v>
      </c>
      <c r="AU18" s="275" t="e">
        <f t="shared" si="30"/>
        <v>#N/A</v>
      </c>
      <c r="AV18" s="267" t="e">
        <f t="shared" si="24"/>
        <v>#N/A</v>
      </c>
      <c r="AW18" s="275" t="e">
        <f t="shared" si="9"/>
        <v>#N/A</v>
      </c>
      <c r="AX18" s="267" t="e">
        <f t="shared" si="25"/>
        <v>#N/A</v>
      </c>
      <c r="AY18" s="275" t="e">
        <f t="shared" si="59"/>
        <v>#N/A</v>
      </c>
      <c r="AZ18" s="267" t="e">
        <f t="shared" si="60"/>
        <v>#N/A</v>
      </c>
      <c r="BA18" s="275" t="e">
        <f t="shared" si="61"/>
        <v>#N/A</v>
      </c>
      <c r="BB18" s="267" t="e">
        <f t="shared" si="62"/>
        <v>#N/A</v>
      </c>
      <c r="BC18" s="275" t="e">
        <f t="shared" si="63"/>
        <v>#N/A</v>
      </c>
      <c r="BD18" s="267" t="e">
        <f t="shared" si="64"/>
        <v>#N/A</v>
      </c>
      <c r="BE18" s="275" t="e">
        <f t="shared" si="65"/>
        <v>#N/A</v>
      </c>
      <c r="BF18" s="267" t="e">
        <f t="shared" si="66"/>
        <v>#N/A</v>
      </c>
      <c r="BG18" s="275" t="e">
        <f t="shared" si="67"/>
        <v>#N/A</v>
      </c>
      <c r="BH18" s="267"/>
      <c r="BI18" s="275">
        <f t="shared" si="68"/>
        <v>0</v>
      </c>
      <c r="BJ18" s="267"/>
      <c r="BK18" s="275">
        <f t="shared" si="26"/>
        <v>0</v>
      </c>
      <c r="BL18" s="269">
        <v>85</v>
      </c>
      <c r="BM18" s="276"/>
      <c r="BN18" s="271"/>
      <c r="BO18" s="277" t="e">
        <f t="shared" si="10"/>
        <v>#N/A</v>
      </c>
      <c r="BP18" s="273"/>
      <c r="BQ18" s="273"/>
      <c r="BR18" s="273" t="e">
        <f t="shared" si="11"/>
        <v>#N/A</v>
      </c>
    </row>
    <row r="19" spans="1:70">
      <c r="A19" s="257">
        <f t="shared" si="12"/>
        <v>44911</v>
      </c>
      <c r="B19" s="258">
        <v>16</v>
      </c>
      <c r="C19" s="259">
        <f>[1]master!K20</f>
        <v>1780</v>
      </c>
      <c r="D19" s="260">
        <f t="shared" si="13"/>
        <v>130</v>
      </c>
      <c r="E19" s="261" t="e">
        <f t="shared" si="0"/>
        <v>#N/A</v>
      </c>
      <c r="F19" s="265" t="e">
        <f t="shared" si="16"/>
        <v>#N/A</v>
      </c>
      <c r="G19" s="267" t="e">
        <f t="shared" si="31"/>
        <v>#N/A</v>
      </c>
      <c r="H19" s="264" t="e">
        <f t="shared" si="32"/>
        <v>#N/A</v>
      </c>
      <c r="I19" s="267" t="e">
        <f t="shared" si="33"/>
        <v>#N/A</v>
      </c>
      <c r="J19" s="264" t="e">
        <f t="shared" si="34"/>
        <v>#N/A</v>
      </c>
      <c r="K19" s="267" t="e">
        <f t="shared" si="35"/>
        <v>#N/A</v>
      </c>
      <c r="L19" s="264" t="e">
        <f t="shared" si="36"/>
        <v>#N/A</v>
      </c>
      <c r="M19" s="267" t="e">
        <f t="shared" si="37"/>
        <v>#N/A</v>
      </c>
      <c r="N19" s="264" t="e">
        <f t="shared" si="4"/>
        <v>#N/A</v>
      </c>
      <c r="O19" s="267" t="e">
        <f t="shared" si="38"/>
        <v>#N/A</v>
      </c>
      <c r="P19" s="264" t="e">
        <f t="shared" ref="P19" si="86">O19-O18</f>
        <v>#N/A</v>
      </c>
      <c r="Q19" s="267" t="e">
        <f t="shared" si="40"/>
        <v>#N/A</v>
      </c>
      <c r="R19" s="265" t="e">
        <f t="shared" si="5"/>
        <v>#N/A</v>
      </c>
      <c r="S19" s="267" t="e">
        <f t="shared" si="41"/>
        <v>#N/A</v>
      </c>
      <c r="T19" s="264" t="e">
        <f t="shared" si="6"/>
        <v>#N/A</v>
      </c>
      <c r="U19" s="267" t="e">
        <f t="shared" si="42"/>
        <v>#N/A</v>
      </c>
      <c r="V19" s="264" t="e">
        <f t="shared" ref="V19" si="87">U19-U18</f>
        <v>#N/A</v>
      </c>
      <c r="W19" s="266" t="e">
        <f t="shared" si="44"/>
        <v>#N/A</v>
      </c>
      <c r="X19" s="265" t="e">
        <f t="shared" si="45"/>
        <v>#N/A</v>
      </c>
      <c r="Y19" s="266" t="e">
        <f t="shared" si="46"/>
        <v>#N/A</v>
      </c>
      <c r="Z19" s="265" t="e">
        <f t="shared" si="47"/>
        <v>#N/A</v>
      </c>
      <c r="AA19" s="267" t="e">
        <f t="shared" si="48"/>
        <v>#N/A</v>
      </c>
      <c r="AB19" s="265" t="e">
        <f t="shared" si="49"/>
        <v>#N/A</v>
      </c>
      <c r="AC19" s="267" t="e">
        <f t="shared" si="50"/>
        <v>#N/A</v>
      </c>
      <c r="AD19" s="265" t="e">
        <f t="shared" si="51"/>
        <v>#N/A</v>
      </c>
      <c r="AE19" s="267" t="e">
        <f t="shared" si="52"/>
        <v>#N/A</v>
      </c>
      <c r="AF19" s="265" t="e">
        <f t="shared" si="53"/>
        <v>#N/A</v>
      </c>
      <c r="AG19" s="267" t="e">
        <f t="shared" si="54"/>
        <v>#N/A</v>
      </c>
      <c r="AH19" s="265" t="e">
        <f t="shared" si="55"/>
        <v>#N/A</v>
      </c>
      <c r="AI19" s="266" t="e">
        <f t="shared" si="56"/>
        <v>#N/A</v>
      </c>
      <c r="AJ19" s="265" t="e">
        <f t="shared" si="57"/>
        <v>#N/A</v>
      </c>
      <c r="AK19" s="266" t="e">
        <f t="shared" si="58"/>
        <v>#N/A</v>
      </c>
      <c r="AL19" s="265" t="e">
        <f t="shared" si="71"/>
        <v>#N/A</v>
      </c>
      <c r="AM19" s="269">
        <v>82</v>
      </c>
      <c r="AN19" s="270"/>
      <c r="AO19" s="271">
        <f t="shared" si="20"/>
        <v>0</v>
      </c>
      <c r="AP19" s="271"/>
      <c r="AQ19" s="273" t="e">
        <f t="shared" si="8"/>
        <v>#N/A</v>
      </c>
      <c r="AR19" s="273" t="e">
        <f t="shared" si="8"/>
        <v>#N/A</v>
      </c>
      <c r="AS19" s="274">
        <v>2420</v>
      </c>
      <c r="AT19" s="267" t="e">
        <f t="shared" si="1"/>
        <v>#N/A</v>
      </c>
      <c r="AU19" s="275" t="e">
        <f t="shared" si="30"/>
        <v>#N/A</v>
      </c>
      <c r="AV19" s="267" t="e">
        <f t="shared" si="24"/>
        <v>#N/A</v>
      </c>
      <c r="AW19" s="275" t="e">
        <f t="shared" si="9"/>
        <v>#N/A</v>
      </c>
      <c r="AX19" s="267" t="e">
        <f t="shared" si="25"/>
        <v>#N/A</v>
      </c>
      <c r="AY19" s="275" t="e">
        <f t="shared" si="59"/>
        <v>#N/A</v>
      </c>
      <c r="AZ19" s="267" t="e">
        <f t="shared" si="60"/>
        <v>#N/A</v>
      </c>
      <c r="BA19" s="275" t="e">
        <f t="shared" si="61"/>
        <v>#N/A</v>
      </c>
      <c r="BB19" s="267" t="e">
        <f t="shared" si="62"/>
        <v>#N/A</v>
      </c>
      <c r="BC19" s="275" t="e">
        <f t="shared" si="63"/>
        <v>#N/A</v>
      </c>
      <c r="BD19" s="267" t="e">
        <f t="shared" si="64"/>
        <v>#N/A</v>
      </c>
      <c r="BE19" s="275" t="e">
        <f t="shared" si="65"/>
        <v>#N/A</v>
      </c>
      <c r="BF19" s="267" t="e">
        <f t="shared" si="66"/>
        <v>#N/A</v>
      </c>
      <c r="BG19" s="275" t="e">
        <f t="shared" si="67"/>
        <v>#N/A</v>
      </c>
      <c r="BH19" s="267"/>
      <c r="BI19" s="275">
        <f t="shared" si="68"/>
        <v>0</v>
      </c>
      <c r="BJ19" s="267"/>
      <c r="BK19" s="275">
        <f t="shared" si="26"/>
        <v>0</v>
      </c>
      <c r="BL19" s="269">
        <v>90</v>
      </c>
      <c r="BM19" s="276"/>
      <c r="BN19" s="271"/>
      <c r="BO19" s="277" t="e">
        <f t="shared" si="10"/>
        <v>#N/A</v>
      </c>
      <c r="BP19" s="273"/>
      <c r="BQ19" s="273"/>
      <c r="BR19" s="273" t="e">
        <f t="shared" si="11"/>
        <v>#N/A</v>
      </c>
    </row>
    <row r="20" spans="1:70">
      <c r="A20" s="257">
        <f t="shared" si="12"/>
        <v>44918</v>
      </c>
      <c r="B20" s="258">
        <v>17</v>
      </c>
      <c r="C20" s="259">
        <f>[1]master!K21</f>
        <v>1920</v>
      </c>
      <c r="D20" s="260">
        <f t="shared" si="13"/>
        <v>140</v>
      </c>
      <c r="E20" s="261" t="e">
        <f t="shared" si="0"/>
        <v>#N/A</v>
      </c>
      <c r="F20" s="265" t="e">
        <f t="shared" si="16"/>
        <v>#N/A</v>
      </c>
      <c r="G20" s="267" t="e">
        <f t="shared" si="31"/>
        <v>#N/A</v>
      </c>
      <c r="H20" s="264" t="e">
        <f t="shared" si="32"/>
        <v>#N/A</v>
      </c>
      <c r="I20" s="267" t="e">
        <f t="shared" si="33"/>
        <v>#N/A</v>
      </c>
      <c r="J20" s="264" t="e">
        <f t="shared" si="34"/>
        <v>#N/A</v>
      </c>
      <c r="K20" s="267" t="e">
        <f t="shared" si="35"/>
        <v>#N/A</v>
      </c>
      <c r="L20" s="264" t="e">
        <f t="shared" si="36"/>
        <v>#N/A</v>
      </c>
      <c r="M20" s="267" t="e">
        <f t="shared" si="37"/>
        <v>#N/A</v>
      </c>
      <c r="N20" s="264" t="e">
        <f t="shared" si="4"/>
        <v>#N/A</v>
      </c>
      <c r="O20" s="267" t="e">
        <f t="shared" si="38"/>
        <v>#N/A</v>
      </c>
      <c r="P20" s="264" t="e">
        <f t="shared" ref="P20" si="88">O20-O19</f>
        <v>#N/A</v>
      </c>
      <c r="Q20" s="267" t="e">
        <f t="shared" si="40"/>
        <v>#N/A</v>
      </c>
      <c r="R20" s="265" t="e">
        <f t="shared" si="5"/>
        <v>#N/A</v>
      </c>
      <c r="S20" s="267" t="e">
        <f t="shared" si="41"/>
        <v>#N/A</v>
      </c>
      <c r="T20" s="264" t="e">
        <f t="shared" si="6"/>
        <v>#N/A</v>
      </c>
      <c r="U20" s="267" t="e">
        <f t="shared" si="42"/>
        <v>#N/A</v>
      </c>
      <c r="V20" s="264" t="e">
        <f t="shared" ref="V20" si="89">U20-U19</f>
        <v>#N/A</v>
      </c>
      <c r="W20" s="266" t="e">
        <f t="shared" si="44"/>
        <v>#N/A</v>
      </c>
      <c r="X20" s="265" t="e">
        <f t="shared" si="45"/>
        <v>#N/A</v>
      </c>
      <c r="Y20" s="266" t="e">
        <f t="shared" si="46"/>
        <v>#N/A</v>
      </c>
      <c r="Z20" s="265" t="e">
        <f t="shared" si="47"/>
        <v>#N/A</v>
      </c>
      <c r="AA20" s="267" t="e">
        <f t="shared" si="48"/>
        <v>#N/A</v>
      </c>
      <c r="AB20" s="265" t="e">
        <f t="shared" si="49"/>
        <v>#N/A</v>
      </c>
      <c r="AC20" s="267" t="e">
        <f t="shared" si="50"/>
        <v>#N/A</v>
      </c>
      <c r="AD20" s="265" t="e">
        <f t="shared" si="51"/>
        <v>#N/A</v>
      </c>
      <c r="AE20" s="267" t="e">
        <f t="shared" si="52"/>
        <v>#N/A</v>
      </c>
      <c r="AF20" s="265" t="e">
        <f t="shared" si="53"/>
        <v>#N/A</v>
      </c>
      <c r="AG20" s="267" t="e">
        <f t="shared" si="54"/>
        <v>#N/A</v>
      </c>
      <c r="AH20" s="265" t="e">
        <f t="shared" si="55"/>
        <v>#N/A</v>
      </c>
      <c r="AI20" s="266" t="e">
        <f t="shared" si="56"/>
        <v>#N/A</v>
      </c>
      <c r="AJ20" s="265" t="e">
        <f t="shared" si="57"/>
        <v>#N/A</v>
      </c>
      <c r="AK20" s="266" t="e">
        <f t="shared" si="58"/>
        <v>#N/A</v>
      </c>
      <c r="AL20" s="265" t="e">
        <f t="shared" si="71"/>
        <v>#N/A</v>
      </c>
      <c r="AM20" s="269">
        <v>90</v>
      </c>
      <c r="AN20" s="270"/>
      <c r="AO20" s="271">
        <f t="shared" si="20"/>
        <v>0</v>
      </c>
      <c r="AP20" s="271"/>
      <c r="AQ20" s="273" t="e">
        <f t="shared" si="8"/>
        <v>#N/A</v>
      </c>
      <c r="AR20" s="273" t="e">
        <f t="shared" si="8"/>
        <v>#N/A</v>
      </c>
      <c r="AS20" s="274">
        <v>2560</v>
      </c>
      <c r="AT20" s="267" t="e">
        <f t="shared" si="1"/>
        <v>#N/A</v>
      </c>
      <c r="AU20" s="275" t="e">
        <f t="shared" si="30"/>
        <v>#N/A</v>
      </c>
      <c r="AV20" s="267" t="e">
        <f t="shared" si="24"/>
        <v>#N/A</v>
      </c>
      <c r="AW20" s="275" t="e">
        <f t="shared" si="9"/>
        <v>#N/A</v>
      </c>
      <c r="AX20" s="267" t="e">
        <f t="shared" si="25"/>
        <v>#N/A</v>
      </c>
      <c r="AY20" s="275" t="e">
        <f t="shared" si="59"/>
        <v>#N/A</v>
      </c>
      <c r="AZ20" s="267" t="e">
        <f t="shared" si="60"/>
        <v>#N/A</v>
      </c>
      <c r="BA20" s="275" t="e">
        <f t="shared" si="61"/>
        <v>#N/A</v>
      </c>
      <c r="BB20" s="267" t="e">
        <f t="shared" si="62"/>
        <v>#N/A</v>
      </c>
      <c r="BC20" s="275" t="e">
        <f t="shared" si="63"/>
        <v>#N/A</v>
      </c>
      <c r="BD20" s="267" t="e">
        <f t="shared" si="64"/>
        <v>#N/A</v>
      </c>
      <c r="BE20" s="275" t="e">
        <f t="shared" si="65"/>
        <v>#N/A</v>
      </c>
      <c r="BF20" s="267" t="e">
        <f t="shared" si="66"/>
        <v>#N/A</v>
      </c>
      <c r="BG20" s="275" t="e">
        <f t="shared" si="67"/>
        <v>#N/A</v>
      </c>
      <c r="BH20" s="267"/>
      <c r="BI20" s="275">
        <f t="shared" si="68"/>
        <v>0</v>
      </c>
      <c r="BJ20" s="267"/>
      <c r="BK20" s="275">
        <f t="shared" si="26"/>
        <v>0</v>
      </c>
      <c r="BL20" s="269">
        <v>95</v>
      </c>
      <c r="BM20" s="276"/>
      <c r="BN20" s="271"/>
      <c r="BO20" s="277" t="e">
        <f t="shared" si="10"/>
        <v>#N/A</v>
      </c>
      <c r="BP20" s="273"/>
      <c r="BQ20" s="273"/>
      <c r="BR20" s="273" t="e">
        <f t="shared" si="11"/>
        <v>#N/A</v>
      </c>
    </row>
    <row r="21" spans="1:70">
      <c r="A21" s="257">
        <f t="shared" si="12"/>
        <v>44925</v>
      </c>
      <c r="B21" s="258">
        <v>18</v>
      </c>
      <c r="C21" s="259">
        <f>[1]master!K22</f>
        <v>2060</v>
      </c>
      <c r="D21" s="260">
        <f t="shared" si="13"/>
        <v>140</v>
      </c>
      <c r="E21" s="261" t="e">
        <f t="shared" si="0"/>
        <v>#N/A</v>
      </c>
      <c r="F21" s="265" t="e">
        <f t="shared" si="16"/>
        <v>#N/A</v>
      </c>
      <c r="G21" s="267" t="e">
        <f t="shared" si="31"/>
        <v>#N/A</v>
      </c>
      <c r="H21" s="264" t="e">
        <f t="shared" si="32"/>
        <v>#N/A</v>
      </c>
      <c r="I21" s="267" t="e">
        <f t="shared" si="33"/>
        <v>#N/A</v>
      </c>
      <c r="J21" s="264" t="e">
        <f t="shared" si="34"/>
        <v>#N/A</v>
      </c>
      <c r="K21" s="267" t="e">
        <f t="shared" si="35"/>
        <v>#N/A</v>
      </c>
      <c r="L21" s="264" t="e">
        <f t="shared" si="36"/>
        <v>#N/A</v>
      </c>
      <c r="M21" s="267" t="e">
        <f t="shared" si="37"/>
        <v>#N/A</v>
      </c>
      <c r="N21" s="264" t="e">
        <f t="shared" si="4"/>
        <v>#N/A</v>
      </c>
      <c r="O21" s="267" t="e">
        <f t="shared" si="38"/>
        <v>#N/A</v>
      </c>
      <c r="P21" s="264" t="e">
        <f t="shared" ref="P21" si="90">O21-O20</f>
        <v>#N/A</v>
      </c>
      <c r="Q21" s="267" t="e">
        <f t="shared" si="40"/>
        <v>#N/A</v>
      </c>
      <c r="R21" s="265" t="e">
        <f t="shared" si="5"/>
        <v>#N/A</v>
      </c>
      <c r="S21" s="267" t="e">
        <f t="shared" si="41"/>
        <v>#N/A</v>
      </c>
      <c r="T21" s="264" t="e">
        <f t="shared" si="6"/>
        <v>#N/A</v>
      </c>
      <c r="U21" s="267" t="e">
        <f t="shared" si="42"/>
        <v>#N/A</v>
      </c>
      <c r="V21" s="264" t="e">
        <f t="shared" ref="V21" si="91">U21-U20</f>
        <v>#N/A</v>
      </c>
      <c r="W21" s="266" t="e">
        <f t="shared" si="44"/>
        <v>#N/A</v>
      </c>
      <c r="X21" s="265" t="e">
        <f t="shared" si="45"/>
        <v>#N/A</v>
      </c>
      <c r="Y21" s="266" t="e">
        <f t="shared" si="46"/>
        <v>#N/A</v>
      </c>
      <c r="Z21" s="265" t="e">
        <f t="shared" si="47"/>
        <v>#N/A</v>
      </c>
      <c r="AA21" s="267" t="e">
        <f t="shared" si="48"/>
        <v>#N/A</v>
      </c>
      <c r="AB21" s="265" t="e">
        <f t="shared" si="49"/>
        <v>#N/A</v>
      </c>
      <c r="AC21" s="267" t="e">
        <f t="shared" si="50"/>
        <v>#N/A</v>
      </c>
      <c r="AD21" s="265" t="e">
        <f t="shared" si="51"/>
        <v>#N/A</v>
      </c>
      <c r="AE21" s="267" t="e">
        <f t="shared" si="52"/>
        <v>#N/A</v>
      </c>
      <c r="AF21" s="265" t="e">
        <f t="shared" si="53"/>
        <v>#N/A</v>
      </c>
      <c r="AG21" s="267" t="e">
        <f t="shared" si="54"/>
        <v>#N/A</v>
      </c>
      <c r="AH21" s="265" t="e">
        <f t="shared" si="55"/>
        <v>#N/A</v>
      </c>
      <c r="AI21" s="266" t="e">
        <f t="shared" si="56"/>
        <v>#N/A</v>
      </c>
      <c r="AJ21" s="265" t="e">
        <f t="shared" si="57"/>
        <v>#N/A</v>
      </c>
      <c r="AK21" s="266" t="e">
        <f t="shared" si="58"/>
        <v>#N/A</v>
      </c>
      <c r="AL21" s="265" t="e">
        <f t="shared" si="71"/>
        <v>#N/A</v>
      </c>
      <c r="AM21" s="269">
        <v>97</v>
      </c>
      <c r="AN21" s="270"/>
      <c r="AO21" s="271">
        <f t="shared" si="20"/>
        <v>0</v>
      </c>
      <c r="AP21" s="271"/>
      <c r="AQ21" s="273" t="e">
        <f t="shared" ref="AQ21:AR31" si="92">IF(DE24&gt;0,DE24,NA())</f>
        <v>#N/A</v>
      </c>
      <c r="AR21" s="273" t="e">
        <f t="shared" si="92"/>
        <v>#N/A</v>
      </c>
      <c r="AS21" s="274">
        <v>2715</v>
      </c>
      <c r="AT21" s="267" t="e">
        <f t="shared" si="1"/>
        <v>#N/A</v>
      </c>
      <c r="AU21" s="275" t="e">
        <f t="shared" si="30"/>
        <v>#N/A</v>
      </c>
      <c r="AV21" s="267" t="e">
        <f t="shared" si="24"/>
        <v>#N/A</v>
      </c>
      <c r="AW21" s="275" t="e">
        <f t="shared" si="9"/>
        <v>#N/A</v>
      </c>
      <c r="AX21" s="267" t="e">
        <f t="shared" si="25"/>
        <v>#N/A</v>
      </c>
      <c r="AY21" s="275" t="e">
        <f t="shared" si="59"/>
        <v>#N/A</v>
      </c>
      <c r="AZ21" s="267" t="e">
        <f t="shared" si="60"/>
        <v>#N/A</v>
      </c>
      <c r="BA21" s="275" t="e">
        <f t="shared" si="61"/>
        <v>#N/A</v>
      </c>
      <c r="BB21" s="267" t="e">
        <f t="shared" si="62"/>
        <v>#N/A</v>
      </c>
      <c r="BC21" s="275" t="e">
        <f t="shared" si="63"/>
        <v>#N/A</v>
      </c>
      <c r="BD21" s="267" t="e">
        <f t="shared" si="64"/>
        <v>#N/A</v>
      </c>
      <c r="BE21" s="275" t="e">
        <f t="shared" si="65"/>
        <v>#N/A</v>
      </c>
      <c r="BF21" s="267" t="e">
        <f t="shared" si="66"/>
        <v>#N/A</v>
      </c>
      <c r="BG21" s="275" t="e">
        <f t="shared" si="67"/>
        <v>#N/A</v>
      </c>
      <c r="BH21" s="267"/>
      <c r="BI21" s="275">
        <f t="shared" si="68"/>
        <v>0</v>
      </c>
      <c r="BJ21" s="267"/>
      <c r="BK21" s="275">
        <f t="shared" si="26"/>
        <v>0</v>
      </c>
      <c r="BL21" s="269">
        <v>97</v>
      </c>
      <c r="BM21" s="276"/>
      <c r="BN21" s="271"/>
      <c r="BO21" s="277" t="e">
        <f t="shared" si="10"/>
        <v>#N/A</v>
      </c>
      <c r="BP21" s="273"/>
      <c r="BQ21" s="273"/>
      <c r="BR21" s="273" t="e">
        <f t="shared" si="11"/>
        <v>#N/A</v>
      </c>
    </row>
    <row r="22" spans="1:70">
      <c r="A22" s="257">
        <f t="shared" si="12"/>
        <v>44932</v>
      </c>
      <c r="B22" s="258">
        <v>19</v>
      </c>
      <c r="C22" s="283">
        <f>[1]master!K23</f>
        <v>2200</v>
      </c>
      <c r="D22" s="260">
        <f t="shared" si="13"/>
        <v>140</v>
      </c>
      <c r="E22" s="261" t="e">
        <f t="shared" si="0"/>
        <v>#N/A</v>
      </c>
      <c r="F22" s="265" t="e">
        <f t="shared" si="16"/>
        <v>#N/A</v>
      </c>
      <c r="G22" s="267" t="e">
        <f t="shared" si="31"/>
        <v>#N/A</v>
      </c>
      <c r="H22" s="264" t="e">
        <f t="shared" si="32"/>
        <v>#N/A</v>
      </c>
      <c r="I22" s="267" t="e">
        <f t="shared" si="33"/>
        <v>#N/A</v>
      </c>
      <c r="J22" s="264" t="e">
        <f t="shared" si="34"/>
        <v>#N/A</v>
      </c>
      <c r="K22" s="267" t="e">
        <f t="shared" si="35"/>
        <v>#N/A</v>
      </c>
      <c r="L22" s="264" t="e">
        <f t="shared" si="36"/>
        <v>#N/A</v>
      </c>
      <c r="M22" s="267" t="e">
        <f t="shared" si="37"/>
        <v>#N/A</v>
      </c>
      <c r="N22" s="264" t="e">
        <f t="shared" si="4"/>
        <v>#N/A</v>
      </c>
      <c r="O22" s="267" t="e">
        <f t="shared" si="38"/>
        <v>#N/A</v>
      </c>
      <c r="P22" s="264" t="e">
        <f t="shared" ref="P22" si="93">O22-O21</f>
        <v>#N/A</v>
      </c>
      <c r="Q22" s="267" t="e">
        <f t="shared" si="40"/>
        <v>#N/A</v>
      </c>
      <c r="R22" s="265" t="e">
        <f t="shared" si="5"/>
        <v>#N/A</v>
      </c>
      <c r="S22" s="267" t="e">
        <f t="shared" si="41"/>
        <v>#N/A</v>
      </c>
      <c r="T22" s="264" t="e">
        <f t="shared" si="6"/>
        <v>#N/A</v>
      </c>
      <c r="U22" s="267" t="e">
        <f t="shared" si="42"/>
        <v>#N/A</v>
      </c>
      <c r="V22" s="264" t="e">
        <f t="shared" ref="V22" si="94">U22-U21</f>
        <v>#N/A</v>
      </c>
      <c r="W22" s="266" t="e">
        <f t="shared" si="44"/>
        <v>#N/A</v>
      </c>
      <c r="X22" s="265" t="e">
        <f t="shared" si="45"/>
        <v>#N/A</v>
      </c>
      <c r="Y22" s="266" t="e">
        <f t="shared" si="46"/>
        <v>#N/A</v>
      </c>
      <c r="Z22" s="265" t="e">
        <f t="shared" si="47"/>
        <v>#N/A</v>
      </c>
      <c r="AA22" s="267" t="e">
        <f t="shared" si="48"/>
        <v>#N/A</v>
      </c>
      <c r="AB22" s="265" t="e">
        <f t="shared" si="49"/>
        <v>#N/A</v>
      </c>
      <c r="AC22" s="267" t="e">
        <f t="shared" si="50"/>
        <v>#N/A</v>
      </c>
      <c r="AD22" s="265" t="e">
        <f t="shared" si="51"/>
        <v>#N/A</v>
      </c>
      <c r="AE22" s="267" t="e">
        <f t="shared" si="52"/>
        <v>#N/A</v>
      </c>
      <c r="AF22" s="265" t="e">
        <f t="shared" si="53"/>
        <v>#N/A</v>
      </c>
      <c r="AG22" s="267" t="e">
        <f t="shared" si="54"/>
        <v>#N/A</v>
      </c>
      <c r="AH22" s="265" t="e">
        <f t="shared" si="55"/>
        <v>#N/A</v>
      </c>
      <c r="AI22" s="266" t="e">
        <f t="shared" si="56"/>
        <v>#N/A</v>
      </c>
      <c r="AJ22" s="265" t="e">
        <f t="shared" si="57"/>
        <v>#N/A</v>
      </c>
      <c r="AK22" s="266" t="e">
        <f t="shared" si="58"/>
        <v>#N/A</v>
      </c>
      <c r="AL22" s="265" t="e">
        <f t="shared" si="71"/>
        <v>#N/A</v>
      </c>
      <c r="AM22" s="284">
        <v>104</v>
      </c>
      <c r="AN22" s="270"/>
      <c r="AO22" s="271">
        <f t="shared" si="20"/>
        <v>0</v>
      </c>
      <c r="AP22" s="271"/>
      <c r="AQ22" s="273" t="e">
        <f t="shared" si="92"/>
        <v>#N/A</v>
      </c>
      <c r="AR22" s="273" t="e">
        <f t="shared" si="92"/>
        <v>#N/A</v>
      </c>
      <c r="AS22" s="285">
        <v>2875</v>
      </c>
      <c r="AT22" s="267" t="e">
        <f t="shared" si="1"/>
        <v>#N/A</v>
      </c>
      <c r="AU22" s="275" t="e">
        <f t="shared" si="30"/>
        <v>#N/A</v>
      </c>
      <c r="AV22" s="267" t="e">
        <f t="shared" si="24"/>
        <v>#N/A</v>
      </c>
      <c r="AW22" s="275" t="e">
        <f t="shared" si="9"/>
        <v>#N/A</v>
      </c>
      <c r="AX22" s="267" t="e">
        <f t="shared" si="25"/>
        <v>#N/A</v>
      </c>
      <c r="AY22" s="275" t="e">
        <f t="shared" si="59"/>
        <v>#N/A</v>
      </c>
      <c r="AZ22" s="267" t="e">
        <f t="shared" si="60"/>
        <v>#N/A</v>
      </c>
      <c r="BA22" s="275" t="e">
        <f t="shared" si="61"/>
        <v>#N/A</v>
      </c>
      <c r="BB22" s="267" t="e">
        <f t="shared" si="62"/>
        <v>#N/A</v>
      </c>
      <c r="BC22" s="275" t="e">
        <f t="shared" si="63"/>
        <v>#N/A</v>
      </c>
      <c r="BD22" s="267" t="e">
        <f t="shared" si="64"/>
        <v>#N/A</v>
      </c>
      <c r="BE22" s="275" t="e">
        <f t="shared" si="65"/>
        <v>#N/A</v>
      </c>
      <c r="BF22" s="267" t="e">
        <f t="shared" si="66"/>
        <v>#N/A</v>
      </c>
      <c r="BG22" s="275" t="e">
        <f t="shared" si="67"/>
        <v>#N/A</v>
      </c>
      <c r="BH22" s="267"/>
      <c r="BI22" s="275">
        <f t="shared" si="68"/>
        <v>0</v>
      </c>
      <c r="BJ22" s="267"/>
      <c r="BK22" s="275">
        <f t="shared" si="26"/>
        <v>0</v>
      </c>
      <c r="BL22" s="284">
        <v>99</v>
      </c>
      <c r="BM22" s="276"/>
      <c r="BN22" s="271"/>
      <c r="BO22" s="277" t="e">
        <f t="shared" si="10"/>
        <v>#N/A</v>
      </c>
      <c r="BP22" s="273"/>
      <c r="BQ22" s="273"/>
      <c r="BR22" s="273" t="e">
        <f t="shared" si="11"/>
        <v>#N/A</v>
      </c>
    </row>
    <row r="23" spans="1:70">
      <c r="A23" s="257">
        <f t="shared" si="12"/>
        <v>44939</v>
      </c>
      <c r="B23" s="258">
        <v>20</v>
      </c>
      <c r="C23" s="283">
        <f>[1]master!K24</f>
        <v>2340</v>
      </c>
      <c r="D23" s="260">
        <f t="shared" si="13"/>
        <v>140</v>
      </c>
      <c r="E23" s="261" t="e">
        <f t="shared" si="0"/>
        <v>#N/A</v>
      </c>
      <c r="F23" s="265" t="e">
        <f t="shared" si="16"/>
        <v>#N/A</v>
      </c>
      <c r="G23" s="267" t="e">
        <f t="shared" si="31"/>
        <v>#N/A</v>
      </c>
      <c r="H23" s="264" t="e">
        <f t="shared" si="32"/>
        <v>#N/A</v>
      </c>
      <c r="I23" s="267" t="e">
        <f t="shared" si="33"/>
        <v>#N/A</v>
      </c>
      <c r="J23" s="264" t="e">
        <f t="shared" si="34"/>
        <v>#N/A</v>
      </c>
      <c r="K23" s="267" t="e">
        <f t="shared" si="35"/>
        <v>#N/A</v>
      </c>
      <c r="L23" s="264" t="e">
        <f t="shared" si="36"/>
        <v>#N/A</v>
      </c>
      <c r="M23" s="267" t="e">
        <f t="shared" si="37"/>
        <v>#N/A</v>
      </c>
      <c r="N23" s="264" t="e">
        <f t="shared" si="4"/>
        <v>#N/A</v>
      </c>
      <c r="O23" s="267" t="e">
        <f t="shared" si="38"/>
        <v>#N/A</v>
      </c>
      <c r="P23" s="264" t="e">
        <f t="shared" ref="P23" si="95">O23-O22</f>
        <v>#N/A</v>
      </c>
      <c r="Q23" s="267" t="e">
        <f t="shared" si="40"/>
        <v>#N/A</v>
      </c>
      <c r="R23" s="265" t="e">
        <f t="shared" si="5"/>
        <v>#N/A</v>
      </c>
      <c r="S23" s="267" t="e">
        <f t="shared" si="41"/>
        <v>#N/A</v>
      </c>
      <c r="T23" s="264" t="e">
        <f t="shared" si="6"/>
        <v>#N/A</v>
      </c>
      <c r="U23" s="267" t="e">
        <f t="shared" si="42"/>
        <v>#N/A</v>
      </c>
      <c r="V23" s="264" t="e">
        <f t="shared" ref="V23" si="96">U23-U22</f>
        <v>#N/A</v>
      </c>
      <c r="W23" s="266" t="e">
        <f t="shared" si="44"/>
        <v>#N/A</v>
      </c>
      <c r="X23" s="265" t="e">
        <f t="shared" si="45"/>
        <v>#N/A</v>
      </c>
      <c r="Y23" s="266" t="e">
        <f t="shared" si="46"/>
        <v>#N/A</v>
      </c>
      <c r="Z23" s="265" t="e">
        <f t="shared" si="47"/>
        <v>#N/A</v>
      </c>
      <c r="AA23" s="267" t="e">
        <f t="shared" si="48"/>
        <v>#N/A</v>
      </c>
      <c r="AB23" s="265" t="e">
        <f t="shared" si="49"/>
        <v>#N/A</v>
      </c>
      <c r="AC23" s="267" t="e">
        <f t="shared" si="50"/>
        <v>#N/A</v>
      </c>
      <c r="AD23" s="265" t="e">
        <f t="shared" si="51"/>
        <v>#N/A</v>
      </c>
      <c r="AE23" s="267" t="e">
        <f t="shared" si="52"/>
        <v>#N/A</v>
      </c>
      <c r="AF23" s="265" t="e">
        <f t="shared" si="53"/>
        <v>#N/A</v>
      </c>
      <c r="AG23" s="267" t="e">
        <f t="shared" si="54"/>
        <v>#N/A</v>
      </c>
      <c r="AH23" s="265" t="e">
        <f t="shared" si="55"/>
        <v>#N/A</v>
      </c>
      <c r="AI23" s="266" t="e">
        <f t="shared" si="56"/>
        <v>#N/A</v>
      </c>
      <c r="AJ23" s="265" t="e">
        <f t="shared" si="57"/>
        <v>#N/A</v>
      </c>
      <c r="AK23" s="266" t="e">
        <f t="shared" si="58"/>
        <v>#N/A</v>
      </c>
      <c r="AL23" s="265" t="e">
        <f t="shared" si="71"/>
        <v>#N/A</v>
      </c>
      <c r="AM23" s="284">
        <v>110</v>
      </c>
      <c r="AN23" s="270"/>
      <c r="AO23" s="271">
        <f t="shared" si="20"/>
        <v>0</v>
      </c>
      <c r="AP23" s="271"/>
      <c r="AQ23" s="273" t="e">
        <f t="shared" si="92"/>
        <v>#N/A</v>
      </c>
      <c r="AR23" s="273" t="e">
        <f t="shared" si="92"/>
        <v>#N/A</v>
      </c>
      <c r="AS23" s="285">
        <v>3035</v>
      </c>
      <c r="AT23" s="267" t="e">
        <f t="shared" si="1"/>
        <v>#N/A</v>
      </c>
      <c r="AU23" s="275" t="e">
        <f>AT23-AT22</f>
        <v>#N/A</v>
      </c>
      <c r="AV23" s="267" t="e">
        <f t="shared" si="24"/>
        <v>#N/A</v>
      </c>
      <c r="AW23" s="275" t="e">
        <f t="shared" si="9"/>
        <v>#N/A</v>
      </c>
      <c r="AX23" s="267" t="e">
        <f t="shared" si="25"/>
        <v>#N/A</v>
      </c>
      <c r="AY23" s="275" t="e">
        <f t="shared" si="59"/>
        <v>#N/A</v>
      </c>
      <c r="AZ23" s="267" t="e">
        <f t="shared" si="60"/>
        <v>#N/A</v>
      </c>
      <c r="BA23" s="275" t="e">
        <f t="shared" si="61"/>
        <v>#N/A</v>
      </c>
      <c r="BB23" s="267" t="e">
        <f t="shared" si="62"/>
        <v>#N/A</v>
      </c>
      <c r="BC23" s="275" t="e">
        <f t="shared" si="63"/>
        <v>#N/A</v>
      </c>
      <c r="BD23" s="267" t="e">
        <f t="shared" si="64"/>
        <v>#N/A</v>
      </c>
      <c r="BE23" s="275" t="e">
        <f t="shared" si="65"/>
        <v>#N/A</v>
      </c>
      <c r="BF23" s="267" t="e">
        <f t="shared" si="66"/>
        <v>#N/A</v>
      </c>
      <c r="BG23" s="275" t="e">
        <f t="shared" si="67"/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1"/>
      <c r="BO23" s="277" t="e">
        <f t="shared" si="10"/>
        <v>#N/A</v>
      </c>
      <c r="BP23" s="273"/>
      <c r="BQ23" s="273"/>
      <c r="BR23" s="273" t="e">
        <f t="shared" si="11"/>
        <v>#N/A</v>
      </c>
    </row>
    <row r="24" spans="1:70">
      <c r="A24" s="257">
        <f t="shared" si="12"/>
        <v>44946</v>
      </c>
      <c r="B24" s="258">
        <v>21</v>
      </c>
      <c r="C24" s="283">
        <f>[1]master!K25</f>
        <v>2505</v>
      </c>
      <c r="D24" s="260">
        <f t="shared" si="13"/>
        <v>165</v>
      </c>
      <c r="E24" s="261" t="e">
        <f t="shared" si="0"/>
        <v>#N/A</v>
      </c>
      <c r="F24" s="265" t="e">
        <f t="shared" si="16"/>
        <v>#N/A</v>
      </c>
      <c r="G24" s="267" t="e">
        <f t="shared" si="31"/>
        <v>#N/A</v>
      </c>
      <c r="H24" s="264" t="e">
        <f t="shared" si="32"/>
        <v>#N/A</v>
      </c>
      <c r="I24" s="267" t="e">
        <f t="shared" si="33"/>
        <v>#N/A</v>
      </c>
      <c r="J24" s="264" t="e">
        <f t="shared" si="34"/>
        <v>#N/A</v>
      </c>
      <c r="K24" s="267" t="e">
        <f t="shared" si="35"/>
        <v>#N/A</v>
      </c>
      <c r="L24" s="264" t="e">
        <f t="shared" si="36"/>
        <v>#N/A</v>
      </c>
      <c r="M24" s="267" t="e">
        <f t="shared" si="37"/>
        <v>#N/A</v>
      </c>
      <c r="N24" s="264" t="e">
        <f t="shared" si="4"/>
        <v>#N/A</v>
      </c>
      <c r="O24" s="267" t="e">
        <f t="shared" si="38"/>
        <v>#N/A</v>
      </c>
      <c r="P24" s="264" t="e">
        <f t="shared" ref="P24" si="97">O24-O23</f>
        <v>#N/A</v>
      </c>
      <c r="Q24" s="267" t="e">
        <f t="shared" si="40"/>
        <v>#N/A</v>
      </c>
      <c r="R24" s="265" t="e">
        <f t="shared" si="5"/>
        <v>#N/A</v>
      </c>
      <c r="S24" s="267" t="e">
        <f t="shared" si="41"/>
        <v>#N/A</v>
      </c>
      <c r="T24" s="264" t="e">
        <f t="shared" si="6"/>
        <v>#N/A</v>
      </c>
      <c r="U24" s="267" t="e">
        <f t="shared" si="42"/>
        <v>#N/A</v>
      </c>
      <c r="V24" s="264" t="e">
        <f t="shared" ref="V24" si="98">U24-U23</f>
        <v>#N/A</v>
      </c>
      <c r="W24" s="266" t="e">
        <f t="shared" si="44"/>
        <v>#N/A</v>
      </c>
      <c r="X24" s="265" t="e">
        <f t="shared" si="45"/>
        <v>#N/A</v>
      </c>
      <c r="Y24" s="266" t="e">
        <f t="shared" si="46"/>
        <v>#N/A</v>
      </c>
      <c r="Z24" s="265" t="e">
        <f t="shared" si="47"/>
        <v>#N/A</v>
      </c>
      <c r="AA24" s="267" t="e">
        <f t="shared" si="48"/>
        <v>#N/A</v>
      </c>
      <c r="AB24" s="265" t="e">
        <f t="shared" si="49"/>
        <v>#N/A</v>
      </c>
      <c r="AC24" s="267" t="e">
        <f t="shared" si="50"/>
        <v>#N/A</v>
      </c>
      <c r="AD24" s="265" t="e">
        <f t="shared" si="51"/>
        <v>#N/A</v>
      </c>
      <c r="AE24" s="267" t="e">
        <f t="shared" si="52"/>
        <v>#N/A</v>
      </c>
      <c r="AF24" s="265" t="e">
        <f t="shared" si="53"/>
        <v>#N/A</v>
      </c>
      <c r="AG24" s="267" t="e">
        <f t="shared" si="54"/>
        <v>#N/A</v>
      </c>
      <c r="AH24" s="265" t="e">
        <f t="shared" si="55"/>
        <v>#N/A</v>
      </c>
      <c r="AI24" s="266" t="e">
        <f t="shared" si="56"/>
        <v>#N/A</v>
      </c>
      <c r="AJ24" s="265" t="e">
        <f t="shared" si="57"/>
        <v>#N/A</v>
      </c>
      <c r="AK24" s="266" t="e">
        <f t="shared" si="58"/>
        <v>#N/A</v>
      </c>
      <c r="AL24" s="265" t="e">
        <f t="shared" si="71"/>
        <v>#N/A</v>
      </c>
      <c r="AM24" s="284">
        <v>114</v>
      </c>
      <c r="AN24" s="270"/>
      <c r="AO24" s="271">
        <f t="shared" si="20"/>
        <v>0</v>
      </c>
      <c r="AP24" s="271"/>
      <c r="AQ24" s="273" t="e">
        <f t="shared" si="92"/>
        <v>#N/A</v>
      </c>
      <c r="AR24" s="273" t="e">
        <f t="shared" si="92"/>
        <v>#N/A</v>
      </c>
      <c r="AS24" s="285">
        <v>3195</v>
      </c>
      <c r="AT24" s="267" t="e">
        <f t="shared" si="1"/>
        <v>#N/A</v>
      </c>
      <c r="AU24" s="275" t="e">
        <f t="shared" ref="AU24:AU31" si="99">AT24-AT23</f>
        <v>#N/A</v>
      </c>
      <c r="AV24" s="267" t="e">
        <f t="shared" si="24"/>
        <v>#N/A</v>
      </c>
      <c r="AW24" s="275" t="e">
        <f t="shared" si="9"/>
        <v>#N/A</v>
      </c>
      <c r="AX24" s="267" t="e">
        <f t="shared" si="25"/>
        <v>#N/A</v>
      </c>
      <c r="AY24" s="275" t="e">
        <f t="shared" si="59"/>
        <v>#N/A</v>
      </c>
      <c r="AZ24" s="267" t="e">
        <f t="shared" si="60"/>
        <v>#N/A</v>
      </c>
      <c r="BA24" s="275" t="e">
        <f t="shared" si="61"/>
        <v>#N/A</v>
      </c>
      <c r="BB24" s="267" t="e">
        <f t="shared" si="62"/>
        <v>#N/A</v>
      </c>
      <c r="BC24" s="275" t="e">
        <f t="shared" si="63"/>
        <v>#N/A</v>
      </c>
      <c r="BD24" s="267" t="e">
        <f t="shared" si="64"/>
        <v>#N/A</v>
      </c>
      <c r="BE24" s="275" t="e">
        <f t="shared" si="65"/>
        <v>#N/A</v>
      </c>
      <c r="BF24" s="267" t="e">
        <f t="shared" si="66"/>
        <v>#N/A</v>
      </c>
      <c r="BG24" s="275" t="e">
        <f t="shared" si="67"/>
        <v>#N/A</v>
      </c>
      <c r="BH24" s="267"/>
      <c r="BI24" s="275">
        <f t="shared" ref="BI24:BI31" si="100">BH24-BH23</f>
        <v>0</v>
      </c>
      <c r="BJ24" s="267"/>
      <c r="BK24" s="275">
        <f t="shared" ref="BK24:BK31" si="101">BJ24-BJ23</f>
        <v>0</v>
      </c>
      <c r="BL24" s="284">
        <v>104</v>
      </c>
      <c r="BM24" s="276"/>
      <c r="BN24" s="271"/>
      <c r="BO24" s="277" t="e">
        <f t="shared" si="10"/>
        <v>#N/A</v>
      </c>
      <c r="BP24" s="273"/>
      <c r="BQ24" s="273"/>
      <c r="BR24" s="273" t="e">
        <f t="shared" si="11"/>
        <v>#N/A</v>
      </c>
    </row>
    <row r="25" spans="1:70">
      <c r="A25" s="257">
        <f t="shared" si="12"/>
        <v>44953</v>
      </c>
      <c r="B25" s="258">
        <v>22</v>
      </c>
      <c r="C25" s="283">
        <f>[1]master!K26</f>
        <v>2675</v>
      </c>
      <c r="D25" s="260">
        <f t="shared" si="13"/>
        <v>170</v>
      </c>
      <c r="E25" s="261" t="e">
        <f t="shared" si="0"/>
        <v>#N/A</v>
      </c>
      <c r="F25" s="265" t="e">
        <f t="shared" si="16"/>
        <v>#N/A</v>
      </c>
      <c r="G25" s="267" t="e">
        <f t="shared" si="31"/>
        <v>#N/A</v>
      </c>
      <c r="H25" s="264" t="e">
        <f t="shared" si="32"/>
        <v>#N/A</v>
      </c>
      <c r="I25" s="267" t="e">
        <f t="shared" si="33"/>
        <v>#N/A</v>
      </c>
      <c r="J25" s="264" t="e">
        <f t="shared" si="34"/>
        <v>#N/A</v>
      </c>
      <c r="K25" s="267" t="e">
        <f t="shared" si="35"/>
        <v>#N/A</v>
      </c>
      <c r="L25" s="264" t="e">
        <f t="shared" si="36"/>
        <v>#N/A</v>
      </c>
      <c r="M25" s="267" t="e">
        <f t="shared" si="37"/>
        <v>#N/A</v>
      </c>
      <c r="N25" s="264" t="e">
        <f t="shared" si="4"/>
        <v>#N/A</v>
      </c>
      <c r="O25" s="267" t="e">
        <f t="shared" si="38"/>
        <v>#N/A</v>
      </c>
      <c r="P25" s="264" t="e">
        <f t="shared" ref="P25" si="102">O25-O24</f>
        <v>#N/A</v>
      </c>
      <c r="Q25" s="267" t="e">
        <f t="shared" si="40"/>
        <v>#N/A</v>
      </c>
      <c r="R25" s="265" t="e">
        <f t="shared" si="5"/>
        <v>#N/A</v>
      </c>
      <c r="S25" s="267" t="e">
        <f t="shared" si="41"/>
        <v>#N/A</v>
      </c>
      <c r="T25" s="264" t="e">
        <f t="shared" si="6"/>
        <v>#N/A</v>
      </c>
      <c r="U25" s="267" t="e">
        <f t="shared" si="42"/>
        <v>#N/A</v>
      </c>
      <c r="V25" s="264" t="e">
        <f t="shared" ref="V25" si="103">U25-U24</f>
        <v>#N/A</v>
      </c>
      <c r="W25" s="266" t="e">
        <f t="shared" si="44"/>
        <v>#N/A</v>
      </c>
      <c r="X25" s="265" t="e">
        <f t="shared" si="45"/>
        <v>#N/A</v>
      </c>
      <c r="Y25" s="266" t="e">
        <f t="shared" si="46"/>
        <v>#N/A</v>
      </c>
      <c r="Z25" s="265" t="e">
        <f t="shared" si="47"/>
        <v>#N/A</v>
      </c>
      <c r="AA25" s="267" t="e">
        <f t="shared" si="48"/>
        <v>#N/A</v>
      </c>
      <c r="AB25" s="265" t="e">
        <f t="shared" si="49"/>
        <v>#N/A</v>
      </c>
      <c r="AC25" s="267" t="e">
        <f t="shared" si="50"/>
        <v>#N/A</v>
      </c>
      <c r="AD25" s="265" t="e">
        <f t="shared" si="51"/>
        <v>#N/A</v>
      </c>
      <c r="AE25" s="267" t="e">
        <f t="shared" si="52"/>
        <v>#N/A</v>
      </c>
      <c r="AF25" s="265" t="e">
        <f t="shared" si="53"/>
        <v>#N/A</v>
      </c>
      <c r="AG25" s="267" t="e">
        <f t="shared" si="54"/>
        <v>#N/A</v>
      </c>
      <c r="AH25" s="265" t="e">
        <f t="shared" si="55"/>
        <v>#N/A</v>
      </c>
      <c r="AI25" s="266" t="e">
        <f t="shared" si="56"/>
        <v>#N/A</v>
      </c>
      <c r="AJ25" s="265" t="e">
        <f t="shared" si="57"/>
        <v>#N/A</v>
      </c>
      <c r="AK25" s="266" t="e">
        <f t="shared" si="58"/>
        <v>#N/A</v>
      </c>
      <c r="AL25" s="265" t="e">
        <f t="shared" si="71"/>
        <v>#N/A</v>
      </c>
      <c r="AM25" s="284">
        <v>117</v>
      </c>
      <c r="AN25" s="286"/>
      <c r="AO25" s="271">
        <f t="shared" si="20"/>
        <v>0</v>
      </c>
      <c r="AP25" s="271"/>
      <c r="AQ25" s="273" t="e">
        <f t="shared" si="92"/>
        <v>#N/A</v>
      </c>
      <c r="AR25" s="273" t="e">
        <f t="shared" si="92"/>
        <v>#N/A</v>
      </c>
      <c r="AS25" s="285">
        <v>3355</v>
      </c>
      <c r="AT25" s="267" t="e">
        <f t="shared" si="1"/>
        <v>#N/A</v>
      </c>
      <c r="AU25" s="275" t="e">
        <f t="shared" si="99"/>
        <v>#N/A</v>
      </c>
      <c r="AV25" s="267" t="e">
        <f t="shared" si="24"/>
        <v>#N/A</v>
      </c>
      <c r="AW25" s="275" t="e">
        <f t="shared" si="9"/>
        <v>#N/A</v>
      </c>
      <c r="AX25" s="267" t="e">
        <f t="shared" si="25"/>
        <v>#N/A</v>
      </c>
      <c r="AY25" s="275" t="e">
        <f t="shared" si="59"/>
        <v>#N/A</v>
      </c>
      <c r="AZ25" s="267" t="e">
        <f t="shared" si="60"/>
        <v>#N/A</v>
      </c>
      <c r="BA25" s="275" t="e">
        <f t="shared" si="61"/>
        <v>#N/A</v>
      </c>
      <c r="BB25" s="267" t="e">
        <f t="shared" si="62"/>
        <v>#N/A</v>
      </c>
      <c r="BC25" s="275" t="e">
        <f t="shared" si="63"/>
        <v>#N/A</v>
      </c>
      <c r="BD25" s="267" t="e">
        <f t="shared" si="64"/>
        <v>#N/A</v>
      </c>
      <c r="BE25" s="275" t="e">
        <f t="shared" si="65"/>
        <v>#N/A</v>
      </c>
      <c r="BF25" s="267" t="e">
        <f t="shared" si="66"/>
        <v>#N/A</v>
      </c>
      <c r="BG25" s="275" t="e">
        <f t="shared" si="67"/>
        <v>#N/A</v>
      </c>
      <c r="BH25" s="267"/>
      <c r="BI25" s="275">
        <f t="shared" si="100"/>
        <v>0</v>
      </c>
      <c r="BJ25" s="267"/>
      <c r="BK25" s="275">
        <f t="shared" si="101"/>
        <v>0</v>
      </c>
      <c r="BL25" s="284">
        <v>110</v>
      </c>
      <c r="BM25" s="276"/>
      <c r="BN25" s="271"/>
      <c r="BO25" s="277" t="e">
        <f t="shared" si="10"/>
        <v>#N/A</v>
      </c>
      <c r="BP25" s="273"/>
      <c r="BQ25" s="273"/>
      <c r="BR25" s="273" t="e">
        <f t="shared" si="11"/>
        <v>#N/A</v>
      </c>
    </row>
    <row r="26" spans="1:70">
      <c r="A26" s="257">
        <f t="shared" si="12"/>
        <v>44960</v>
      </c>
      <c r="B26" s="258">
        <v>23</v>
      </c>
      <c r="C26" s="283">
        <f>[1]master!K27</f>
        <v>2825</v>
      </c>
      <c r="D26" s="260">
        <f t="shared" si="13"/>
        <v>150</v>
      </c>
      <c r="E26" s="261" t="e">
        <f t="shared" si="0"/>
        <v>#N/A</v>
      </c>
      <c r="F26" s="265" t="e">
        <f t="shared" si="16"/>
        <v>#N/A</v>
      </c>
      <c r="G26" s="267" t="e">
        <f t="shared" si="31"/>
        <v>#N/A</v>
      </c>
      <c r="H26" s="264" t="e">
        <f t="shared" si="32"/>
        <v>#N/A</v>
      </c>
      <c r="I26" s="267" t="e">
        <f t="shared" si="33"/>
        <v>#N/A</v>
      </c>
      <c r="J26" s="264" t="e">
        <f t="shared" si="34"/>
        <v>#N/A</v>
      </c>
      <c r="K26" s="267" t="e">
        <f t="shared" si="35"/>
        <v>#N/A</v>
      </c>
      <c r="L26" s="264" t="e">
        <f t="shared" si="36"/>
        <v>#N/A</v>
      </c>
      <c r="M26" s="267" t="e">
        <f t="shared" si="37"/>
        <v>#N/A</v>
      </c>
      <c r="N26" s="264" t="e">
        <f t="shared" si="4"/>
        <v>#N/A</v>
      </c>
      <c r="O26" s="267" t="e">
        <f t="shared" si="38"/>
        <v>#N/A</v>
      </c>
      <c r="P26" s="264" t="e">
        <f t="shared" ref="P26" si="104">O26-O25</f>
        <v>#N/A</v>
      </c>
      <c r="Q26" s="267" t="e">
        <f t="shared" si="40"/>
        <v>#N/A</v>
      </c>
      <c r="R26" s="265" t="e">
        <f t="shared" si="5"/>
        <v>#N/A</v>
      </c>
      <c r="S26" s="267" t="e">
        <f t="shared" si="41"/>
        <v>#N/A</v>
      </c>
      <c r="T26" s="264" t="e">
        <f t="shared" si="6"/>
        <v>#N/A</v>
      </c>
      <c r="U26" s="267" t="e">
        <f t="shared" si="42"/>
        <v>#N/A</v>
      </c>
      <c r="V26" s="264" t="e">
        <f t="shared" ref="V26" si="105">U26-U25</f>
        <v>#N/A</v>
      </c>
      <c r="W26" s="266" t="e">
        <f t="shared" si="44"/>
        <v>#N/A</v>
      </c>
      <c r="X26" s="265" t="e">
        <f t="shared" si="45"/>
        <v>#N/A</v>
      </c>
      <c r="Y26" s="266" t="e">
        <f t="shared" si="46"/>
        <v>#N/A</v>
      </c>
      <c r="Z26" s="265" t="e">
        <f t="shared" si="47"/>
        <v>#N/A</v>
      </c>
      <c r="AA26" s="267" t="e">
        <f t="shared" si="48"/>
        <v>#N/A</v>
      </c>
      <c r="AB26" s="265" t="e">
        <f t="shared" si="49"/>
        <v>#N/A</v>
      </c>
      <c r="AC26" s="267" t="e">
        <f t="shared" si="50"/>
        <v>#N/A</v>
      </c>
      <c r="AD26" s="265" t="e">
        <f t="shared" si="51"/>
        <v>#N/A</v>
      </c>
      <c r="AE26" s="267" t="e">
        <f t="shared" si="52"/>
        <v>#N/A</v>
      </c>
      <c r="AF26" s="265" t="e">
        <f t="shared" si="53"/>
        <v>#N/A</v>
      </c>
      <c r="AG26" s="267" t="e">
        <f t="shared" si="54"/>
        <v>#N/A</v>
      </c>
      <c r="AH26" s="265" t="e">
        <f t="shared" si="55"/>
        <v>#N/A</v>
      </c>
      <c r="AI26" s="266" t="e">
        <f t="shared" si="56"/>
        <v>#N/A</v>
      </c>
      <c r="AJ26" s="265" t="e">
        <f t="shared" si="57"/>
        <v>#N/A</v>
      </c>
      <c r="AK26" s="266" t="e">
        <f t="shared" si="58"/>
        <v>#N/A</v>
      </c>
      <c r="AL26" s="265" t="e">
        <f t="shared" si="71"/>
        <v>#N/A</v>
      </c>
      <c r="AM26" s="284">
        <v>119</v>
      </c>
      <c r="AN26" s="286"/>
      <c r="AO26" s="271">
        <f t="shared" si="20"/>
        <v>0</v>
      </c>
      <c r="AP26" s="271"/>
      <c r="AQ26" s="273" t="e">
        <f t="shared" si="92"/>
        <v>#N/A</v>
      </c>
      <c r="AR26" s="273" t="e">
        <f t="shared" si="92"/>
        <v>#N/A</v>
      </c>
      <c r="AS26" s="285">
        <v>3515</v>
      </c>
      <c r="AT26" s="267" t="e">
        <f t="shared" si="1"/>
        <v>#N/A</v>
      </c>
      <c r="AU26" s="275" t="e">
        <f t="shared" si="99"/>
        <v>#N/A</v>
      </c>
      <c r="AV26" s="267" t="e">
        <f t="shared" si="24"/>
        <v>#N/A</v>
      </c>
      <c r="AW26" s="275" t="e">
        <f t="shared" si="9"/>
        <v>#N/A</v>
      </c>
      <c r="AX26" s="267" t="e">
        <f t="shared" si="25"/>
        <v>#N/A</v>
      </c>
      <c r="AY26" s="275" t="e">
        <f t="shared" si="59"/>
        <v>#N/A</v>
      </c>
      <c r="AZ26" s="267" t="e">
        <f t="shared" si="60"/>
        <v>#N/A</v>
      </c>
      <c r="BA26" s="275" t="e">
        <f t="shared" si="61"/>
        <v>#N/A</v>
      </c>
      <c r="BB26" s="267" t="e">
        <f t="shared" si="62"/>
        <v>#N/A</v>
      </c>
      <c r="BC26" s="275" t="e">
        <f t="shared" si="63"/>
        <v>#N/A</v>
      </c>
      <c r="BD26" s="267" t="e">
        <f t="shared" si="64"/>
        <v>#N/A</v>
      </c>
      <c r="BE26" s="275" t="e">
        <f t="shared" si="65"/>
        <v>#N/A</v>
      </c>
      <c r="BF26" s="267" t="e">
        <f t="shared" si="66"/>
        <v>#N/A</v>
      </c>
      <c r="BG26" s="275" t="e">
        <f t="shared" si="67"/>
        <v>#N/A</v>
      </c>
      <c r="BH26" s="267"/>
      <c r="BI26" s="275">
        <f t="shared" si="100"/>
        <v>0</v>
      </c>
      <c r="BJ26" s="267"/>
      <c r="BK26" s="275">
        <f t="shared" si="101"/>
        <v>0</v>
      </c>
      <c r="BL26" s="284">
        <v>115</v>
      </c>
      <c r="BM26" s="276"/>
      <c r="BN26" s="271"/>
      <c r="BO26" s="277" t="e">
        <f t="shared" si="10"/>
        <v>#N/A</v>
      </c>
      <c r="BP26" s="273"/>
      <c r="BQ26" s="273"/>
      <c r="BR26" s="273" t="e">
        <f t="shared" si="11"/>
        <v>#N/A</v>
      </c>
    </row>
    <row r="27" spans="1:70">
      <c r="A27" s="257">
        <f t="shared" si="12"/>
        <v>44967</v>
      </c>
      <c r="B27" s="258">
        <v>24</v>
      </c>
      <c r="C27" s="283">
        <f>[1]master!K28</f>
        <v>2965</v>
      </c>
      <c r="D27" s="260">
        <f t="shared" si="13"/>
        <v>140</v>
      </c>
      <c r="E27" s="261" t="e">
        <f t="shared" si="0"/>
        <v>#N/A</v>
      </c>
      <c r="F27" s="265" t="e">
        <f t="shared" si="16"/>
        <v>#N/A</v>
      </c>
      <c r="G27" s="267" t="e">
        <f t="shared" si="31"/>
        <v>#N/A</v>
      </c>
      <c r="H27" s="264" t="e">
        <f t="shared" si="32"/>
        <v>#N/A</v>
      </c>
      <c r="I27" s="267" t="e">
        <f t="shared" si="33"/>
        <v>#N/A</v>
      </c>
      <c r="J27" s="264" t="e">
        <f t="shared" si="34"/>
        <v>#N/A</v>
      </c>
      <c r="K27" s="267" t="e">
        <f t="shared" si="35"/>
        <v>#N/A</v>
      </c>
      <c r="L27" s="264" t="e">
        <f t="shared" si="36"/>
        <v>#N/A</v>
      </c>
      <c r="M27" s="267" t="e">
        <f t="shared" si="37"/>
        <v>#N/A</v>
      </c>
      <c r="N27" s="264" t="e">
        <f t="shared" si="4"/>
        <v>#N/A</v>
      </c>
      <c r="O27" s="267" t="e">
        <f t="shared" si="38"/>
        <v>#N/A</v>
      </c>
      <c r="P27" s="264" t="e">
        <f t="shared" ref="P27" si="106">O27-O26</f>
        <v>#N/A</v>
      </c>
      <c r="Q27" s="267" t="e">
        <f t="shared" si="40"/>
        <v>#N/A</v>
      </c>
      <c r="R27" s="265" t="e">
        <f t="shared" si="5"/>
        <v>#N/A</v>
      </c>
      <c r="S27" s="267" t="e">
        <f t="shared" si="41"/>
        <v>#N/A</v>
      </c>
      <c r="T27" s="264" t="e">
        <f t="shared" si="6"/>
        <v>#N/A</v>
      </c>
      <c r="U27" s="267" t="e">
        <f t="shared" si="42"/>
        <v>#N/A</v>
      </c>
      <c r="V27" s="264" t="e">
        <f t="shared" ref="V27" si="107">U27-U26</f>
        <v>#N/A</v>
      </c>
      <c r="W27" s="266" t="e">
        <f t="shared" si="44"/>
        <v>#N/A</v>
      </c>
      <c r="X27" s="265" t="e">
        <f t="shared" si="45"/>
        <v>#N/A</v>
      </c>
      <c r="Y27" s="266" t="e">
        <f t="shared" si="46"/>
        <v>#N/A</v>
      </c>
      <c r="Z27" s="265" t="e">
        <f t="shared" si="47"/>
        <v>#N/A</v>
      </c>
      <c r="AA27" s="267" t="e">
        <f t="shared" si="48"/>
        <v>#N/A</v>
      </c>
      <c r="AB27" s="265" t="e">
        <f t="shared" si="49"/>
        <v>#N/A</v>
      </c>
      <c r="AC27" s="267" t="e">
        <f t="shared" si="50"/>
        <v>#N/A</v>
      </c>
      <c r="AD27" s="265" t="e">
        <f t="shared" si="51"/>
        <v>#N/A</v>
      </c>
      <c r="AE27" s="267" t="e">
        <f t="shared" si="52"/>
        <v>#N/A</v>
      </c>
      <c r="AF27" s="265" t="e">
        <f t="shared" si="53"/>
        <v>#N/A</v>
      </c>
      <c r="AG27" s="267" t="e">
        <f t="shared" si="54"/>
        <v>#N/A</v>
      </c>
      <c r="AH27" s="265" t="e">
        <f t="shared" si="55"/>
        <v>#N/A</v>
      </c>
      <c r="AI27" s="266" t="e">
        <f t="shared" si="56"/>
        <v>#N/A</v>
      </c>
      <c r="AJ27" s="265" t="e">
        <f t="shared" si="57"/>
        <v>#N/A</v>
      </c>
      <c r="AK27" s="266" t="e">
        <f t="shared" si="58"/>
        <v>#N/A</v>
      </c>
      <c r="AL27" s="265" t="e">
        <f t="shared" si="71"/>
        <v>#N/A</v>
      </c>
      <c r="AM27" s="284">
        <v>121</v>
      </c>
      <c r="AN27" s="286"/>
      <c r="AO27" s="271">
        <f t="shared" si="20"/>
        <v>0</v>
      </c>
      <c r="AP27" s="271"/>
      <c r="AQ27" s="273" t="e">
        <f t="shared" si="92"/>
        <v>#N/A</v>
      </c>
      <c r="AR27" s="273" t="e">
        <f t="shared" si="92"/>
        <v>#N/A</v>
      </c>
      <c r="AS27" s="285">
        <v>3675</v>
      </c>
      <c r="AT27" s="267" t="e">
        <f t="shared" si="1"/>
        <v>#N/A</v>
      </c>
      <c r="AU27" s="275" t="e">
        <f t="shared" si="99"/>
        <v>#N/A</v>
      </c>
      <c r="AV27" s="267" t="e">
        <f t="shared" si="24"/>
        <v>#N/A</v>
      </c>
      <c r="AW27" s="275" t="e">
        <f t="shared" si="9"/>
        <v>#N/A</v>
      </c>
      <c r="AX27" s="267" t="e">
        <f t="shared" si="25"/>
        <v>#N/A</v>
      </c>
      <c r="AY27" s="275" t="e">
        <f t="shared" si="59"/>
        <v>#N/A</v>
      </c>
      <c r="AZ27" s="267" t="e">
        <f t="shared" si="60"/>
        <v>#N/A</v>
      </c>
      <c r="BA27" s="275" t="e">
        <f t="shared" si="61"/>
        <v>#N/A</v>
      </c>
      <c r="BB27" s="267" t="e">
        <f t="shared" si="62"/>
        <v>#N/A</v>
      </c>
      <c r="BC27" s="275" t="e">
        <f t="shared" si="63"/>
        <v>#N/A</v>
      </c>
      <c r="BD27" s="267" t="e">
        <f t="shared" si="64"/>
        <v>#N/A</v>
      </c>
      <c r="BE27" s="275" t="e">
        <f t="shared" si="65"/>
        <v>#N/A</v>
      </c>
      <c r="BF27" s="267" t="e">
        <f t="shared" si="66"/>
        <v>#N/A</v>
      </c>
      <c r="BG27" s="275" t="e">
        <f t="shared" si="67"/>
        <v>#N/A</v>
      </c>
      <c r="BH27" s="267"/>
      <c r="BI27" s="275">
        <f t="shared" si="100"/>
        <v>0</v>
      </c>
      <c r="BJ27" s="267"/>
      <c r="BK27" s="275">
        <f t="shared" si="101"/>
        <v>0</v>
      </c>
      <c r="BL27" s="284">
        <v>120</v>
      </c>
      <c r="BM27" s="276"/>
      <c r="BN27" s="271"/>
      <c r="BO27" s="277" t="e">
        <f t="shared" si="10"/>
        <v>#N/A</v>
      </c>
      <c r="BP27" s="273"/>
      <c r="BQ27" s="273"/>
      <c r="BR27" s="273" t="e">
        <f t="shared" si="11"/>
        <v>#N/A</v>
      </c>
    </row>
    <row r="28" spans="1:70">
      <c r="A28" s="287">
        <f t="shared" si="12"/>
        <v>44974</v>
      </c>
      <c r="B28" s="288">
        <v>25</v>
      </c>
      <c r="C28" s="289">
        <f>[1]master!K29</f>
        <v>3090</v>
      </c>
      <c r="D28" s="290">
        <f t="shared" si="13"/>
        <v>125</v>
      </c>
      <c r="E28" s="261" t="e">
        <f t="shared" si="0"/>
        <v>#N/A</v>
      </c>
      <c r="F28" s="310" t="e">
        <f t="shared" si="16"/>
        <v>#N/A</v>
      </c>
      <c r="G28" s="297" t="e">
        <f t="shared" si="31"/>
        <v>#N/A</v>
      </c>
      <c r="H28" s="264" t="e">
        <f t="shared" si="32"/>
        <v>#N/A</v>
      </c>
      <c r="I28" s="297" t="e">
        <f t="shared" si="33"/>
        <v>#N/A</v>
      </c>
      <c r="J28" s="264" t="e">
        <f t="shared" si="34"/>
        <v>#N/A</v>
      </c>
      <c r="K28" s="297" t="e">
        <f t="shared" si="35"/>
        <v>#N/A</v>
      </c>
      <c r="L28" s="264" t="e">
        <f t="shared" si="36"/>
        <v>#N/A</v>
      </c>
      <c r="M28" s="297" t="e">
        <f t="shared" si="37"/>
        <v>#N/A</v>
      </c>
      <c r="N28" s="264" t="e">
        <f t="shared" si="4"/>
        <v>#N/A</v>
      </c>
      <c r="O28" s="297" t="e">
        <f t="shared" si="38"/>
        <v>#N/A</v>
      </c>
      <c r="P28" s="264" t="e">
        <f t="shared" ref="P28" si="108">O28-O27</f>
        <v>#N/A</v>
      </c>
      <c r="Q28" s="297" t="e">
        <f t="shared" si="40"/>
        <v>#N/A</v>
      </c>
      <c r="R28" s="310" t="e">
        <f t="shared" si="5"/>
        <v>#N/A</v>
      </c>
      <c r="S28" s="297" t="e">
        <f t="shared" si="41"/>
        <v>#N/A</v>
      </c>
      <c r="T28" s="264" t="e">
        <f t="shared" si="6"/>
        <v>#N/A</v>
      </c>
      <c r="U28" s="297" t="e">
        <f t="shared" si="42"/>
        <v>#N/A</v>
      </c>
      <c r="V28" s="264" t="e">
        <f t="shared" ref="V28" si="109">U28-U27</f>
        <v>#N/A</v>
      </c>
      <c r="W28" s="297" t="e">
        <f t="shared" si="44"/>
        <v>#N/A</v>
      </c>
      <c r="X28" s="310" t="e">
        <f t="shared" si="45"/>
        <v>#N/A</v>
      </c>
      <c r="Y28" s="297" t="e">
        <f t="shared" si="46"/>
        <v>#N/A</v>
      </c>
      <c r="Z28" s="310" t="e">
        <f t="shared" si="47"/>
        <v>#N/A</v>
      </c>
      <c r="AA28" s="297" t="e">
        <f t="shared" si="48"/>
        <v>#N/A</v>
      </c>
      <c r="AB28" s="310" t="e">
        <f t="shared" si="49"/>
        <v>#N/A</v>
      </c>
      <c r="AC28" s="297" t="e">
        <f t="shared" si="50"/>
        <v>#N/A</v>
      </c>
      <c r="AD28" s="310" t="e">
        <f t="shared" si="51"/>
        <v>#N/A</v>
      </c>
      <c r="AE28" s="297" t="e">
        <f t="shared" si="52"/>
        <v>#N/A</v>
      </c>
      <c r="AF28" s="310" t="e">
        <f t="shared" si="53"/>
        <v>#N/A</v>
      </c>
      <c r="AG28" s="297" t="e">
        <f t="shared" si="54"/>
        <v>#N/A</v>
      </c>
      <c r="AH28" s="310" t="e">
        <f t="shared" si="55"/>
        <v>#N/A</v>
      </c>
      <c r="AI28" s="297" t="e">
        <f t="shared" si="56"/>
        <v>#N/A</v>
      </c>
      <c r="AJ28" s="310" t="e">
        <f t="shared" si="57"/>
        <v>#N/A</v>
      </c>
      <c r="AK28" s="297" t="e">
        <f t="shared" si="58"/>
        <v>#N/A</v>
      </c>
      <c r="AL28" s="312" t="e">
        <f t="shared" si="71"/>
        <v>#N/A</v>
      </c>
      <c r="AM28" s="291">
        <v>123</v>
      </c>
      <c r="AN28" s="292"/>
      <c r="AO28" s="293">
        <f t="shared" si="20"/>
        <v>0</v>
      </c>
      <c r="AP28" s="293"/>
      <c r="AQ28" s="294" t="e">
        <f t="shared" si="92"/>
        <v>#N/A</v>
      </c>
      <c r="AR28" s="294" t="e">
        <f t="shared" si="92"/>
        <v>#N/A</v>
      </c>
      <c r="AS28" s="295">
        <v>3825</v>
      </c>
      <c r="AT28" s="267" t="e">
        <f t="shared" si="1"/>
        <v>#N/A</v>
      </c>
      <c r="AU28" s="296" t="e">
        <f t="shared" si="99"/>
        <v>#N/A</v>
      </c>
      <c r="AV28" s="267" t="e">
        <f t="shared" si="24"/>
        <v>#N/A</v>
      </c>
      <c r="AW28" s="275" t="e">
        <f t="shared" si="9"/>
        <v>#N/A</v>
      </c>
      <c r="AX28" s="267" t="e">
        <f t="shared" si="25"/>
        <v>#N/A</v>
      </c>
      <c r="AY28" s="296" t="e">
        <f t="shared" si="59"/>
        <v>#N/A</v>
      </c>
      <c r="AZ28" s="267" t="e">
        <f t="shared" si="60"/>
        <v>#N/A</v>
      </c>
      <c r="BA28" s="296" t="e">
        <f t="shared" si="61"/>
        <v>#N/A</v>
      </c>
      <c r="BB28" s="267" t="e">
        <f t="shared" si="62"/>
        <v>#N/A</v>
      </c>
      <c r="BC28" s="296" t="e">
        <f t="shared" si="63"/>
        <v>#N/A</v>
      </c>
      <c r="BD28" s="267" t="e">
        <f t="shared" si="64"/>
        <v>#N/A</v>
      </c>
      <c r="BE28" s="296" t="e">
        <f t="shared" si="65"/>
        <v>#N/A</v>
      </c>
      <c r="BF28" s="267" t="e">
        <f t="shared" si="66"/>
        <v>#N/A</v>
      </c>
      <c r="BG28" s="296" t="e">
        <f t="shared" si="67"/>
        <v>#N/A</v>
      </c>
      <c r="BH28" s="297"/>
      <c r="BI28" s="296">
        <f t="shared" si="100"/>
        <v>0</v>
      </c>
      <c r="BJ28" s="297"/>
      <c r="BK28" s="296">
        <f t="shared" si="101"/>
        <v>0</v>
      </c>
      <c r="BL28" s="291">
        <v>125</v>
      </c>
      <c r="BM28" s="294"/>
      <c r="BN28" s="293"/>
      <c r="BO28" s="298" t="e">
        <f t="shared" si="10"/>
        <v>#N/A</v>
      </c>
      <c r="BP28" s="294"/>
      <c r="BQ28" s="294"/>
      <c r="BR28" s="294" t="e">
        <f t="shared" si="11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13"/>
        <v>110</v>
      </c>
      <c r="E29" s="261" t="e">
        <f t="shared" si="0"/>
        <v>#N/A</v>
      </c>
      <c r="F29" s="265" t="e">
        <f t="shared" si="16"/>
        <v>#N/A</v>
      </c>
      <c r="G29" s="267" t="e">
        <f t="shared" si="31"/>
        <v>#N/A</v>
      </c>
      <c r="H29" s="264" t="e">
        <f t="shared" si="32"/>
        <v>#N/A</v>
      </c>
      <c r="I29" s="267" t="e">
        <f t="shared" si="33"/>
        <v>#N/A</v>
      </c>
      <c r="J29" s="264" t="e">
        <f t="shared" si="34"/>
        <v>#N/A</v>
      </c>
      <c r="K29" s="267" t="e">
        <f t="shared" si="35"/>
        <v>#N/A</v>
      </c>
      <c r="L29" s="264" t="e">
        <f t="shared" si="36"/>
        <v>#N/A</v>
      </c>
      <c r="M29" s="267" t="e">
        <f t="shared" si="37"/>
        <v>#N/A</v>
      </c>
      <c r="N29" s="264" t="e">
        <f t="shared" si="4"/>
        <v>#N/A</v>
      </c>
      <c r="O29" s="267" t="e">
        <f t="shared" si="38"/>
        <v>#N/A</v>
      </c>
      <c r="P29" s="264" t="e">
        <f t="shared" ref="P29" si="110">O29-O28</f>
        <v>#N/A</v>
      </c>
      <c r="Q29" s="267" t="e">
        <f t="shared" si="40"/>
        <v>#N/A</v>
      </c>
      <c r="R29" s="265" t="e">
        <f t="shared" si="5"/>
        <v>#N/A</v>
      </c>
      <c r="S29" s="267" t="e">
        <f t="shared" si="41"/>
        <v>#N/A</v>
      </c>
      <c r="T29" s="264" t="e">
        <f t="shared" si="6"/>
        <v>#N/A</v>
      </c>
      <c r="U29" s="267" t="e">
        <f t="shared" si="42"/>
        <v>#N/A</v>
      </c>
      <c r="V29" s="264" t="e">
        <f t="shared" ref="V29" si="111">U29-U28</f>
        <v>#N/A</v>
      </c>
      <c r="W29" s="266" t="e">
        <f t="shared" si="44"/>
        <v>#N/A</v>
      </c>
      <c r="X29" s="265" t="e">
        <f t="shared" si="45"/>
        <v>#N/A</v>
      </c>
      <c r="Y29" s="266" t="e">
        <f t="shared" si="46"/>
        <v>#N/A</v>
      </c>
      <c r="Z29" s="265" t="e">
        <f t="shared" si="47"/>
        <v>#N/A</v>
      </c>
      <c r="AA29" s="267" t="e">
        <f t="shared" si="48"/>
        <v>#N/A</v>
      </c>
      <c r="AB29" s="265" t="e">
        <f t="shared" si="49"/>
        <v>#N/A</v>
      </c>
      <c r="AC29" s="267" t="e">
        <f t="shared" si="50"/>
        <v>#N/A</v>
      </c>
      <c r="AD29" s="265" t="e">
        <f t="shared" si="51"/>
        <v>#N/A</v>
      </c>
      <c r="AE29" s="267" t="e">
        <f t="shared" si="52"/>
        <v>#N/A</v>
      </c>
      <c r="AF29" s="265" t="e">
        <f t="shared" si="53"/>
        <v>#N/A</v>
      </c>
      <c r="AG29" s="267" t="e">
        <f t="shared" si="54"/>
        <v>#N/A</v>
      </c>
      <c r="AH29" s="265" t="e">
        <f t="shared" si="55"/>
        <v>#N/A</v>
      </c>
      <c r="AI29" s="266" t="e">
        <f t="shared" si="56"/>
        <v>#N/A</v>
      </c>
      <c r="AJ29" s="265" t="e">
        <f t="shared" si="57"/>
        <v>#N/A</v>
      </c>
      <c r="AK29" s="266" t="e">
        <f t="shared" si="58"/>
        <v>#N/A</v>
      </c>
      <c r="AL29" s="279" t="e">
        <f t="shared" si="71"/>
        <v>#N/A</v>
      </c>
      <c r="AM29" s="284"/>
      <c r="AN29" s="286"/>
      <c r="AO29" s="271"/>
      <c r="AP29" s="271"/>
      <c r="AQ29" s="273" t="e">
        <f t="shared" si="92"/>
        <v>#N/A</v>
      </c>
      <c r="AR29" s="273" t="e">
        <f t="shared" si="92"/>
        <v>#N/A</v>
      </c>
      <c r="AS29" s="285" t="e">
        <f>master!#REF!</f>
        <v>#REF!</v>
      </c>
      <c r="AT29" s="267" t="e">
        <f t="shared" si="1"/>
        <v>#N/A</v>
      </c>
      <c r="AU29" s="275" t="e">
        <f t="shared" si="99"/>
        <v>#N/A</v>
      </c>
      <c r="AV29" s="267" t="e">
        <f t="shared" si="24"/>
        <v>#N/A</v>
      </c>
      <c r="AW29" s="275" t="e">
        <f t="shared" si="9"/>
        <v>#N/A</v>
      </c>
      <c r="AX29" s="267" t="e">
        <f t="shared" si="25"/>
        <v>#N/A</v>
      </c>
      <c r="AY29" s="275" t="e">
        <f t="shared" si="59"/>
        <v>#N/A</v>
      </c>
      <c r="AZ29" s="267" t="e">
        <f t="shared" si="60"/>
        <v>#N/A</v>
      </c>
      <c r="BA29" s="275" t="e">
        <f t="shared" si="61"/>
        <v>#N/A</v>
      </c>
      <c r="BB29" s="267" t="e">
        <f t="shared" si="62"/>
        <v>#N/A</v>
      </c>
      <c r="BC29" s="275" t="e">
        <f t="shared" si="63"/>
        <v>#N/A</v>
      </c>
      <c r="BD29" s="267" t="e">
        <f t="shared" si="64"/>
        <v>#N/A</v>
      </c>
      <c r="BE29" s="275" t="e">
        <f t="shared" si="65"/>
        <v>#N/A</v>
      </c>
      <c r="BF29" s="267" t="e">
        <f t="shared" si="66"/>
        <v>#N/A</v>
      </c>
      <c r="BG29" s="275" t="e">
        <f t="shared" si="67"/>
        <v>#N/A</v>
      </c>
      <c r="BH29" s="267"/>
      <c r="BI29" s="275">
        <f t="shared" si="100"/>
        <v>0</v>
      </c>
      <c r="BJ29" s="267"/>
      <c r="BK29" s="275">
        <f t="shared" si="101"/>
        <v>0</v>
      </c>
      <c r="BL29" s="284">
        <v>125</v>
      </c>
      <c r="BM29" s="276"/>
      <c r="BN29" s="271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0"/>
        <v>#N/A</v>
      </c>
      <c r="F30" s="265" t="e">
        <f t="shared" si="16"/>
        <v>#N/A</v>
      </c>
      <c r="G30" s="267" t="e">
        <f t="shared" si="31"/>
        <v>#N/A</v>
      </c>
      <c r="H30" s="264" t="e">
        <f t="shared" si="32"/>
        <v>#N/A</v>
      </c>
      <c r="I30" s="267" t="e">
        <f t="shared" si="33"/>
        <v>#N/A</v>
      </c>
      <c r="J30" s="264" t="e">
        <f t="shared" si="34"/>
        <v>#N/A</v>
      </c>
      <c r="K30" s="267" t="e">
        <f t="shared" si="35"/>
        <v>#N/A</v>
      </c>
      <c r="L30" s="264" t="e">
        <f t="shared" si="36"/>
        <v>#N/A</v>
      </c>
      <c r="M30" s="267" t="e">
        <f t="shared" si="37"/>
        <v>#N/A</v>
      </c>
      <c r="N30" s="264" t="e">
        <f t="shared" si="4"/>
        <v>#N/A</v>
      </c>
      <c r="O30" s="267" t="e">
        <f t="shared" si="38"/>
        <v>#N/A</v>
      </c>
      <c r="P30" s="264" t="e">
        <f t="shared" ref="P30" si="112">O30-O29</f>
        <v>#N/A</v>
      </c>
      <c r="Q30" s="267" t="e">
        <f t="shared" si="40"/>
        <v>#N/A</v>
      </c>
      <c r="R30" s="265" t="e">
        <f t="shared" si="5"/>
        <v>#N/A</v>
      </c>
      <c r="S30" s="267" t="e">
        <f t="shared" si="41"/>
        <v>#N/A</v>
      </c>
      <c r="T30" s="264" t="e">
        <f t="shared" si="6"/>
        <v>#N/A</v>
      </c>
      <c r="U30" s="267" t="e">
        <f t="shared" si="42"/>
        <v>#N/A</v>
      </c>
      <c r="V30" s="264" t="e">
        <f t="shared" ref="V30" si="113">U30-U29</f>
        <v>#N/A</v>
      </c>
      <c r="W30" s="266" t="e">
        <f t="shared" si="44"/>
        <v>#N/A</v>
      </c>
      <c r="X30" s="265" t="e">
        <f t="shared" si="45"/>
        <v>#N/A</v>
      </c>
      <c r="Y30" s="266" t="e">
        <f t="shared" si="46"/>
        <v>#N/A</v>
      </c>
      <c r="Z30" s="265" t="e">
        <f t="shared" si="47"/>
        <v>#N/A</v>
      </c>
      <c r="AA30" s="267" t="e">
        <f t="shared" si="48"/>
        <v>#N/A</v>
      </c>
      <c r="AB30" s="265" t="e">
        <f t="shared" si="49"/>
        <v>#N/A</v>
      </c>
      <c r="AC30" s="267" t="e">
        <f t="shared" si="50"/>
        <v>#N/A</v>
      </c>
      <c r="AD30" s="265" t="e">
        <f t="shared" si="51"/>
        <v>#N/A</v>
      </c>
      <c r="AE30" s="267" t="e">
        <f t="shared" si="52"/>
        <v>#N/A</v>
      </c>
      <c r="AF30" s="265" t="e">
        <f t="shared" si="53"/>
        <v>#N/A</v>
      </c>
      <c r="AG30" s="267" t="e">
        <f t="shared" si="54"/>
        <v>#N/A</v>
      </c>
      <c r="AH30" s="265" t="e">
        <f t="shared" si="55"/>
        <v>#N/A</v>
      </c>
      <c r="AI30" s="266" t="e">
        <f t="shared" si="56"/>
        <v>#N/A</v>
      </c>
      <c r="AJ30" s="265" t="e">
        <f t="shared" si="57"/>
        <v>#N/A</v>
      </c>
      <c r="AK30" s="266" t="e">
        <f t="shared" si="58"/>
        <v>#N/A</v>
      </c>
      <c r="AL30" s="279" t="e">
        <f t="shared" si="71"/>
        <v>#N/A</v>
      </c>
      <c r="AM30" s="284"/>
      <c r="AN30" s="286"/>
      <c r="AO30" s="271"/>
      <c r="AP30" s="271"/>
      <c r="AQ30" s="273" t="e">
        <f t="shared" si="92"/>
        <v>#N/A</v>
      </c>
      <c r="AR30" s="273" t="e">
        <f t="shared" si="92"/>
        <v>#N/A</v>
      </c>
      <c r="AS30" s="285" t="e">
        <f>master!#REF!</f>
        <v>#REF!</v>
      </c>
      <c r="AT30" s="267" t="e">
        <f t="shared" si="1"/>
        <v>#N/A</v>
      </c>
      <c r="AU30" s="275" t="e">
        <f t="shared" si="99"/>
        <v>#N/A</v>
      </c>
      <c r="AV30" s="267" t="e">
        <f t="shared" si="24"/>
        <v>#N/A</v>
      </c>
      <c r="AW30" s="275" t="e">
        <f t="shared" si="9"/>
        <v>#N/A</v>
      </c>
      <c r="AX30" s="267" t="e">
        <f t="shared" si="25"/>
        <v>#N/A</v>
      </c>
      <c r="AY30" s="275" t="e">
        <f t="shared" si="59"/>
        <v>#N/A</v>
      </c>
      <c r="AZ30" s="267" t="e">
        <f t="shared" si="60"/>
        <v>#N/A</v>
      </c>
      <c r="BA30" s="275" t="e">
        <f t="shared" si="61"/>
        <v>#N/A</v>
      </c>
      <c r="BB30" s="267" t="e">
        <f t="shared" si="62"/>
        <v>#N/A</v>
      </c>
      <c r="BC30" s="275" t="e">
        <f t="shared" si="63"/>
        <v>#N/A</v>
      </c>
      <c r="BD30" s="267" t="e">
        <f t="shared" si="64"/>
        <v>#N/A</v>
      </c>
      <c r="BE30" s="275" t="e">
        <f t="shared" si="65"/>
        <v>#N/A</v>
      </c>
      <c r="BF30" s="267" t="e">
        <f t="shared" si="66"/>
        <v>#N/A</v>
      </c>
      <c r="BG30" s="275" t="e">
        <f t="shared" si="67"/>
        <v>#N/A</v>
      </c>
      <c r="BH30" s="267"/>
      <c r="BI30" s="275">
        <f t="shared" si="100"/>
        <v>0</v>
      </c>
      <c r="BJ30" s="267"/>
      <c r="BK30" s="275">
        <f t="shared" si="101"/>
        <v>0</v>
      </c>
      <c r="BL30" s="284"/>
      <c r="BM30" s="276"/>
      <c r="BN30" s="271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0"/>
        <v>#N/A</v>
      </c>
      <c r="F31" s="265" t="e">
        <f t="shared" si="16"/>
        <v>#N/A</v>
      </c>
      <c r="G31" s="267" t="e">
        <f t="shared" si="31"/>
        <v>#N/A</v>
      </c>
      <c r="H31" s="264" t="e">
        <f t="shared" si="32"/>
        <v>#N/A</v>
      </c>
      <c r="I31" s="267" t="e">
        <f t="shared" si="33"/>
        <v>#N/A</v>
      </c>
      <c r="J31" s="264" t="e">
        <f t="shared" si="34"/>
        <v>#N/A</v>
      </c>
      <c r="K31" s="267" t="e">
        <f t="shared" si="35"/>
        <v>#N/A</v>
      </c>
      <c r="L31" s="264" t="e">
        <f t="shared" si="36"/>
        <v>#N/A</v>
      </c>
      <c r="M31" s="267" t="e">
        <f t="shared" si="37"/>
        <v>#N/A</v>
      </c>
      <c r="N31" s="264" t="e">
        <f t="shared" si="4"/>
        <v>#N/A</v>
      </c>
      <c r="O31" s="267" t="e">
        <f t="shared" si="38"/>
        <v>#N/A</v>
      </c>
      <c r="P31" s="264" t="e">
        <f t="shared" ref="P31" si="114">O31-O30</f>
        <v>#N/A</v>
      </c>
      <c r="Q31" s="267" t="e">
        <f t="shared" si="40"/>
        <v>#N/A</v>
      </c>
      <c r="R31" s="265" t="e">
        <f t="shared" si="5"/>
        <v>#N/A</v>
      </c>
      <c r="S31" s="267" t="e">
        <f t="shared" si="41"/>
        <v>#N/A</v>
      </c>
      <c r="T31" s="264" t="e">
        <f t="shared" si="6"/>
        <v>#N/A</v>
      </c>
      <c r="U31" s="267" t="e">
        <f t="shared" si="42"/>
        <v>#N/A</v>
      </c>
      <c r="V31" s="264" t="e">
        <f t="shared" ref="V31" si="115">U31-U30</f>
        <v>#N/A</v>
      </c>
      <c r="W31" s="266" t="e">
        <f t="shared" si="44"/>
        <v>#N/A</v>
      </c>
      <c r="X31" s="265" t="e">
        <f t="shared" si="45"/>
        <v>#N/A</v>
      </c>
      <c r="Y31" s="266" t="e">
        <f t="shared" si="46"/>
        <v>#N/A</v>
      </c>
      <c r="Z31" s="265" t="e">
        <f t="shared" si="47"/>
        <v>#N/A</v>
      </c>
      <c r="AA31" s="267" t="e">
        <f t="shared" si="48"/>
        <v>#N/A</v>
      </c>
      <c r="AB31" s="265" t="e">
        <f t="shared" si="49"/>
        <v>#N/A</v>
      </c>
      <c r="AC31" s="267" t="e">
        <f t="shared" si="50"/>
        <v>#N/A</v>
      </c>
      <c r="AD31" s="265" t="e">
        <f t="shared" si="51"/>
        <v>#N/A</v>
      </c>
      <c r="AE31" s="267" t="e">
        <f t="shared" si="52"/>
        <v>#N/A</v>
      </c>
      <c r="AF31" s="265" t="e">
        <f t="shared" si="53"/>
        <v>#N/A</v>
      </c>
      <c r="AG31" s="267" t="e">
        <f t="shared" si="54"/>
        <v>#N/A</v>
      </c>
      <c r="AH31" s="265" t="e">
        <f t="shared" si="55"/>
        <v>#N/A</v>
      </c>
      <c r="AI31" s="266" t="e">
        <f t="shared" si="56"/>
        <v>#N/A</v>
      </c>
      <c r="AJ31" s="265" t="e">
        <f t="shared" si="57"/>
        <v>#N/A</v>
      </c>
      <c r="AK31" s="266" t="e">
        <f t="shared" si="58"/>
        <v>#N/A</v>
      </c>
      <c r="AL31" s="279" t="e">
        <f t="shared" si="71"/>
        <v>#N/A</v>
      </c>
      <c r="AM31" s="284"/>
      <c r="AN31" s="286"/>
      <c r="AO31" s="271"/>
      <c r="AP31" s="271"/>
      <c r="AQ31" s="273" t="e">
        <f t="shared" si="92"/>
        <v>#N/A</v>
      </c>
      <c r="AR31" s="273" t="e">
        <f t="shared" si="92"/>
        <v>#N/A</v>
      </c>
      <c r="AS31" s="285" t="e">
        <f>master!#REF!</f>
        <v>#REF!</v>
      </c>
      <c r="AT31" s="267" t="e">
        <f t="shared" si="1"/>
        <v>#N/A</v>
      </c>
      <c r="AU31" s="275" t="e">
        <f t="shared" si="99"/>
        <v>#N/A</v>
      </c>
      <c r="AV31" s="267" t="e">
        <f t="shared" si="24"/>
        <v>#N/A</v>
      </c>
      <c r="AW31" s="275" t="e">
        <f t="shared" si="9"/>
        <v>#N/A</v>
      </c>
      <c r="AX31" s="267" t="e">
        <f t="shared" si="25"/>
        <v>#N/A</v>
      </c>
      <c r="AY31" s="275" t="e">
        <f t="shared" si="59"/>
        <v>#N/A</v>
      </c>
      <c r="AZ31" s="267" t="e">
        <f t="shared" si="60"/>
        <v>#N/A</v>
      </c>
      <c r="BA31" s="275" t="e">
        <f t="shared" si="61"/>
        <v>#N/A</v>
      </c>
      <c r="BB31" s="267" t="e">
        <f t="shared" si="62"/>
        <v>#N/A</v>
      </c>
      <c r="BC31" s="275" t="e">
        <f t="shared" si="63"/>
        <v>#N/A</v>
      </c>
      <c r="BD31" s="267" t="e">
        <f t="shared" si="64"/>
        <v>#N/A</v>
      </c>
      <c r="BE31" s="275" t="e">
        <f t="shared" si="65"/>
        <v>#N/A</v>
      </c>
      <c r="BF31" s="267" t="e">
        <f t="shared" si="66"/>
        <v>#N/A</v>
      </c>
      <c r="BG31" s="275" t="e">
        <f t="shared" si="67"/>
        <v>#N/A</v>
      </c>
      <c r="BH31" s="267"/>
      <c r="BI31" s="275">
        <f t="shared" si="100"/>
        <v>0</v>
      </c>
      <c r="BJ31" s="267"/>
      <c r="BK31" s="275">
        <f t="shared" si="101"/>
        <v>0</v>
      </c>
      <c r="BL31" s="284"/>
      <c r="BM31" s="276"/>
      <c r="BN31" s="271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87" priority="4" operator="greaterThan">
      <formula>0</formula>
    </cfRule>
    <cfRule type="cellIs" dxfId="86" priority="5" operator="lessThan">
      <formula>0</formula>
    </cfRule>
  </conditionalFormatting>
  <conditionalFormatting sqref="E1:BR3 E32:BR1048576 E4:AR28 AT4:BR6 E29:AU31 AV7:BR31 AT7:AU28">
    <cfRule type="containsErrors" dxfId="85" priority="3">
      <formula>ISERROR(E1)</formula>
    </cfRule>
  </conditionalFormatting>
  <conditionalFormatting sqref="AS7:AS28">
    <cfRule type="containsErrors" dxfId="84" priority="2">
      <formula>ISERROR(AS7)</formula>
    </cfRule>
  </conditionalFormatting>
  <conditionalFormatting sqref="AS4:AS6">
    <cfRule type="containsErrors" dxfId="83" priority="1">
      <formula>ISERROR(AS4)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EU39"/>
  <sheetViews>
    <sheetView zoomScale="55" zoomScaleNormal="55" workbookViewId="0">
      <pane xSplit="4" ySplit="3" topLeftCell="W4" activePane="bottomRight" state="frozen"/>
      <selection pane="bottomRight" activeCell="AP14" sqref="AP14"/>
      <selection pane="bottomLeft" activeCell="A4" sqref="A4"/>
      <selection pane="topRight" activeCell="E1" sqref="E1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0" style="222" hidden="1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70" width="8.625" style="222"/>
    <col min="71" max="106" width="0.875" style="222" customWidth="1"/>
    <col min="107" max="107" width="13.875" style="222" customWidth="1"/>
    <col min="108" max="108" width="16.625" style="222" customWidth="1"/>
    <col min="109" max="109" width="12.125" style="222" customWidth="1"/>
    <col min="110" max="110" width="8.25" style="222" customWidth="1"/>
    <col min="111" max="111" width="8.5" style="222" customWidth="1"/>
    <col min="112" max="112" width="9.875" style="222" customWidth="1"/>
    <col min="113" max="113" width="6" style="222" customWidth="1"/>
    <col min="114" max="114" width="14.625" style="222" customWidth="1"/>
    <col min="115" max="115" width="16.25" style="222" customWidth="1"/>
    <col min="116" max="116" width="11" style="222" customWidth="1"/>
    <col min="117" max="125" width="1.125" style="222" customWidth="1"/>
    <col min="126" max="126" width="13.875" style="222" customWidth="1"/>
    <col min="127" max="127" width="16.625" style="222" customWidth="1"/>
    <col min="128" max="142" width="6" style="222" customWidth="1"/>
    <col min="143" max="143" width="6.625" style="222" customWidth="1"/>
    <col min="144" max="147" width="6" style="222" customWidth="1"/>
    <col min="148" max="149" width="6.875" style="222" customWidth="1"/>
    <col min="150" max="150" width="7.125" style="222" customWidth="1"/>
    <col min="151" max="151" width="10.625" style="222" customWidth="1"/>
    <col min="152" max="152" width="14" style="222" bestFit="1" customWidth="1"/>
    <col min="153" max="16384" width="8.625" style="222"/>
  </cols>
  <sheetData>
    <row r="1" spans="1:151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1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20</v>
      </c>
      <c r="DV2" s="323" t="s">
        <v>46</v>
      </c>
      <c r="DW2" s="324" t="s">
        <v>20</v>
      </c>
    </row>
    <row r="3" spans="1:151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248"/>
      <c r="BO3" s="256" t="s">
        <v>8</v>
      </c>
      <c r="BP3" s="249" t="s">
        <v>74</v>
      </c>
      <c r="BQ3" s="249" t="s">
        <v>75</v>
      </c>
      <c r="BR3" s="250" t="s">
        <v>71</v>
      </c>
    </row>
    <row r="4" spans="1:151">
      <c r="A4" s="257">
        <v>44805</v>
      </c>
      <c r="B4" s="258">
        <v>1</v>
      </c>
      <c r="C4" s="259">
        <f>[1]master!K5</f>
        <v>115</v>
      </c>
      <c r="D4" s="260"/>
      <c r="E4" s="261">
        <f t="shared" ref="E4:E31" si="0">AVERAGE(G4,I4,K4,M4,O4,Q4,S4,U4,W4,Y4,AA4,AC4,AE4,AG4,AI4,AK4)</f>
        <v>130.94</v>
      </c>
      <c r="F4" s="262"/>
      <c r="G4" s="263"/>
      <c r="H4" s="262"/>
      <c r="I4" s="263">
        <v>130.44</v>
      </c>
      <c r="J4" s="262"/>
      <c r="K4" s="263">
        <v>130.88</v>
      </c>
      <c r="L4" s="262"/>
      <c r="M4" s="263">
        <v>135.22</v>
      </c>
      <c r="N4" s="262"/>
      <c r="O4" s="263">
        <v>125.04</v>
      </c>
      <c r="P4" s="262"/>
      <c r="Q4" s="263">
        <v>132.02000000000001</v>
      </c>
      <c r="R4" s="262"/>
      <c r="S4" s="263">
        <v>130.9</v>
      </c>
      <c r="T4" s="302"/>
      <c r="U4" s="263">
        <v>132.08000000000001</v>
      </c>
      <c r="V4" s="275"/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f>IF(DE7&gt;0,DE7,NA())</f>
        <v>#N/A</v>
      </c>
      <c r="AR4" s="273" t="e">
        <f>IF(DF7&gt;0,DF7,NA())</f>
        <v>#N/A</v>
      </c>
      <c r="AS4" s="274">
        <v>150</v>
      </c>
      <c r="AT4" s="267">
        <f t="shared" ref="AT4:AT31" si="1">AVERAGE(AV4,AX4,AZ4,BB4,BD4,BF4,BH4,BJ4)</f>
        <v>154</v>
      </c>
      <c r="AU4" s="275"/>
      <c r="AV4" s="267">
        <v>154</v>
      </c>
      <c r="AW4" s="275">
        <f t="shared" ref="AW4:AW6" si="2">AV4-AV3</f>
        <v>153</v>
      </c>
      <c r="AX4" s="267"/>
      <c r="AY4" s="275">
        <f t="shared" ref="AY4:AY5" si="3">AX4-AX3</f>
        <v>-2</v>
      </c>
      <c r="AZ4" s="267"/>
      <c r="BA4" s="275">
        <f t="shared" ref="BA4:BA5" si="4">AZ4-AZ3</f>
        <v>-3</v>
      </c>
      <c r="BB4" s="267"/>
      <c r="BC4" s="275">
        <f t="shared" ref="BC4:BC5" si="5">BB4-BB3</f>
        <v>-4</v>
      </c>
      <c r="BD4" s="267"/>
      <c r="BE4" s="275">
        <f t="shared" ref="BE4:BE5" si="6">BD4-BD3</f>
        <v>-5</v>
      </c>
      <c r="BF4" s="267"/>
      <c r="BG4" s="275"/>
      <c r="BH4" s="267"/>
      <c r="BI4" s="275"/>
      <c r="BJ4" s="267"/>
      <c r="BK4" s="275"/>
      <c r="BL4" s="269">
        <v>31</v>
      </c>
      <c r="BM4" s="276"/>
      <c r="BN4" s="271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  <c r="DV4" s="323" t="s">
        <v>7</v>
      </c>
      <c r="DW4" s="323" t="s">
        <v>6</v>
      </c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 s="324"/>
    </row>
    <row r="5" spans="1:151">
      <c r="A5" s="257">
        <f>A4+7</f>
        <v>44812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277.00714285714287</v>
      </c>
      <c r="F5" s="303">
        <f>E5-E4</f>
        <v>146.06714285714287</v>
      </c>
      <c r="G5" s="263"/>
      <c r="H5" s="264"/>
      <c r="I5" s="263">
        <v>263.75</v>
      </c>
      <c r="J5" s="264">
        <f t="shared" ref="J5:L31" si="7">I5-I4</f>
        <v>133.31</v>
      </c>
      <c r="K5" s="263">
        <v>270.49</v>
      </c>
      <c r="L5" s="264">
        <f t="shared" si="7"/>
        <v>139.61000000000001</v>
      </c>
      <c r="M5" s="263">
        <v>271.22000000000003</v>
      </c>
      <c r="N5" s="264">
        <f t="shared" ref="N5:N7" si="8">M5-M4</f>
        <v>136.00000000000003</v>
      </c>
      <c r="O5" s="263">
        <v>279.27999999999997</v>
      </c>
      <c r="P5" s="264">
        <f t="shared" ref="P5:P8" si="9">O5-O4</f>
        <v>154.23999999999995</v>
      </c>
      <c r="Q5" s="263">
        <v>284</v>
      </c>
      <c r="R5" s="264">
        <f t="shared" ref="R5:R8" si="10">Q5-Q4</f>
        <v>151.97999999999999</v>
      </c>
      <c r="S5" s="263">
        <v>287.58</v>
      </c>
      <c r="T5" s="264">
        <f t="shared" ref="T5:T8" si="11">S5-S4</f>
        <v>156.67999999999998</v>
      </c>
      <c r="U5" s="263">
        <v>282.73</v>
      </c>
      <c r="V5" s="264">
        <f t="shared" ref="V5:V7" si="12">U5-U4</f>
        <v>150.65</v>
      </c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79">
        <f>AK8-AK7</f>
        <v>125</v>
      </c>
      <c r="AM5" s="269">
        <v>28</v>
      </c>
      <c r="AN5" s="270"/>
      <c r="AO5" s="271">
        <f>AN5-AN4</f>
        <v>0</v>
      </c>
      <c r="AP5" s="271"/>
      <c r="AQ5" s="272" t="e">
        <f t="shared" ref="AQ5:AR20" si="13">IF(DE8&gt;0,DE8,NA())</f>
        <v>#N/A</v>
      </c>
      <c r="AR5" s="273" t="e">
        <f t="shared" si="13"/>
        <v>#N/A</v>
      </c>
      <c r="AS5" s="274">
        <v>320</v>
      </c>
      <c r="AT5" s="267">
        <f t="shared" si="1"/>
        <v>315</v>
      </c>
      <c r="AU5" s="275">
        <f>AT5-AT4</f>
        <v>161</v>
      </c>
      <c r="AV5" s="267">
        <v>315</v>
      </c>
      <c r="AW5" s="275">
        <f t="shared" si="2"/>
        <v>161</v>
      </c>
      <c r="AX5" s="267"/>
      <c r="AY5" s="275">
        <f t="shared" si="3"/>
        <v>0</v>
      </c>
      <c r="AZ5" s="267"/>
      <c r="BA5" s="275">
        <f t="shared" si="4"/>
        <v>0</v>
      </c>
      <c r="BB5" s="267"/>
      <c r="BC5" s="275">
        <f t="shared" si="5"/>
        <v>0</v>
      </c>
      <c r="BD5" s="267"/>
      <c r="BE5" s="275">
        <f t="shared" si="6"/>
        <v>0</v>
      </c>
      <c r="BF5" s="267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1"/>
      <c r="BO5" s="277" t="e">
        <f t="shared" ref="BO5:BO28" si="14">IF(DH8&gt;0,DH8,NA())</f>
        <v>#N/A</v>
      </c>
      <c r="BP5" s="273"/>
      <c r="BQ5" s="273"/>
      <c r="BR5" s="273" t="e">
        <f t="shared" ref="BR5:BR28" si="15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4"/>
      <c r="DW5" s="324" t="s">
        <v>11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 t="s">
        <v>12</v>
      </c>
      <c r="EN5" s="324" t="s">
        <v>13</v>
      </c>
      <c r="EO5" s="324"/>
      <c r="EP5" s="324"/>
      <c r="EQ5" s="324"/>
      <c r="ER5" s="324"/>
      <c r="ES5" s="324"/>
      <c r="ET5" s="324" t="s">
        <v>14</v>
      </c>
      <c r="EU5" s="324" t="s">
        <v>79</v>
      </c>
    </row>
    <row r="6" spans="1:151">
      <c r="A6" s="257">
        <f t="shared" ref="A6:A28" si="16">A5+7</f>
        <v>44819</v>
      </c>
      <c r="B6" s="258">
        <v>3</v>
      </c>
      <c r="C6" s="259">
        <f>[1]master!K7</f>
        <v>335</v>
      </c>
      <c r="D6" s="260">
        <f t="shared" ref="D6:D29" si="17">C6-C5</f>
        <v>120</v>
      </c>
      <c r="E6" s="261">
        <f>AVERAGE(G6,I6,K6,M6,O6,Q6,S6,U6,W6,Y6,AA6,AC6,AE6,AG6,AI6,AK6)</f>
        <v>375.48571428571432</v>
      </c>
      <c r="F6" s="303">
        <f>E6-E5</f>
        <v>98.478571428571456</v>
      </c>
      <c r="G6" s="263"/>
      <c r="H6" s="264"/>
      <c r="I6" s="263">
        <v>386.22</v>
      </c>
      <c r="J6" s="264">
        <f t="shared" ref="J6" si="18">I6-I5</f>
        <v>122.47000000000003</v>
      </c>
      <c r="K6" s="263">
        <v>350</v>
      </c>
      <c r="L6" s="264">
        <f t="shared" ref="L6" si="19">K6-K5</f>
        <v>79.509999999999991</v>
      </c>
      <c r="M6" s="263">
        <v>393.18</v>
      </c>
      <c r="N6" s="264">
        <f t="shared" si="8"/>
        <v>121.95999999999998</v>
      </c>
      <c r="O6" s="263">
        <v>391</v>
      </c>
      <c r="P6" s="264">
        <f t="shared" si="9"/>
        <v>111.72000000000003</v>
      </c>
      <c r="Q6" s="263">
        <v>365</v>
      </c>
      <c r="R6" s="264">
        <f t="shared" si="10"/>
        <v>81</v>
      </c>
      <c r="S6" s="263">
        <v>377</v>
      </c>
      <c r="T6" s="264">
        <f t="shared" si="11"/>
        <v>89.420000000000016</v>
      </c>
      <c r="U6" s="263">
        <v>366</v>
      </c>
      <c r="V6" s="264">
        <f t="shared" si="12"/>
        <v>83.269999999999982</v>
      </c>
      <c r="W6" s="263"/>
      <c r="X6" s="265"/>
      <c r="Y6" s="263"/>
      <c r="Z6" s="265"/>
      <c r="AA6" s="263"/>
      <c r="AB6" s="265"/>
      <c r="AC6" s="263"/>
      <c r="AD6" s="265"/>
      <c r="AE6" s="267"/>
      <c r="AF6" s="265"/>
      <c r="AG6" s="267"/>
      <c r="AH6" s="265"/>
      <c r="AI6" s="267"/>
      <c r="AJ6" s="265"/>
      <c r="AK6" s="267"/>
      <c r="AL6" s="279">
        <f>AK9-AK8</f>
        <v>131</v>
      </c>
      <c r="AM6" s="269">
        <v>31</v>
      </c>
      <c r="AN6" s="270"/>
      <c r="AO6" s="271">
        <f>AN6-AN5</f>
        <v>0</v>
      </c>
      <c r="AP6" s="271"/>
      <c r="AQ6" s="272" t="e">
        <f t="shared" si="13"/>
        <v>#N/A</v>
      </c>
      <c r="AR6" s="273" t="e">
        <f t="shared" si="13"/>
        <v>#N/A</v>
      </c>
      <c r="AS6" s="274">
        <v>525</v>
      </c>
      <c r="AT6" s="267">
        <f t="shared" si="1"/>
        <v>481</v>
      </c>
      <c r="AU6" s="275">
        <f>AT6-AT5</f>
        <v>166</v>
      </c>
      <c r="AV6" s="267">
        <v>481</v>
      </c>
      <c r="AW6" s="275">
        <f t="shared" si="2"/>
        <v>166</v>
      </c>
      <c r="AX6" s="267"/>
      <c r="AY6" s="275"/>
      <c r="AZ6" s="267"/>
      <c r="BA6" s="275"/>
      <c r="BB6" s="267"/>
      <c r="BC6" s="275"/>
      <c r="BD6" s="267"/>
      <c r="BE6" s="275"/>
      <c r="BF6" s="267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1"/>
      <c r="BO6" s="277" t="e">
        <f t="shared" si="14"/>
        <v>#N/A</v>
      </c>
      <c r="BP6" s="273"/>
      <c r="BQ6" s="273"/>
      <c r="BR6" s="273" t="e">
        <f t="shared" si="15"/>
        <v>#N/A</v>
      </c>
      <c r="DC6" s="323" t="s">
        <v>17</v>
      </c>
      <c r="DD6" s="324"/>
      <c r="DE6" s="324"/>
      <c r="DF6" s="324"/>
      <c r="DV6" s="323" t="s">
        <v>17</v>
      </c>
      <c r="DW6" s="324">
        <v>1</v>
      </c>
      <c r="DX6" s="324">
        <v>2</v>
      </c>
      <c r="DY6" s="324">
        <v>3</v>
      </c>
      <c r="DZ6" s="324">
        <v>4</v>
      </c>
      <c r="EA6" s="324">
        <v>5</v>
      </c>
      <c r="EB6" s="324">
        <v>6</v>
      </c>
      <c r="EC6" s="324">
        <v>7</v>
      </c>
      <c r="ED6" s="324">
        <v>8</v>
      </c>
      <c r="EE6" s="324">
        <v>9</v>
      </c>
      <c r="EF6" s="324">
        <v>10</v>
      </c>
      <c r="EG6" s="324">
        <v>11</v>
      </c>
      <c r="EH6" s="324">
        <v>12</v>
      </c>
      <c r="EI6" s="324">
        <v>13</v>
      </c>
      <c r="EJ6" s="324">
        <v>14</v>
      </c>
      <c r="EK6" s="324">
        <v>15</v>
      </c>
      <c r="EL6" s="324">
        <v>16</v>
      </c>
      <c r="EM6" s="324"/>
      <c r="EN6" s="324">
        <v>2</v>
      </c>
      <c r="EO6" s="324">
        <v>3</v>
      </c>
      <c r="EP6" s="324">
        <v>4</v>
      </c>
      <c r="EQ6" s="324">
        <v>5</v>
      </c>
      <c r="ER6" s="324">
        <v>6</v>
      </c>
      <c r="ES6" s="324">
        <v>7</v>
      </c>
      <c r="ET6" s="324"/>
      <c r="EU6" s="324"/>
    </row>
    <row r="7" spans="1:151">
      <c r="A7" s="257">
        <f t="shared" si="16"/>
        <v>44826</v>
      </c>
      <c r="B7" s="258">
        <v>4</v>
      </c>
      <c r="C7" s="259">
        <f>[1]master!K8</f>
        <v>470</v>
      </c>
      <c r="D7" s="260">
        <f t="shared" si="17"/>
        <v>135</v>
      </c>
      <c r="E7" s="261">
        <f t="shared" si="0"/>
        <v>451.8125</v>
      </c>
      <c r="F7" s="303">
        <f t="shared" ref="F7:F31" si="20">E7-E6</f>
        <v>76.326785714285677</v>
      </c>
      <c r="G7" s="263">
        <f>IF(DW7&gt;0,DW7,NA())</f>
        <v>402</v>
      </c>
      <c r="H7" s="264"/>
      <c r="I7" s="305">
        <f>IF(DX7&gt;0,DX7,NA())</f>
        <v>424</v>
      </c>
      <c r="J7" s="264">
        <f t="shared" ref="J7" si="21">I7-I6</f>
        <v>37.779999999999973</v>
      </c>
      <c r="K7" s="306">
        <f>IF(DY7&gt;0,DY7,NA())</f>
        <v>443</v>
      </c>
      <c r="L7" s="264">
        <f t="shared" ref="L7" si="22">K7-K6</f>
        <v>93</v>
      </c>
      <c r="M7" s="307">
        <f>IF(DZ7&gt;0,DZ7,NA())</f>
        <v>420</v>
      </c>
      <c r="N7" s="264">
        <f t="shared" si="8"/>
        <v>26.819999999999993</v>
      </c>
      <c r="O7" s="308">
        <f>IF(EA7&gt;0,EA7,NA())</f>
        <v>426</v>
      </c>
      <c r="P7" s="264">
        <f t="shared" si="9"/>
        <v>35</v>
      </c>
      <c r="Q7" s="309">
        <f>IF(EB7&gt;0,EB7,NA())</f>
        <v>416</v>
      </c>
      <c r="R7" s="264">
        <f t="shared" si="10"/>
        <v>51</v>
      </c>
      <c r="S7" s="267">
        <f>IF(EC7&gt;0,EC7,NA())</f>
        <v>417</v>
      </c>
      <c r="T7" s="264">
        <f t="shared" si="11"/>
        <v>40</v>
      </c>
      <c r="U7" s="267">
        <f>IF(ED7&gt;0,ED7,NA())</f>
        <v>472</v>
      </c>
      <c r="V7" s="264">
        <f t="shared" si="12"/>
        <v>106</v>
      </c>
      <c r="W7" s="266">
        <f>IF(EE7&gt;0,EE7,NA())</f>
        <v>482</v>
      </c>
      <c r="X7" s="265"/>
      <c r="Y7" s="266">
        <f>IF(EF7&gt;0,EF7,NA())</f>
        <v>457</v>
      </c>
      <c r="Z7" s="265"/>
      <c r="AA7" s="267">
        <f>IF(EG7&gt;0,EG7,NA())</f>
        <v>478</v>
      </c>
      <c r="AB7" s="265"/>
      <c r="AC7" s="267">
        <f>IF(EH7&gt;0,EH7,NA())</f>
        <v>480</v>
      </c>
      <c r="AD7" s="265"/>
      <c r="AE7" s="267">
        <f>IF(EI7&gt;0,EI7,NA())</f>
        <v>495</v>
      </c>
      <c r="AF7" s="265"/>
      <c r="AG7" s="267">
        <f>IF(EJ7&gt;0,EJ7,NA())</f>
        <v>477</v>
      </c>
      <c r="AH7" s="265"/>
      <c r="AI7" s="266">
        <f>IF(EK7&gt;0,EK7,NA())</f>
        <v>485</v>
      </c>
      <c r="AJ7" s="265"/>
      <c r="AK7" s="266">
        <f>IF(EL7&gt;0,EL7,NA())</f>
        <v>455</v>
      </c>
      <c r="AL7" s="279" t="e">
        <f>#REF!-AK9</f>
        <v>#REF!</v>
      </c>
      <c r="AM7" s="269">
        <v>33</v>
      </c>
      <c r="AN7" s="270"/>
      <c r="AO7" s="271">
        <f t="shared" ref="AO7:AO28" si="23">AN7-AN6</f>
        <v>0</v>
      </c>
      <c r="AP7" s="271"/>
      <c r="AQ7" s="272">
        <v>49</v>
      </c>
      <c r="AR7" s="273" t="e">
        <f t="shared" si="13"/>
        <v>#N/A</v>
      </c>
      <c r="AS7" s="274">
        <v>755</v>
      </c>
      <c r="AT7" s="267">
        <f>AVERAGE(AV7,AX7,AZ7,BB7,BD7,BF7,BH7,BJ7)</f>
        <v>608.16666666666663</v>
      </c>
      <c r="AU7" s="311">
        <f>AT7-AT6</f>
        <v>127.16666666666663</v>
      </c>
      <c r="AV7" s="267">
        <f>IF(EN7&gt;0,EN7,NA())</f>
        <v>578</v>
      </c>
      <c r="AW7" s="275">
        <f>AV7-AV5</f>
        <v>263</v>
      </c>
      <c r="AX7" s="267">
        <f>IF(EO7&gt;0,EO7,NA())</f>
        <v>603</v>
      </c>
      <c r="AY7" s="275">
        <f>AX7-AX5</f>
        <v>603</v>
      </c>
      <c r="AZ7" s="267">
        <f>IF(EP7&gt;0,EP7,NA())</f>
        <v>596</v>
      </c>
      <c r="BA7" s="275">
        <f>AZ7-AZ5</f>
        <v>596</v>
      </c>
      <c r="BB7" s="267">
        <f>IF(EQ7&gt;0,EQ7,NA())</f>
        <v>603</v>
      </c>
      <c r="BC7" s="275">
        <f>BB7-BB5</f>
        <v>603</v>
      </c>
      <c r="BD7" s="267">
        <f>IF(ER7&gt;0,ER7,NA())</f>
        <v>632</v>
      </c>
      <c r="BE7" s="275">
        <f>BD7-BD5</f>
        <v>632</v>
      </c>
      <c r="BF7" s="267">
        <f>IF(ES7&gt;0,ES7,NA())</f>
        <v>637</v>
      </c>
      <c r="BG7" s="275"/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1"/>
      <c r="BO7" s="277" t="e">
        <f t="shared" si="14"/>
        <v>#N/A</v>
      </c>
      <c r="BP7" s="273"/>
      <c r="BQ7" s="273"/>
      <c r="BR7" s="273" t="e">
        <f t="shared" si="15"/>
        <v>#N/A</v>
      </c>
      <c r="DV7" s="325">
        <v>4</v>
      </c>
      <c r="DW7" s="326">
        <v>402</v>
      </c>
      <c r="DX7" s="326">
        <v>424</v>
      </c>
      <c r="DY7" s="326">
        <v>443</v>
      </c>
      <c r="DZ7" s="326">
        <v>420</v>
      </c>
      <c r="EA7" s="326">
        <v>426</v>
      </c>
      <c r="EB7" s="326">
        <v>416</v>
      </c>
      <c r="EC7" s="326">
        <v>417</v>
      </c>
      <c r="ED7" s="326">
        <v>472</v>
      </c>
      <c r="EE7" s="326">
        <v>482</v>
      </c>
      <c r="EF7" s="326">
        <v>457</v>
      </c>
      <c r="EG7" s="326">
        <v>478</v>
      </c>
      <c r="EH7" s="326">
        <v>480</v>
      </c>
      <c r="EI7" s="326">
        <v>495</v>
      </c>
      <c r="EJ7" s="326">
        <v>477</v>
      </c>
      <c r="EK7" s="326">
        <v>485</v>
      </c>
      <c r="EL7" s="326">
        <v>455</v>
      </c>
      <c r="EM7" s="326">
        <v>451.8125</v>
      </c>
      <c r="EN7" s="326">
        <v>578</v>
      </c>
      <c r="EO7" s="326">
        <v>603</v>
      </c>
      <c r="EP7" s="326">
        <v>596</v>
      </c>
      <c r="EQ7" s="326">
        <v>603</v>
      </c>
      <c r="ER7" s="326">
        <v>632</v>
      </c>
      <c r="ES7" s="326">
        <v>637</v>
      </c>
      <c r="ET7" s="326">
        <v>608.16666666666663</v>
      </c>
      <c r="EU7" s="326">
        <v>494.45454545454544</v>
      </c>
    </row>
    <row r="8" spans="1:151">
      <c r="A8" s="257">
        <f t="shared" si="16"/>
        <v>44833</v>
      </c>
      <c r="B8" s="258">
        <v>5</v>
      </c>
      <c r="C8" s="259">
        <f>[1]master!K9</f>
        <v>590</v>
      </c>
      <c r="D8" s="260">
        <f t="shared" si="17"/>
        <v>120</v>
      </c>
      <c r="E8" s="261">
        <f t="shared" si="0"/>
        <v>595.9375</v>
      </c>
      <c r="F8" s="265">
        <f t="shared" si="20"/>
        <v>144.125</v>
      </c>
      <c r="G8" s="263">
        <f>IF(DW8&gt;0,DW8,NA())</f>
        <v>495</v>
      </c>
      <c r="H8" s="264">
        <f>G8-G7</f>
        <v>93</v>
      </c>
      <c r="I8" s="305">
        <f>IF(DX8&gt;0,DX8,NA())</f>
        <v>500</v>
      </c>
      <c r="J8" s="264">
        <f t="shared" ref="J8" si="24">I8-I7</f>
        <v>76</v>
      </c>
      <c r="K8" s="306">
        <f>IF(DY8&gt;0,DY8,NA())</f>
        <v>512</v>
      </c>
      <c r="L8" s="264">
        <f t="shared" si="7"/>
        <v>69</v>
      </c>
      <c r="M8" s="307">
        <f>IF(DZ8&gt;0,DZ8,NA())</f>
        <v>670</v>
      </c>
      <c r="N8" s="264">
        <f t="shared" ref="N8" si="25">M8-M7</f>
        <v>250</v>
      </c>
      <c r="O8" s="308">
        <f>IF(EA8&gt;0,EA8,NA())</f>
        <v>603</v>
      </c>
      <c r="P8" s="264">
        <f t="shared" si="9"/>
        <v>177</v>
      </c>
      <c r="Q8" s="309">
        <f>IF(EB8&gt;0,EB8,NA())</f>
        <v>577</v>
      </c>
      <c r="R8" s="264">
        <f t="shared" si="10"/>
        <v>161</v>
      </c>
      <c r="S8" s="267">
        <f>IF(EC8&gt;0,EC8,NA())</f>
        <v>679</v>
      </c>
      <c r="T8" s="264">
        <f t="shared" si="11"/>
        <v>262</v>
      </c>
      <c r="U8" s="267">
        <f>IF(ED8&gt;0,ED8,NA())</f>
        <v>645</v>
      </c>
      <c r="V8" s="264">
        <f t="shared" ref="V8" si="26">U8-U7</f>
        <v>173</v>
      </c>
      <c r="W8" s="266">
        <f>IF(EE8&gt;0,EE8,NA())</f>
        <v>670</v>
      </c>
      <c r="X8" s="265">
        <f>W8-W7</f>
        <v>188</v>
      </c>
      <c r="Y8" s="266">
        <f>IF(EF8&gt;0,EF8,NA())</f>
        <v>655</v>
      </c>
      <c r="Z8" s="265">
        <f>Y8-Y7</f>
        <v>198</v>
      </c>
      <c r="AA8" s="267">
        <f>IF(EG8&gt;0,EG8,NA())</f>
        <v>585</v>
      </c>
      <c r="AB8" s="265">
        <f>AA8-AA7</f>
        <v>107</v>
      </c>
      <c r="AC8" s="267">
        <f>IF(EH8&gt;0,EH8,NA())</f>
        <v>583</v>
      </c>
      <c r="AD8" s="265">
        <f>AC8-AC7</f>
        <v>103</v>
      </c>
      <c r="AE8" s="267">
        <f>IF(EI8&gt;0,EI8,NA())</f>
        <v>596</v>
      </c>
      <c r="AF8" s="265">
        <f>AE8-AE7</f>
        <v>101</v>
      </c>
      <c r="AG8" s="267">
        <f>IF(EJ8&gt;0,EJ8,NA())</f>
        <v>616</v>
      </c>
      <c r="AH8" s="265">
        <f>AG8-AG7</f>
        <v>139</v>
      </c>
      <c r="AI8" s="266">
        <f>IF(EK8&gt;0,EK8,NA())</f>
        <v>569</v>
      </c>
      <c r="AJ8" s="265">
        <f>AI8-AI7</f>
        <v>84</v>
      </c>
      <c r="AK8" s="266">
        <f>IF(EL8&gt;0,EL8,NA())</f>
        <v>580</v>
      </c>
      <c r="AL8" s="279" t="e">
        <f>#REF!-#REF!</f>
        <v>#REF!</v>
      </c>
      <c r="AM8" s="269">
        <v>35</v>
      </c>
      <c r="AN8" s="270"/>
      <c r="AO8" s="271">
        <f t="shared" si="23"/>
        <v>0</v>
      </c>
      <c r="AP8" s="271"/>
      <c r="AQ8" s="272">
        <v>59</v>
      </c>
      <c r="AR8" s="273" t="e">
        <f t="shared" si="13"/>
        <v>#N/A</v>
      </c>
      <c r="AS8" s="274">
        <v>945</v>
      </c>
      <c r="AT8" s="267">
        <f t="shared" si="1"/>
        <v>833.83333333333337</v>
      </c>
      <c r="AU8" s="311">
        <f t="shared" ref="AU8:AU22" si="27">AT8-AT7</f>
        <v>225.66666666666674</v>
      </c>
      <c r="AV8" s="267">
        <v>767</v>
      </c>
      <c r="AW8" s="275">
        <f>AV8-AV7</f>
        <v>189</v>
      </c>
      <c r="AX8" s="267">
        <f>IF(EO8&gt;0,EO8,NA())</f>
        <v>783</v>
      </c>
      <c r="AY8" s="275">
        <f>AX8-AX7</f>
        <v>180</v>
      </c>
      <c r="AZ8" s="267">
        <f>IF(EP8&gt;0,EP8,NA())</f>
        <v>801</v>
      </c>
      <c r="BA8" s="275">
        <f>AZ8-AZ7</f>
        <v>205</v>
      </c>
      <c r="BB8" s="267">
        <f>IF(EQ8&gt;0,EQ8,NA())</f>
        <v>824</v>
      </c>
      <c r="BC8" s="275">
        <f>BB8-BB7</f>
        <v>221</v>
      </c>
      <c r="BD8" s="267">
        <f>IF(ER8&gt;0,ER8,NA())</f>
        <v>893</v>
      </c>
      <c r="BE8" s="275">
        <f>BD8-BD7</f>
        <v>261</v>
      </c>
      <c r="BF8" s="267">
        <f>IF(ES8&gt;0,ES8,NA())</f>
        <v>935</v>
      </c>
      <c r="BG8" s="275">
        <f>BF8-BF7</f>
        <v>298</v>
      </c>
      <c r="BH8" s="267"/>
      <c r="BI8" s="275">
        <f>BH8-BH7</f>
        <v>0</v>
      </c>
      <c r="BJ8" s="267"/>
      <c r="BK8" s="275">
        <f t="shared" ref="BK8:BK22" si="28">BJ8-BJ7</f>
        <v>0</v>
      </c>
      <c r="BL8" s="269">
        <v>53</v>
      </c>
      <c r="BM8" s="276"/>
      <c r="BN8" s="271"/>
      <c r="BO8" s="277" t="e">
        <f t="shared" si="14"/>
        <v>#N/A</v>
      </c>
      <c r="BP8" s="273"/>
      <c r="BQ8" s="273"/>
      <c r="BR8" s="273" t="e">
        <f t="shared" si="15"/>
        <v>#N/A</v>
      </c>
      <c r="DV8" s="325">
        <v>5</v>
      </c>
      <c r="DW8" s="326">
        <v>495</v>
      </c>
      <c r="DX8" s="326">
        <v>500</v>
      </c>
      <c r="DY8" s="326">
        <v>512</v>
      </c>
      <c r="DZ8" s="326">
        <v>670</v>
      </c>
      <c r="EA8" s="326">
        <v>603</v>
      </c>
      <c r="EB8" s="326">
        <v>577</v>
      </c>
      <c r="EC8" s="326">
        <v>679</v>
      </c>
      <c r="ED8" s="326">
        <v>645</v>
      </c>
      <c r="EE8" s="326">
        <v>670</v>
      </c>
      <c r="EF8" s="326">
        <v>655</v>
      </c>
      <c r="EG8" s="326">
        <v>585</v>
      </c>
      <c r="EH8" s="326">
        <v>583</v>
      </c>
      <c r="EI8" s="326">
        <v>596</v>
      </c>
      <c r="EJ8" s="326">
        <v>616</v>
      </c>
      <c r="EK8" s="326">
        <v>569</v>
      </c>
      <c r="EL8" s="326">
        <v>580</v>
      </c>
      <c r="EM8" s="326">
        <v>595.9375</v>
      </c>
      <c r="EN8" s="326">
        <v>676</v>
      </c>
      <c r="EO8" s="326">
        <v>783</v>
      </c>
      <c r="EP8" s="326">
        <v>801</v>
      </c>
      <c r="EQ8" s="326">
        <v>824</v>
      </c>
      <c r="ER8" s="326">
        <v>893</v>
      </c>
      <c r="ES8" s="326">
        <v>935</v>
      </c>
      <c r="ET8" s="326">
        <v>818.66666666666663</v>
      </c>
      <c r="EU8" s="326">
        <v>656.68181818181813</v>
      </c>
    </row>
    <row r="9" spans="1:151">
      <c r="A9" s="257">
        <f t="shared" si="16"/>
        <v>44840</v>
      </c>
      <c r="B9" s="258">
        <v>6</v>
      </c>
      <c r="C9" s="259">
        <f>[1]master!K10</f>
        <v>700</v>
      </c>
      <c r="D9" s="260">
        <f t="shared" si="17"/>
        <v>110</v>
      </c>
      <c r="E9" s="261">
        <f t="shared" si="0"/>
        <v>731.8125</v>
      </c>
      <c r="F9" s="265">
        <f t="shared" si="20"/>
        <v>135.875</v>
      </c>
      <c r="G9" s="263">
        <f>IF(DW9&gt;0,DW9,NA())</f>
        <v>625</v>
      </c>
      <c r="H9" s="264">
        <f>G9-G8</f>
        <v>130</v>
      </c>
      <c r="I9" s="305">
        <f>IF(DX9&gt;0,DX9,NA())</f>
        <v>671</v>
      </c>
      <c r="J9" s="264">
        <f t="shared" ref="J9" si="29">I9-I8</f>
        <v>171</v>
      </c>
      <c r="K9" s="267">
        <f>IF(DY9&gt;0,DY9,NA())</f>
        <v>634</v>
      </c>
      <c r="L9" s="264">
        <f t="shared" si="7"/>
        <v>122</v>
      </c>
      <c r="M9" s="267">
        <f>IF(DZ9&gt;0,DZ9,NA())</f>
        <v>846</v>
      </c>
      <c r="N9" s="264">
        <f t="shared" ref="N9" si="30">M9-M8</f>
        <v>176</v>
      </c>
      <c r="O9" s="267">
        <f>IF(EA9&gt;0,EA9,NA())</f>
        <v>709</v>
      </c>
      <c r="P9" s="264">
        <f t="shared" ref="P9" si="31">O9-O8</f>
        <v>106</v>
      </c>
      <c r="Q9" s="267">
        <f>IF(EB9&gt;0,EB9,NA())</f>
        <v>711</v>
      </c>
      <c r="R9" s="264">
        <f t="shared" ref="R9" si="32">Q9-Q8</f>
        <v>134</v>
      </c>
      <c r="S9" s="267">
        <f>IF(EC9&gt;0,EC9,NA())</f>
        <v>819</v>
      </c>
      <c r="T9" s="264">
        <f t="shared" ref="T9" si="33">S9-S8</f>
        <v>140</v>
      </c>
      <c r="U9" s="267">
        <f>IF(ED9&gt;0,ED9,NA())</f>
        <v>787</v>
      </c>
      <c r="V9" s="264">
        <f t="shared" ref="V9" si="34">U9-U8</f>
        <v>142</v>
      </c>
      <c r="W9" s="266">
        <f>IF(EE9&gt;0,EE9,NA())</f>
        <v>796</v>
      </c>
      <c r="X9" s="265">
        <f>W9-W8</f>
        <v>126</v>
      </c>
      <c r="Y9" s="266">
        <f>IF(EF9&gt;0,EF9,NA())</f>
        <v>792</v>
      </c>
      <c r="Z9" s="265">
        <f>Y9-Y8</f>
        <v>137</v>
      </c>
      <c r="AA9" s="267">
        <f>IF(EG9&gt;0,EG9,NA())</f>
        <v>734</v>
      </c>
      <c r="AB9" s="265">
        <f>AA9-AA8</f>
        <v>149</v>
      </c>
      <c r="AC9" s="267">
        <f>IF(EH9&gt;0,EH9,NA())</f>
        <v>710</v>
      </c>
      <c r="AD9" s="265">
        <f>AC9-AC8</f>
        <v>127</v>
      </c>
      <c r="AE9" s="267">
        <f>IF(EI9&gt;0,EI9,NA())</f>
        <v>722</v>
      </c>
      <c r="AF9" s="265">
        <f>AE9-AE8</f>
        <v>126</v>
      </c>
      <c r="AG9" s="267">
        <f>IF(EJ9&gt;0,EJ9,NA())</f>
        <v>721</v>
      </c>
      <c r="AH9" s="265">
        <f>AG9-AG8</f>
        <v>105</v>
      </c>
      <c r="AI9" s="266">
        <f>IF(EK9&gt;0,EK9,NA())</f>
        <v>721</v>
      </c>
      <c r="AJ9" s="265">
        <f>AI9-AI8</f>
        <v>152</v>
      </c>
      <c r="AK9" s="266">
        <f>IF(EL9&gt;0,EL9,NA())</f>
        <v>711</v>
      </c>
      <c r="AL9" s="279" t="e">
        <f>#REF!-#REF!</f>
        <v>#REF!</v>
      </c>
      <c r="AM9" s="269">
        <v>37</v>
      </c>
      <c r="AN9" s="270"/>
      <c r="AO9" s="271">
        <f t="shared" si="23"/>
        <v>0</v>
      </c>
      <c r="AP9" s="271"/>
      <c r="AQ9" s="272">
        <v>65</v>
      </c>
      <c r="AR9" s="273" t="e">
        <f t="shared" si="13"/>
        <v>#N/A</v>
      </c>
      <c r="AS9" s="274">
        <v>1130</v>
      </c>
      <c r="AT9" s="267">
        <f t="shared" si="1"/>
        <v>1014.3333333333334</v>
      </c>
      <c r="AU9" s="275">
        <f t="shared" si="27"/>
        <v>180.5</v>
      </c>
      <c r="AV9" s="267">
        <f>IF(EN9&gt;0,EN9,NA())</f>
        <v>915</v>
      </c>
      <c r="AW9" s="275">
        <f>AV9-AV8</f>
        <v>148</v>
      </c>
      <c r="AX9" s="267">
        <f>IF(EO9&gt;0,EO9,NA())</f>
        <v>995</v>
      </c>
      <c r="AY9" s="275">
        <f>AX9-AX8</f>
        <v>212</v>
      </c>
      <c r="AZ9" s="267">
        <f>IF(EP9&gt;0,EP9,NA())</f>
        <v>988</v>
      </c>
      <c r="BA9" s="275">
        <f>AZ9-AZ8</f>
        <v>187</v>
      </c>
      <c r="BB9" s="267">
        <f>IF(EQ9&gt;0,EQ9,NA())</f>
        <v>988</v>
      </c>
      <c r="BC9" s="275">
        <f>BB9-BB8</f>
        <v>164</v>
      </c>
      <c r="BD9" s="267">
        <f>IF(ER9&gt;0,ER9,NA())</f>
        <v>1076</v>
      </c>
      <c r="BE9" s="275">
        <f>BD9-BD8</f>
        <v>183</v>
      </c>
      <c r="BF9" s="267">
        <f>IF(ES9&gt;0,ES9,NA())</f>
        <v>1124</v>
      </c>
      <c r="BG9" s="275">
        <f>BF9-BF8</f>
        <v>189</v>
      </c>
      <c r="BH9" s="267"/>
      <c r="BI9" s="275">
        <f>BH9-BH8</f>
        <v>0</v>
      </c>
      <c r="BJ9" s="267"/>
      <c r="BK9" s="275">
        <f t="shared" si="28"/>
        <v>0</v>
      </c>
      <c r="BL9" s="269">
        <v>57</v>
      </c>
      <c r="BM9" s="276"/>
      <c r="BN9" s="271"/>
      <c r="BO9" s="277" t="e">
        <f t="shared" si="14"/>
        <v>#N/A</v>
      </c>
      <c r="BP9" s="273"/>
      <c r="BQ9" s="273"/>
      <c r="BR9" s="273" t="e">
        <f t="shared" si="15"/>
        <v>#N/A</v>
      </c>
      <c r="DV9" s="325">
        <v>6</v>
      </c>
      <c r="DW9" s="326">
        <v>625</v>
      </c>
      <c r="DX9" s="326">
        <v>671</v>
      </c>
      <c r="DY9" s="326">
        <v>634</v>
      </c>
      <c r="DZ9" s="326">
        <v>846</v>
      </c>
      <c r="EA9" s="326">
        <v>709</v>
      </c>
      <c r="EB9" s="326">
        <v>711</v>
      </c>
      <c r="EC9" s="326">
        <v>819</v>
      </c>
      <c r="ED9" s="326">
        <v>787</v>
      </c>
      <c r="EE9" s="326">
        <v>796</v>
      </c>
      <c r="EF9" s="326">
        <v>792</v>
      </c>
      <c r="EG9" s="326">
        <v>734</v>
      </c>
      <c r="EH9" s="326">
        <v>710</v>
      </c>
      <c r="EI9" s="326">
        <v>722</v>
      </c>
      <c r="EJ9" s="326">
        <v>721</v>
      </c>
      <c r="EK9" s="326">
        <v>721</v>
      </c>
      <c r="EL9" s="326">
        <v>711</v>
      </c>
      <c r="EM9" s="326">
        <v>731.8125</v>
      </c>
      <c r="EN9" s="326">
        <v>915</v>
      </c>
      <c r="EO9" s="326">
        <v>995</v>
      </c>
      <c r="EP9" s="326">
        <v>988</v>
      </c>
      <c r="EQ9" s="326">
        <v>988</v>
      </c>
      <c r="ER9" s="326">
        <v>1076</v>
      </c>
      <c r="ES9" s="326">
        <v>1124</v>
      </c>
      <c r="ET9" s="326">
        <v>1014.3333333333334</v>
      </c>
      <c r="EU9" s="326">
        <v>808.86363636363637</v>
      </c>
    </row>
    <row r="10" spans="1:151">
      <c r="A10" s="257">
        <f t="shared" si="16"/>
        <v>44847</v>
      </c>
      <c r="B10" s="258">
        <v>7</v>
      </c>
      <c r="C10" s="259">
        <f>[1]master!K11</f>
        <v>800</v>
      </c>
      <c r="D10" s="260">
        <f t="shared" si="17"/>
        <v>100</v>
      </c>
      <c r="E10" s="261" t="e">
        <f t="shared" si="0"/>
        <v>#N/A</v>
      </c>
      <c r="F10" s="265" t="e">
        <f t="shared" si="20"/>
        <v>#N/A</v>
      </c>
      <c r="G10" s="263" t="e">
        <f t="shared" ref="G10:G31" si="35">IF(DW10&gt;0,DW10,NA())</f>
        <v>#N/A</v>
      </c>
      <c r="H10" s="264" t="e">
        <f t="shared" ref="H10:H31" si="36">G10-G9</f>
        <v>#N/A</v>
      </c>
      <c r="I10" s="305" t="e">
        <f t="shared" ref="I10:I31" si="37">IF(DX10&gt;0,DX10,NA())</f>
        <v>#N/A</v>
      </c>
      <c r="J10" s="264" t="e">
        <f t="shared" si="7"/>
        <v>#N/A</v>
      </c>
      <c r="K10" s="267" t="e">
        <f t="shared" ref="K10:K31" si="38">IF(DY10&gt;0,DY10,NA())</f>
        <v>#N/A</v>
      </c>
      <c r="L10" s="264" t="e">
        <f t="shared" si="7"/>
        <v>#N/A</v>
      </c>
      <c r="M10" s="267" t="e">
        <f t="shared" ref="M10:M31" si="39">IF(DZ10&gt;0,DZ10,NA())</f>
        <v>#N/A</v>
      </c>
      <c r="N10" s="264" t="e">
        <f t="shared" ref="N10" si="40">M10-M9</f>
        <v>#N/A</v>
      </c>
      <c r="O10" s="267" t="e">
        <f t="shared" ref="O10:O31" si="41">IF(EA10&gt;0,EA10,NA())</f>
        <v>#N/A</v>
      </c>
      <c r="P10" s="264" t="e">
        <f t="shared" ref="P10" si="42">O10-O9</f>
        <v>#N/A</v>
      </c>
      <c r="Q10" s="267" t="e">
        <f t="shared" ref="Q10:Q31" si="43">IF(EB10&gt;0,EB10,NA())</f>
        <v>#N/A</v>
      </c>
      <c r="R10" s="264" t="e">
        <f t="shared" ref="R10" si="44">Q10-Q9</f>
        <v>#N/A</v>
      </c>
      <c r="S10" s="267" t="e">
        <f t="shared" ref="S10:S31" si="45">IF(EC10&gt;0,EC10,NA())</f>
        <v>#N/A</v>
      </c>
      <c r="T10" s="264" t="e">
        <f t="shared" ref="T10" si="46">S10-S9</f>
        <v>#N/A</v>
      </c>
      <c r="U10" s="267" t="e">
        <f t="shared" ref="U10:U31" si="47">IF(ED10&gt;0,ED10,NA())</f>
        <v>#N/A</v>
      </c>
      <c r="V10" s="264" t="e">
        <f t="shared" ref="V10" si="48">U10-U9</f>
        <v>#N/A</v>
      </c>
      <c r="W10" s="266" t="e">
        <f t="shared" ref="W10:W31" si="49">IF(EE10&gt;0,EE10,NA())</f>
        <v>#N/A</v>
      </c>
      <c r="X10" s="265" t="e">
        <f t="shared" ref="X10:X31" si="50">W10-W9</f>
        <v>#N/A</v>
      </c>
      <c r="Y10" s="266" t="e">
        <f t="shared" ref="Y10:Y31" si="51">IF(EF10&gt;0,EF10,NA())</f>
        <v>#N/A</v>
      </c>
      <c r="Z10" s="265" t="e">
        <f t="shared" ref="Z10:Z31" si="52">Y10-Y9</f>
        <v>#N/A</v>
      </c>
      <c r="AA10" s="267" t="e">
        <f t="shared" ref="AA10:AA31" si="53">IF(EG10&gt;0,EG10,NA())</f>
        <v>#N/A</v>
      </c>
      <c r="AB10" s="265" t="e">
        <f t="shared" ref="AB10:AB31" si="54">AA10-AA9</f>
        <v>#N/A</v>
      </c>
      <c r="AC10" s="267" t="e">
        <f t="shared" ref="AC10:AC31" si="55">IF(EH10&gt;0,EH10,NA())</f>
        <v>#N/A</v>
      </c>
      <c r="AD10" s="265" t="e">
        <f t="shared" ref="AD10:AD31" si="56">AC10-AC9</f>
        <v>#N/A</v>
      </c>
      <c r="AE10" s="267" t="e">
        <f t="shared" ref="AE10:AE31" si="57">IF(EI10&gt;0,EI10,NA())</f>
        <v>#N/A</v>
      </c>
      <c r="AF10" s="265" t="e">
        <f t="shared" ref="AF10:AF31" si="58">AE10-AE9</f>
        <v>#N/A</v>
      </c>
      <c r="AG10" s="267" t="e">
        <f t="shared" ref="AG10:AG31" si="59">IF(EJ10&gt;0,EJ10,NA())</f>
        <v>#N/A</v>
      </c>
      <c r="AH10" s="265" t="e">
        <f t="shared" ref="AH10:AH31" si="60">AG10-AG9</f>
        <v>#N/A</v>
      </c>
      <c r="AI10" s="266" t="e">
        <f t="shared" ref="AI10:AI31" si="61">IF(EK10&gt;0,EK10,NA())</f>
        <v>#N/A</v>
      </c>
      <c r="AJ10" s="265" t="e">
        <f t="shared" ref="AJ10:AJ31" si="62">AI10-AI9</f>
        <v>#N/A</v>
      </c>
      <c r="AK10" s="266" t="e">
        <f t="shared" ref="AK10:AK31" si="63">IF(EL10&gt;0,EL10,NA())</f>
        <v>#N/A</v>
      </c>
      <c r="AL10" s="265" t="e">
        <f>AK10-#REF!</f>
        <v>#N/A</v>
      </c>
      <c r="AM10" s="269">
        <v>39</v>
      </c>
      <c r="AN10" s="270"/>
      <c r="AO10" s="271">
        <f t="shared" si="23"/>
        <v>0</v>
      </c>
      <c r="AP10" s="271"/>
      <c r="AQ10" s="272" t="e">
        <f t="shared" si="13"/>
        <v>#N/A</v>
      </c>
      <c r="AR10" s="273" t="e">
        <f t="shared" si="13"/>
        <v>#N/A</v>
      </c>
      <c r="AS10" s="274">
        <v>1280</v>
      </c>
      <c r="AT10" s="267" t="e">
        <f t="shared" si="1"/>
        <v>#N/A</v>
      </c>
      <c r="AU10" s="275" t="e">
        <f t="shared" si="27"/>
        <v>#N/A</v>
      </c>
      <c r="AV10" s="267" t="e">
        <f t="shared" ref="AV10:AV31" si="64">IF(EN10&gt;0,EN10,NA())</f>
        <v>#N/A</v>
      </c>
      <c r="AW10" s="275" t="e">
        <f t="shared" ref="AW10:AW31" si="65">AV10-AV9</f>
        <v>#N/A</v>
      </c>
      <c r="AX10" s="267" t="e">
        <f t="shared" ref="AX10:AX31" si="66">IF(EO10&gt;0,EO10,NA())</f>
        <v>#N/A</v>
      </c>
      <c r="AY10" s="275" t="e">
        <f t="shared" ref="AY10:AY31" si="67">AX10-AX9</f>
        <v>#N/A</v>
      </c>
      <c r="AZ10" s="267" t="e">
        <f t="shared" ref="AZ10:AZ31" si="68">IF(EP10&gt;0,EP10,NA())</f>
        <v>#N/A</v>
      </c>
      <c r="BA10" s="275" t="e">
        <f t="shared" ref="BA10:BA31" si="69">AZ10-AZ9</f>
        <v>#N/A</v>
      </c>
      <c r="BB10" s="267" t="e">
        <f t="shared" ref="BB10:BB31" si="70">IF(EQ10&gt;0,EQ10,NA())</f>
        <v>#N/A</v>
      </c>
      <c r="BC10" s="275" t="e">
        <f t="shared" ref="BC10:BC31" si="71">BB10-BB9</f>
        <v>#N/A</v>
      </c>
      <c r="BD10" s="267" t="e">
        <f t="shared" ref="BD10:BD31" si="72">IF(ER10&gt;0,ER10,NA())</f>
        <v>#N/A</v>
      </c>
      <c r="BE10" s="275" t="e">
        <f t="shared" ref="BE10:BE31" si="73">BD10-BD9</f>
        <v>#N/A</v>
      </c>
      <c r="BF10" s="267" t="e">
        <f t="shared" ref="BF10:BF31" si="74">IF(ES10&gt;0,ES10,NA())</f>
        <v>#N/A</v>
      </c>
      <c r="BG10" s="275" t="e">
        <f t="shared" ref="BG10:BG31" si="75">BF10-BF9</f>
        <v>#N/A</v>
      </c>
      <c r="BH10" s="267"/>
      <c r="BI10" s="275">
        <f t="shared" ref="BI10:BI22" si="76">BH10-BH9</f>
        <v>0</v>
      </c>
      <c r="BJ10" s="267"/>
      <c r="BK10" s="275">
        <f t="shared" si="28"/>
        <v>0</v>
      </c>
      <c r="BL10" s="269">
        <v>61</v>
      </c>
      <c r="BM10" s="276"/>
      <c r="BN10" s="271">
        <f>AP10</f>
        <v>0</v>
      </c>
      <c r="BO10" s="277" t="e">
        <f t="shared" si="14"/>
        <v>#N/A</v>
      </c>
      <c r="BP10" s="273"/>
      <c r="BQ10" s="273"/>
      <c r="BR10" s="273" t="e">
        <f t="shared" si="15"/>
        <v>#N/A</v>
      </c>
    </row>
    <row r="11" spans="1:151">
      <c r="A11" s="257">
        <f t="shared" si="16"/>
        <v>44854</v>
      </c>
      <c r="B11" s="258">
        <v>8</v>
      </c>
      <c r="C11" s="259">
        <f>[1]master!K12</f>
        <v>910</v>
      </c>
      <c r="D11" s="260">
        <f t="shared" si="17"/>
        <v>110</v>
      </c>
      <c r="E11" s="261" t="e">
        <f t="shared" si="0"/>
        <v>#N/A</v>
      </c>
      <c r="F11" s="265" t="e">
        <f t="shared" si="20"/>
        <v>#N/A</v>
      </c>
      <c r="G11" s="263" t="e">
        <f t="shared" si="35"/>
        <v>#N/A</v>
      </c>
      <c r="H11" s="264" t="e">
        <f t="shared" si="36"/>
        <v>#N/A</v>
      </c>
      <c r="I11" s="305" t="e">
        <f t="shared" si="37"/>
        <v>#N/A</v>
      </c>
      <c r="J11" s="264" t="e">
        <f t="shared" si="7"/>
        <v>#N/A</v>
      </c>
      <c r="K11" s="267" t="e">
        <f t="shared" si="38"/>
        <v>#N/A</v>
      </c>
      <c r="L11" s="264" t="e">
        <f t="shared" si="7"/>
        <v>#N/A</v>
      </c>
      <c r="M11" s="267" t="e">
        <f t="shared" si="39"/>
        <v>#N/A</v>
      </c>
      <c r="N11" s="264" t="e">
        <f t="shared" ref="N11" si="77">M11-M10</f>
        <v>#N/A</v>
      </c>
      <c r="O11" s="267" t="e">
        <f t="shared" si="41"/>
        <v>#N/A</v>
      </c>
      <c r="P11" s="264" t="e">
        <f t="shared" ref="P11" si="78">O11-O10</f>
        <v>#N/A</v>
      </c>
      <c r="Q11" s="267" t="e">
        <f t="shared" si="43"/>
        <v>#N/A</v>
      </c>
      <c r="R11" s="264" t="e">
        <f t="shared" ref="R11" si="79">Q11-Q10</f>
        <v>#N/A</v>
      </c>
      <c r="S11" s="267" t="e">
        <f t="shared" si="45"/>
        <v>#N/A</v>
      </c>
      <c r="T11" s="264" t="e">
        <f t="shared" ref="T11" si="80">S11-S10</f>
        <v>#N/A</v>
      </c>
      <c r="U11" s="267" t="e">
        <f t="shared" si="47"/>
        <v>#N/A</v>
      </c>
      <c r="V11" s="264" t="e">
        <f t="shared" ref="V11" si="81">U11-U10</f>
        <v>#N/A</v>
      </c>
      <c r="W11" s="266" t="e">
        <f t="shared" si="49"/>
        <v>#N/A</v>
      </c>
      <c r="X11" s="265" t="e">
        <f t="shared" si="50"/>
        <v>#N/A</v>
      </c>
      <c r="Y11" s="266" t="e">
        <f t="shared" si="51"/>
        <v>#N/A</v>
      </c>
      <c r="Z11" s="265" t="e">
        <f t="shared" si="52"/>
        <v>#N/A</v>
      </c>
      <c r="AA11" s="267" t="e">
        <f t="shared" si="53"/>
        <v>#N/A</v>
      </c>
      <c r="AB11" s="265" t="e">
        <f t="shared" si="54"/>
        <v>#N/A</v>
      </c>
      <c r="AC11" s="267" t="e">
        <f t="shared" si="55"/>
        <v>#N/A</v>
      </c>
      <c r="AD11" s="265" t="e">
        <f t="shared" si="56"/>
        <v>#N/A</v>
      </c>
      <c r="AE11" s="267" t="e">
        <f t="shared" si="57"/>
        <v>#N/A</v>
      </c>
      <c r="AF11" s="265" t="e">
        <f t="shared" si="58"/>
        <v>#N/A</v>
      </c>
      <c r="AG11" s="267" t="e">
        <f t="shared" si="59"/>
        <v>#N/A</v>
      </c>
      <c r="AH11" s="265" t="e">
        <f t="shared" si="60"/>
        <v>#N/A</v>
      </c>
      <c r="AI11" s="266" t="e">
        <f t="shared" si="61"/>
        <v>#N/A</v>
      </c>
      <c r="AJ11" s="265" t="e">
        <f t="shared" si="62"/>
        <v>#N/A</v>
      </c>
      <c r="AK11" s="266" t="e">
        <f t="shared" si="63"/>
        <v>#N/A</v>
      </c>
      <c r="AL11" s="265" t="e">
        <f t="shared" ref="AL11:AL31" si="82">AK11-AK10</f>
        <v>#N/A</v>
      </c>
      <c r="AM11" s="269">
        <v>42</v>
      </c>
      <c r="AN11" s="281"/>
      <c r="AO11" s="271">
        <f t="shared" si="23"/>
        <v>0</v>
      </c>
      <c r="AP11" s="271"/>
      <c r="AQ11" s="282" t="e">
        <f t="shared" si="13"/>
        <v>#N/A</v>
      </c>
      <c r="AR11" s="273" t="e">
        <f t="shared" si="13"/>
        <v>#N/A</v>
      </c>
      <c r="AS11" s="274">
        <v>1420</v>
      </c>
      <c r="AT11" s="267" t="e">
        <f t="shared" si="1"/>
        <v>#N/A</v>
      </c>
      <c r="AU11" s="275" t="e">
        <f t="shared" si="27"/>
        <v>#N/A</v>
      </c>
      <c r="AV11" s="267" t="e">
        <f t="shared" si="64"/>
        <v>#N/A</v>
      </c>
      <c r="AW11" s="275" t="e">
        <f t="shared" si="65"/>
        <v>#N/A</v>
      </c>
      <c r="AX11" s="267" t="e">
        <f t="shared" si="66"/>
        <v>#N/A</v>
      </c>
      <c r="AY11" s="275" t="e">
        <f t="shared" si="67"/>
        <v>#N/A</v>
      </c>
      <c r="AZ11" s="267" t="e">
        <f t="shared" si="68"/>
        <v>#N/A</v>
      </c>
      <c r="BA11" s="275" t="e">
        <f t="shared" si="69"/>
        <v>#N/A</v>
      </c>
      <c r="BB11" s="267" t="e">
        <f t="shared" si="70"/>
        <v>#N/A</v>
      </c>
      <c r="BC11" s="275" t="e">
        <f t="shared" si="71"/>
        <v>#N/A</v>
      </c>
      <c r="BD11" s="267" t="e">
        <f t="shared" si="72"/>
        <v>#N/A</v>
      </c>
      <c r="BE11" s="275" t="e">
        <f t="shared" si="73"/>
        <v>#N/A</v>
      </c>
      <c r="BF11" s="267" t="e">
        <f t="shared" si="74"/>
        <v>#N/A</v>
      </c>
      <c r="BG11" s="275" t="e">
        <f t="shared" si="75"/>
        <v>#N/A</v>
      </c>
      <c r="BH11" s="267"/>
      <c r="BI11" s="275">
        <f t="shared" si="76"/>
        <v>0</v>
      </c>
      <c r="BJ11" s="267"/>
      <c r="BK11" s="275">
        <f t="shared" si="28"/>
        <v>0</v>
      </c>
      <c r="BL11" s="269">
        <v>63</v>
      </c>
      <c r="BM11" s="276"/>
      <c r="BN11" s="271"/>
      <c r="BO11" s="277" t="e">
        <f t="shared" si="14"/>
        <v>#N/A</v>
      </c>
      <c r="BP11" s="273"/>
      <c r="BQ11" s="273"/>
      <c r="BR11" s="273" t="e">
        <f t="shared" si="15"/>
        <v>#N/A</v>
      </c>
    </row>
    <row r="12" spans="1:151">
      <c r="A12" s="257">
        <f t="shared" si="16"/>
        <v>44861</v>
      </c>
      <c r="B12" s="258">
        <v>9</v>
      </c>
      <c r="C12" s="259">
        <f>[1]master!K13</f>
        <v>1020</v>
      </c>
      <c r="D12" s="260">
        <f t="shared" si="17"/>
        <v>110</v>
      </c>
      <c r="E12" s="261" t="e">
        <f t="shared" si="0"/>
        <v>#N/A</v>
      </c>
      <c r="F12" s="265" t="e">
        <f t="shared" si="20"/>
        <v>#N/A</v>
      </c>
      <c r="G12" s="263" t="e">
        <f t="shared" si="35"/>
        <v>#N/A</v>
      </c>
      <c r="H12" s="264" t="e">
        <f t="shared" si="36"/>
        <v>#N/A</v>
      </c>
      <c r="I12" s="305" t="e">
        <f t="shared" si="37"/>
        <v>#N/A</v>
      </c>
      <c r="J12" s="264" t="e">
        <f t="shared" si="7"/>
        <v>#N/A</v>
      </c>
      <c r="K12" s="267" t="e">
        <f t="shared" si="38"/>
        <v>#N/A</v>
      </c>
      <c r="L12" s="264" t="e">
        <f t="shared" si="7"/>
        <v>#N/A</v>
      </c>
      <c r="M12" s="267" t="e">
        <f t="shared" si="39"/>
        <v>#N/A</v>
      </c>
      <c r="N12" s="264" t="e">
        <f t="shared" ref="N12" si="83">M12-M11</f>
        <v>#N/A</v>
      </c>
      <c r="O12" s="267" t="e">
        <f t="shared" si="41"/>
        <v>#N/A</v>
      </c>
      <c r="P12" s="264" t="e">
        <f t="shared" ref="P12" si="84">O12-O11</f>
        <v>#N/A</v>
      </c>
      <c r="Q12" s="267" t="e">
        <f t="shared" si="43"/>
        <v>#N/A</v>
      </c>
      <c r="R12" s="264" t="e">
        <f t="shared" ref="R12" si="85">Q12-Q11</f>
        <v>#N/A</v>
      </c>
      <c r="S12" s="267" t="e">
        <f t="shared" si="45"/>
        <v>#N/A</v>
      </c>
      <c r="T12" s="264" t="e">
        <f t="shared" ref="T12" si="86">S12-S11</f>
        <v>#N/A</v>
      </c>
      <c r="U12" s="267" t="e">
        <f t="shared" si="47"/>
        <v>#N/A</v>
      </c>
      <c r="V12" s="264" t="e">
        <f t="shared" ref="V12" si="87">U12-U11</f>
        <v>#N/A</v>
      </c>
      <c r="W12" s="266" t="e">
        <f t="shared" si="49"/>
        <v>#N/A</v>
      </c>
      <c r="X12" s="265" t="e">
        <f t="shared" si="50"/>
        <v>#N/A</v>
      </c>
      <c r="Y12" s="266" t="e">
        <f t="shared" si="51"/>
        <v>#N/A</v>
      </c>
      <c r="Z12" s="265" t="e">
        <f t="shared" si="52"/>
        <v>#N/A</v>
      </c>
      <c r="AA12" s="267" t="e">
        <f t="shared" si="53"/>
        <v>#N/A</v>
      </c>
      <c r="AB12" s="265" t="e">
        <f t="shared" si="54"/>
        <v>#N/A</v>
      </c>
      <c r="AC12" s="267" t="e">
        <f t="shared" si="55"/>
        <v>#N/A</v>
      </c>
      <c r="AD12" s="265" t="e">
        <f t="shared" si="56"/>
        <v>#N/A</v>
      </c>
      <c r="AE12" s="267" t="e">
        <f t="shared" si="57"/>
        <v>#N/A</v>
      </c>
      <c r="AF12" s="265" t="e">
        <f t="shared" si="58"/>
        <v>#N/A</v>
      </c>
      <c r="AG12" s="267" t="e">
        <f t="shared" si="59"/>
        <v>#N/A</v>
      </c>
      <c r="AH12" s="265" t="e">
        <f t="shared" si="60"/>
        <v>#N/A</v>
      </c>
      <c r="AI12" s="266" t="e">
        <f t="shared" si="61"/>
        <v>#N/A</v>
      </c>
      <c r="AJ12" s="265" t="e">
        <f t="shared" si="62"/>
        <v>#N/A</v>
      </c>
      <c r="AK12" s="266" t="e">
        <f t="shared" si="63"/>
        <v>#N/A</v>
      </c>
      <c r="AL12" s="265" t="e">
        <f t="shared" si="82"/>
        <v>#N/A</v>
      </c>
      <c r="AM12" s="269">
        <v>45</v>
      </c>
      <c r="AN12" s="270"/>
      <c r="AO12" s="271">
        <f t="shared" si="23"/>
        <v>0</v>
      </c>
      <c r="AP12" s="271"/>
      <c r="AQ12" s="273" t="e">
        <f t="shared" si="13"/>
        <v>#N/A</v>
      </c>
      <c r="AR12" s="273" t="e">
        <f t="shared" si="13"/>
        <v>#N/A</v>
      </c>
      <c r="AS12" s="274">
        <v>1545</v>
      </c>
      <c r="AT12" s="267" t="e">
        <f t="shared" si="1"/>
        <v>#N/A</v>
      </c>
      <c r="AU12" s="275" t="e">
        <f t="shared" si="27"/>
        <v>#N/A</v>
      </c>
      <c r="AV12" s="267" t="e">
        <f t="shared" si="64"/>
        <v>#N/A</v>
      </c>
      <c r="AW12" s="275" t="e">
        <f t="shared" si="65"/>
        <v>#N/A</v>
      </c>
      <c r="AX12" s="267" t="e">
        <f t="shared" si="66"/>
        <v>#N/A</v>
      </c>
      <c r="AY12" s="275" t="e">
        <f t="shared" si="67"/>
        <v>#N/A</v>
      </c>
      <c r="AZ12" s="267" t="e">
        <f t="shared" si="68"/>
        <v>#N/A</v>
      </c>
      <c r="BA12" s="275" t="e">
        <f t="shared" si="69"/>
        <v>#N/A</v>
      </c>
      <c r="BB12" s="267" t="e">
        <f t="shared" si="70"/>
        <v>#N/A</v>
      </c>
      <c r="BC12" s="275" t="e">
        <f t="shared" si="71"/>
        <v>#N/A</v>
      </c>
      <c r="BD12" s="267" t="e">
        <f t="shared" si="72"/>
        <v>#N/A</v>
      </c>
      <c r="BE12" s="275" t="e">
        <f t="shared" si="73"/>
        <v>#N/A</v>
      </c>
      <c r="BF12" s="267" t="e">
        <f t="shared" si="74"/>
        <v>#N/A</v>
      </c>
      <c r="BG12" s="275" t="e">
        <f t="shared" si="75"/>
        <v>#N/A</v>
      </c>
      <c r="BH12" s="267"/>
      <c r="BI12" s="275">
        <f t="shared" si="76"/>
        <v>0</v>
      </c>
      <c r="BJ12" s="267"/>
      <c r="BK12" s="275">
        <f t="shared" si="28"/>
        <v>0</v>
      </c>
      <c r="BL12" s="269">
        <v>65</v>
      </c>
      <c r="BM12" s="276"/>
      <c r="BN12" s="271"/>
      <c r="BO12" s="277" t="e">
        <f t="shared" si="14"/>
        <v>#N/A</v>
      </c>
      <c r="BP12" s="273"/>
      <c r="BQ12" s="273"/>
      <c r="BR12" s="273" t="e">
        <f t="shared" si="15"/>
        <v>#N/A</v>
      </c>
    </row>
    <row r="13" spans="1:151">
      <c r="A13" s="257">
        <f t="shared" si="16"/>
        <v>44868</v>
      </c>
      <c r="B13" s="258">
        <v>10</v>
      </c>
      <c r="C13" s="259">
        <f>[1]master!K14</f>
        <v>1130</v>
      </c>
      <c r="D13" s="260">
        <f t="shared" si="17"/>
        <v>110</v>
      </c>
      <c r="E13" s="261" t="e">
        <f t="shared" si="0"/>
        <v>#N/A</v>
      </c>
      <c r="F13" s="265" t="e">
        <f t="shared" si="20"/>
        <v>#N/A</v>
      </c>
      <c r="G13" s="263" t="e">
        <f t="shared" si="35"/>
        <v>#N/A</v>
      </c>
      <c r="H13" s="264" t="e">
        <f t="shared" si="36"/>
        <v>#N/A</v>
      </c>
      <c r="I13" s="305" t="e">
        <f t="shared" si="37"/>
        <v>#N/A</v>
      </c>
      <c r="J13" s="264" t="e">
        <f t="shared" si="7"/>
        <v>#N/A</v>
      </c>
      <c r="K13" s="267" t="e">
        <f t="shared" si="38"/>
        <v>#N/A</v>
      </c>
      <c r="L13" s="264" t="e">
        <f t="shared" si="7"/>
        <v>#N/A</v>
      </c>
      <c r="M13" s="267" t="e">
        <f t="shared" si="39"/>
        <v>#N/A</v>
      </c>
      <c r="N13" s="264" t="e">
        <f t="shared" ref="N13" si="88">M13-M12</f>
        <v>#N/A</v>
      </c>
      <c r="O13" s="267" t="e">
        <f t="shared" si="41"/>
        <v>#N/A</v>
      </c>
      <c r="P13" s="264" t="e">
        <f t="shared" ref="P13" si="89">O13-O12</f>
        <v>#N/A</v>
      </c>
      <c r="Q13" s="267" t="e">
        <f t="shared" si="43"/>
        <v>#N/A</v>
      </c>
      <c r="R13" s="264" t="e">
        <f t="shared" ref="R13" si="90">Q13-Q12</f>
        <v>#N/A</v>
      </c>
      <c r="S13" s="267" t="e">
        <f t="shared" si="45"/>
        <v>#N/A</v>
      </c>
      <c r="T13" s="264" t="e">
        <f t="shared" ref="T13" si="91">S13-S12</f>
        <v>#N/A</v>
      </c>
      <c r="U13" s="267" t="e">
        <f t="shared" si="47"/>
        <v>#N/A</v>
      </c>
      <c r="V13" s="264" t="e">
        <f t="shared" ref="V13" si="92">U13-U12</f>
        <v>#N/A</v>
      </c>
      <c r="W13" s="266" t="e">
        <f t="shared" si="49"/>
        <v>#N/A</v>
      </c>
      <c r="X13" s="265" t="e">
        <f t="shared" si="50"/>
        <v>#N/A</v>
      </c>
      <c r="Y13" s="266" t="e">
        <f t="shared" si="51"/>
        <v>#N/A</v>
      </c>
      <c r="Z13" s="265" t="e">
        <f t="shared" si="52"/>
        <v>#N/A</v>
      </c>
      <c r="AA13" s="267" t="e">
        <f t="shared" si="53"/>
        <v>#N/A</v>
      </c>
      <c r="AB13" s="265" t="e">
        <f t="shared" si="54"/>
        <v>#N/A</v>
      </c>
      <c r="AC13" s="267" t="e">
        <f t="shared" si="55"/>
        <v>#N/A</v>
      </c>
      <c r="AD13" s="265" t="e">
        <f t="shared" si="56"/>
        <v>#N/A</v>
      </c>
      <c r="AE13" s="267" t="e">
        <f t="shared" si="57"/>
        <v>#N/A</v>
      </c>
      <c r="AF13" s="265" t="e">
        <f t="shared" si="58"/>
        <v>#N/A</v>
      </c>
      <c r="AG13" s="267" t="e">
        <f t="shared" si="59"/>
        <v>#N/A</v>
      </c>
      <c r="AH13" s="265" t="e">
        <f t="shared" si="60"/>
        <v>#N/A</v>
      </c>
      <c r="AI13" s="266" t="e">
        <f t="shared" si="61"/>
        <v>#N/A</v>
      </c>
      <c r="AJ13" s="265" t="e">
        <f t="shared" si="62"/>
        <v>#N/A</v>
      </c>
      <c r="AK13" s="266" t="e">
        <f t="shared" si="63"/>
        <v>#N/A</v>
      </c>
      <c r="AL13" s="265" t="e">
        <f t="shared" si="82"/>
        <v>#N/A</v>
      </c>
      <c r="AM13" s="269">
        <v>48</v>
      </c>
      <c r="AN13" s="270"/>
      <c r="AO13" s="271">
        <f t="shared" si="23"/>
        <v>0</v>
      </c>
      <c r="AP13" s="271"/>
      <c r="AQ13" s="273" t="e">
        <f t="shared" si="13"/>
        <v>#N/A</v>
      </c>
      <c r="AR13" s="273" t="e">
        <f t="shared" si="13"/>
        <v>#N/A</v>
      </c>
      <c r="AS13" s="274">
        <v>1670</v>
      </c>
      <c r="AT13" s="267" t="e">
        <f t="shared" si="1"/>
        <v>#N/A</v>
      </c>
      <c r="AU13" s="275" t="e">
        <f t="shared" si="27"/>
        <v>#N/A</v>
      </c>
      <c r="AV13" s="267" t="e">
        <f t="shared" si="64"/>
        <v>#N/A</v>
      </c>
      <c r="AW13" s="275" t="e">
        <f t="shared" si="65"/>
        <v>#N/A</v>
      </c>
      <c r="AX13" s="267" t="e">
        <f t="shared" si="66"/>
        <v>#N/A</v>
      </c>
      <c r="AY13" s="275" t="e">
        <f t="shared" si="67"/>
        <v>#N/A</v>
      </c>
      <c r="AZ13" s="267" t="e">
        <f t="shared" si="68"/>
        <v>#N/A</v>
      </c>
      <c r="BA13" s="275" t="e">
        <f t="shared" si="69"/>
        <v>#N/A</v>
      </c>
      <c r="BB13" s="267" t="e">
        <f t="shared" si="70"/>
        <v>#N/A</v>
      </c>
      <c r="BC13" s="275" t="e">
        <f t="shared" si="71"/>
        <v>#N/A</v>
      </c>
      <c r="BD13" s="267" t="e">
        <f t="shared" si="72"/>
        <v>#N/A</v>
      </c>
      <c r="BE13" s="275" t="e">
        <f t="shared" si="73"/>
        <v>#N/A</v>
      </c>
      <c r="BF13" s="267" t="e">
        <f t="shared" si="74"/>
        <v>#N/A</v>
      </c>
      <c r="BG13" s="275" t="e">
        <f t="shared" si="75"/>
        <v>#N/A</v>
      </c>
      <c r="BH13" s="267"/>
      <c r="BI13" s="275">
        <f t="shared" si="76"/>
        <v>0</v>
      </c>
      <c r="BJ13" s="267"/>
      <c r="BK13" s="275">
        <f t="shared" si="28"/>
        <v>0</v>
      </c>
      <c r="BL13" s="269">
        <v>67</v>
      </c>
      <c r="BM13" s="276"/>
      <c r="BN13" s="271"/>
      <c r="BO13" s="277" t="e">
        <f t="shared" si="14"/>
        <v>#N/A</v>
      </c>
      <c r="BP13" s="273"/>
      <c r="BQ13" s="273"/>
      <c r="BR13" s="273" t="e">
        <f t="shared" si="15"/>
        <v>#N/A</v>
      </c>
    </row>
    <row r="14" spans="1:151">
      <c r="A14" s="257">
        <f t="shared" si="16"/>
        <v>44875</v>
      </c>
      <c r="B14" s="258">
        <v>11</v>
      </c>
      <c r="C14" s="259">
        <f>[1]master!K15</f>
        <v>1240</v>
      </c>
      <c r="D14" s="260">
        <f t="shared" si="17"/>
        <v>110</v>
      </c>
      <c r="E14" s="261" t="e">
        <f t="shared" si="0"/>
        <v>#N/A</v>
      </c>
      <c r="F14" s="265" t="e">
        <f t="shared" si="20"/>
        <v>#N/A</v>
      </c>
      <c r="G14" s="263" t="e">
        <f t="shared" si="35"/>
        <v>#N/A</v>
      </c>
      <c r="H14" s="264" t="e">
        <f t="shared" si="36"/>
        <v>#N/A</v>
      </c>
      <c r="I14" s="305" t="e">
        <f t="shared" si="37"/>
        <v>#N/A</v>
      </c>
      <c r="J14" s="264" t="e">
        <f t="shared" si="7"/>
        <v>#N/A</v>
      </c>
      <c r="K14" s="267" t="e">
        <f t="shared" si="38"/>
        <v>#N/A</v>
      </c>
      <c r="L14" s="264" t="e">
        <f t="shared" si="7"/>
        <v>#N/A</v>
      </c>
      <c r="M14" s="267" t="e">
        <f t="shared" si="39"/>
        <v>#N/A</v>
      </c>
      <c r="N14" s="264" t="e">
        <f t="shared" ref="N14" si="93">M14-M13</f>
        <v>#N/A</v>
      </c>
      <c r="O14" s="267" t="e">
        <f t="shared" si="41"/>
        <v>#N/A</v>
      </c>
      <c r="P14" s="264" t="e">
        <f t="shared" ref="P14" si="94">O14-O13</f>
        <v>#N/A</v>
      </c>
      <c r="Q14" s="267" t="e">
        <f t="shared" si="43"/>
        <v>#N/A</v>
      </c>
      <c r="R14" s="264" t="e">
        <f t="shared" ref="R14" si="95">Q14-Q13</f>
        <v>#N/A</v>
      </c>
      <c r="S14" s="267" t="e">
        <f t="shared" si="45"/>
        <v>#N/A</v>
      </c>
      <c r="T14" s="264" t="e">
        <f t="shared" ref="T14" si="96">S14-S13</f>
        <v>#N/A</v>
      </c>
      <c r="U14" s="267" t="e">
        <f t="shared" si="47"/>
        <v>#N/A</v>
      </c>
      <c r="V14" s="264" t="e">
        <f t="shared" ref="V14" si="97">U14-U13</f>
        <v>#N/A</v>
      </c>
      <c r="W14" s="266" t="e">
        <f t="shared" si="49"/>
        <v>#N/A</v>
      </c>
      <c r="X14" s="303" t="e">
        <f t="shared" si="50"/>
        <v>#N/A</v>
      </c>
      <c r="Y14" s="266" t="e">
        <f t="shared" si="51"/>
        <v>#N/A</v>
      </c>
      <c r="Z14" s="265" t="e">
        <f t="shared" si="52"/>
        <v>#N/A</v>
      </c>
      <c r="AA14" s="267" t="e">
        <f t="shared" si="53"/>
        <v>#N/A</v>
      </c>
      <c r="AB14" s="265" t="e">
        <f t="shared" si="54"/>
        <v>#N/A</v>
      </c>
      <c r="AC14" s="267" t="e">
        <f t="shared" si="55"/>
        <v>#N/A</v>
      </c>
      <c r="AD14" s="265" t="e">
        <f t="shared" si="56"/>
        <v>#N/A</v>
      </c>
      <c r="AE14" s="267" t="e">
        <f t="shared" si="57"/>
        <v>#N/A</v>
      </c>
      <c r="AF14" s="265" t="e">
        <f t="shared" si="58"/>
        <v>#N/A</v>
      </c>
      <c r="AG14" s="267" t="e">
        <f t="shared" si="59"/>
        <v>#N/A</v>
      </c>
      <c r="AH14" s="265" t="e">
        <f t="shared" si="60"/>
        <v>#N/A</v>
      </c>
      <c r="AI14" s="266" t="e">
        <f t="shared" si="61"/>
        <v>#N/A</v>
      </c>
      <c r="AJ14" s="265" t="e">
        <f t="shared" si="62"/>
        <v>#N/A</v>
      </c>
      <c r="AK14" s="266" t="e">
        <f t="shared" si="63"/>
        <v>#N/A</v>
      </c>
      <c r="AL14" s="265" t="e">
        <f t="shared" si="82"/>
        <v>#N/A</v>
      </c>
      <c r="AM14" s="269">
        <v>52</v>
      </c>
      <c r="AN14" s="270"/>
      <c r="AO14" s="271">
        <f t="shared" si="23"/>
        <v>0</v>
      </c>
      <c r="AP14" s="271"/>
      <c r="AQ14" s="273" t="e">
        <f t="shared" si="13"/>
        <v>#N/A</v>
      </c>
      <c r="AR14" s="273" t="e">
        <f t="shared" si="13"/>
        <v>#N/A</v>
      </c>
      <c r="AS14" s="274">
        <v>1795</v>
      </c>
      <c r="AT14" s="267" t="e">
        <f t="shared" si="1"/>
        <v>#N/A</v>
      </c>
      <c r="AU14" s="275" t="e">
        <f t="shared" si="27"/>
        <v>#N/A</v>
      </c>
      <c r="AV14" s="267" t="e">
        <f t="shared" si="64"/>
        <v>#N/A</v>
      </c>
      <c r="AW14" s="275" t="e">
        <f t="shared" si="65"/>
        <v>#N/A</v>
      </c>
      <c r="AX14" s="267" t="e">
        <f t="shared" si="66"/>
        <v>#N/A</v>
      </c>
      <c r="AY14" s="275" t="e">
        <f t="shared" si="67"/>
        <v>#N/A</v>
      </c>
      <c r="AZ14" s="267" t="e">
        <f t="shared" si="68"/>
        <v>#N/A</v>
      </c>
      <c r="BA14" s="275" t="e">
        <f t="shared" si="69"/>
        <v>#N/A</v>
      </c>
      <c r="BB14" s="267" t="e">
        <f t="shared" si="70"/>
        <v>#N/A</v>
      </c>
      <c r="BC14" s="275" t="e">
        <f t="shared" si="71"/>
        <v>#N/A</v>
      </c>
      <c r="BD14" s="267" t="e">
        <f t="shared" si="72"/>
        <v>#N/A</v>
      </c>
      <c r="BE14" s="275" t="e">
        <f t="shared" si="73"/>
        <v>#N/A</v>
      </c>
      <c r="BF14" s="267" t="e">
        <f t="shared" si="74"/>
        <v>#N/A</v>
      </c>
      <c r="BG14" s="275" t="e">
        <f t="shared" si="75"/>
        <v>#N/A</v>
      </c>
      <c r="BH14" s="267"/>
      <c r="BI14" s="275">
        <f t="shared" si="76"/>
        <v>0</v>
      </c>
      <c r="BJ14" s="267"/>
      <c r="BK14" s="275">
        <f t="shared" si="28"/>
        <v>0</v>
      </c>
      <c r="BL14" s="269">
        <v>69</v>
      </c>
      <c r="BM14" s="276"/>
      <c r="BN14" s="271"/>
      <c r="BO14" s="277" t="e">
        <f t="shared" si="14"/>
        <v>#N/A</v>
      </c>
      <c r="BP14" s="273"/>
      <c r="BQ14" s="273"/>
      <c r="BR14" s="273" t="e">
        <f t="shared" si="15"/>
        <v>#N/A</v>
      </c>
    </row>
    <row r="15" spans="1:151">
      <c r="A15" s="257">
        <f t="shared" si="16"/>
        <v>44882</v>
      </c>
      <c r="B15" s="258">
        <v>12</v>
      </c>
      <c r="C15" s="259">
        <f>[1]master!K16</f>
        <v>1340</v>
      </c>
      <c r="D15" s="260">
        <f t="shared" si="17"/>
        <v>100</v>
      </c>
      <c r="E15" s="261" t="e">
        <f t="shared" si="0"/>
        <v>#N/A</v>
      </c>
      <c r="F15" s="265" t="e">
        <f t="shared" si="20"/>
        <v>#N/A</v>
      </c>
      <c r="G15" s="263" t="e">
        <f t="shared" si="35"/>
        <v>#N/A</v>
      </c>
      <c r="H15" s="264" t="e">
        <f t="shared" si="36"/>
        <v>#N/A</v>
      </c>
      <c r="I15" s="305" t="e">
        <f t="shared" si="37"/>
        <v>#N/A</v>
      </c>
      <c r="J15" s="264" t="e">
        <f t="shared" si="7"/>
        <v>#N/A</v>
      </c>
      <c r="K15" s="267" t="e">
        <f t="shared" si="38"/>
        <v>#N/A</v>
      </c>
      <c r="L15" s="264" t="e">
        <f t="shared" si="7"/>
        <v>#N/A</v>
      </c>
      <c r="M15" s="267" t="e">
        <f t="shared" si="39"/>
        <v>#N/A</v>
      </c>
      <c r="N15" s="264" t="e">
        <f t="shared" ref="N15" si="98">M15-M14</f>
        <v>#N/A</v>
      </c>
      <c r="O15" s="267" t="e">
        <f t="shared" si="41"/>
        <v>#N/A</v>
      </c>
      <c r="P15" s="264" t="e">
        <f t="shared" ref="P15" si="99">O15-O14</f>
        <v>#N/A</v>
      </c>
      <c r="Q15" s="267" t="e">
        <f t="shared" si="43"/>
        <v>#N/A</v>
      </c>
      <c r="R15" s="264" t="e">
        <f t="shared" ref="R15" si="100">Q15-Q14</f>
        <v>#N/A</v>
      </c>
      <c r="S15" s="267" t="e">
        <f t="shared" si="45"/>
        <v>#N/A</v>
      </c>
      <c r="T15" s="264" t="e">
        <f t="shared" ref="T15" si="101">S15-S14</f>
        <v>#N/A</v>
      </c>
      <c r="U15" s="267" t="e">
        <f t="shared" si="47"/>
        <v>#N/A</v>
      </c>
      <c r="V15" s="264" t="e">
        <f t="shared" ref="V15" si="102">U15-U14</f>
        <v>#N/A</v>
      </c>
      <c r="W15" s="266" t="e">
        <f t="shared" si="49"/>
        <v>#N/A</v>
      </c>
      <c r="X15" s="265" t="e">
        <f t="shared" si="50"/>
        <v>#N/A</v>
      </c>
      <c r="Y15" s="266" t="e">
        <f t="shared" si="51"/>
        <v>#N/A</v>
      </c>
      <c r="Z15" s="265" t="e">
        <f t="shared" si="52"/>
        <v>#N/A</v>
      </c>
      <c r="AA15" s="267" t="e">
        <f t="shared" si="53"/>
        <v>#N/A</v>
      </c>
      <c r="AB15" s="265" t="e">
        <f t="shared" si="54"/>
        <v>#N/A</v>
      </c>
      <c r="AC15" s="267" t="e">
        <f t="shared" si="55"/>
        <v>#N/A</v>
      </c>
      <c r="AD15" s="265" t="e">
        <f t="shared" si="56"/>
        <v>#N/A</v>
      </c>
      <c r="AE15" s="267" t="e">
        <f t="shared" si="57"/>
        <v>#N/A</v>
      </c>
      <c r="AF15" s="265" t="e">
        <f t="shared" si="58"/>
        <v>#N/A</v>
      </c>
      <c r="AG15" s="267" t="e">
        <f t="shared" si="59"/>
        <v>#N/A</v>
      </c>
      <c r="AH15" s="265" t="e">
        <f t="shared" si="60"/>
        <v>#N/A</v>
      </c>
      <c r="AI15" s="266" t="e">
        <f t="shared" si="61"/>
        <v>#N/A</v>
      </c>
      <c r="AJ15" s="265" t="e">
        <f t="shared" si="62"/>
        <v>#N/A</v>
      </c>
      <c r="AK15" s="266" t="e">
        <f t="shared" si="63"/>
        <v>#N/A</v>
      </c>
      <c r="AL15" s="265" t="e">
        <f t="shared" si="82"/>
        <v>#N/A</v>
      </c>
      <c r="AM15" s="269">
        <v>56</v>
      </c>
      <c r="AN15" s="270"/>
      <c r="AO15" s="271">
        <f t="shared" si="23"/>
        <v>0</v>
      </c>
      <c r="AP15" s="271"/>
      <c r="AQ15" s="273" t="e">
        <f t="shared" si="13"/>
        <v>#N/A</v>
      </c>
      <c r="AR15" s="273" t="e">
        <f t="shared" si="13"/>
        <v>#N/A</v>
      </c>
      <c r="AS15" s="274">
        <v>1920</v>
      </c>
      <c r="AT15" s="267" t="e">
        <f t="shared" si="1"/>
        <v>#N/A</v>
      </c>
      <c r="AU15" s="275" t="e">
        <f t="shared" si="27"/>
        <v>#N/A</v>
      </c>
      <c r="AV15" s="267" t="e">
        <f t="shared" si="64"/>
        <v>#N/A</v>
      </c>
      <c r="AW15" s="275" t="e">
        <f t="shared" si="65"/>
        <v>#N/A</v>
      </c>
      <c r="AX15" s="267" t="e">
        <f t="shared" si="66"/>
        <v>#N/A</v>
      </c>
      <c r="AY15" s="275" t="e">
        <f t="shared" si="67"/>
        <v>#N/A</v>
      </c>
      <c r="AZ15" s="267" t="e">
        <f t="shared" si="68"/>
        <v>#N/A</v>
      </c>
      <c r="BA15" s="275" t="e">
        <f t="shared" si="69"/>
        <v>#N/A</v>
      </c>
      <c r="BB15" s="267" t="e">
        <f t="shared" si="70"/>
        <v>#N/A</v>
      </c>
      <c r="BC15" s="275" t="e">
        <f t="shared" si="71"/>
        <v>#N/A</v>
      </c>
      <c r="BD15" s="267" t="e">
        <f t="shared" si="72"/>
        <v>#N/A</v>
      </c>
      <c r="BE15" s="275" t="e">
        <f t="shared" si="73"/>
        <v>#N/A</v>
      </c>
      <c r="BF15" s="267" t="e">
        <f t="shared" si="74"/>
        <v>#N/A</v>
      </c>
      <c r="BG15" s="275" t="e">
        <f t="shared" si="75"/>
        <v>#N/A</v>
      </c>
      <c r="BH15" s="267"/>
      <c r="BI15" s="275">
        <f t="shared" si="76"/>
        <v>0</v>
      </c>
      <c r="BJ15" s="267"/>
      <c r="BK15" s="275">
        <f t="shared" si="28"/>
        <v>0</v>
      </c>
      <c r="BL15" s="269">
        <v>71</v>
      </c>
      <c r="BM15" s="276"/>
      <c r="BN15" s="271"/>
      <c r="BO15" s="277" t="e">
        <f t="shared" si="14"/>
        <v>#N/A</v>
      </c>
      <c r="BP15" s="273"/>
      <c r="BQ15" s="273"/>
      <c r="BR15" s="273" t="e">
        <f t="shared" si="15"/>
        <v>#N/A</v>
      </c>
    </row>
    <row r="16" spans="1:151">
      <c r="A16" s="257">
        <f t="shared" si="16"/>
        <v>44889</v>
      </c>
      <c r="B16" s="258">
        <v>13</v>
      </c>
      <c r="C16" s="259">
        <f>[1]master!K17</f>
        <v>1440</v>
      </c>
      <c r="D16" s="260">
        <f t="shared" si="17"/>
        <v>100</v>
      </c>
      <c r="E16" s="261" t="e">
        <f t="shared" si="0"/>
        <v>#N/A</v>
      </c>
      <c r="F16" s="265" t="e">
        <f t="shared" si="20"/>
        <v>#N/A</v>
      </c>
      <c r="G16" s="263" t="e">
        <f t="shared" si="35"/>
        <v>#N/A</v>
      </c>
      <c r="H16" s="264" t="e">
        <f t="shared" si="36"/>
        <v>#N/A</v>
      </c>
      <c r="I16" s="305" t="e">
        <f t="shared" si="37"/>
        <v>#N/A</v>
      </c>
      <c r="J16" s="264" t="e">
        <f t="shared" si="7"/>
        <v>#N/A</v>
      </c>
      <c r="K16" s="267" t="e">
        <f t="shared" si="38"/>
        <v>#N/A</v>
      </c>
      <c r="L16" s="264" t="e">
        <f t="shared" si="7"/>
        <v>#N/A</v>
      </c>
      <c r="M16" s="267" t="e">
        <f t="shared" si="39"/>
        <v>#N/A</v>
      </c>
      <c r="N16" s="264" t="e">
        <f t="shared" ref="N16" si="103">M16-M15</f>
        <v>#N/A</v>
      </c>
      <c r="O16" s="267" t="e">
        <f t="shared" si="41"/>
        <v>#N/A</v>
      </c>
      <c r="P16" s="264" t="e">
        <f t="shared" ref="P16" si="104">O16-O15</f>
        <v>#N/A</v>
      </c>
      <c r="Q16" s="267" t="e">
        <f t="shared" si="43"/>
        <v>#N/A</v>
      </c>
      <c r="R16" s="264" t="e">
        <f t="shared" ref="R16" si="105">Q16-Q15</f>
        <v>#N/A</v>
      </c>
      <c r="S16" s="267" t="e">
        <f t="shared" si="45"/>
        <v>#N/A</v>
      </c>
      <c r="T16" s="264" t="e">
        <f t="shared" ref="T16" si="106">S16-S15</f>
        <v>#N/A</v>
      </c>
      <c r="U16" s="267" t="e">
        <f t="shared" si="47"/>
        <v>#N/A</v>
      </c>
      <c r="V16" s="264" t="e">
        <f t="shared" ref="V16" si="107">U16-U15</f>
        <v>#N/A</v>
      </c>
      <c r="W16" s="266" t="e">
        <f t="shared" si="49"/>
        <v>#N/A</v>
      </c>
      <c r="X16" s="265" t="e">
        <f t="shared" si="50"/>
        <v>#N/A</v>
      </c>
      <c r="Y16" s="266" t="e">
        <f t="shared" si="51"/>
        <v>#N/A</v>
      </c>
      <c r="Z16" s="265" t="e">
        <f t="shared" si="52"/>
        <v>#N/A</v>
      </c>
      <c r="AA16" s="267" t="e">
        <f t="shared" si="53"/>
        <v>#N/A</v>
      </c>
      <c r="AB16" s="265" t="e">
        <f t="shared" si="54"/>
        <v>#N/A</v>
      </c>
      <c r="AC16" s="267" t="e">
        <f t="shared" si="55"/>
        <v>#N/A</v>
      </c>
      <c r="AD16" s="265" t="e">
        <f t="shared" si="56"/>
        <v>#N/A</v>
      </c>
      <c r="AE16" s="267" t="e">
        <f t="shared" si="57"/>
        <v>#N/A</v>
      </c>
      <c r="AF16" s="265" t="e">
        <f t="shared" si="58"/>
        <v>#N/A</v>
      </c>
      <c r="AG16" s="267" t="e">
        <f t="shared" si="59"/>
        <v>#N/A</v>
      </c>
      <c r="AH16" s="265" t="e">
        <f t="shared" si="60"/>
        <v>#N/A</v>
      </c>
      <c r="AI16" s="266" t="e">
        <f t="shared" si="61"/>
        <v>#N/A</v>
      </c>
      <c r="AJ16" s="265" t="e">
        <f t="shared" si="62"/>
        <v>#N/A</v>
      </c>
      <c r="AK16" s="266" t="e">
        <f t="shared" si="63"/>
        <v>#N/A</v>
      </c>
      <c r="AL16" s="265" t="e">
        <f t="shared" si="82"/>
        <v>#N/A</v>
      </c>
      <c r="AM16" s="269">
        <v>61</v>
      </c>
      <c r="AN16" s="270"/>
      <c r="AO16" s="271">
        <f t="shared" si="23"/>
        <v>0</v>
      </c>
      <c r="AP16" s="271"/>
      <c r="AQ16" s="273" t="e">
        <f t="shared" si="13"/>
        <v>#N/A</v>
      </c>
      <c r="AR16" s="273" t="e">
        <f t="shared" si="13"/>
        <v>#N/A</v>
      </c>
      <c r="AS16" s="274">
        <v>2045</v>
      </c>
      <c r="AT16" s="267" t="e">
        <f t="shared" si="1"/>
        <v>#N/A</v>
      </c>
      <c r="AU16" s="275" t="e">
        <f t="shared" si="27"/>
        <v>#N/A</v>
      </c>
      <c r="AV16" s="267" t="e">
        <f t="shared" si="64"/>
        <v>#N/A</v>
      </c>
      <c r="AW16" s="275" t="e">
        <f t="shared" si="65"/>
        <v>#N/A</v>
      </c>
      <c r="AX16" s="267" t="e">
        <f t="shared" si="66"/>
        <v>#N/A</v>
      </c>
      <c r="AY16" s="275" t="e">
        <f t="shared" si="67"/>
        <v>#N/A</v>
      </c>
      <c r="AZ16" s="267" t="e">
        <f t="shared" si="68"/>
        <v>#N/A</v>
      </c>
      <c r="BA16" s="275" t="e">
        <f t="shared" si="69"/>
        <v>#N/A</v>
      </c>
      <c r="BB16" s="267" t="e">
        <f t="shared" si="70"/>
        <v>#N/A</v>
      </c>
      <c r="BC16" s="275" t="e">
        <f t="shared" si="71"/>
        <v>#N/A</v>
      </c>
      <c r="BD16" s="267" t="e">
        <f t="shared" si="72"/>
        <v>#N/A</v>
      </c>
      <c r="BE16" s="275" t="e">
        <f t="shared" si="73"/>
        <v>#N/A</v>
      </c>
      <c r="BF16" s="267" t="e">
        <f t="shared" si="74"/>
        <v>#N/A</v>
      </c>
      <c r="BG16" s="275" t="e">
        <f t="shared" si="75"/>
        <v>#N/A</v>
      </c>
      <c r="BH16" s="267"/>
      <c r="BI16" s="275">
        <f t="shared" si="76"/>
        <v>0</v>
      </c>
      <c r="BJ16" s="267"/>
      <c r="BK16" s="275">
        <f t="shared" si="28"/>
        <v>0</v>
      </c>
      <c r="BL16" s="269">
        <v>75</v>
      </c>
      <c r="BM16" s="276"/>
      <c r="BN16" s="271"/>
      <c r="BO16" s="277" t="e">
        <f t="shared" si="14"/>
        <v>#N/A</v>
      </c>
      <c r="BP16" s="273"/>
      <c r="BQ16" s="273"/>
      <c r="BR16" s="273" t="e">
        <f t="shared" si="15"/>
        <v>#N/A</v>
      </c>
    </row>
    <row r="17" spans="1:70">
      <c r="A17" s="257">
        <f t="shared" si="16"/>
        <v>44896</v>
      </c>
      <c r="B17" s="258">
        <v>14</v>
      </c>
      <c r="C17" s="259">
        <f>[1]master!K18</f>
        <v>1540</v>
      </c>
      <c r="D17" s="260">
        <f t="shared" si="17"/>
        <v>100</v>
      </c>
      <c r="E17" s="261" t="e">
        <f t="shared" si="0"/>
        <v>#N/A</v>
      </c>
      <c r="F17" s="265" t="e">
        <f t="shared" si="20"/>
        <v>#N/A</v>
      </c>
      <c r="G17" s="263" t="e">
        <f t="shared" si="35"/>
        <v>#N/A</v>
      </c>
      <c r="H17" s="264" t="e">
        <f t="shared" si="36"/>
        <v>#N/A</v>
      </c>
      <c r="I17" s="305" t="e">
        <f t="shared" si="37"/>
        <v>#N/A</v>
      </c>
      <c r="J17" s="264" t="e">
        <f t="shared" si="7"/>
        <v>#N/A</v>
      </c>
      <c r="K17" s="267" t="e">
        <f t="shared" si="38"/>
        <v>#N/A</v>
      </c>
      <c r="L17" s="264" t="e">
        <f t="shared" si="7"/>
        <v>#N/A</v>
      </c>
      <c r="M17" s="267" t="e">
        <f t="shared" si="39"/>
        <v>#N/A</v>
      </c>
      <c r="N17" s="264" t="e">
        <f t="shared" ref="N17" si="108">M17-M16</f>
        <v>#N/A</v>
      </c>
      <c r="O17" s="267" t="e">
        <f t="shared" si="41"/>
        <v>#N/A</v>
      </c>
      <c r="P17" s="264" t="e">
        <f t="shared" ref="P17" si="109">O17-O16</f>
        <v>#N/A</v>
      </c>
      <c r="Q17" s="267" t="e">
        <f t="shared" si="43"/>
        <v>#N/A</v>
      </c>
      <c r="R17" s="264" t="e">
        <f t="shared" ref="R17" si="110">Q17-Q16</f>
        <v>#N/A</v>
      </c>
      <c r="S17" s="267" t="e">
        <f t="shared" si="45"/>
        <v>#N/A</v>
      </c>
      <c r="T17" s="264" t="e">
        <f t="shared" ref="T17" si="111">S17-S16</f>
        <v>#N/A</v>
      </c>
      <c r="U17" s="267" t="e">
        <f t="shared" si="47"/>
        <v>#N/A</v>
      </c>
      <c r="V17" s="264" t="e">
        <f t="shared" ref="V17" si="112">U17-U16</f>
        <v>#N/A</v>
      </c>
      <c r="W17" s="266" t="e">
        <f t="shared" si="49"/>
        <v>#N/A</v>
      </c>
      <c r="X17" s="265" t="e">
        <f t="shared" si="50"/>
        <v>#N/A</v>
      </c>
      <c r="Y17" s="266" t="e">
        <f t="shared" si="51"/>
        <v>#N/A</v>
      </c>
      <c r="Z17" s="265" t="e">
        <f t="shared" si="52"/>
        <v>#N/A</v>
      </c>
      <c r="AA17" s="267" t="e">
        <f t="shared" si="53"/>
        <v>#N/A</v>
      </c>
      <c r="AB17" s="265" t="e">
        <f t="shared" si="54"/>
        <v>#N/A</v>
      </c>
      <c r="AC17" s="267" t="e">
        <f t="shared" si="55"/>
        <v>#N/A</v>
      </c>
      <c r="AD17" s="265" t="e">
        <f t="shared" si="56"/>
        <v>#N/A</v>
      </c>
      <c r="AE17" s="267" t="e">
        <f t="shared" si="57"/>
        <v>#N/A</v>
      </c>
      <c r="AF17" s="265" t="e">
        <f t="shared" si="58"/>
        <v>#N/A</v>
      </c>
      <c r="AG17" s="267" t="e">
        <f t="shared" si="59"/>
        <v>#N/A</v>
      </c>
      <c r="AH17" s="265" t="e">
        <f t="shared" si="60"/>
        <v>#N/A</v>
      </c>
      <c r="AI17" s="266" t="e">
        <f t="shared" si="61"/>
        <v>#N/A</v>
      </c>
      <c r="AJ17" s="265" t="e">
        <f t="shared" si="62"/>
        <v>#N/A</v>
      </c>
      <c r="AK17" s="266" t="e">
        <f t="shared" si="63"/>
        <v>#N/A</v>
      </c>
      <c r="AL17" s="265" t="e">
        <f t="shared" si="82"/>
        <v>#N/A</v>
      </c>
      <c r="AM17" s="269">
        <v>67</v>
      </c>
      <c r="AN17" s="270"/>
      <c r="AO17" s="271">
        <f t="shared" si="23"/>
        <v>0</v>
      </c>
      <c r="AP17" s="271"/>
      <c r="AQ17" s="273" t="e">
        <f t="shared" si="13"/>
        <v>#N/A</v>
      </c>
      <c r="AR17" s="273" t="e">
        <f t="shared" si="13"/>
        <v>#N/A</v>
      </c>
      <c r="AS17" s="274">
        <v>2170</v>
      </c>
      <c r="AT17" s="267" t="e">
        <f t="shared" si="1"/>
        <v>#N/A</v>
      </c>
      <c r="AU17" s="275" t="e">
        <f t="shared" si="27"/>
        <v>#N/A</v>
      </c>
      <c r="AV17" s="267" t="e">
        <f t="shared" si="64"/>
        <v>#N/A</v>
      </c>
      <c r="AW17" s="275" t="e">
        <f t="shared" si="65"/>
        <v>#N/A</v>
      </c>
      <c r="AX17" s="267" t="e">
        <f t="shared" si="66"/>
        <v>#N/A</v>
      </c>
      <c r="AY17" s="275" t="e">
        <f t="shared" si="67"/>
        <v>#N/A</v>
      </c>
      <c r="AZ17" s="267" t="e">
        <f t="shared" si="68"/>
        <v>#N/A</v>
      </c>
      <c r="BA17" s="275" t="e">
        <f t="shared" si="69"/>
        <v>#N/A</v>
      </c>
      <c r="BB17" s="267" t="e">
        <f t="shared" si="70"/>
        <v>#N/A</v>
      </c>
      <c r="BC17" s="275" t="e">
        <f t="shared" si="71"/>
        <v>#N/A</v>
      </c>
      <c r="BD17" s="267" t="e">
        <f t="shared" si="72"/>
        <v>#N/A</v>
      </c>
      <c r="BE17" s="275" t="e">
        <f t="shared" si="73"/>
        <v>#N/A</v>
      </c>
      <c r="BF17" s="267" t="e">
        <f t="shared" si="74"/>
        <v>#N/A</v>
      </c>
      <c r="BG17" s="275" t="e">
        <f t="shared" si="75"/>
        <v>#N/A</v>
      </c>
      <c r="BH17" s="267"/>
      <c r="BI17" s="275">
        <f t="shared" si="76"/>
        <v>0</v>
      </c>
      <c r="BJ17" s="267"/>
      <c r="BK17" s="275">
        <f t="shared" si="28"/>
        <v>0</v>
      </c>
      <c r="BL17" s="269">
        <v>80</v>
      </c>
      <c r="BM17" s="276"/>
      <c r="BN17" s="271"/>
      <c r="BO17" s="277" t="e">
        <f t="shared" si="14"/>
        <v>#N/A</v>
      </c>
      <c r="BP17" s="273"/>
      <c r="BQ17" s="273"/>
      <c r="BR17" s="273" t="e">
        <f t="shared" si="15"/>
        <v>#N/A</v>
      </c>
    </row>
    <row r="18" spans="1:70">
      <c r="A18" s="257">
        <f t="shared" si="16"/>
        <v>44903</v>
      </c>
      <c r="B18" s="258">
        <v>15</v>
      </c>
      <c r="C18" s="259">
        <f>[1]master!K19</f>
        <v>1650</v>
      </c>
      <c r="D18" s="260">
        <f t="shared" si="17"/>
        <v>110</v>
      </c>
      <c r="E18" s="261" t="e">
        <f t="shared" si="0"/>
        <v>#N/A</v>
      </c>
      <c r="F18" s="265" t="e">
        <f t="shared" si="20"/>
        <v>#N/A</v>
      </c>
      <c r="G18" s="267" t="e">
        <f t="shared" si="35"/>
        <v>#N/A</v>
      </c>
      <c r="H18" s="264" t="e">
        <f t="shared" si="36"/>
        <v>#N/A</v>
      </c>
      <c r="I18" s="267" t="e">
        <f t="shared" si="37"/>
        <v>#N/A</v>
      </c>
      <c r="J18" s="264" t="e">
        <f t="shared" si="7"/>
        <v>#N/A</v>
      </c>
      <c r="K18" s="267" t="e">
        <f t="shared" si="38"/>
        <v>#N/A</v>
      </c>
      <c r="L18" s="264" t="e">
        <f t="shared" si="7"/>
        <v>#N/A</v>
      </c>
      <c r="M18" s="267" t="e">
        <f t="shared" si="39"/>
        <v>#N/A</v>
      </c>
      <c r="N18" s="264" t="e">
        <f t="shared" ref="N18" si="113">M18-M17</f>
        <v>#N/A</v>
      </c>
      <c r="O18" s="267" t="e">
        <f t="shared" si="41"/>
        <v>#N/A</v>
      </c>
      <c r="P18" s="264" t="e">
        <f t="shared" ref="P18" si="114">O18-O17</f>
        <v>#N/A</v>
      </c>
      <c r="Q18" s="267" t="e">
        <f t="shared" si="43"/>
        <v>#N/A</v>
      </c>
      <c r="R18" s="264" t="e">
        <f t="shared" ref="R18" si="115">Q18-Q17</f>
        <v>#N/A</v>
      </c>
      <c r="S18" s="267" t="e">
        <f t="shared" si="45"/>
        <v>#N/A</v>
      </c>
      <c r="T18" s="264" t="e">
        <f t="shared" ref="T18" si="116">S18-S17</f>
        <v>#N/A</v>
      </c>
      <c r="U18" s="267" t="e">
        <f t="shared" si="47"/>
        <v>#N/A</v>
      </c>
      <c r="V18" s="264" t="e">
        <f t="shared" ref="V18" si="117">U18-U17</f>
        <v>#N/A</v>
      </c>
      <c r="W18" s="266" t="e">
        <f t="shared" si="49"/>
        <v>#N/A</v>
      </c>
      <c r="X18" s="265" t="e">
        <f t="shared" si="50"/>
        <v>#N/A</v>
      </c>
      <c r="Y18" s="266" t="e">
        <f t="shared" si="51"/>
        <v>#N/A</v>
      </c>
      <c r="Z18" s="265" t="e">
        <f t="shared" si="52"/>
        <v>#N/A</v>
      </c>
      <c r="AA18" s="267" t="e">
        <f t="shared" si="53"/>
        <v>#N/A</v>
      </c>
      <c r="AB18" s="265" t="e">
        <f t="shared" si="54"/>
        <v>#N/A</v>
      </c>
      <c r="AC18" s="267" t="e">
        <f t="shared" si="55"/>
        <v>#N/A</v>
      </c>
      <c r="AD18" s="265" t="e">
        <f t="shared" si="56"/>
        <v>#N/A</v>
      </c>
      <c r="AE18" s="267" t="e">
        <f t="shared" si="57"/>
        <v>#N/A</v>
      </c>
      <c r="AF18" s="265" t="e">
        <f t="shared" si="58"/>
        <v>#N/A</v>
      </c>
      <c r="AG18" s="267" t="e">
        <f t="shared" si="59"/>
        <v>#N/A</v>
      </c>
      <c r="AH18" s="265" t="e">
        <f t="shared" si="60"/>
        <v>#N/A</v>
      </c>
      <c r="AI18" s="266" t="e">
        <f t="shared" si="61"/>
        <v>#N/A</v>
      </c>
      <c r="AJ18" s="265" t="e">
        <f t="shared" si="62"/>
        <v>#N/A</v>
      </c>
      <c r="AK18" s="266" t="e">
        <f t="shared" si="63"/>
        <v>#N/A</v>
      </c>
      <c r="AL18" s="265" t="e">
        <f t="shared" si="82"/>
        <v>#N/A</v>
      </c>
      <c r="AM18" s="269">
        <v>74</v>
      </c>
      <c r="AN18" s="270"/>
      <c r="AO18" s="271">
        <f t="shared" si="23"/>
        <v>0</v>
      </c>
      <c r="AP18" s="271"/>
      <c r="AQ18" s="273" t="e">
        <f t="shared" si="13"/>
        <v>#N/A</v>
      </c>
      <c r="AR18" s="273" t="e">
        <f t="shared" si="13"/>
        <v>#N/A</v>
      </c>
      <c r="AS18" s="274">
        <v>2295</v>
      </c>
      <c r="AT18" s="267" t="e">
        <f t="shared" si="1"/>
        <v>#N/A</v>
      </c>
      <c r="AU18" s="275" t="e">
        <f t="shared" si="27"/>
        <v>#N/A</v>
      </c>
      <c r="AV18" s="267" t="e">
        <f t="shared" si="64"/>
        <v>#N/A</v>
      </c>
      <c r="AW18" s="275" t="e">
        <f t="shared" si="65"/>
        <v>#N/A</v>
      </c>
      <c r="AX18" s="267" t="e">
        <f t="shared" si="66"/>
        <v>#N/A</v>
      </c>
      <c r="AY18" s="275" t="e">
        <f t="shared" si="67"/>
        <v>#N/A</v>
      </c>
      <c r="AZ18" s="267" t="e">
        <f t="shared" si="68"/>
        <v>#N/A</v>
      </c>
      <c r="BA18" s="275" t="e">
        <f t="shared" si="69"/>
        <v>#N/A</v>
      </c>
      <c r="BB18" s="267" t="e">
        <f t="shared" si="70"/>
        <v>#N/A</v>
      </c>
      <c r="BC18" s="275" t="e">
        <f t="shared" si="71"/>
        <v>#N/A</v>
      </c>
      <c r="BD18" s="267" t="e">
        <f t="shared" si="72"/>
        <v>#N/A</v>
      </c>
      <c r="BE18" s="275" t="e">
        <f t="shared" si="73"/>
        <v>#N/A</v>
      </c>
      <c r="BF18" s="267" t="e">
        <f t="shared" si="74"/>
        <v>#N/A</v>
      </c>
      <c r="BG18" s="275" t="e">
        <f t="shared" si="75"/>
        <v>#N/A</v>
      </c>
      <c r="BH18" s="267"/>
      <c r="BI18" s="275">
        <f t="shared" si="76"/>
        <v>0</v>
      </c>
      <c r="BJ18" s="267"/>
      <c r="BK18" s="275">
        <f t="shared" si="28"/>
        <v>0</v>
      </c>
      <c r="BL18" s="269">
        <v>85</v>
      </c>
      <c r="BM18" s="276"/>
      <c r="BN18" s="271"/>
      <c r="BO18" s="277" t="e">
        <f t="shared" si="14"/>
        <v>#N/A</v>
      </c>
      <c r="BP18" s="273"/>
      <c r="BQ18" s="273"/>
      <c r="BR18" s="273" t="e">
        <f t="shared" si="15"/>
        <v>#N/A</v>
      </c>
    </row>
    <row r="19" spans="1:70">
      <c r="A19" s="257">
        <f t="shared" si="16"/>
        <v>44910</v>
      </c>
      <c r="B19" s="258">
        <v>16</v>
      </c>
      <c r="C19" s="259">
        <f>[1]master!K20</f>
        <v>1780</v>
      </c>
      <c r="D19" s="260">
        <f t="shared" si="17"/>
        <v>130</v>
      </c>
      <c r="E19" s="261" t="e">
        <f t="shared" si="0"/>
        <v>#N/A</v>
      </c>
      <c r="F19" s="265" t="e">
        <f t="shared" si="20"/>
        <v>#N/A</v>
      </c>
      <c r="G19" s="267" t="e">
        <f t="shared" si="35"/>
        <v>#N/A</v>
      </c>
      <c r="H19" s="264" t="e">
        <f t="shared" si="36"/>
        <v>#N/A</v>
      </c>
      <c r="I19" s="267" t="e">
        <f t="shared" si="37"/>
        <v>#N/A</v>
      </c>
      <c r="J19" s="264" t="e">
        <f t="shared" si="7"/>
        <v>#N/A</v>
      </c>
      <c r="K19" s="267" t="e">
        <f t="shared" si="38"/>
        <v>#N/A</v>
      </c>
      <c r="L19" s="264" t="e">
        <f t="shared" si="7"/>
        <v>#N/A</v>
      </c>
      <c r="M19" s="267" t="e">
        <f t="shared" si="39"/>
        <v>#N/A</v>
      </c>
      <c r="N19" s="264" t="e">
        <f t="shared" ref="N19" si="118">M19-M18</f>
        <v>#N/A</v>
      </c>
      <c r="O19" s="267" t="e">
        <f t="shared" si="41"/>
        <v>#N/A</v>
      </c>
      <c r="P19" s="264" t="e">
        <f t="shared" ref="P19" si="119">O19-O18</f>
        <v>#N/A</v>
      </c>
      <c r="Q19" s="267" t="e">
        <f t="shared" si="43"/>
        <v>#N/A</v>
      </c>
      <c r="R19" s="264" t="e">
        <f t="shared" ref="R19" si="120">Q19-Q18</f>
        <v>#N/A</v>
      </c>
      <c r="S19" s="267" t="e">
        <f t="shared" si="45"/>
        <v>#N/A</v>
      </c>
      <c r="T19" s="264" t="e">
        <f t="shared" ref="T19" si="121">S19-S18</f>
        <v>#N/A</v>
      </c>
      <c r="U19" s="267" t="e">
        <f t="shared" si="47"/>
        <v>#N/A</v>
      </c>
      <c r="V19" s="264" t="e">
        <f t="shared" ref="V19" si="122">U19-U18</f>
        <v>#N/A</v>
      </c>
      <c r="W19" s="266" t="e">
        <f t="shared" si="49"/>
        <v>#N/A</v>
      </c>
      <c r="X19" s="265" t="e">
        <f t="shared" si="50"/>
        <v>#N/A</v>
      </c>
      <c r="Y19" s="266" t="e">
        <f t="shared" si="51"/>
        <v>#N/A</v>
      </c>
      <c r="Z19" s="265" t="e">
        <f t="shared" si="52"/>
        <v>#N/A</v>
      </c>
      <c r="AA19" s="267" t="e">
        <f t="shared" si="53"/>
        <v>#N/A</v>
      </c>
      <c r="AB19" s="265" t="e">
        <f t="shared" si="54"/>
        <v>#N/A</v>
      </c>
      <c r="AC19" s="267" t="e">
        <f t="shared" si="55"/>
        <v>#N/A</v>
      </c>
      <c r="AD19" s="265" t="e">
        <f t="shared" si="56"/>
        <v>#N/A</v>
      </c>
      <c r="AE19" s="267" t="e">
        <f t="shared" si="57"/>
        <v>#N/A</v>
      </c>
      <c r="AF19" s="265" t="e">
        <f t="shared" si="58"/>
        <v>#N/A</v>
      </c>
      <c r="AG19" s="267" t="e">
        <f t="shared" si="59"/>
        <v>#N/A</v>
      </c>
      <c r="AH19" s="265" t="e">
        <f t="shared" si="60"/>
        <v>#N/A</v>
      </c>
      <c r="AI19" s="266" t="e">
        <f t="shared" si="61"/>
        <v>#N/A</v>
      </c>
      <c r="AJ19" s="265" t="e">
        <f t="shared" si="62"/>
        <v>#N/A</v>
      </c>
      <c r="AK19" s="266" t="e">
        <f t="shared" si="63"/>
        <v>#N/A</v>
      </c>
      <c r="AL19" s="265" t="e">
        <f t="shared" si="82"/>
        <v>#N/A</v>
      </c>
      <c r="AM19" s="269">
        <v>82</v>
      </c>
      <c r="AN19" s="270"/>
      <c r="AO19" s="271">
        <f t="shared" si="23"/>
        <v>0</v>
      </c>
      <c r="AP19" s="271"/>
      <c r="AQ19" s="273" t="e">
        <f t="shared" si="13"/>
        <v>#N/A</v>
      </c>
      <c r="AR19" s="273" t="e">
        <f t="shared" si="13"/>
        <v>#N/A</v>
      </c>
      <c r="AS19" s="274">
        <v>2420</v>
      </c>
      <c r="AT19" s="267" t="e">
        <f t="shared" si="1"/>
        <v>#N/A</v>
      </c>
      <c r="AU19" s="275" t="e">
        <f t="shared" si="27"/>
        <v>#N/A</v>
      </c>
      <c r="AV19" s="267" t="e">
        <f t="shared" si="64"/>
        <v>#N/A</v>
      </c>
      <c r="AW19" s="275" t="e">
        <f t="shared" si="65"/>
        <v>#N/A</v>
      </c>
      <c r="AX19" s="267" t="e">
        <f t="shared" si="66"/>
        <v>#N/A</v>
      </c>
      <c r="AY19" s="275" t="e">
        <f t="shared" si="67"/>
        <v>#N/A</v>
      </c>
      <c r="AZ19" s="267" t="e">
        <f t="shared" si="68"/>
        <v>#N/A</v>
      </c>
      <c r="BA19" s="275" t="e">
        <f t="shared" si="69"/>
        <v>#N/A</v>
      </c>
      <c r="BB19" s="267" t="e">
        <f t="shared" si="70"/>
        <v>#N/A</v>
      </c>
      <c r="BC19" s="275" t="e">
        <f t="shared" si="71"/>
        <v>#N/A</v>
      </c>
      <c r="BD19" s="267" t="e">
        <f t="shared" si="72"/>
        <v>#N/A</v>
      </c>
      <c r="BE19" s="275" t="e">
        <f t="shared" si="73"/>
        <v>#N/A</v>
      </c>
      <c r="BF19" s="267" t="e">
        <f t="shared" si="74"/>
        <v>#N/A</v>
      </c>
      <c r="BG19" s="275" t="e">
        <f t="shared" si="75"/>
        <v>#N/A</v>
      </c>
      <c r="BH19" s="267"/>
      <c r="BI19" s="275">
        <f t="shared" si="76"/>
        <v>0</v>
      </c>
      <c r="BJ19" s="267"/>
      <c r="BK19" s="275">
        <f t="shared" si="28"/>
        <v>0</v>
      </c>
      <c r="BL19" s="269">
        <v>90</v>
      </c>
      <c r="BM19" s="276"/>
      <c r="BN19" s="271"/>
      <c r="BO19" s="277" t="e">
        <f t="shared" si="14"/>
        <v>#N/A</v>
      </c>
      <c r="BP19" s="273"/>
      <c r="BQ19" s="273"/>
      <c r="BR19" s="273" t="e">
        <f t="shared" si="15"/>
        <v>#N/A</v>
      </c>
    </row>
    <row r="20" spans="1:70">
      <c r="A20" s="257">
        <f t="shared" si="16"/>
        <v>44917</v>
      </c>
      <c r="B20" s="258">
        <v>17</v>
      </c>
      <c r="C20" s="259">
        <f>[1]master!K21</f>
        <v>1920</v>
      </c>
      <c r="D20" s="260">
        <f t="shared" si="17"/>
        <v>140</v>
      </c>
      <c r="E20" s="261" t="e">
        <f t="shared" si="0"/>
        <v>#N/A</v>
      </c>
      <c r="F20" s="265" t="e">
        <f t="shared" si="20"/>
        <v>#N/A</v>
      </c>
      <c r="G20" s="267" t="e">
        <f t="shared" si="35"/>
        <v>#N/A</v>
      </c>
      <c r="H20" s="264" t="e">
        <f t="shared" si="36"/>
        <v>#N/A</v>
      </c>
      <c r="I20" s="267" t="e">
        <f t="shared" si="37"/>
        <v>#N/A</v>
      </c>
      <c r="J20" s="264" t="e">
        <f t="shared" si="7"/>
        <v>#N/A</v>
      </c>
      <c r="K20" s="267" t="e">
        <f t="shared" si="38"/>
        <v>#N/A</v>
      </c>
      <c r="L20" s="264" t="e">
        <f t="shared" si="7"/>
        <v>#N/A</v>
      </c>
      <c r="M20" s="267" t="e">
        <f t="shared" si="39"/>
        <v>#N/A</v>
      </c>
      <c r="N20" s="264" t="e">
        <f t="shared" ref="N20" si="123">M20-M19</f>
        <v>#N/A</v>
      </c>
      <c r="O20" s="267" t="e">
        <f t="shared" si="41"/>
        <v>#N/A</v>
      </c>
      <c r="P20" s="264" t="e">
        <f t="shared" ref="P20" si="124">O20-O19</f>
        <v>#N/A</v>
      </c>
      <c r="Q20" s="267" t="e">
        <f t="shared" si="43"/>
        <v>#N/A</v>
      </c>
      <c r="R20" s="264" t="e">
        <f t="shared" ref="R20" si="125">Q20-Q19</f>
        <v>#N/A</v>
      </c>
      <c r="S20" s="267" t="e">
        <f t="shared" si="45"/>
        <v>#N/A</v>
      </c>
      <c r="T20" s="264" t="e">
        <f t="shared" ref="T20" si="126">S20-S19</f>
        <v>#N/A</v>
      </c>
      <c r="U20" s="267" t="e">
        <f t="shared" si="47"/>
        <v>#N/A</v>
      </c>
      <c r="V20" s="264" t="e">
        <f t="shared" ref="V20" si="127">U20-U19</f>
        <v>#N/A</v>
      </c>
      <c r="W20" s="266" t="e">
        <f t="shared" si="49"/>
        <v>#N/A</v>
      </c>
      <c r="X20" s="265" t="e">
        <f t="shared" si="50"/>
        <v>#N/A</v>
      </c>
      <c r="Y20" s="266" t="e">
        <f t="shared" si="51"/>
        <v>#N/A</v>
      </c>
      <c r="Z20" s="265" t="e">
        <f t="shared" si="52"/>
        <v>#N/A</v>
      </c>
      <c r="AA20" s="267" t="e">
        <f t="shared" si="53"/>
        <v>#N/A</v>
      </c>
      <c r="AB20" s="265" t="e">
        <f t="shared" si="54"/>
        <v>#N/A</v>
      </c>
      <c r="AC20" s="267" t="e">
        <f t="shared" si="55"/>
        <v>#N/A</v>
      </c>
      <c r="AD20" s="265" t="e">
        <f t="shared" si="56"/>
        <v>#N/A</v>
      </c>
      <c r="AE20" s="267" t="e">
        <f t="shared" si="57"/>
        <v>#N/A</v>
      </c>
      <c r="AF20" s="265" t="e">
        <f t="shared" si="58"/>
        <v>#N/A</v>
      </c>
      <c r="AG20" s="267" t="e">
        <f t="shared" si="59"/>
        <v>#N/A</v>
      </c>
      <c r="AH20" s="265" t="e">
        <f t="shared" si="60"/>
        <v>#N/A</v>
      </c>
      <c r="AI20" s="266" t="e">
        <f t="shared" si="61"/>
        <v>#N/A</v>
      </c>
      <c r="AJ20" s="265" t="e">
        <f t="shared" si="62"/>
        <v>#N/A</v>
      </c>
      <c r="AK20" s="266" t="e">
        <f t="shared" si="63"/>
        <v>#N/A</v>
      </c>
      <c r="AL20" s="265" t="e">
        <f t="shared" si="82"/>
        <v>#N/A</v>
      </c>
      <c r="AM20" s="269">
        <v>90</v>
      </c>
      <c r="AN20" s="270"/>
      <c r="AO20" s="271">
        <f t="shared" si="23"/>
        <v>0</v>
      </c>
      <c r="AP20" s="271"/>
      <c r="AQ20" s="273" t="e">
        <f t="shared" si="13"/>
        <v>#N/A</v>
      </c>
      <c r="AR20" s="273" t="e">
        <f t="shared" si="13"/>
        <v>#N/A</v>
      </c>
      <c r="AS20" s="274">
        <v>2560</v>
      </c>
      <c r="AT20" s="267" t="e">
        <f t="shared" si="1"/>
        <v>#N/A</v>
      </c>
      <c r="AU20" s="275" t="e">
        <f t="shared" si="27"/>
        <v>#N/A</v>
      </c>
      <c r="AV20" s="267" t="e">
        <f t="shared" si="64"/>
        <v>#N/A</v>
      </c>
      <c r="AW20" s="275" t="e">
        <f t="shared" si="65"/>
        <v>#N/A</v>
      </c>
      <c r="AX20" s="267" t="e">
        <f t="shared" si="66"/>
        <v>#N/A</v>
      </c>
      <c r="AY20" s="275" t="e">
        <f t="shared" si="67"/>
        <v>#N/A</v>
      </c>
      <c r="AZ20" s="267" t="e">
        <f t="shared" si="68"/>
        <v>#N/A</v>
      </c>
      <c r="BA20" s="275" t="e">
        <f t="shared" si="69"/>
        <v>#N/A</v>
      </c>
      <c r="BB20" s="267" t="e">
        <f t="shared" si="70"/>
        <v>#N/A</v>
      </c>
      <c r="BC20" s="275" t="e">
        <f t="shared" si="71"/>
        <v>#N/A</v>
      </c>
      <c r="BD20" s="267" t="e">
        <f t="shared" si="72"/>
        <v>#N/A</v>
      </c>
      <c r="BE20" s="275" t="e">
        <f t="shared" si="73"/>
        <v>#N/A</v>
      </c>
      <c r="BF20" s="267" t="e">
        <f t="shared" si="74"/>
        <v>#N/A</v>
      </c>
      <c r="BG20" s="275" t="e">
        <f t="shared" si="75"/>
        <v>#N/A</v>
      </c>
      <c r="BH20" s="267"/>
      <c r="BI20" s="275">
        <f t="shared" si="76"/>
        <v>0</v>
      </c>
      <c r="BJ20" s="267"/>
      <c r="BK20" s="275">
        <f t="shared" si="28"/>
        <v>0</v>
      </c>
      <c r="BL20" s="269">
        <v>95</v>
      </c>
      <c r="BM20" s="276"/>
      <c r="BN20" s="271"/>
      <c r="BO20" s="277" t="e">
        <f t="shared" si="14"/>
        <v>#N/A</v>
      </c>
      <c r="BP20" s="273"/>
      <c r="BQ20" s="273"/>
      <c r="BR20" s="273" t="e">
        <f t="shared" si="15"/>
        <v>#N/A</v>
      </c>
    </row>
    <row r="21" spans="1:70">
      <c r="A21" s="257">
        <f t="shared" si="16"/>
        <v>44924</v>
      </c>
      <c r="B21" s="258">
        <v>18</v>
      </c>
      <c r="C21" s="259">
        <f>[1]master!K22</f>
        <v>2060</v>
      </c>
      <c r="D21" s="260">
        <f t="shared" si="17"/>
        <v>140</v>
      </c>
      <c r="E21" s="261" t="e">
        <f t="shared" si="0"/>
        <v>#N/A</v>
      </c>
      <c r="F21" s="265" t="e">
        <f t="shared" si="20"/>
        <v>#N/A</v>
      </c>
      <c r="G21" s="267" t="e">
        <f t="shared" si="35"/>
        <v>#N/A</v>
      </c>
      <c r="H21" s="264" t="e">
        <f t="shared" si="36"/>
        <v>#N/A</v>
      </c>
      <c r="I21" s="267" t="e">
        <f t="shared" si="37"/>
        <v>#N/A</v>
      </c>
      <c r="J21" s="264" t="e">
        <f t="shared" si="7"/>
        <v>#N/A</v>
      </c>
      <c r="K21" s="267" t="e">
        <f t="shared" si="38"/>
        <v>#N/A</v>
      </c>
      <c r="L21" s="264" t="e">
        <f t="shared" si="7"/>
        <v>#N/A</v>
      </c>
      <c r="M21" s="267" t="e">
        <f t="shared" si="39"/>
        <v>#N/A</v>
      </c>
      <c r="N21" s="264" t="e">
        <f t="shared" ref="N21" si="128">M21-M20</f>
        <v>#N/A</v>
      </c>
      <c r="O21" s="267" t="e">
        <f t="shared" si="41"/>
        <v>#N/A</v>
      </c>
      <c r="P21" s="264" t="e">
        <f t="shared" ref="P21" si="129">O21-O20</f>
        <v>#N/A</v>
      </c>
      <c r="Q21" s="267" t="e">
        <f t="shared" si="43"/>
        <v>#N/A</v>
      </c>
      <c r="R21" s="264" t="e">
        <f t="shared" ref="R21" si="130">Q21-Q20</f>
        <v>#N/A</v>
      </c>
      <c r="S21" s="267" t="e">
        <f t="shared" si="45"/>
        <v>#N/A</v>
      </c>
      <c r="T21" s="264" t="e">
        <f t="shared" ref="T21" si="131">S21-S20</f>
        <v>#N/A</v>
      </c>
      <c r="U21" s="267" t="e">
        <f t="shared" si="47"/>
        <v>#N/A</v>
      </c>
      <c r="V21" s="264" t="e">
        <f t="shared" ref="V21" si="132">U21-U20</f>
        <v>#N/A</v>
      </c>
      <c r="W21" s="266" t="e">
        <f t="shared" si="49"/>
        <v>#N/A</v>
      </c>
      <c r="X21" s="265" t="e">
        <f t="shared" si="50"/>
        <v>#N/A</v>
      </c>
      <c r="Y21" s="266" t="e">
        <f t="shared" si="51"/>
        <v>#N/A</v>
      </c>
      <c r="Z21" s="265" t="e">
        <f t="shared" si="52"/>
        <v>#N/A</v>
      </c>
      <c r="AA21" s="267" t="e">
        <f t="shared" si="53"/>
        <v>#N/A</v>
      </c>
      <c r="AB21" s="265" t="e">
        <f t="shared" si="54"/>
        <v>#N/A</v>
      </c>
      <c r="AC21" s="267" t="e">
        <f t="shared" si="55"/>
        <v>#N/A</v>
      </c>
      <c r="AD21" s="265" t="e">
        <f t="shared" si="56"/>
        <v>#N/A</v>
      </c>
      <c r="AE21" s="267" t="e">
        <f t="shared" si="57"/>
        <v>#N/A</v>
      </c>
      <c r="AF21" s="265" t="e">
        <f t="shared" si="58"/>
        <v>#N/A</v>
      </c>
      <c r="AG21" s="267" t="e">
        <f t="shared" si="59"/>
        <v>#N/A</v>
      </c>
      <c r="AH21" s="265" t="e">
        <f t="shared" si="60"/>
        <v>#N/A</v>
      </c>
      <c r="AI21" s="266" t="e">
        <f t="shared" si="61"/>
        <v>#N/A</v>
      </c>
      <c r="AJ21" s="265" t="e">
        <f t="shared" si="62"/>
        <v>#N/A</v>
      </c>
      <c r="AK21" s="266" t="e">
        <f t="shared" si="63"/>
        <v>#N/A</v>
      </c>
      <c r="AL21" s="265" t="e">
        <f t="shared" si="82"/>
        <v>#N/A</v>
      </c>
      <c r="AM21" s="269">
        <v>97</v>
      </c>
      <c r="AN21" s="270"/>
      <c r="AO21" s="271">
        <f t="shared" si="23"/>
        <v>0</v>
      </c>
      <c r="AP21" s="271"/>
      <c r="AQ21" s="273" t="e">
        <f t="shared" ref="AQ21:AR31" si="133">IF(DE24&gt;0,DE24,NA())</f>
        <v>#N/A</v>
      </c>
      <c r="AR21" s="273" t="e">
        <f t="shared" si="133"/>
        <v>#N/A</v>
      </c>
      <c r="AS21" s="274">
        <v>2715</v>
      </c>
      <c r="AT21" s="267" t="e">
        <f t="shared" si="1"/>
        <v>#N/A</v>
      </c>
      <c r="AU21" s="275" t="e">
        <f t="shared" si="27"/>
        <v>#N/A</v>
      </c>
      <c r="AV21" s="267" t="e">
        <f t="shared" si="64"/>
        <v>#N/A</v>
      </c>
      <c r="AW21" s="275" t="e">
        <f t="shared" si="65"/>
        <v>#N/A</v>
      </c>
      <c r="AX21" s="267" t="e">
        <f t="shared" si="66"/>
        <v>#N/A</v>
      </c>
      <c r="AY21" s="275" t="e">
        <f t="shared" si="67"/>
        <v>#N/A</v>
      </c>
      <c r="AZ21" s="267" t="e">
        <f t="shared" si="68"/>
        <v>#N/A</v>
      </c>
      <c r="BA21" s="275" t="e">
        <f t="shared" si="69"/>
        <v>#N/A</v>
      </c>
      <c r="BB21" s="267" t="e">
        <f t="shared" si="70"/>
        <v>#N/A</v>
      </c>
      <c r="BC21" s="275" t="e">
        <f t="shared" si="71"/>
        <v>#N/A</v>
      </c>
      <c r="BD21" s="267" t="e">
        <f t="shared" si="72"/>
        <v>#N/A</v>
      </c>
      <c r="BE21" s="275" t="e">
        <f t="shared" si="73"/>
        <v>#N/A</v>
      </c>
      <c r="BF21" s="267" t="e">
        <f t="shared" si="74"/>
        <v>#N/A</v>
      </c>
      <c r="BG21" s="275" t="e">
        <f t="shared" si="75"/>
        <v>#N/A</v>
      </c>
      <c r="BH21" s="267"/>
      <c r="BI21" s="275">
        <f t="shared" si="76"/>
        <v>0</v>
      </c>
      <c r="BJ21" s="267"/>
      <c r="BK21" s="275">
        <f t="shared" si="28"/>
        <v>0</v>
      </c>
      <c r="BL21" s="269">
        <v>97</v>
      </c>
      <c r="BM21" s="276"/>
      <c r="BN21" s="271"/>
      <c r="BO21" s="277" t="e">
        <f t="shared" si="14"/>
        <v>#N/A</v>
      </c>
      <c r="BP21" s="273"/>
      <c r="BQ21" s="273"/>
      <c r="BR21" s="273" t="e">
        <f t="shared" si="15"/>
        <v>#N/A</v>
      </c>
    </row>
    <row r="22" spans="1:70">
      <c r="A22" s="257">
        <f t="shared" si="16"/>
        <v>44931</v>
      </c>
      <c r="B22" s="258">
        <v>19</v>
      </c>
      <c r="C22" s="283">
        <f>[1]master!K23</f>
        <v>2200</v>
      </c>
      <c r="D22" s="260">
        <f t="shared" si="17"/>
        <v>140</v>
      </c>
      <c r="E22" s="261" t="e">
        <f t="shared" si="0"/>
        <v>#N/A</v>
      </c>
      <c r="F22" s="265" t="e">
        <f t="shared" si="20"/>
        <v>#N/A</v>
      </c>
      <c r="G22" s="267" t="e">
        <f t="shared" si="35"/>
        <v>#N/A</v>
      </c>
      <c r="H22" s="264" t="e">
        <f t="shared" si="36"/>
        <v>#N/A</v>
      </c>
      <c r="I22" s="267" t="e">
        <f t="shared" si="37"/>
        <v>#N/A</v>
      </c>
      <c r="J22" s="264" t="e">
        <f t="shared" si="7"/>
        <v>#N/A</v>
      </c>
      <c r="K22" s="267" t="e">
        <f t="shared" si="38"/>
        <v>#N/A</v>
      </c>
      <c r="L22" s="264" t="e">
        <f t="shared" si="7"/>
        <v>#N/A</v>
      </c>
      <c r="M22" s="267" t="e">
        <f t="shared" si="39"/>
        <v>#N/A</v>
      </c>
      <c r="N22" s="264" t="e">
        <f t="shared" ref="N22" si="134">M22-M21</f>
        <v>#N/A</v>
      </c>
      <c r="O22" s="267" t="e">
        <f t="shared" si="41"/>
        <v>#N/A</v>
      </c>
      <c r="P22" s="264" t="e">
        <f t="shared" ref="P22" si="135">O22-O21</f>
        <v>#N/A</v>
      </c>
      <c r="Q22" s="267" t="e">
        <f t="shared" si="43"/>
        <v>#N/A</v>
      </c>
      <c r="R22" s="264" t="e">
        <f t="shared" ref="R22" si="136">Q22-Q21</f>
        <v>#N/A</v>
      </c>
      <c r="S22" s="267" t="e">
        <f t="shared" si="45"/>
        <v>#N/A</v>
      </c>
      <c r="T22" s="264" t="e">
        <f t="shared" ref="T22" si="137">S22-S21</f>
        <v>#N/A</v>
      </c>
      <c r="U22" s="267" t="e">
        <f t="shared" si="47"/>
        <v>#N/A</v>
      </c>
      <c r="V22" s="264" t="e">
        <f t="shared" ref="V22" si="138">U22-U21</f>
        <v>#N/A</v>
      </c>
      <c r="W22" s="266" t="e">
        <f t="shared" si="49"/>
        <v>#N/A</v>
      </c>
      <c r="X22" s="265" t="e">
        <f t="shared" si="50"/>
        <v>#N/A</v>
      </c>
      <c r="Y22" s="266" t="e">
        <f t="shared" si="51"/>
        <v>#N/A</v>
      </c>
      <c r="Z22" s="265" t="e">
        <f t="shared" si="52"/>
        <v>#N/A</v>
      </c>
      <c r="AA22" s="267" t="e">
        <f t="shared" si="53"/>
        <v>#N/A</v>
      </c>
      <c r="AB22" s="265" t="e">
        <f t="shared" si="54"/>
        <v>#N/A</v>
      </c>
      <c r="AC22" s="267" t="e">
        <f t="shared" si="55"/>
        <v>#N/A</v>
      </c>
      <c r="AD22" s="265" t="e">
        <f t="shared" si="56"/>
        <v>#N/A</v>
      </c>
      <c r="AE22" s="267" t="e">
        <f t="shared" si="57"/>
        <v>#N/A</v>
      </c>
      <c r="AF22" s="265" t="e">
        <f t="shared" si="58"/>
        <v>#N/A</v>
      </c>
      <c r="AG22" s="267" t="e">
        <f t="shared" si="59"/>
        <v>#N/A</v>
      </c>
      <c r="AH22" s="265" t="e">
        <f t="shared" si="60"/>
        <v>#N/A</v>
      </c>
      <c r="AI22" s="266" t="e">
        <f t="shared" si="61"/>
        <v>#N/A</v>
      </c>
      <c r="AJ22" s="265" t="e">
        <f t="shared" si="62"/>
        <v>#N/A</v>
      </c>
      <c r="AK22" s="266" t="e">
        <f t="shared" si="63"/>
        <v>#N/A</v>
      </c>
      <c r="AL22" s="265" t="e">
        <f t="shared" si="82"/>
        <v>#N/A</v>
      </c>
      <c r="AM22" s="284">
        <v>104</v>
      </c>
      <c r="AN22" s="270"/>
      <c r="AO22" s="271">
        <f t="shared" si="23"/>
        <v>0</v>
      </c>
      <c r="AP22" s="271"/>
      <c r="AQ22" s="273" t="e">
        <f t="shared" si="133"/>
        <v>#N/A</v>
      </c>
      <c r="AR22" s="273" t="e">
        <f t="shared" si="133"/>
        <v>#N/A</v>
      </c>
      <c r="AS22" s="285">
        <v>2875</v>
      </c>
      <c r="AT22" s="267" t="e">
        <f t="shared" si="1"/>
        <v>#N/A</v>
      </c>
      <c r="AU22" s="275" t="e">
        <f t="shared" si="27"/>
        <v>#N/A</v>
      </c>
      <c r="AV22" s="267" t="e">
        <f t="shared" si="64"/>
        <v>#N/A</v>
      </c>
      <c r="AW22" s="275" t="e">
        <f t="shared" si="65"/>
        <v>#N/A</v>
      </c>
      <c r="AX22" s="267" t="e">
        <f t="shared" si="66"/>
        <v>#N/A</v>
      </c>
      <c r="AY22" s="275" t="e">
        <f t="shared" si="67"/>
        <v>#N/A</v>
      </c>
      <c r="AZ22" s="267" t="e">
        <f t="shared" si="68"/>
        <v>#N/A</v>
      </c>
      <c r="BA22" s="275" t="e">
        <f t="shared" si="69"/>
        <v>#N/A</v>
      </c>
      <c r="BB22" s="267" t="e">
        <f t="shared" si="70"/>
        <v>#N/A</v>
      </c>
      <c r="BC22" s="275" t="e">
        <f t="shared" si="71"/>
        <v>#N/A</v>
      </c>
      <c r="BD22" s="267" t="e">
        <f t="shared" si="72"/>
        <v>#N/A</v>
      </c>
      <c r="BE22" s="275" t="e">
        <f t="shared" si="73"/>
        <v>#N/A</v>
      </c>
      <c r="BF22" s="267" t="e">
        <f t="shared" si="74"/>
        <v>#N/A</v>
      </c>
      <c r="BG22" s="275" t="e">
        <f t="shared" si="75"/>
        <v>#N/A</v>
      </c>
      <c r="BH22" s="267"/>
      <c r="BI22" s="275">
        <f t="shared" si="76"/>
        <v>0</v>
      </c>
      <c r="BJ22" s="267"/>
      <c r="BK22" s="275">
        <f t="shared" si="28"/>
        <v>0</v>
      </c>
      <c r="BL22" s="284">
        <v>99</v>
      </c>
      <c r="BM22" s="276"/>
      <c r="BN22" s="271"/>
      <c r="BO22" s="277" t="e">
        <f t="shared" si="14"/>
        <v>#N/A</v>
      </c>
      <c r="BP22" s="273"/>
      <c r="BQ22" s="273"/>
      <c r="BR22" s="273" t="e">
        <f t="shared" si="15"/>
        <v>#N/A</v>
      </c>
    </row>
    <row r="23" spans="1:70">
      <c r="A23" s="257">
        <f t="shared" si="16"/>
        <v>44938</v>
      </c>
      <c r="B23" s="258">
        <v>20</v>
      </c>
      <c r="C23" s="283">
        <f>[1]master!K24</f>
        <v>2340</v>
      </c>
      <c r="D23" s="260">
        <f t="shared" si="17"/>
        <v>140</v>
      </c>
      <c r="E23" s="261" t="e">
        <f t="shared" si="0"/>
        <v>#N/A</v>
      </c>
      <c r="F23" s="265" t="e">
        <f t="shared" si="20"/>
        <v>#N/A</v>
      </c>
      <c r="G23" s="267" t="e">
        <f t="shared" si="35"/>
        <v>#N/A</v>
      </c>
      <c r="H23" s="264" t="e">
        <f t="shared" si="36"/>
        <v>#N/A</v>
      </c>
      <c r="I23" s="267" t="e">
        <f t="shared" si="37"/>
        <v>#N/A</v>
      </c>
      <c r="J23" s="264" t="e">
        <f t="shared" si="7"/>
        <v>#N/A</v>
      </c>
      <c r="K23" s="267" t="e">
        <f t="shared" si="38"/>
        <v>#N/A</v>
      </c>
      <c r="L23" s="264" t="e">
        <f t="shared" si="7"/>
        <v>#N/A</v>
      </c>
      <c r="M23" s="267" t="e">
        <f t="shared" si="39"/>
        <v>#N/A</v>
      </c>
      <c r="N23" s="264" t="e">
        <f t="shared" ref="N23" si="139">M23-M22</f>
        <v>#N/A</v>
      </c>
      <c r="O23" s="267" t="e">
        <f t="shared" si="41"/>
        <v>#N/A</v>
      </c>
      <c r="P23" s="264" t="e">
        <f t="shared" ref="P23" si="140">O23-O22</f>
        <v>#N/A</v>
      </c>
      <c r="Q23" s="267" t="e">
        <f t="shared" si="43"/>
        <v>#N/A</v>
      </c>
      <c r="R23" s="264" t="e">
        <f t="shared" ref="R23" si="141">Q23-Q22</f>
        <v>#N/A</v>
      </c>
      <c r="S23" s="267" t="e">
        <f t="shared" si="45"/>
        <v>#N/A</v>
      </c>
      <c r="T23" s="264" t="e">
        <f t="shared" ref="T23" si="142">S23-S22</f>
        <v>#N/A</v>
      </c>
      <c r="U23" s="267" t="e">
        <f t="shared" si="47"/>
        <v>#N/A</v>
      </c>
      <c r="V23" s="264" t="e">
        <f t="shared" ref="V23" si="143">U23-U22</f>
        <v>#N/A</v>
      </c>
      <c r="W23" s="266" t="e">
        <f t="shared" si="49"/>
        <v>#N/A</v>
      </c>
      <c r="X23" s="265" t="e">
        <f t="shared" si="50"/>
        <v>#N/A</v>
      </c>
      <c r="Y23" s="266" t="e">
        <f t="shared" si="51"/>
        <v>#N/A</v>
      </c>
      <c r="Z23" s="265" t="e">
        <f t="shared" si="52"/>
        <v>#N/A</v>
      </c>
      <c r="AA23" s="267" t="e">
        <f t="shared" si="53"/>
        <v>#N/A</v>
      </c>
      <c r="AB23" s="265" t="e">
        <f t="shared" si="54"/>
        <v>#N/A</v>
      </c>
      <c r="AC23" s="267" t="e">
        <f t="shared" si="55"/>
        <v>#N/A</v>
      </c>
      <c r="AD23" s="265" t="e">
        <f t="shared" si="56"/>
        <v>#N/A</v>
      </c>
      <c r="AE23" s="267" t="e">
        <f t="shared" si="57"/>
        <v>#N/A</v>
      </c>
      <c r="AF23" s="265" t="e">
        <f t="shared" si="58"/>
        <v>#N/A</v>
      </c>
      <c r="AG23" s="267" t="e">
        <f t="shared" si="59"/>
        <v>#N/A</v>
      </c>
      <c r="AH23" s="265" t="e">
        <f t="shared" si="60"/>
        <v>#N/A</v>
      </c>
      <c r="AI23" s="266" t="e">
        <f t="shared" si="61"/>
        <v>#N/A</v>
      </c>
      <c r="AJ23" s="265" t="e">
        <f t="shared" si="62"/>
        <v>#N/A</v>
      </c>
      <c r="AK23" s="266" t="e">
        <f t="shared" si="63"/>
        <v>#N/A</v>
      </c>
      <c r="AL23" s="265" t="e">
        <f t="shared" si="82"/>
        <v>#N/A</v>
      </c>
      <c r="AM23" s="284">
        <v>110</v>
      </c>
      <c r="AN23" s="270"/>
      <c r="AO23" s="271">
        <f t="shared" si="23"/>
        <v>0</v>
      </c>
      <c r="AP23" s="271"/>
      <c r="AQ23" s="273" t="e">
        <f t="shared" si="133"/>
        <v>#N/A</v>
      </c>
      <c r="AR23" s="273" t="e">
        <f t="shared" si="133"/>
        <v>#N/A</v>
      </c>
      <c r="AS23" s="285">
        <v>3035</v>
      </c>
      <c r="AT23" s="267" t="e">
        <f t="shared" si="1"/>
        <v>#N/A</v>
      </c>
      <c r="AU23" s="275" t="e">
        <f>AT23-AT22</f>
        <v>#N/A</v>
      </c>
      <c r="AV23" s="267" t="e">
        <f t="shared" si="64"/>
        <v>#N/A</v>
      </c>
      <c r="AW23" s="275" t="e">
        <f t="shared" si="65"/>
        <v>#N/A</v>
      </c>
      <c r="AX23" s="267" t="e">
        <f t="shared" si="66"/>
        <v>#N/A</v>
      </c>
      <c r="AY23" s="275" t="e">
        <f t="shared" si="67"/>
        <v>#N/A</v>
      </c>
      <c r="AZ23" s="267" t="e">
        <f t="shared" si="68"/>
        <v>#N/A</v>
      </c>
      <c r="BA23" s="275" t="e">
        <f t="shared" si="69"/>
        <v>#N/A</v>
      </c>
      <c r="BB23" s="267" t="e">
        <f t="shared" si="70"/>
        <v>#N/A</v>
      </c>
      <c r="BC23" s="275" t="e">
        <f t="shared" si="71"/>
        <v>#N/A</v>
      </c>
      <c r="BD23" s="267" t="e">
        <f t="shared" si="72"/>
        <v>#N/A</v>
      </c>
      <c r="BE23" s="275" t="e">
        <f t="shared" si="73"/>
        <v>#N/A</v>
      </c>
      <c r="BF23" s="267" t="e">
        <f t="shared" si="74"/>
        <v>#N/A</v>
      </c>
      <c r="BG23" s="275" t="e">
        <f t="shared" si="75"/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1"/>
      <c r="BO23" s="277" t="e">
        <f t="shared" si="14"/>
        <v>#N/A</v>
      </c>
      <c r="BP23" s="273"/>
      <c r="BQ23" s="273"/>
      <c r="BR23" s="273" t="e">
        <f t="shared" si="15"/>
        <v>#N/A</v>
      </c>
    </row>
    <row r="24" spans="1:70">
      <c r="A24" s="257">
        <f t="shared" si="16"/>
        <v>44945</v>
      </c>
      <c r="B24" s="258">
        <v>21</v>
      </c>
      <c r="C24" s="283">
        <f>[1]master!K25</f>
        <v>2505</v>
      </c>
      <c r="D24" s="260">
        <f t="shared" si="17"/>
        <v>165</v>
      </c>
      <c r="E24" s="261" t="e">
        <f t="shared" si="0"/>
        <v>#N/A</v>
      </c>
      <c r="F24" s="265" t="e">
        <f t="shared" si="20"/>
        <v>#N/A</v>
      </c>
      <c r="G24" s="267" t="e">
        <f t="shared" si="35"/>
        <v>#N/A</v>
      </c>
      <c r="H24" s="264" t="e">
        <f t="shared" si="36"/>
        <v>#N/A</v>
      </c>
      <c r="I24" s="267" t="e">
        <f t="shared" si="37"/>
        <v>#N/A</v>
      </c>
      <c r="J24" s="264" t="e">
        <f t="shared" si="7"/>
        <v>#N/A</v>
      </c>
      <c r="K24" s="267" t="e">
        <f t="shared" si="38"/>
        <v>#N/A</v>
      </c>
      <c r="L24" s="264" t="e">
        <f t="shared" si="7"/>
        <v>#N/A</v>
      </c>
      <c r="M24" s="267" t="e">
        <f t="shared" si="39"/>
        <v>#N/A</v>
      </c>
      <c r="N24" s="264" t="e">
        <f t="shared" ref="N24" si="144">M24-M23</f>
        <v>#N/A</v>
      </c>
      <c r="O24" s="267" t="e">
        <f t="shared" si="41"/>
        <v>#N/A</v>
      </c>
      <c r="P24" s="264" t="e">
        <f t="shared" ref="P24" si="145">O24-O23</f>
        <v>#N/A</v>
      </c>
      <c r="Q24" s="267" t="e">
        <f t="shared" si="43"/>
        <v>#N/A</v>
      </c>
      <c r="R24" s="264" t="e">
        <f t="shared" ref="R24" si="146">Q24-Q23</f>
        <v>#N/A</v>
      </c>
      <c r="S24" s="267" t="e">
        <f t="shared" si="45"/>
        <v>#N/A</v>
      </c>
      <c r="T24" s="264" t="e">
        <f t="shared" ref="T24" si="147">S24-S23</f>
        <v>#N/A</v>
      </c>
      <c r="U24" s="267" t="e">
        <f t="shared" si="47"/>
        <v>#N/A</v>
      </c>
      <c r="V24" s="264" t="e">
        <f t="shared" ref="V24" si="148">U24-U23</f>
        <v>#N/A</v>
      </c>
      <c r="W24" s="266" t="e">
        <f t="shared" si="49"/>
        <v>#N/A</v>
      </c>
      <c r="X24" s="265" t="e">
        <f t="shared" si="50"/>
        <v>#N/A</v>
      </c>
      <c r="Y24" s="266" t="e">
        <f t="shared" si="51"/>
        <v>#N/A</v>
      </c>
      <c r="Z24" s="265" t="e">
        <f t="shared" si="52"/>
        <v>#N/A</v>
      </c>
      <c r="AA24" s="267" t="e">
        <f t="shared" si="53"/>
        <v>#N/A</v>
      </c>
      <c r="AB24" s="265" t="e">
        <f t="shared" si="54"/>
        <v>#N/A</v>
      </c>
      <c r="AC24" s="267" t="e">
        <f t="shared" si="55"/>
        <v>#N/A</v>
      </c>
      <c r="AD24" s="265" t="e">
        <f t="shared" si="56"/>
        <v>#N/A</v>
      </c>
      <c r="AE24" s="267" t="e">
        <f t="shared" si="57"/>
        <v>#N/A</v>
      </c>
      <c r="AF24" s="265" t="e">
        <f t="shared" si="58"/>
        <v>#N/A</v>
      </c>
      <c r="AG24" s="267" t="e">
        <f t="shared" si="59"/>
        <v>#N/A</v>
      </c>
      <c r="AH24" s="265" t="e">
        <f t="shared" si="60"/>
        <v>#N/A</v>
      </c>
      <c r="AI24" s="266" t="e">
        <f t="shared" si="61"/>
        <v>#N/A</v>
      </c>
      <c r="AJ24" s="265" t="e">
        <f t="shared" si="62"/>
        <v>#N/A</v>
      </c>
      <c r="AK24" s="266" t="e">
        <f t="shared" si="63"/>
        <v>#N/A</v>
      </c>
      <c r="AL24" s="265" t="e">
        <f t="shared" si="82"/>
        <v>#N/A</v>
      </c>
      <c r="AM24" s="284">
        <v>114</v>
      </c>
      <c r="AN24" s="270"/>
      <c r="AO24" s="271">
        <f t="shared" si="23"/>
        <v>0</v>
      </c>
      <c r="AP24" s="271"/>
      <c r="AQ24" s="273" t="e">
        <f t="shared" si="133"/>
        <v>#N/A</v>
      </c>
      <c r="AR24" s="273" t="e">
        <f t="shared" si="133"/>
        <v>#N/A</v>
      </c>
      <c r="AS24" s="285">
        <v>3195</v>
      </c>
      <c r="AT24" s="267" t="e">
        <f t="shared" si="1"/>
        <v>#N/A</v>
      </c>
      <c r="AU24" s="275" t="e">
        <f t="shared" ref="AU24:AU31" si="149">AT24-AT23</f>
        <v>#N/A</v>
      </c>
      <c r="AV24" s="267" t="e">
        <f t="shared" si="64"/>
        <v>#N/A</v>
      </c>
      <c r="AW24" s="275" t="e">
        <f t="shared" si="65"/>
        <v>#N/A</v>
      </c>
      <c r="AX24" s="267" t="e">
        <f t="shared" si="66"/>
        <v>#N/A</v>
      </c>
      <c r="AY24" s="275" t="e">
        <f t="shared" si="67"/>
        <v>#N/A</v>
      </c>
      <c r="AZ24" s="267" t="e">
        <f t="shared" si="68"/>
        <v>#N/A</v>
      </c>
      <c r="BA24" s="275" t="e">
        <f t="shared" si="69"/>
        <v>#N/A</v>
      </c>
      <c r="BB24" s="267" t="e">
        <f t="shared" si="70"/>
        <v>#N/A</v>
      </c>
      <c r="BC24" s="275" t="e">
        <f t="shared" si="71"/>
        <v>#N/A</v>
      </c>
      <c r="BD24" s="267" t="e">
        <f t="shared" si="72"/>
        <v>#N/A</v>
      </c>
      <c r="BE24" s="275" t="e">
        <f t="shared" si="73"/>
        <v>#N/A</v>
      </c>
      <c r="BF24" s="267" t="e">
        <f t="shared" si="74"/>
        <v>#N/A</v>
      </c>
      <c r="BG24" s="275" t="e">
        <f t="shared" si="75"/>
        <v>#N/A</v>
      </c>
      <c r="BH24" s="267"/>
      <c r="BI24" s="275">
        <f t="shared" ref="BI24:BI31" si="150">BH24-BH23</f>
        <v>0</v>
      </c>
      <c r="BJ24" s="267"/>
      <c r="BK24" s="275">
        <f t="shared" ref="BK24:BK31" si="151">BJ24-BJ23</f>
        <v>0</v>
      </c>
      <c r="BL24" s="284">
        <v>104</v>
      </c>
      <c r="BM24" s="276"/>
      <c r="BN24" s="271"/>
      <c r="BO24" s="277" t="e">
        <f t="shared" si="14"/>
        <v>#N/A</v>
      </c>
      <c r="BP24" s="273"/>
      <c r="BQ24" s="273"/>
      <c r="BR24" s="273" t="e">
        <f t="shared" si="15"/>
        <v>#N/A</v>
      </c>
    </row>
    <row r="25" spans="1:70">
      <c r="A25" s="257">
        <f t="shared" si="16"/>
        <v>44952</v>
      </c>
      <c r="B25" s="258">
        <v>22</v>
      </c>
      <c r="C25" s="283">
        <f>[1]master!K26</f>
        <v>2675</v>
      </c>
      <c r="D25" s="260">
        <f t="shared" si="17"/>
        <v>170</v>
      </c>
      <c r="E25" s="261" t="e">
        <f t="shared" si="0"/>
        <v>#N/A</v>
      </c>
      <c r="F25" s="265" t="e">
        <f t="shared" si="20"/>
        <v>#N/A</v>
      </c>
      <c r="G25" s="267" t="e">
        <f t="shared" si="35"/>
        <v>#N/A</v>
      </c>
      <c r="H25" s="264" t="e">
        <f t="shared" si="36"/>
        <v>#N/A</v>
      </c>
      <c r="I25" s="267" t="e">
        <f t="shared" si="37"/>
        <v>#N/A</v>
      </c>
      <c r="J25" s="264" t="e">
        <f t="shared" si="7"/>
        <v>#N/A</v>
      </c>
      <c r="K25" s="267" t="e">
        <f t="shared" si="38"/>
        <v>#N/A</v>
      </c>
      <c r="L25" s="264" t="e">
        <f t="shared" si="7"/>
        <v>#N/A</v>
      </c>
      <c r="M25" s="267" t="e">
        <f t="shared" si="39"/>
        <v>#N/A</v>
      </c>
      <c r="N25" s="264" t="e">
        <f t="shared" ref="N25" si="152">M25-M24</f>
        <v>#N/A</v>
      </c>
      <c r="O25" s="267" t="e">
        <f t="shared" si="41"/>
        <v>#N/A</v>
      </c>
      <c r="P25" s="264" t="e">
        <f t="shared" ref="P25" si="153">O25-O24</f>
        <v>#N/A</v>
      </c>
      <c r="Q25" s="267" t="e">
        <f t="shared" si="43"/>
        <v>#N/A</v>
      </c>
      <c r="R25" s="264" t="e">
        <f t="shared" ref="R25" si="154">Q25-Q24</f>
        <v>#N/A</v>
      </c>
      <c r="S25" s="267" t="e">
        <f t="shared" si="45"/>
        <v>#N/A</v>
      </c>
      <c r="T25" s="264" t="e">
        <f t="shared" ref="T25" si="155">S25-S24</f>
        <v>#N/A</v>
      </c>
      <c r="U25" s="267" t="e">
        <f t="shared" si="47"/>
        <v>#N/A</v>
      </c>
      <c r="V25" s="264" t="e">
        <f t="shared" ref="V25" si="156">U25-U24</f>
        <v>#N/A</v>
      </c>
      <c r="W25" s="266" t="e">
        <f t="shared" si="49"/>
        <v>#N/A</v>
      </c>
      <c r="X25" s="265" t="e">
        <f t="shared" si="50"/>
        <v>#N/A</v>
      </c>
      <c r="Y25" s="266" t="e">
        <f t="shared" si="51"/>
        <v>#N/A</v>
      </c>
      <c r="Z25" s="265" t="e">
        <f t="shared" si="52"/>
        <v>#N/A</v>
      </c>
      <c r="AA25" s="267" t="e">
        <f t="shared" si="53"/>
        <v>#N/A</v>
      </c>
      <c r="AB25" s="265" t="e">
        <f t="shared" si="54"/>
        <v>#N/A</v>
      </c>
      <c r="AC25" s="267" t="e">
        <f t="shared" si="55"/>
        <v>#N/A</v>
      </c>
      <c r="AD25" s="265" t="e">
        <f t="shared" si="56"/>
        <v>#N/A</v>
      </c>
      <c r="AE25" s="267" t="e">
        <f t="shared" si="57"/>
        <v>#N/A</v>
      </c>
      <c r="AF25" s="265" t="e">
        <f t="shared" si="58"/>
        <v>#N/A</v>
      </c>
      <c r="AG25" s="267" t="e">
        <f t="shared" si="59"/>
        <v>#N/A</v>
      </c>
      <c r="AH25" s="265" t="e">
        <f t="shared" si="60"/>
        <v>#N/A</v>
      </c>
      <c r="AI25" s="266" t="e">
        <f t="shared" si="61"/>
        <v>#N/A</v>
      </c>
      <c r="AJ25" s="265" t="e">
        <f t="shared" si="62"/>
        <v>#N/A</v>
      </c>
      <c r="AK25" s="266" t="e">
        <f t="shared" si="63"/>
        <v>#N/A</v>
      </c>
      <c r="AL25" s="265" t="e">
        <f t="shared" si="82"/>
        <v>#N/A</v>
      </c>
      <c r="AM25" s="284">
        <v>117</v>
      </c>
      <c r="AN25" s="286"/>
      <c r="AO25" s="271">
        <f t="shared" si="23"/>
        <v>0</v>
      </c>
      <c r="AP25" s="271"/>
      <c r="AQ25" s="273" t="e">
        <f t="shared" si="133"/>
        <v>#N/A</v>
      </c>
      <c r="AR25" s="273" t="e">
        <f t="shared" si="133"/>
        <v>#N/A</v>
      </c>
      <c r="AS25" s="285">
        <v>3355</v>
      </c>
      <c r="AT25" s="267" t="e">
        <f t="shared" si="1"/>
        <v>#N/A</v>
      </c>
      <c r="AU25" s="275" t="e">
        <f t="shared" si="149"/>
        <v>#N/A</v>
      </c>
      <c r="AV25" s="267" t="e">
        <f t="shared" si="64"/>
        <v>#N/A</v>
      </c>
      <c r="AW25" s="275" t="e">
        <f t="shared" si="65"/>
        <v>#N/A</v>
      </c>
      <c r="AX25" s="267" t="e">
        <f t="shared" si="66"/>
        <v>#N/A</v>
      </c>
      <c r="AY25" s="275" t="e">
        <f t="shared" si="67"/>
        <v>#N/A</v>
      </c>
      <c r="AZ25" s="267" t="e">
        <f t="shared" si="68"/>
        <v>#N/A</v>
      </c>
      <c r="BA25" s="275" t="e">
        <f t="shared" si="69"/>
        <v>#N/A</v>
      </c>
      <c r="BB25" s="267" t="e">
        <f t="shared" si="70"/>
        <v>#N/A</v>
      </c>
      <c r="BC25" s="275" t="e">
        <f t="shared" si="71"/>
        <v>#N/A</v>
      </c>
      <c r="BD25" s="267" t="e">
        <f t="shared" si="72"/>
        <v>#N/A</v>
      </c>
      <c r="BE25" s="275" t="e">
        <f t="shared" si="73"/>
        <v>#N/A</v>
      </c>
      <c r="BF25" s="267" t="e">
        <f t="shared" si="74"/>
        <v>#N/A</v>
      </c>
      <c r="BG25" s="275" t="e">
        <f t="shared" si="75"/>
        <v>#N/A</v>
      </c>
      <c r="BH25" s="267"/>
      <c r="BI25" s="275">
        <f t="shared" si="150"/>
        <v>0</v>
      </c>
      <c r="BJ25" s="267"/>
      <c r="BK25" s="275">
        <f t="shared" si="151"/>
        <v>0</v>
      </c>
      <c r="BL25" s="284">
        <v>110</v>
      </c>
      <c r="BM25" s="276"/>
      <c r="BN25" s="271"/>
      <c r="BO25" s="277" t="e">
        <f t="shared" si="14"/>
        <v>#N/A</v>
      </c>
      <c r="BP25" s="273"/>
      <c r="BQ25" s="273"/>
      <c r="BR25" s="273" t="e">
        <f t="shared" si="15"/>
        <v>#N/A</v>
      </c>
    </row>
    <row r="26" spans="1:70">
      <c r="A26" s="257">
        <f t="shared" si="16"/>
        <v>44959</v>
      </c>
      <c r="B26" s="258">
        <v>23</v>
      </c>
      <c r="C26" s="283">
        <f>[1]master!K27</f>
        <v>2825</v>
      </c>
      <c r="D26" s="260">
        <f t="shared" si="17"/>
        <v>150</v>
      </c>
      <c r="E26" s="261" t="e">
        <f t="shared" si="0"/>
        <v>#N/A</v>
      </c>
      <c r="F26" s="265" t="e">
        <f t="shared" si="20"/>
        <v>#N/A</v>
      </c>
      <c r="G26" s="267" t="e">
        <f t="shared" si="35"/>
        <v>#N/A</v>
      </c>
      <c r="H26" s="264" t="e">
        <f t="shared" si="36"/>
        <v>#N/A</v>
      </c>
      <c r="I26" s="267" t="e">
        <f t="shared" si="37"/>
        <v>#N/A</v>
      </c>
      <c r="J26" s="264" t="e">
        <f t="shared" si="7"/>
        <v>#N/A</v>
      </c>
      <c r="K26" s="267" t="e">
        <f t="shared" si="38"/>
        <v>#N/A</v>
      </c>
      <c r="L26" s="264" t="e">
        <f t="shared" si="7"/>
        <v>#N/A</v>
      </c>
      <c r="M26" s="267" t="e">
        <f t="shared" si="39"/>
        <v>#N/A</v>
      </c>
      <c r="N26" s="264" t="e">
        <f t="shared" ref="N26" si="157">M26-M25</f>
        <v>#N/A</v>
      </c>
      <c r="O26" s="267" t="e">
        <f t="shared" si="41"/>
        <v>#N/A</v>
      </c>
      <c r="P26" s="264" t="e">
        <f t="shared" ref="P26" si="158">O26-O25</f>
        <v>#N/A</v>
      </c>
      <c r="Q26" s="267" t="e">
        <f t="shared" si="43"/>
        <v>#N/A</v>
      </c>
      <c r="R26" s="264" t="e">
        <f t="shared" ref="R26" si="159">Q26-Q25</f>
        <v>#N/A</v>
      </c>
      <c r="S26" s="267" t="e">
        <f t="shared" si="45"/>
        <v>#N/A</v>
      </c>
      <c r="T26" s="264" t="e">
        <f t="shared" ref="T26" si="160">S26-S25</f>
        <v>#N/A</v>
      </c>
      <c r="U26" s="267" t="e">
        <f t="shared" si="47"/>
        <v>#N/A</v>
      </c>
      <c r="V26" s="264" t="e">
        <f t="shared" ref="V26" si="161">U26-U25</f>
        <v>#N/A</v>
      </c>
      <c r="W26" s="266" t="e">
        <f t="shared" si="49"/>
        <v>#N/A</v>
      </c>
      <c r="X26" s="265" t="e">
        <f t="shared" si="50"/>
        <v>#N/A</v>
      </c>
      <c r="Y26" s="266" t="e">
        <f t="shared" si="51"/>
        <v>#N/A</v>
      </c>
      <c r="Z26" s="265" t="e">
        <f t="shared" si="52"/>
        <v>#N/A</v>
      </c>
      <c r="AA26" s="267" t="e">
        <f t="shared" si="53"/>
        <v>#N/A</v>
      </c>
      <c r="AB26" s="265" t="e">
        <f t="shared" si="54"/>
        <v>#N/A</v>
      </c>
      <c r="AC26" s="267" t="e">
        <f t="shared" si="55"/>
        <v>#N/A</v>
      </c>
      <c r="AD26" s="265" t="e">
        <f t="shared" si="56"/>
        <v>#N/A</v>
      </c>
      <c r="AE26" s="267" t="e">
        <f t="shared" si="57"/>
        <v>#N/A</v>
      </c>
      <c r="AF26" s="265" t="e">
        <f t="shared" si="58"/>
        <v>#N/A</v>
      </c>
      <c r="AG26" s="267" t="e">
        <f t="shared" si="59"/>
        <v>#N/A</v>
      </c>
      <c r="AH26" s="265" t="e">
        <f t="shared" si="60"/>
        <v>#N/A</v>
      </c>
      <c r="AI26" s="266" t="e">
        <f t="shared" si="61"/>
        <v>#N/A</v>
      </c>
      <c r="AJ26" s="265" t="e">
        <f t="shared" si="62"/>
        <v>#N/A</v>
      </c>
      <c r="AK26" s="266" t="e">
        <f t="shared" si="63"/>
        <v>#N/A</v>
      </c>
      <c r="AL26" s="265" t="e">
        <f t="shared" si="82"/>
        <v>#N/A</v>
      </c>
      <c r="AM26" s="284">
        <v>119</v>
      </c>
      <c r="AN26" s="286"/>
      <c r="AO26" s="271">
        <f t="shared" si="23"/>
        <v>0</v>
      </c>
      <c r="AP26" s="271"/>
      <c r="AQ26" s="273" t="e">
        <f t="shared" si="133"/>
        <v>#N/A</v>
      </c>
      <c r="AR26" s="273" t="e">
        <f t="shared" si="133"/>
        <v>#N/A</v>
      </c>
      <c r="AS26" s="285">
        <v>3515</v>
      </c>
      <c r="AT26" s="267" t="e">
        <f t="shared" si="1"/>
        <v>#N/A</v>
      </c>
      <c r="AU26" s="275" t="e">
        <f t="shared" si="149"/>
        <v>#N/A</v>
      </c>
      <c r="AV26" s="267" t="e">
        <f t="shared" si="64"/>
        <v>#N/A</v>
      </c>
      <c r="AW26" s="275" t="e">
        <f t="shared" si="65"/>
        <v>#N/A</v>
      </c>
      <c r="AX26" s="267" t="e">
        <f t="shared" si="66"/>
        <v>#N/A</v>
      </c>
      <c r="AY26" s="275" t="e">
        <f t="shared" si="67"/>
        <v>#N/A</v>
      </c>
      <c r="AZ26" s="267" t="e">
        <f t="shared" si="68"/>
        <v>#N/A</v>
      </c>
      <c r="BA26" s="275" t="e">
        <f t="shared" si="69"/>
        <v>#N/A</v>
      </c>
      <c r="BB26" s="267" t="e">
        <f t="shared" si="70"/>
        <v>#N/A</v>
      </c>
      <c r="BC26" s="275" t="e">
        <f t="shared" si="71"/>
        <v>#N/A</v>
      </c>
      <c r="BD26" s="267" t="e">
        <f t="shared" si="72"/>
        <v>#N/A</v>
      </c>
      <c r="BE26" s="275" t="e">
        <f t="shared" si="73"/>
        <v>#N/A</v>
      </c>
      <c r="BF26" s="267" t="e">
        <f t="shared" si="74"/>
        <v>#N/A</v>
      </c>
      <c r="BG26" s="275" t="e">
        <f t="shared" si="75"/>
        <v>#N/A</v>
      </c>
      <c r="BH26" s="267"/>
      <c r="BI26" s="275">
        <f t="shared" si="150"/>
        <v>0</v>
      </c>
      <c r="BJ26" s="267"/>
      <c r="BK26" s="275">
        <f t="shared" si="151"/>
        <v>0</v>
      </c>
      <c r="BL26" s="284">
        <v>115</v>
      </c>
      <c r="BM26" s="276"/>
      <c r="BN26" s="271"/>
      <c r="BO26" s="277" t="e">
        <f t="shared" si="14"/>
        <v>#N/A</v>
      </c>
      <c r="BP26" s="273"/>
      <c r="BQ26" s="273"/>
      <c r="BR26" s="273" t="e">
        <f t="shared" si="15"/>
        <v>#N/A</v>
      </c>
    </row>
    <row r="27" spans="1:70">
      <c r="A27" s="257">
        <f t="shared" si="16"/>
        <v>44966</v>
      </c>
      <c r="B27" s="258">
        <v>24</v>
      </c>
      <c r="C27" s="283">
        <f>[1]master!K28</f>
        <v>2965</v>
      </c>
      <c r="D27" s="260">
        <f t="shared" si="17"/>
        <v>140</v>
      </c>
      <c r="E27" s="261" t="e">
        <f t="shared" si="0"/>
        <v>#N/A</v>
      </c>
      <c r="F27" s="265" t="e">
        <f t="shared" si="20"/>
        <v>#N/A</v>
      </c>
      <c r="G27" s="267" t="e">
        <f t="shared" si="35"/>
        <v>#N/A</v>
      </c>
      <c r="H27" s="264" t="e">
        <f t="shared" si="36"/>
        <v>#N/A</v>
      </c>
      <c r="I27" s="267" t="e">
        <f t="shared" si="37"/>
        <v>#N/A</v>
      </c>
      <c r="J27" s="264" t="e">
        <f t="shared" si="7"/>
        <v>#N/A</v>
      </c>
      <c r="K27" s="267" t="e">
        <f t="shared" si="38"/>
        <v>#N/A</v>
      </c>
      <c r="L27" s="264" t="e">
        <f t="shared" si="7"/>
        <v>#N/A</v>
      </c>
      <c r="M27" s="267" t="e">
        <f t="shared" si="39"/>
        <v>#N/A</v>
      </c>
      <c r="N27" s="264" t="e">
        <f t="shared" ref="N27" si="162">M27-M26</f>
        <v>#N/A</v>
      </c>
      <c r="O27" s="267" t="e">
        <f t="shared" si="41"/>
        <v>#N/A</v>
      </c>
      <c r="P27" s="264" t="e">
        <f t="shared" ref="P27" si="163">O27-O26</f>
        <v>#N/A</v>
      </c>
      <c r="Q27" s="267" t="e">
        <f t="shared" si="43"/>
        <v>#N/A</v>
      </c>
      <c r="R27" s="264" t="e">
        <f t="shared" ref="R27" si="164">Q27-Q26</f>
        <v>#N/A</v>
      </c>
      <c r="S27" s="267" t="e">
        <f t="shared" si="45"/>
        <v>#N/A</v>
      </c>
      <c r="T27" s="264" t="e">
        <f t="shared" ref="T27" si="165">S27-S26</f>
        <v>#N/A</v>
      </c>
      <c r="U27" s="267" t="e">
        <f t="shared" si="47"/>
        <v>#N/A</v>
      </c>
      <c r="V27" s="264" t="e">
        <f t="shared" ref="V27" si="166">U27-U26</f>
        <v>#N/A</v>
      </c>
      <c r="W27" s="266" t="e">
        <f t="shared" si="49"/>
        <v>#N/A</v>
      </c>
      <c r="X27" s="265" t="e">
        <f t="shared" si="50"/>
        <v>#N/A</v>
      </c>
      <c r="Y27" s="266" t="e">
        <f t="shared" si="51"/>
        <v>#N/A</v>
      </c>
      <c r="Z27" s="265" t="e">
        <f t="shared" si="52"/>
        <v>#N/A</v>
      </c>
      <c r="AA27" s="267" t="e">
        <f t="shared" si="53"/>
        <v>#N/A</v>
      </c>
      <c r="AB27" s="265" t="e">
        <f t="shared" si="54"/>
        <v>#N/A</v>
      </c>
      <c r="AC27" s="267" t="e">
        <f t="shared" si="55"/>
        <v>#N/A</v>
      </c>
      <c r="AD27" s="265" t="e">
        <f t="shared" si="56"/>
        <v>#N/A</v>
      </c>
      <c r="AE27" s="267" t="e">
        <f t="shared" si="57"/>
        <v>#N/A</v>
      </c>
      <c r="AF27" s="265" t="e">
        <f t="shared" si="58"/>
        <v>#N/A</v>
      </c>
      <c r="AG27" s="267" t="e">
        <f t="shared" si="59"/>
        <v>#N/A</v>
      </c>
      <c r="AH27" s="265" t="e">
        <f t="shared" si="60"/>
        <v>#N/A</v>
      </c>
      <c r="AI27" s="266" t="e">
        <f t="shared" si="61"/>
        <v>#N/A</v>
      </c>
      <c r="AJ27" s="265" t="e">
        <f t="shared" si="62"/>
        <v>#N/A</v>
      </c>
      <c r="AK27" s="266" t="e">
        <f t="shared" si="63"/>
        <v>#N/A</v>
      </c>
      <c r="AL27" s="265" t="e">
        <f t="shared" si="82"/>
        <v>#N/A</v>
      </c>
      <c r="AM27" s="284">
        <v>121</v>
      </c>
      <c r="AN27" s="286"/>
      <c r="AO27" s="271">
        <f t="shared" si="23"/>
        <v>0</v>
      </c>
      <c r="AP27" s="271"/>
      <c r="AQ27" s="273" t="e">
        <f t="shared" si="133"/>
        <v>#N/A</v>
      </c>
      <c r="AR27" s="273" t="e">
        <f t="shared" si="133"/>
        <v>#N/A</v>
      </c>
      <c r="AS27" s="285">
        <v>3675</v>
      </c>
      <c r="AT27" s="267" t="e">
        <f t="shared" si="1"/>
        <v>#N/A</v>
      </c>
      <c r="AU27" s="275" t="e">
        <f t="shared" si="149"/>
        <v>#N/A</v>
      </c>
      <c r="AV27" s="267" t="e">
        <f t="shared" si="64"/>
        <v>#N/A</v>
      </c>
      <c r="AW27" s="275" t="e">
        <f t="shared" si="65"/>
        <v>#N/A</v>
      </c>
      <c r="AX27" s="267" t="e">
        <f t="shared" si="66"/>
        <v>#N/A</v>
      </c>
      <c r="AY27" s="275" t="e">
        <f t="shared" si="67"/>
        <v>#N/A</v>
      </c>
      <c r="AZ27" s="267" t="e">
        <f t="shared" si="68"/>
        <v>#N/A</v>
      </c>
      <c r="BA27" s="275" t="e">
        <f t="shared" si="69"/>
        <v>#N/A</v>
      </c>
      <c r="BB27" s="267" t="e">
        <f t="shared" si="70"/>
        <v>#N/A</v>
      </c>
      <c r="BC27" s="275" t="e">
        <f t="shared" si="71"/>
        <v>#N/A</v>
      </c>
      <c r="BD27" s="267" t="e">
        <f t="shared" si="72"/>
        <v>#N/A</v>
      </c>
      <c r="BE27" s="275" t="e">
        <f t="shared" si="73"/>
        <v>#N/A</v>
      </c>
      <c r="BF27" s="267" t="e">
        <f t="shared" si="74"/>
        <v>#N/A</v>
      </c>
      <c r="BG27" s="275" t="e">
        <f t="shared" si="75"/>
        <v>#N/A</v>
      </c>
      <c r="BH27" s="267"/>
      <c r="BI27" s="275">
        <f t="shared" si="150"/>
        <v>0</v>
      </c>
      <c r="BJ27" s="267"/>
      <c r="BK27" s="275">
        <f t="shared" si="151"/>
        <v>0</v>
      </c>
      <c r="BL27" s="284">
        <v>120</v>
      </c>
      <c r="BM27" s="276"/>
      <c r="BN27" s="271"/>
      <c r="BO27" s="277" t="e">
        <f t="shared" si="14"/>
        <v>#N/A</v>
      </c>
      <c r="BP27" s="273"/>
      <c r="BQ27" s="273"/>
      <c r="BR27" s="273" t="e">
        <f t="shared" si="15"/>
        <v>#N/A</v>
      </c>
    </row>
    <row r="28" spans="1:70">
      <c r="A28" s="287">
        <f t="shared" si="16"/>
        <v>44973</v>
      </c>
      <c r="B28" s="288">
        <v>25</v>
      </c>
      <c r="C28" s="289">
        <f>[1]master!K29</f>
        <v>3090</v>
      </c>
      <c r="D28" s="290">
        <f t="shared" si="17"/>
        <v>125</v>
      </c>
      <c r="E28" s="261" t="e">
        <f t="shared" si="0"/>
        <v>#N/A</v>
      </c>
      <c r="F28" s="310" t="e">
        <f t="shared" si="20"/>
        <v>#N/A</v>
      </c>
      <c r="G28" s="297" t="e">
        <f t="shared" si="35"/>
        <v>#N/A</v>
      </c>
      <c r="H28" s="264" t="e">
        <f t="shared" si="36"/>
        <v>#N/A</v>
      </c>
      <c r="I28" s="297" t="e">
        <f t="shared" si="37"/>
        <v>#N/A</v>
      </c>
      <c r="J28" s="264" t="e">
        <f t="shared" si="7"/>
        <v>#N/A</v>
      </c>
      <c r="K28" s="297" t="e">
        <f t="shared" si="38"/>
        <v>#N/A</v>
      </c>
      <c r="L28" s="264" t="e">
        <f t="shared" si="7"/>
        <v>#N/A</v>
      </c>
      <c r="M28" s="297" t="e">
        <f t="shared" si="39"/>
        <v>#N/A</v>
      </c>
      <c r="N28" s="264" t="e">
        <f t="shared" ref="N28" si="167">M28-M27</f>
        <v>#N/A</v>
      </c>
      <c r="O28" s="297" t="e">
        <f t="shared" si="41"/>
        <v>#N/A</v>
      </c>
      <c r="P28" s="264" t="e">
        <f t="shared" ref="P28" si="168">O28-O27</f>
        <v>#N/A</v>
      </c>
      <c r="Q28" s="297" t="e">
        <f t="shared" si="43"/>
        <v>#N/A</v>
      </c>
      <c r="R28" s="264" t="e">
        <f t="shared" ref="R28" si="169">Q28-Q27</f>
        <v>#N/A</v>
      </c>
      <c r="S28" s="297" t="e">
        <f t="shared" si="45"/>
        <v>#N/A</v>
      </c>
      <c r="T28" s="264" t="e">
        <f t="shared" ref="T28" si="170">S28-S27</f>
        <v>#N/A</v>
      </c>
      <c r="U28" s="297" t="e">
        <f t="shared" si="47"/>
        <v>#N/A</v>
      </c>
      <c r="V28" s="264" t="e">
        <f t="shared" ref="V28" si="171">U28-U27</f>
        <v>#N/A</v>
      </c>
      <c r="W28" s="297" t="e">
        <f t="shared" si="49"/>
        <v>#N/A</v>
      </c>
      <c r="X28" s="310" t="e">
        <f t="shared" si="50"/>
        <v>#N/A</v>
      </c>
      <c r="Y28" s="297" t="e">
        <f t="shared" si="51"/>
        <v>#N/A</v>
      </c>
      <c r="Z28" s="310" t="e">
        <f t="shared" si="52"/>
        <v>#N/A</v>
      </c>
      <c r="AA28" s="297" t="e">
        <f t="shared" si="53"/>
        <v>#N/A</v>
      </c>
      <c r="AB28" s="310" t="e">
        <f t="shared" si="54"/>
        <v>#N/A</v>
      </c>
      <c r="AC28" s="297" t="e">
        <f t="shared" si="55"/>
        <v>#N/A</v>
      </c>
      <c r="AD28" s="310" t="e">
        <f t="shared" si="56"/>
        <v>#N/A</v>
      </c>
      <c r="AE28" s="297" t="e">
        <f t="shared" si="57"/>
        <v>#N/A</v>
      </c>
      <c r="AF28" s="310" t="e">
        <f t="shared" si="58"/>
        <v>#N/A</v>
      </c>
      <c r="AG28" s="297" t="e">
        <f t="shared" si="59"/>
        <v>#N/A</v>
      </c>
      <c r="AH28" s="310" t="e">
        <f t="shared" si="60"/>
        <v>#N/A</v>
      </c>
      <c r="AI28" s="297" t="e">
        <f t="shared" si="61"/>
        <v>#N/A</v>
      </c>
      <c r="AJ28" s="310" t="e">
        <f t="shared" si="62"/>
        <v>#N/A</v>
      </c>
      <c r="AK28" s="297" t="e">
        <f t="shared" si="63"/>
        <v>#N/A</v>
      </c>
      <c r="AL28" s="312" t="e">
        <f t="shared" si="82"/>
        <v>#N/A</v>
      </c>
      <c r="AM28" s="291">
        <v>123</v>
      </c>
      <c r="AN28" s="292"/>
      <c r="AO28" s="293">
        <f t="shared" si="23"/>
        <v>0</v>
      </c>
      <c r="AP28" s="293"/>
      <c r="AQ28" s="294" t="e">
        <f t="shared" si="133"/>
        <v>#N/A</v>
      </c>
      <c r="AR28" s="294" t="e">
        <f t="shared" si="133"/>
        <v>#N/A</v>
      </c>
      <c r="AS28" s="295">
        <v>3825</v>
      </c>
      <c r="AT28" s="267" t="e">
        <f t="shared" si="1"/>
        <v>#N/A</v>
      </c>
      <c r="AU28" s="296" t="e">
        <f t="shared" si="149"/>
        <v>#N/A</v>
      </c>
      <c r="AV28" s="297" t="e">
        <f t="shared" si="64"/>
        <v>#N/A</v>
      </c>
      <c r="AW28" s="296" t="e">
        <f t="shared" si="65"/>
        <v>#N/A</v>
      </c>
      <c r="AX28" s="267" t="e">
        <f t="shared" si="66"/>
        <v>#N/A</v>
      </c>
      <c r="AY28" s="296" t="e">
        <f t="shared" si="67"/>
        <v>#N/A</v>
      </c>
      <c r="AZ28" s="267" t="e">
        <f t="shared" si="68"/>
        <v>#N/A</v>
      </c>
      <c r="BA28" s="296" t="e">
        <f t="shared" si="69"/>
        <v>#N/A</v>
      </c>
      <c r="BB28" s="267" t="e">
        <f t="shared" si="70"/>
        <v>#N/A</v>
      </c>
      <c r="BC28" s="296" t="e">
        <f t="shared" si="71"/>
        <v>#N/A</v>
      </c>
      <c r="BD28" s="267" t="e">
        <f t="shared" si="72"/>
        <v>#N/A</v>
      </c>
      <c r="BE28" s="296" t="e">
        <f t="shared" si="73"/>
        <v>#N/A</v>
      </c>
      <c r="BF28" s="267" t="e">
        <f t="shared" si="74"/>
        <v>#N/A</v>
      </c>
      <c r="BG28" s="296" t="e">
        <f t="shared" si="75"/>
        <v>#N/A</v>
      </c>
      <c r="BH28" s="297"/>
      <c r="BI28" s="296">
        <f t="shared" si="150"/>
        <v>0</v>
      </c>
      <c r="BJ28" s="297"/>
      <c r="BK28" s="296">
        <f t="shared" si="151"/>
        <v>0</v>
      </c>
      <c r="BL28" s="291">
        <v>125</v>
      </c>
      <c r="BM28" s="294"/>
      <c r="BN28" s="293"/>
      <c r="BO28" s="298" t="e">
        <f t="shared" si="14"/>
        <v>#N/A</v>
      </c>
      <c r="BP28" s="294"/>
      <c r="BQ28" s="294"/>
      <c r="BR28" s="294" t="e">
        <f t="shared" si="15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17"/>
        <v>110</v>
      </c>
      <c r="E29" s="261" t="e">
        <f t="shared" si="0"/>
        <v>#N/A</v>
      </c>
      <c r="F29" s="265" t="e">
        <f t="shared" si="20"/>
        <v>#N/A</v>
      </c>
      <c r="G29" s="267" t="e">
        <f t="shared" si="35"/>
        <v>#N/A</v>
      </c>
      <c r="H29" s="264" t="e">
        <f t="shared" si="36"/>
        <v>#N/A</v>
      </c>
      <c r="I29" s="267" t="e">
        <f t="shared" si="37"/>
        <v>#N/A</v>
      </c>
      <c r="J29" s="264" t="e">
        <f t="shared" si="7"/>
        <v>#N/A</v>
      </c>
      <c r="K29" s="267" t="e">
        <f t="shared" si="38"/>
        <v>#N/A</v>
      </c>
      <c r="L29" s="264" t="e">
        <f t="shared" si="7"/>
        <v>#N/A</v>
      </c>
      <c r="M29" s="267" t="e">
        <f t="shared" si="39"/>
        <v>#N/A</v>
      </c>
      <c r="N29" s="264" t="e">
        <f t="shared" ref="N29" si="172">M29-M28</f>
        <v>#N/A</v>
      </c>
      <c r="O29" s="267" t="e">
        <f t="shared" si="41"/>
        <v>#N/A</v>
      </c>
      <c r="P29" s="264" t="e">
        <f t="shared" ref="P29" si="173">O29-O28</f>
        <v>#N/A</v>
      </c>
      <c r="Q29" s="267" t="e">
        <f t="shared" si="43"/>
        <v>#N/A</v>
      </c>
      <c r="R29" s="264" t="e">
        <f t="shared" ref="R29" si="174">Q29-Q28</f>
        <v>#N/A</v>
      </c>
      <c r="S29" s="267" t="e">
        <f t="shared" si="45"/>
        <v>#N/A</v>
      </c>
      <c r="T29" s="264" t="e">
        <f t="shared" ref="T29" si="175">S29-S28</f>
        <v>#N/A</v>
      </c>
      <c r="U29" s="267" t="e">
        <f t="shared" si="47"/>
        <v>#N/A</v>
      </c>
      <c r="V29" s="264" t="e">
        <f t="shared" ref="V29" si="176">U29-U28</f>
        <v>#N/A</v>
      </c>
      <c r="W29" s="266" t="e">
        <f t="shared" si="49"/>
        <v>#N/A</v>
      </c>
      <c r="X29" s="265" t="e">
        <f t="shared" si="50"/>
        <v>#N/A</v>
      </c>
      <c r="Y29" s="266" t="e">
        <f t="shared" si="51"/>
        <v>#N/A</v>
      </c>
      <c r="Z29" s="265" t="e">
        <f t="shared" si="52"/>
        <v>#N/A</v>
      </c>
      <c r="AA29" s="267" t="e">
        <f t="shared" si="53"/>
        <v>#N/A</v>
      </c>
      <c r="AB29" s="265" t="e">
        <f t="shared" si="54"/>
        <v>#N/A</v>
      </c>
      <c r="AC29" s="267" t="e">
        <f t="shared" si="55"/>
        <v>#N/A</v>
      </c>
      <c r="AD29" s="265" t="e">
        <f t="shared" si="56"/>
        <v>#N/A</v>
      </c>
      <c r="AE29" s="267" t="e">
        <f t="shared" si="57"/>
        <v>#N/A</v>
      </c>
      <c r="AF29" s="265" t="e">
        <f t="shared" si="58"/>
        <v>#N/A</v>
      </c>
      <c r="AG29" s="267" t="e">
        <f t="shared" si="59"/>
        <v>#N/A</v>
      </c>
      <c r="AH29" s="265" t="e">
        <f t="shared" si="60"/>
        <v>#N/A</v>
      </c>
      <c r="AI29" s="266" t="e">
        <f t="shared" si="61"/>
        <v>#N/A</v>
      </c>
      <c r="AJ29" s="265" t="e">
        <f t="shared" si="62"/>
        <v>#N/A</v>
      </c>
      <c r="AK29" s="266" t="e">
        <f t="shared" si="63"/>
        <v>#N/A</v>
      </c>
      <c r="AL29" s="279" t="e">
        <f t="shared" si="82"/>
        <v>#N/A</v>
      </c>
      <c r="AM29" s="284"/>
      <c r="AN29" s="286"/>
      <c r="AO29" s="271"/>
      <c r="AP29" s="271"/>
      <c r="AQ29" s="273" t="e">
        <f t="shared" si="133"/>
        <v>#N/A</v>
      </c>
      <c r="AR29" s="273" t="e">
        <f t="shared" si="133"/>
        <v>#N/A</v>
      </c>
      <c r="AS29" s="285" t="e">
        <f>master!#REF!</f>
        <v>#REF!</v>
      </c>
      <c r="AT29" s="267" t="e">
        <f t="shared" si="1"/>
        <v>#N/A</v>
      </c>
      <c r="AU29" s="275" t="e">
        <f t="shared" si="149"/>
        <v>#N/A</v>
      </c>
      <c r="AV29" s="267" t="e">
        <f t="shared" si="64"/>
        <v>#N/A</v>
      </c>
      <c r="AW29" s="275" t="e">
        <f t="shared" si="65"/>
        <v>#N/A</v>
      </c>
      <c r="AX29" s="267" t="e">
        <f t="shared" si="66"/>
        <v>#N/A</v>
      </c>
      <c r="AY29" s="275" t="e">
        <f t="shared" si="67"/>
        <v>#N/A</v>
      </c>
      <c r="AZ29" s="267" t="e">
        <f t="shared" si="68"/>
        <v>#N/A</v>
      </c>
      <c r="BA29" s="275" t="e">
        <f t="shared" si="69"/>
        <v>#N/A</v>
      </c>
      <c r="BB29" s="267" t="e">
        <f t="shared" si="70"/>
        <v>#N/A</v>
      </c>
      <c r="BC29" s="275" t="e">
        <f t="shared" si="71"/>
        <v>#N/A</v>
      </c>
      <c r="BD29" s="267" t="e">
        <f t="shared" si="72"/>
        <v>#N/A</v>
      </c>
      <c r="BE29" s="275" t="e">
        <f t="shared" si="73"/>
        <v>#N/A</v>
      </c>
      <c r="BF29" s="267" t="e">
        <f t="shared" si="74"/>
        <v>#N/A</v>
      </c>
      <c r="BG29" s="275" t="e">
        <f t="shared" si="75"/>
        <v>#N/A</v>
      </c>
      <c r="BH29" s="267"/>
      <c r="BI29" s="275">
        <f t="shared" si="150"/>
        <v>0</v>
      </c>
      <c r="BJ29" s="267"/>
      <c r="BK29" s="275">
        <f t="shared" si="151"/>
        <v>0</v>
      </c>
      <c r="BL29" s="284">
        <v>125</v>
      </c>
      <c r="BM29" s="276"/>
      <c r="BN29" s="271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0"/>
        <v>#N/A</v>
      </c>
      <c r="F30" s="265" t="e">
        <f t="shared" si="20"/>
        <v>#N/A</v>
      </c>
      <c r="G30" s="267" t="e">
        <f t="shared" si="35"/>
        <v>#N/A</v>
      </c>
      <c r="H30" s="264" t="e">
        <f t="shared" si="36"/>
        <v>#N/A</v>
      </c>
      <c r="I30" s="267" t="e">
        <f t="shared" si="37"/>
        <v>#N/A</v>
      </c>
      <c r="J30" s="264" t="e">
        <f t="shared" si="7"/>
        <v>#N/A</v>
      </c>
      <c r="K30" s="267" t="e">
        <f t="shared" si="38"/>
        <v>#N/A</v>
      </c>
      <c r="L30" s="264" t="e">
        <f t="shared" si="7"/>
        <v>#N/A</v>
      </c>
      <c r="M30" s="267" t="e">
        <f t="shared" si="39"/>
        <v>#N/A</v>
      </c>
      <c r="N30" s="264" t="e">
        <f t="shared" ref="N30" si="177">M30-M29</f>
        <v>#N/A</v>
      </c>
      <c r="O30" s="267" t="e">
        <f t="shared" si="41"/>
        <v>#N/A</v>
      </c>
      <c r="P30" s="264" t="e">
        <f t="shared" ref="P30" si="178">O30-O29</f>
        <v>#N/A</v>
      </c>
      <c r="Q30" s="267" t="e">
        <f t="shared" si="43"/>
        <v>#N/A</v>
      </c>
      <c r="R30" s="264" t="e">
        <f t="shared" ref="R30" si="179">Q30-Q29</f>
        <v>#N/A</v>
      </c>
      <c r="S30" s="267" t="e">
        <f t="shared" si="45"/>
        <v>#N/A</v>
      </c>
      <c r="T30" s="264" t="e">
        <f t="shared" ref="T30" si="180">S30-S29</f>
        <v>#N/A</v>
      </c>
      <c r="U30" s="267" t="e">
        <f t="shared" si="47"/>
        <v>#N/A</v>
      </c>
      <c r="V30" s="264" t="e">
        <f t="shared" ref="V30" si="181">U30-U29</f>
        <v>#N/A</v>
      </c>
      <c r="W30" s="266" t="e">
        <f t="shared" si="49"/>
        <v>#N/A</v>
      </c>
      <c r="X30" s="265" t="e">
        <f t="shared" si="50"/>
        <v>#N/A</v>
      </c>
      <c r="Y30" s="266" t="e">
        <f t="shared" si="51"/>
        <v>#N/A</v>
      </c>
      <c r="Z30" s="265" t="e">
        <f t="shared" si="52"/>
        <v>#N/A</v>
      </c>
      <c r="AA30" s="267" t="e">
        <f t="shared" si="53"/>
        <v>#N/A</v>
      </c>
      <c r="AB30" s="265" t="e">
        <f t="shared" si="54"/>
        <v>#N/A</v>
      </c>
      <c r="AC30" s="267" t="e">
        <f t="shared" si="55"/>
        <v>#N/A</v>
      </c>
      <c r="AD30" s="265" t="e">
        <f t="shared" si="56"/>
        <v>#N/A</v>
      </c>
      <c r="AE30" s="267" t="e">
        <f t="shared" si="57"/>
        <v>#N/A</v>
      </c>
      <c r="AF30" s="265" t="e">
        <f t="shared" si="58"/>
        <v>#N/A</v>
      </c>
      <c r="AG30" s="267" t="e">
        <f t="shared" si="59"/>
        <v>#N/A</v>
      </c>
      <c r="AH30" s="265" t="e">
        <f t="shared" si="60"/>
        <v>#N/A</v>
      </c>
      <c r="AI30" s="266" t="e">
        <f t="shared" si="61"/>
        <v>#N/A</v>
      </c>
      <c r="AJ30" s="265" t="e">
        <f t="shared" si="62"/>
        <v>#N/A</v>
      </c>
      <c r="AK30" s="266" t="e">
        <f t="shared" si="63"/>
        <v>#N/A</v>
      </c>
      <c r="AL30" s="279" t="e">
        <f t="shared" si="82"/>
        <v>#N/A</v>
      </c>
      <c r="AM30" s="284"/>
      <c r="AN30" s="286"/>
      <c r="AO30" s="271"/>
      <c r="AP30" s="271"/>
      <c r="AQ30" s="273" t="e">
        <f t="shared" si="133"/>
        <v>#N/A</v>
      </c>
      <c r="AR30" s="273" t="e">
        <f t="shared" si="133"/>
        <v>#N/A</v>
      </c>
      <c r="AS30" s="285" t="e">
        <f>master!#REF!</f>
        <v>#REF!</v>
      </c>
      <c r="AT30" s="267" t="e">
        <f t="shared" si="1"/>
        <v>#N/A</v>
      </c>
      <c r="AU30" s="275" t="e">
        <f t="shared" si="149"/>
        <v>#N/A</v>
      </c>
      <c r="AV30" s="267" t="e">
        <f t="shared" si="64"/>
        <v>#N/A</v>
      </c>
      <c r="AW30" s="275" t="e">
        <f t="shared" si="65"/>
        <v>#N/A</v>
      </c>
      <c r="AX30" s="267" t="e">
        <f t="shared" si="66"/>
        <v>#N/A</v>
      </c>
      <c r="AY30" s="275" t="e">
        <f t="shared" si="67"/>
        <v>#N/A</v>
      </c>
      <c r="AZ30" s="267" t="e">
        <f t="shared" si="68"/>
        <v>#N/A</v>
      </c>
      <c r="BA30" s="275" t="e">
        <f t="shared" si="69"/>
        <v>#N/A</v>
      </c>
      <c r="BB30" s="267" t="e">
        <f t="shared" si="70"/>
        <v>#N/A</v>
      </c>
      <c r="BC30" s="275" t="e">
        <f t="shared" si="71"/>
        <v>#N/A</v>
      </c>
      <c r="BD30" s="267" t="e">
        <f t="shared" si="72"/>
        <v>#N/A</v>
      </c>
      <c r="BE30" s="275" t="e">
        <f t="shared" si="73"/>
        <v>#N/A</v>
      </c>
      <c r="BF30" s="267" t="e">
        <f t="shared" si="74"/>
        <v>#N/A</v>
      </c>
      <c r="BG30" s="275" t="e">
        <f t="shared" si="75"/>
        <v>#N/A</v>
      </c>
      <c r="BH30" s="267"/>
      <c r="BI30" s="275">
        <f t="shared" si="150"/>
        <v>0</v>
      </c>
      <c r="BJ30" s="267"/>
      <c r="BK30" s="275">
        <f t="shared" si="151"/>
        <v>0</v>
      </c>
      <c r="BL30" s="284"/>
      <c r="BM30" s="276"/>
      <c r="BN30" s="271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0"/>
        <v>#N/A</v>
      </c>
      <c r="F31" s="265" t="e">
        <f t="shared" si="20"/>
        <v>#N/A</v>
      </c>
      <c r="G31" s="267" t="e">
        <f t="shared" si="35"/>
        <v>#N/A</v>
      </c>
      <c r="H31" s="264" t="e">
        <f t="shared" si="36"/>
        <v>#N/A</v>
      </c>
      <c r="I31" s="267" t="e">
        <f t="shared" si="37"/>
        <v>#N/A</v>
      </c>
      <c r="J31" s="264" t="e">
        <f t="shared" si="7"/>
        <v>#N/A</v>
      </c>
      <c r="K31" s="267" t="e">
        <f t="shared" si="38"/>
        <v>#N/A</v>
      </c>
      <c r="L31" s="264" t="e">
        <f t="shared" si="7"/>
        <v>#N/A</v>
      </c>
      <c r="M31" s="267" t="e">
        <f t="shared" si="39"/>
        <v>#N/A</v>
      </c>
      <c r="N31" s="264" t="e">
        <f t="shared" ref="N31" si="182">M31-M30</f>
        <v>#N/A</v>
      </c>
      <c r="O31" s="267" t="e">
        <f t="shared" si="41"/>
        <v>#N/A</v>
      </c>
      <c r="P31" s="264" t="e">
        <f t="shared" ref="P31" si="183">O31-O30</f>
        <v>#N/A</v>
      </c>
      <c r="Q31" s="267" t="e">
        <f t="shared" si="43"/>
        <v>#N/A</v>
      </c>
      <c r="R31" s="264" t="e">
        <f t="shared" ref="R31" si="184">Q31-Q30</f>
        <v>#N/A</v>
      </c>
      <c r="S31" s="267" t="e">
        <f t="shared" si="45"/>
        <v>#N/A</v>
      </c>
      <c r="T31" s="264" t="e">
        <f t="shared" ref="T31" si="185">S31-S30</f>
        <v>#N/A</v>
      </c>
      <c r="U31" s="267" t="e">
        <f t="shared" si="47"/>
        <v>#N/A</v>
      </c>
      <c r="V31" s="264" t="e">
        <f t="shared" ref="V31" si="186">U31-U30</f>
        <v>#N/A</v>
      </c>
      <c r="W31" s="266" t="e">
        <f t="shared" si="49"/>
        <v>#N/A</v>
      </c>
      <c r="X31" s="265" t="e">
        <f t="shared" si="50"/>
        <v>#N/A</v>
      </c>
      <c r="Y31" s="266" t="e">
        <f t="shared" si="51"/>
        <v>#N/A</v>
      </c>
      <c r="Z31" s="265" t="e">
        <f t="shared" si="52"/>
        <v>#N/A</v>
      </c>
      <c r="AA31" s="267" t="e">
        <f t="shared" si="53"/>
        <v>#N/A</v>
      </c>
      <c r="AB31" s="265" t="e">
        <f t="shared" si="54"/>
        <v>#N/A</v>
      </c>
      <c r="AC31" s="267" t="e">
        <f t="shared" si="55"/>
        <v>#N/A</v>
      </c>
      <c r="AD31" s="265" t="e">
        <f t="shared" si="56"/>
        <v>#N/A</v>
      </c>
      <c r="AE31" s="267" t="e">
        <f t="shared" si="57"/>
        <v>#N/A</v>
      </c>
      <c r="AF31" s="265" t="e">
        <f t="shared" si="58"/>
        <v>#N/A</v>
      </c>
      <c r="AG31" s="267" t="e">
        <f t="shared" si="59"/>
        <v>#N/A</v>
      </c>
      <c r="AH31" s="265" t="e">
        <f t="shared" si="60"/>
        <v>#N/A</v>
      </c>
      <c r="AI31" s="266" t="e">
        <f t="shared" si="61"/>
        <v>#N/A</v>
      </c>
      <c r="AJ31" s="265" t="e">
        <f t="shared" si="62"/>
        <v>#N/A</v>
      </c>
      <c r="AK31" s="266" t="e">
        <f t="shared" si="63"/>
        <v>#N/A</v>
      </c>
      <c r="AL31" s="279" t="e">
        <f t="shared" si="82"/>
        <v>#N/A</v>
      </c>
      <c r="AM31" s="284"/>
      <c r="AN31" s="286"/>
      <c r="AO31" s="271"/>
      <c r="AP31" s="271"/>
      <c r="AQ31" s="273" t="e">
        <f t="shared" si="133"/>
        <v>#N/A</v>
      </c>
      <c r="AR31" s="273" t="e">
        <f t="shared" si="133"/>
        <v>#N/A</v>
      </c>
      <c r="AS31" s="285" t="e">
        <f>master!#REF!</f>
        <v>#REF!</v>
      </c>
      <c r="AT31" s="267" t="e">
        <f t="shared" si="1"/>
        <v>#N/A</v>
      </c>
      <c r="AU31" s="275" t="e">
        <f t="shared" si="149"/>
        <v>#N/A</v>
      </c>
      <c r="AV31" s="267" t="e">
        <f t="shared" si="64"/>
        <v>#N/A</v>
      </c>
      <c r="AW31" s="275" t="e">
        <f t="shared" si="65"/>
        <v>#N/A</v>
      </c>
      <c r="AX31" s="267" t="e">
        <f t="shared" si="66"/>
        <v>#N/A</v>
      </c>
      <c r="AY31" s="275" t="e">
        <f t="shared" si="67"/>
        <v>#N/A</v>
      </c>
      <c r="AZ31" s="267" t="e">
        <f t="shared" si="68"/>
        <v>#N/A</v>
      </c>
      <c r="BA31" s="275" t="e">
        <f t="shared" si="69"/>
        <v>#N/A</v>
      </c>
      <c r="BB31" s="267" t="e">
        <f t="shared" si="70"/>
        <v>#N/A</v>
      </c>
      <c r="BC31" s="275" t="e">
        <f t="shared" si="71"/>
        <v>#N/A</v>
      </c>
      <c r="BD31" s="267" t="e">
        <f t="shared" si="72"/>
        <v>#N/A</v>
      </c>
      <c r="BE31" s="275" t="e">
        <f t="shared" si="73"/>
        <v>#N/A</v>
      </c>
      <c r="BF31" s="267" t="e">
        <f t="shared" si="74"/>
        <v>#N/A</v>
      </c>
      <c r="BG31" s="275" t="e">
        <f t="shared" si="75"/>
        <v>#N/A</v>
      </c>
      <c r="BH31" s="267"/>
      <c r="BI31" s="275">
        <f t="shared" si="150"/>
        <v>0</v>
      </c>
      <c r="BJ31" s="267"/>
      <c r="BK31" s="275">
        <f t="shared" si="151"/>
        <v>0</v>
      </c>
      <c r="BL31" s="284"/>
      <c r="BM31" s="276"/>
      <c r="BN31" s="271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82" priority="4" operator="greaterThan">
      <formula>0</formula>
    </cfRule>
    <cfRule type="cellIs" dxfId="81" priority="5" operator="lessThan">
      <formula>0</formula>
    </cfRule>
  </conditionalFormatting>
  <conditionalFormatting sqref="E1:BR3 E29:BR1048576 E4:AR28 AT4:BR28">
    <cfRule type="containsErrors" dxfId="80" priority="3">
      <formula>ISERROR(E1)</formula>
    </cfRule>
  </conditionalFormatting>
  <conditionalFormatting sqref="AS7:AS28">
    <cfRule type="containsErrors" dxfId="79" priority="2">
      <formula>ISERROR(AS7)</formula>
    </cfRule>
  </conditionalFormatting>
  <conditionalFormatting sqref="AS4:AS6">
    <cfRule type="containsErrors" dxfId="78" priority="1">
      <formula>ISERROR(AS4)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ET39"/>
  <sheetViews>
    <sheetView zoomScale="55" zoomScaleNormal="55" workbookViewId="0">
      <pane xSplit="4" ySplit="3" topLeftCell="S4" activePane="bottomRight" state="frozen"/>
      <selection pane="bottomRight" activeCell="AQ9" sqref="AQ9"/>
      <selection pane="bottomLeft" activeCell="A4" sqref="A4"/>
      <selection pane="topRight" activeCell="A4" sqref="A4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0" style="222" hidden="1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70" width="8.625" style="222"/>
    <col min="71" max="106" width="0.875" style="222" customWidth="1"/>
    <col min="107" max="107" width="13.875" style="222" customWidth="1"/>
    <col min="108" max="108" width="16.625" style="222" customWidth="1"/>
    <col min="109" max="109" width="12.125" style="222" customWidth="1"/>
    <col min="110" max="110" width="8.25" style="222" customWidth="1"/>
    <col min="111" max="111" width="8.5" style="222" customWidth="1"/>
    <col min="112" max="112" width="9.875" style="222" customWidth="1"/>
    <col min="113" max="113" width="5.75" style="222" customWidth="1"/>
    <col min="114" max="114" width="14.625" style="222" customWidth="1"/>
    <col min="115" max="115" width="16.25" style="222" customWidth="1"/>
    <col min="116" max="116" width="11" style="222" customWidth="1"/>
    <col min="117" max="125" width="1.125" style="222" customWidth="1"/>
    <col min="126" max="126" width="13.875" style="222" customWidth="1"/>
    <col min="127" max="127" width="16.625" style="222" customWidth="1"/>
    <col min="128" max="142" width="6" style="222" customWidth="1"/>
    <col min="143" max="143" width="6.625" style="222" customWidth="1"/>
    <col min="144" max="147" width="6" style="222" customWidth="1"/>
    <col min="148" max="148" width="6.875" style="222" customWidth="1"/>
    <col min="149" max="149" width="7.125" style="222" customWidth="1"/>
    <col min="150" max="150" width="10.625" style="222" customWidth="1"/>
    <col min="151" max="151" width="14" style="222" customWidth="1"/>
    <col min="152" max="152" width="14" style="222" bestFit="1" customWidth="1"/>
    <col min="153" max="16384" width="8.625" style="222"/>
  </cols>
  <sheetData>
    <row r="1" spans="1:150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0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21</v>
      </c>
      <c r="DV2" s="323" t="s">
        <v>46</v>
      </c>
      <c r="DW2" s="324" t="s">
        <v>21</v>
      </c>
    </row>
    <row r="3" spans="1:150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248"/>
      <c r="BO3" s="256" t="s">
        <v>8</v>
      </c>
      <c r="BP3" s="249" t="s">
        <v>74</v>
      </c>
      <c r="BQ3" s="249" t="s">
        <v>75</v>
      </c>
      <c r="BR3" s="250" t="s">
        <v>71</v>
      </c>
    </row>
    <row r="4" spans="1:150">
      <c r="A4" s="257">
        <v>44802</v>
      </c>
      <c r="B4" s="258">
        <v>1</v>
      </c>
      <c r="C4" s="259">
        <f>[1]master!K5</f>
        <v>115</v>
      </c>
      <c r="D4" s="260"/>
      <c r="E4" s="261">
        <f t="shared" ref="E4:E31" si="0">AVERAGE(G4,I4,K4,M4,O4,Q4,S4,U4,W4,Y4,AA4,AC4,AE4,AG4,AI4,AK4)</f>
        <v>134.53714285714287</v>
      </c>
      <c r="F4" s="262"/>
      <c r="G4" s="263"/>
      <c r="H4" s="262"/>
      <c r="I4" s="263">
        <v>134.9</v>
      </c>
      <c r="J4" s="262"/>
      <c r="K4" s="263">
        <v>140.36000000000001</v>
      </c>
      <c r="L4" s="262"/>
      <c r="M4" s="263">
        <v>134.9</v>
      </c>
      <c r="N4" s="262"/>
      <c r="O4" s="263">
        <v>140.86000000000001</v>
      </c>
      <c r="P4" s="262"/>
      <c r="Q4" s="263">
        <v>138.47999999999999</v>
      </c>
      <c r="R4" s="262"/>
      <c r="S4" s="263">
        <v>126.82</v>
      </c>
      <c r="T4" s="302"/>
      <c r="U4" s="263">
        <v>125.44</v>
      </c>
      <c r="V4" s="275"/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f>IF(DE7&gt;0,DE7,NA())</f>
        <v>#N/A</v>
      </c>
      <c r="AR4" s="273" t="e">
        <f>IF(DF7&gt;0,DF7,NA())</f>
        <v>#N/A</v>
      </c>
      <c r="AS4" s="274">
        <v>150</v>
      </c>
      <c r="AT4" s="267">
        <f t="shared" ref="AT4:AT31" si="1">AVERAGE(AV4,AX4,AZ4,BB4,BD4,BF4,BH4,BJ4)</f>
        <v>160</v>
      </c>
      <c r="AU4" s="275"/>
      <c r="AV4" s="267">
        <v>160</v>
      </c>
      <c r="AW4" s="275">
        <f t="shared" ref="AW4:AW31" si="2">AV4-AV3</f>
        <v>159</v>
      </c>
      <c r="AX4" s="267"/>
      <c r="AY4" s="275"/>
      <c r="AZ4" s="267"/>
      <c r="BA4" s="275"/>
      <c r="BB4" s="267"/>
      <c r="BC4" s="275"/>
      <c r="BD4" s="267"/>
      <c r="BE4" s="275"/>
      <c r="BF4" s="267"/>
      <c r="BG4" s="275"/>
      <c r="BH4" s="267"/>
      <c r="BI4" s="275"/>
      <c r="BJ4" s="267"/>
      <c r="BK4" s="275"/>
      <c r="BL4" s="269">
        <v>31</v>
      </c>
      <c r="BM4" s="276"/>
      <c r="BN4" s="271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  <c r="DV4" s="323" t="s">
        <v>7</v>
      </c>
      <c r="DW4" s="323" t="s">
        <v>6</v>
      </c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</row>
    <row r="5" spans="1:150">
      <c r="A5" s="257">
        <f>A4+7</f>
        <v>44809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269.32</v>
      </c>
      <c r="F5" s="264">
        <f>E5-E4</f>
        <v>134.78285714285713</v>
      </c>
      <c r="G5" s="263"/>
      <c r="H5" s="264"/>
      <c r="I5" s="263">
        <v>229.48</v>
      </c>
      <c r="J5" s="264">
        <f t="shared" ref="J5:J8" si="3">I5-I4</f>
        <v>94.579999999999984</v>
      </c>
      <c r="K5" s="263">
        <v>273.36</v>
      </c>
      <c r="L5" s="264">
        <f t="shared" ref="L5:L8" si="4">K5-K4</f>
        <v>133</v>
      </c>
      <c r="M5" s="263">
        <v>276.76</v>
      </c>
      <c r="N5" s="264">
        <f t="shared" ref="N5:P31" si="5">M5-M4</f>
        <v>141.85999999999999</v>
      </c>
      <c r="O5" s="263">
        <v>276.2</v>
      </c>
      <c r="P5" s="264">
        <f t="shared" si="5"/>
        <v>135.33999999999997</v>
      </c>
      <c r="Q5" s="263">
        <v>273.38</v>
      </c>
      <c r="R5" s="264">
        <f t="shared" ref="R5:R8" si="6">Q5-Q4</f>
        <v>134.9</v>
      </c>
      <c r="S5" s="263">
        <v>278.5</v>
      </c>
      <c r="T5" s="264">
        <f t="shared" ref="T5:T7" si="7">S5-S4</f>
        <v>151.68</v>
      </c>
      <c r="U5" s="263">
        <v>277.56</v>
      </c>
      <c r="V5" s="264">
        <f t="shared" ref="V5:V7" si="8">U5-U4</f>
        <v>152.12</v>
      </c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79">
        <f>AK8-AK7</f>
        <v>90</v>
      </c>
      <c r="AM5" s="269">
        <v>28</v>
      </c>
      <c r="AN5" s="270"/>
      <c r="AO5" s="271">
        <f>AN5-AN4</f>
        <v>0</v>
      </c>
      <c r="AP5" s="271"/>
      <c r="AQ5" s="272" t="e">
        <f t="shared" ref="AQ5:AR20" si="9">IF(DE8&gt;0,DE8,NA())</f>
        <v>#N/A</v>
      </c>
      <c r="AR5" s="273" t="e">
        <f t="shared" si="9"/>
        <v>#N/A</v>
      </c>
      <c r="AS5" s="274">
        <v>320</v>
      </c>
      <c r="AT5" s="267">
        <f t="shared" si="1"/>
        <v>356</v>
      </c>
      <c r="AU5" s="275">
        <f>AT5-AT4</f>
        <v>196</v>
      </c>
      <c r="AV5" s="267">
        <v>356</v>
      </c>
      <c r="AW5" s="275">
        <f t="shared" si="2"/>
        <v>196</v>
      </c>
      <c r="AX5" s="267"/>
      <c r="AY5" s="275"/>
      <c r="AZ5" s="267"/>
      <c r="BA5" s="275"/>
      <c r="BB5" s="267"/>
      <c r="BC5" s="275"/>
      <c r="BD5" s="267"/>
      <c r="BE5" s="275"/>
      <c r="BF5" s="267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1"/>
      <c r="BO5" s="277" t="e">
        <f t="shared" ref="BO5:BO28" si="10">IF(DH8&gt;0,DH8,NA())</f>
        <v>#N/A</v>
      </c>
      <c r="BP5" s="273"/>
      <c r="BQ5" s="273"/>
      <c r="BR5" s="273" t="e">
        <f t="shared" ref="BR5:BR28" si="11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4"/>
      <c r="DW5" s="324" t="s">
        <v>11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 t="s">
        <v>12</v>
      </c>
      <c r="EN5" s="324" t="s">
        <v>13</v>
      </c>
      <c r="EO5" s="324"/>
      <c r="EP5" s="324"/>
      <c r="EQ5" s="324"/>
      <c r="ER5" s="324"/>
      <c r="ES5" s="324" t="s">
        <v>14</v>
      </c>
      <c r="ET5" s="324" t="s">
        <v>79</v>
      </c>
    </row>
    <row r="6" spans="1:150">
      <c r="A6" s="257">
        <f t="shared" ref="A6:A28" si="12">A5+7</f>
        <v>44816</v>
      </c>
      <c r="B6" s="258">
        <v>3</v>
      </c>
      <c r="C6" s="259">
        <f>[1]master!K7</f>
        <v>335</v>
      </c>
      <c r="D6" s="260">
        <f t="shared" ref="D6:D29" si="13">C6-C5</f>
        <v>120</v>
      </c>
      <c r="E6" s="261">
        <f t="shared" si="0"/>
        <v>398.99571428571431</v>
      </c>
      <c r="F6" s="264">
        <f>E6-E5</f>
        <v>129.67571428571432</v>
      </c>
      <c r="G6" s="263"/>
      <c r="H6" s="264"/>
      <c r="I6" s="263">
        <v>362.47</v>
      </c>
      <c r="J6" s="264">
        <f t="shared" si="3"/>
        <v>132.99000000000004</v>
      </c>
      <c r="K6" s="263">
        <v>402.96</v>
      </c>
      <c r="L6" s="264">
        <f t="shared" si="4"/>
        <v>129.59999999999997</v>
      </c>
      <c r="M6" s="263">
        <v>395.36</v>
      </c>
      <c r="N6" s="264">
        <f t="shared" ref="N6" si="14">M6-M5</f>
        <v>118.60000000000002</v>
      </c>
      <c r="O6" s="263">
        <v>410.41</v>
      </c>
      <c r="P6" s="264">
        <f t="shared" ref="P6" si="15">O6-O5</f>
        <v>134.21000000000004</v>
      </c>
      <c r="Q6" s="263">
        <v>406.2</v>
      </c>
      <c r="R6" s="264">
        <f t="shared" si="6"/>
        <v>132.82</v>
      </c>
      <c r="S6" s="263">
        <v>366.83</v>
      </c>
      <c r="T6" s="264">
        <f t="shared" si="7"/>
        <v>88.329999999999984</v>
      </c>
      <c r="U6" s="263">
        <v>448.74</v>
      </c>
      <c r="V6" s="264">
        <f t="shared" si="8"/>
        <v>171.18</v>
      </c>
      <c r="W6" s="263"/>
      <c r="X6" s="265"/>
      <c r="Y6" s="263"/>
      <c r="Z6" s="265"/>
      <c r="AA6" s="263"/>
      <c r="AB6" s="265"/>
      <c r="AC6" s="263"/>
      <c r="AD6" s="265"/>
      <c r="AE6" s="267"/>
      <c r="AF6" s="265"/>
      <c r="AG6" s="267"/>
      <c r="AH6" s="265"/>
      <c r="AI6" s="267"/>
      <c r="AJ6" s="265"/>
      <c r="AK6" s="267"/>
      <c r="AL6" s="279">
        <f>AK9-AK8</f>
        <v>143</v>
      </c>
      <c r="AM6" s="269">
        <v>31</v>
      </c>
      <c r="AN6" s="270"/>
      <c r="AO6" s="271">
        <f>AN6-AN5</f>
        <v>0</v>
      </c>
      <c r="AP6" s="271"/>
      <c r="AQ6" s="272" t="e">
        <f t="shared" si="9"/>
        <v>#N/A</v>
      </c>
      <c r="AR6" s="273" t="e">
        <f t="shared" si="9"/>
        <v>#N/A</v>
      </c>
      <c r="AS6" s="274">
        <v>525</v>
      </c>
      <c r="AT6" s="267">
        <f t="shared" si="1"/>
        <v>523</v>
      </c>
      <c r="AU6" s="275">
        <f>AT6-AT5</f>
        <v>167</v>
      </c>
      <c r="AV6" s="267">
        <v>523</v>
      </c>
      <c r="AW6" s="275">
        <f t="shared" si="2"/>
        <v>167</v>
      </c>
      <c r="AX6" s="267"/>
      <c r="AY6" s="275"/>
      <c r="AZ6" s="267"/>
      <c r="BA6" s="275"/>
      <c r="BB6" s="267"/>
      <c r="BC6" s="275"/>
      <c r="BD6" s="267"/>
      <c r="BE6" s="275"/>
      <c r="BF6" s="267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1"/>
      <c r="BO6" s="277" t="e">
        <f t="shared" si="10"/>
        <v>#N/A</v>
      </c>
      <c r="BP6" s="273"/>
      <c r="BQ6" s="273"/>
      <c r="BR6" s="273" t="e">
        <f t="shared" si="11"/>
        <v>#N/A</v>
      </c>
      <c r="DC6" s="323" t="s">
        <v>17</v>
      </c>
      <c r="DD6" s="324"/>
      <c r="DE6" s="324"/>
      <c r="DF6" s="324"/>
      <c r="DV6" s="323" t="s">
        <v>17</v>
      </c>
      <c r="DW6" s="324">
        <v>1</v>
      </c>
      <c r="DX6" s="324">
        <v>2</v>
      </c>
      <c r="DY6" s="324">
        <v>3</v>
      </c>
      <c r="DZ6" s="324">
        <v>4</v>
      </c>
      <c r="EA6" s="324">
        <v>5</v>
      </c>
      <c r="EB6" s="324">
        <v>6</v>
      </c>
      <c r="EC6" s="324">
        <v>7</v>
      </c>
      <c r="ED6" s="324">
        <v>8</v>
      </c>
      <c r="EE6" s="324">
        <v>9</v>
      </c>
      <c r="EF6" s="324">
        <v>10</v>
      </c>
      <c r="EG6" s="324">
        <v>11</v>
      </c>
      <c r="EH6" s="324">
        <v>12</v>
      </c>
      <c r="EI6" s="324">
        <v>13</v>
      </c>
      <c r="EJ6" s="324">
        <v>14</v>
      </c>
      <c r="EK6" s="324">
        <v>15</v>
      </c>
      <c r="EL6" s="324">
        <v>16</v>
      </c>
      <c r="EM6" s="324"/>
      <c r="EN6" s="324">
        <v>1</v>
      </c>
      <c r="EO6" s="324">
        <v>2</v>
      </c>
      <c r="EP6" s="324">
        <v>3</v>
      </c>
      <c r="EQ6" s="324">
        <v>4</v>
      </c>
      <c r="ER6" s="324">
        <v>5</v>
      </c>
      <c r="ES6" s="324"/>
      <c r="ET6" s="324"/>
    </row>
    <row r="7" spans="1:150">
      <c r="A7" s="257">
        <f t="shared" si="12"/>
        <v>44823</v>
      </c>
      <c r="B7" s="258">
        <v>4</v>
      </c>
      <c r="C7" s="259">
        <f>[1]master!K8</f>
        <v>470</v>
      </c>
      <c r="D7" s="260">
        <f t="shared" si="13"/>
        <v>135</v>
      </c>
      <c r="E7" s="261">
        <f t="shared" si="0"/>
        <v>486.5</v>
      </c>
      <c r="F7" s="265">
        <f t="shared" ref="F7:F31" si="16">E7-E6</f>
        <v>87.504285714285686</v>
      </c>
      <c r="G7" s="263">
        <f>IF(DW7&gt;0,DW7,NA())</f>
        <v>445</v>
      </c>
      <c r="H7" s="264"/>
      <c r="I7" s="305">
        <f>IF(DX7&gt;0,DX7,NA())</f>
        <v>455</v>
      </c>
      <c r="J7" s="264">
        <f t="shared" si="3"/>
        <v>92.529999999999973</v>
      </c>
      <c r="K7" s="306">
        <f>IF(DY7&gt;0,DY7,NA())</f>
        <v>474</v>
      </c>
      <c r="L7" s="264">
        <f t="shared" si="4"/>
        <v>71.04000000000002</v>
      </c>
      <c r="M7" s="307">
        <f>IF(DZ7&gt;0,DZ7,NA())</f>
        <v>495</v>
      </c>
      <c r="N7" s="264">
        <f t="shared" ref="N7" si="17">M7-M6</f>
        <v>99.639999999999986</v>
      </c>
      <c r="O7" s="308">
        <f>IF(EA7&gt;0,EA7,NA())</f>
        <v>481</v>
      </c>
      <c r="P7" s="264">
        <f t="shared" ref="P7" si="18">O7-O6</f>
        <v>70.589999999999975</v>
      </c>
      <c r="Q7" s="309">
        <f>IF(EB7&gt;0,EB7,NA())</f>
        <v>470</v>
      </c>
      <c r="R7" s="264">
        <f t="shared" si="6"/>
        <v>63.800000000000011</v>
      </c>
      <c r="S7" s="267">
        <f>IF(EC7&gt;0,EC7,NA())</f>
        <v>466</v>
      </c>
      <c r="T7" s="264">
        <f t="shared" si="7"/>
        <v>99.170000000000016</v>
      </c>
      <c r="U7" s="267">
        <f>IF(ED7&gt;0,ED7,NA())</f>
        <v>483</v>
      </c>
      <c r="V7" s="264">
        <f t="shared" si="8"/>
        <v>34.259999999999991</v>
      </c>
      <c r="W7" s="266">
        <f>IF(EE7&gt;0,EE7,NA())</f>
        <v>489</v>
      </c>
      <c r="X7" s="265"/>
      <c r="Y7" s="266">
        <f>IF(EF7&gt;0,EF7,NA())</f>
        <v>496</v>
      </c>
      <c r="Z7" s="265"/>
      <c r="AA7" s="267">
        <f>IF(EG7&gt;0,EG7,NA())</f>
        <v>490</v>
      </c>
      <c r="AB7" s="265"/>
      <c r="AC7" s="267">
        <f>IF(EH7&gt;0,EH7,NA())</f>
        <v>489</v>
      </c>
      <c r="AD7" s="265"/>
      <c r="AE7" s="267">
        <f>IF(EI7&gt;0,EI7,NA())</f>
        <v>508</v>
      </c>
      <c r="AF7" s="265"/>
      <c r="AG7" s="267">
        <f>IF(EJ7&gt;0,EJ7,NA())</f>
        <v>513</v>
      </c>
      <c r="AH7" s="265"/>
      <c r="AI7" s="266">
        <f>IF(EK7&gt;0,EK7,NA())</f>
        <v>520</v>
      </c>
      <c r="AJ7" s="265"/>
      <c r="AK7" s="266">
        <f>IF(EL7&gt;0,EL7,NA())</f>
        <v>510</v>
      </c>
      <c r="AL7" s="279" t="e">
        <f>#REF!-AK9</f>
        <v>#REF!</v>
      </c>
      <c r="AM7" s="269">
        <v>33</v>
      </c>
      <c r="AN7" s="270"/>
      <c r="AO7" s="271">
        <f t="shared" ref="AO7:AO28" si="19">AN7-AN6</f>
        <v>0</v>
      </c>
      <c r="AP7" s="271"/>
      <c r="AQ7" s="272">
        <v>57</v>
      </c>
      <c r="AR7" s="273" t="e">
        <f t="shared" si="9"/>
        <v>#N/A</v>
      </c>
      <c r="AS7" s="274">
        <v>755</v>
      </c>
      <c r="AT7" s="267">
        <f>AVERAGE(AV7,AX7,AZ7,BB7,BD7,BF7,BH7,BJ7)</f>
        <v>676</v>
      </c>
      <c r="AU7" s="311">
        <f>AT7-AT6</f>
        <v>153</v>
      </c>
      <c r="AV7" s="267"/>
      <c r="AW7" s="275">
        <f t="shared" si="2"/>
        <v>-523</v>
      </c>
      <c r="AX7" s="267"/>
      <c r="AY7" s="275">
        <f>AX7-AX5</f>
        <v>0</v>
      </c>
      <c r="AZ7" s="267">
        <f>IF(EP7&gt;0,EP7,NA())</f>
        <v>673</v>
      </c>
      <c r="BA7" s="275">
        <f>AZ7-AZ5</f>
        <v>673</v>
      </c>
      <c r="BB7" s="267">
        <f>IF(EQ7&gt;0,EQ7,NA())</f>
        <v>679</v>
      </c>
      <c r="BC7" s="311">
        <f>BB7-BB5</f>
        <v>679</v>
      </c>
      <c r="BD7" s="267"/>
      <c r="BE7" s="275">
        <f>BD7-BD5</f>
        <v>0</v>
      </c>
      <c r="BF7" s="267"/>
      <c r="BG7" s="275"/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1"/>
      <c r="BO7" s="277" t="e">
        <f t="shared" si="10"/>
        <v>#N/A</v>
      </c>
      <c r="BP7" s="273"/>
      <c r="BQ7" s="273"/>
      <c r="BR7" s="273" t="e">
        <f t="shared" si="11"/>
        <v>#N/A</v>
      </c>
      <c r="DV7" s="325">
        <v>4</v>
      </c>
      <c r="DW7" s="326">
        <v>445</v>
      </c>
      <c r="DX7" s="326">
        <v>455</v>
      </c>
      <c r="DY7" s="326">
        <v>474</v>
      </c>
      <c r="DZ7" s="326">
        <v>495</v>
      </c>
      <c r="EA7" s="326">
        <v>481</v>
      </c>
      <c r="EB7" s="326">
        <v>470</v>
      </c>
      <c r="EC7" s="326">
        <v>466</v>
      </c>
      <c r="ED7" s="326">
        <v>483</v>
      </c>
      <c r="EE7" s="326">
        <v>489</v>
      </c>
      <c r="EF7" s="326">
        <v>496</v>
      </c>
      <c r="EG7" s="326">
        <v>490</v>
      </c>
      <c r="EH7" s="326">
        <v>489</v>
      </c>
      <c r="EI7" s="326">
        <v>508</v>
      </c>
      <c r="EJ7" s="326">
        <v>513</v>
      </c>
      <c r="EK7" s="326">
        <v>520</v>
      </c>
      <c r="EL7" s="326">
        <v>510</v>
      </c>
      <c r="EM7" s="326">
        <v>486.5</v>
      </c>
      <c r="EN7" s="326"/>
      <c r="EO7" s="326"/>
      <c r="EP7" s="326">
        <v>673</v>
      </c>
      <c r="EQ7" s="326">
        <v>679</v>
      </c>
      <c r="ER7" s="326"/>
      <c r="ES7" s="326">
        <v>676</v>
      </c>
      <c r="ET7" s="326">
        <v>507.55555555555554</v>
      </c>
    </row>
    <row r="8" spans="1:150">
      <c r="A8" s="257">
        <f t="shared" si="12"/>
        <v>44830</v>
      </c>
      <c r="B8" s="258">
        <v>5</v>
      </c>
      <c r="C8" s="259">
        <f>[1]master!K9</f>
        <v>590</v>
      </c>
      <c r="D8" s="260">
        <f t="shared" si="13"/>
        <v>120</v>
      </c>
      <c r="E8" s="261">
        <f t="shared" si="0"/>
        <v>595.75</v>
      </c>
      <c r="F8" s="265">
        <f t="shared" si="16"/>
        <v>109.25</v>
      </c>
      <c r="G8" s="263">
        <f>IF(DW8&gt;0,DW8,NA())</f>
        <v>499</v>
      </c>
      <c r="H8" s="264">
        <f>G8-G7</f>
        <v>54</v>
      </c>
      <c r="I8" s="305">
        <f>IF(DX8&gt;0,DX8,NA())</f>
        <v>555</v>
      </c>
      <c r="J8" s="264">
        <f t="shared" si="3"/>
        <v>100</v>
      </c>
      <c r="K8" s="306">
        <f>IF(DY8&gt;0,DY8,NA())</f>
        <v>587</v>
      </c>
      <c r="L8" s="264">
        <f t="shared" si="4"/>
        <v>113</v>
      </c>
      <c r="M8" s="307">
        <f>IF(DZ8&gt;0,DZ8,NA())</f>
        <v>583</v>
      </c>
      <c r="N8" s="264">
        <f>M8-M7</f>
        <v>88</v>
      </c>
      <c r="O8" s="308">
        <f>IF(EA8&gt;0,EA8,NA())</f>
        <v>576</v>
      </c>
      <c r="P8" s="264">
        <f t="shared" ref="P8" si="20">O8-O7</f>
        <v>95</v>
      </c>
      <c r="Q8" s="309">
        <f>IF(EB8&gt;0,EB8,NA())</f>
        <v>547</v>
      </c>
      <c r="R8" s="264">
        <f t="shared" si="6"/>
        <v>77</v>
      </c>
      <c r="S8" s="267">
        <f>IF(EC8&gt;0,EC8,NA())</f>
        <v>689</v>
      </c>
      <c r="T8" s="264">
        <f>S8-S7</f>
        <v>223</v>
      </c>
      <c r="U8" s="267">
        <f>IF(ED8&gt;0,ED8,NA())</f>
        <v>703</v>
      </c>
      <c r="V8" s="264">
        <f>U8-U7</f>
        <v>220</v>
      </c>
      <c r="W8" s="266">
        <f>IF(EE8&gt;0,EE8,NA())</f>
        <v>581</v>
      </c>
      <c r="X8" s="265">
        <f>W8-W7</f>
        <v>92</v>
      </c>
      <c r="Y8" s="266">
        <f>IF(EF8&gt;0,EF8,NA())</f>
        <v>608</v>
      </c>
      <c r="Z8" s="265">
        <f>Y8-Y7</f>
        <v>112</v>
      </c>
      <c r="AA8" s="267">
        <f>IF(EG8&gt;0,EG8,NA())</f>
        <v>603</v>
      </c>
      <c r="AB8" s="265">
        <f>AA8-AA7</f>
        <v>113</v>
      </c>
      <c r="AC8" s="267">
        <f>IF(EH8&gt;0,EH8,NA())</f>
        <v>591</v>
      </c>
      <c r="AD8" s="265">
        <f>AC8-AC7</f>
        <v>102</v>
      </c>
      <c r="AE8" s="267">
        <f>IF(EI8&gt;0,EI8,NA())</f>
        <v>617</v>
      </c>
      <c r="AF8" s="265">
        <f>AE8-AE7</f>
        <v>109</v>
      </c>
      <c r="AG8" s="267">
        <f>IF(EJ8&gt;0,EJ8,NA())</f>
        <v>595</v>
      </c>
      <c r="AH8" s="265">
        <f>AG8-AG7</f>
        <v>82</v>
      </c>
      <c r="AI8" s="266">
        <f>IF(EK8&gt;0,EK8,NA())</f>
        <v>598</v>
      </c>
      <c r="AJ8" s="265">
        <f>AI8-AI7</f>
        <v>78</v>
      </c>
      <c r="AK8" s="266">
        <f>IF(EL8&gt;0,EL8,NA())</f>
        <v>600</v>
      </c>
      <c r="AL8" s="279" t="e">
        <f>#REF!-#REF!</f>
        <v>#REF!</v>
      </c>
      <c r="AM8" s="269">
        <v>35</v>
      </c>
      <c r="AN8" s="270"/>
      <c r="AO8" s="271">
        <f t="shared" si="19"/>
        <v>0</v>
      </c>
      <c r="AP8" s="271"/>
      <c r="AQ8" s="272">
        <v>70</v>
      </c>
      <c r="AR8" s="273" t="e">
        <f t="shared" si="9"/>
        <v>#N/A</v>
      </c>
      <c r="AS8" s="274">
        <v>945</v>
      </c>
      <c r="AT8" s="267">
        <f t="shared" si="1"/>
        <v>825.80000000000007</v>
      </c>
      <c r="AU8" s="275">
        <f t="shared" ref="AU8:AU22" si="21">AT8-AT7</f>
        <v>149.80000000000007</v>
      </c>
      <c r="AV8" s="267">
        <f>IF(EN8&gt;0,EN8,NA())</f>
        <v>726</v>
      </c>
      <c r="AW8" s="275">
        <f t="shared" si="2"/>
        <v>726</v>
      </c>
      <c r="AX8" s="267">
        <f>IF(EO8&gt;0,EO8,NA())</f>
        <v>737</v>
      </c>
      <c r="AY8" s="275">
        <f>AX8-AX7</f>
        <v>737</v>
      </c>
      <c r="AZ8" s="267">
        <f>IF(EP8&gt;0,EP8,NA())</f>
        <v>877</v>
      </c>
      <c r="BA8" s="275">
        <f>AZ8-AZ7</f>
        <v>204</v>
      </c>
      <c r="BB8" s="267">
        <f>IF(EQ8&gt;0,EQ8,NA())</f>
        <v>820</v>
      </c>
      <c r="BC8" s="275">
        <f>BB8-BB7</f>
        <v>141</v>
      </c>
      <c r="BD8" s="267">
        <f>IF(ER8&gt;0,ER8,NA())</f>
        <v>969</v>
      </c>
      <c r="BE8" s="275">
        <f>BD8-BD7</f>
        <v>969</v>
      </c>
      <c r="BF8" s="267">
        <f>IF(ES8&gt;0,ES8,NA())</f>
        <v>825.8</v>
      </c>
      <c r="BG8" s="275">
        <f>BF8-BF7</f>
        <v>825.8</v>
      </c>
      <c r="BH8" s="267"/>
      <c r="BI8" s="275">
        <f>BH8-BH7</f>
        <v>0</v>
      </c>
      <c r="BJ8" s="267"/>
      <c r="BK8" s="275">
        <f t="shared" ref="BK8:BK22" si="22">BJ8-BJ7</f>
        <v>0</v>
      </c>
      <c r="BL8" s="269">
        <v>53</v>
      </c>
      <c r="BM8" s="276"/>
      <c r="BN8" s="271"/>
      <c r="BO8" s="277" t="e">
        <f t="shared" si="10"/>
        <v>#N/A</v>
      </c>
      <c r="BP8" s="273"/>
      <c r="BQ8" s="273"/>
      <c r="BR8" s="273" t="e">
        <f t="shared" si="11"/>
        <v>#N/A</v>
      </c>
      <c r="DV8" s="325">
        <v>5</v>
      </c>
      <c r="DW8" s="326">
        <v>499</v>
      </c>
      <c r="DX8" s="326">
        <v>555</v>
      </c>
      <c r="DY8" s="326">
        <v>587</v>
      </c>
      <c r="DZ8" s="326">
        <v>583</v>
      </c>
      <c r="EA8" s="326">
        <v>576</v>
      </c>
      <c r="EB8" s="326">
        <v>547</v>
      </c>
      <c r="EC8" s="326">
        <v>689</v>
      </c>
      <c r="ED8" s="326">
        <v>703</v>
      </c>
      <c r="EE8" s="326">
        <v>581</v>
      </c>
      <c r="EF8" s="326">
        <v>608</v>
      </c>
      <c r="EG8" s="326">
        <v>603</v>
      </c>
      <c r="EH8" s="326">
        <v>591</v>
      </c>
      <c r="EI8" s="326">
        <v>617</v>
      </c>
      <c r="EJ8" s="326">
        <v>595</v>
      </c>
      <c r="EK8" s="326">
        <v>598</v>
      </c>
      <c r="EL8" s="326">
        <v>600</v>
      </c>
      <c r="EM8" s="326">
        <v>595.75</v>
      </c>
      <c r="EN8" s="326">
        <v>726</v>
      </c>
      <c r="EO8" s="326">
        <v>737</v>
      </c>
      <c r="EP8" s="326">
        <v>877</v>
      </c>
      <c r="EQ8" s="326">
        <v>820</v>
      </c>
      <c r="ER8" s="326">
        <v>969</v>
      </c>
      <c r="ES8" s="326">
        <v>825.8</v>
      </c>
      <c r="ET8" s="326">
        <v>650.52380952380952</v>
      </c>
    </row>
    <row r="9" spans="1:150">
      <c r="A9" s="257">
        <f t="shared" si="12"/>
        <v>44837</v>
      </c>
      <c r="B9" s="258">
        <v>6</v>
      </c>
      <c r="C9" s="259">
        <f>[1]master!K10</f>
        <v>700</v>
      </c>
      <c r="D9" s="260">
        <f t="shared" si="13"/>
        <v>110</v>
      </c>
      <c r="E9" s="261">
        <f t="shared" si="0"/>
        <v>727.5</v>
      </c>
      <c r="F9" s="265">
        <f t="shared" si="16"/>
        <v>131.75</v>
      </c>
      <c r="G9" s="263">
        <f>IF(DW9&gt;0,DW9,NA())</f>
        <v>617</v>
      </c>
      <c r="H9" s="264">
        <f>G9-G8</f>
        <v>118</v>
      </c>
      <c r="I9" s="305">
        <f>IF(DX9&gt;0,DX9,NA())</f>
        <v>678</v>
      </c>
      <c r="J9" s="264">
        <f>I9-I8</f>
        <v>123</v>
      </c>
      <c r="K9" s="267">
        <f>IF(DY9&gt;0,DY9,NA())</f>
        <v>720</v>
      </c>
      <c r="L9" s="264">
        <f>K9-K8</f>
        <v>133</v>
      </c>
      <c r="M9" s="267">
        <f>IF(DZ9&gt;0,DZ9,NA())</f>
        <v>699</v>
      </c>
      <c r="N9" s="264">
        <f t="shared" si="5"/>
        <v>116</v>
      </c>
      <c r="O9" s="267">
        <f>IF(EA9&gt;0,EA9,NA())</f>
        <v>698</v>
      </c>
      <c r="P9" s="264">
        <f t="shared" si="5"/>
        <v>122</v>
      </c>
      <c r="Q9" s="267">
        <f>IF(EB9&gt;0,EB9,NA())</f>
        <v>659</v>
      </c>
      <c r="R9" s="264">
        <f t="shared" ref="R9" si="23">Q9-Q8</f>
        <v>112</v>
      </c>
      <c r="S9" s="267">
        <f>IF(EC9&gt;0,EC9,NA())</f>
        <v>841</v>
      </c>
      <c r="T9" s="264">
        <f t="shared" ref="T9" si="24">S9-S8</f>
        <v>152</v>
      </c>
      <c r="U9" s="267">
        <f>IF(ED9&gt;0,ED9,NA())</f>
        <v>828</v>
      </c>
      <c r="V9" s="264">
        <f t="shared" ref="V9" si="25">U9-U8</f>
        <v>125</v>
      </c>
      <c r="W9" s="266">
        <f>IF(EE9&gt;0,EE9,NA())</f>
        <v>709</v>
      </c>
      <c r="X9" s="265">
        <f>W9-W8</f>
        <v>128</v>
      </c>
      <c r="Y9" s="266">
        <f>IF(EF9&gt;0,EF9,NA())</f>
        <v>724</v>
      </c>
      <c r="Z9" s="265">
        <f>Y9-Y8</f>
        <v>116</v>
      </c>
      <c r="AA9" s="267">
        <f>IF(EG9&gt;0,EG9,NA())</f>
        <v>760</v>
      </c>
      <c r="AB9" s="265">
        <f>AA9-AA8</f>
        <v>157</v>
      </c>
      <c r="AC9" s="267">
        <f>IF(EH9&gt;0,EH9,NA())</f>
        <v>710</v>
      </c>
      <c r="AD9" s="265">
        <f>AC9-AC8</f>
        <v>119</v>
      </c>
      <c r="AE9" s="267">
        <f>IF(EI9&gt;0,EI9,NA())</f>
        <v>765</v>
      </c>
      <c r="AF9" s="265">
        <f>AE9-AE8</f>
        <v>148</v>
      </c>
      <c r="AG9" s="267">
        <f>IF(EJ9&gt;0,EJ9,NA())</f>
        <v>739</v>
      </c>
      <c r="AH9" s="265">
        <f>AG9-AG8</f>
        <v>144</v>
      </c>
      <c r="AI9" s="266">
        <f>IF(EK9&gt;0,EK9,NA())</f>
        <v>750</v>
      </c>
      <c r="AJ9" s="265">
        <f>AI9-AI8</f>
        <v>152</v>
      </c>
      <c r="AK9" s="266">
        <f>IF(EL9&gt;0,EL9,NA())</f>
        <v>743</v>
      </c>
      <c r="AL9" s="279" t="e">
        <f>#REF!-#REF!</f>
        <v>#REF!</v>
      </c>
      <c r="AM9" s="269">
        <v>37</v>
      </c>
      <c r="AN9" s="270"/>
      <c r="AO9" s="271">
        <f t="shared" si="19"/>
        <v>0</v>
      </c>
      <c r="AP9" s="271"/>
      <c r="AQ9" s="272">
        <v>67.900000000000006</v>
      </c>
      <c r="AR9" s="273" t="e">
        <f t="shared" si="9"/>
        <v>#N/A</v>
      </c>
      <c r="AS9" s="274">
        <v>1130</v>
      </c>
      <c r="AT9" s="267">
        <f t="shared" si="1"/>
        <v>1001</v>
      </c>
      <c r="AU9" s="275">
        <f t="shared" si="21"/>
        <v>175.19999999999993</v>
      </c>
      <c r="AV9" s="267">
        <f>IF(EN9&gt;0,EN9,NA())</f>
        <v>920</v>
      </c>
      <c r="AW9" s="275">
        <f t="shared" si="2"/>
        <v>194</v>
      </c>
      <c r="AX9" s="267">
        <f>IF(EO9&gt;0,EO9,NA())</f>
        <v>967</v>
      </c>
      <c r="AY9" s="275">
        <f>AX9-AX8</f>
        <v>230</v>
      </c>
      <c r="AZ9" s="267">
        <f>IF(EP9&gt;0,EP9,NA())</f>
        <v>994</v>
      </c>
      <c r="BA9" s="275">
        <f>AZ9-AZ8</f>
        <v>117</v>
      </c>
      <c r="BB9" s="267">
        <f>IF(EQ9&gt;0,EQ9,NA())</f>
        <v>984</v>
      </c>
      <c r="BC9" s="275">
        <f>BB9-BB8</f>
        <v>164</v>
      </c>
      <c r="BD9" s="267">
        <f>IF(ER9&gt;0,ER9,NA())</f>
        <v>1140</v>
      </c>
      <c r="BE9" s="275">
        <f>BD9-BD8</f>
        <v>171</v>
      </c>
      <c r="BF9" s="267">
        <f>IF(ES9&gt;0,ES9,NA())</f>
        <v>1001</v>
      </c>
      <c r="BG9" s="275">
        <f>BF9-BF8</f>
        <v>175.20000000000005</v>
      </c>
      <c r="BH9" s="267"/>
      <c r="BI9" s="275">
        <f>BH9-BH8</f>
        <v>0</v>
      </c>
      <c r="BJ9" s="267"/>
      <c r="BK9" s="275">
        <f t="shared" si="22"/>
        <v>0</v>
      </c>
      <c r="BL9" s="269">
        <v>57</v>
      </c>
      <c r="BM9" s="276"/>
      <c r="BN9" s="271"/>
      <c r="BO9" s="277">
        <v>67</v>
      </c>
      <c r="BP9" s="273"/>
      <c r="BQ9" s="273"/>
      <c r="BR9" s="273" t="e">
        <f t="shared" si="11"/>
        <v>#N/A</v>
      </c>
      <c r="DV9" s="325">
        <v>6</v>
      </c>
      <c r="DW9" s="326">
        <v>617</v>
      </c>
      <c r="DX9" s="326">
        <v>678</v>
      </c>
      <c r="DY9" s="326">
        <v>720</v>
      </c>
      <c r="DZ9" s="326">
        <v>699</v>
      </c>
      <c r="EA9" s="326">
        <v>698</v>
      </c>
      <c r="EB9" s="326">
        <v>659</v>
      </c>
      <c r="EC9" s="326">
        <v>841</v>
      </c>
      <c r="ED9" s="326">
        <v>828</v>
      </c>
      <c r="EE9" s="326">
        <v>709</v>
      </c>
      <c r="EF9" s="326">
        <v>724</v>
      </c>
      <c r="EG9" s="326">
        <v>760</v>
      </c>
      <c r="EH9" s="326">
        <v>710</v>
      </c>
      <c r="EI9" s="326">
        <v>765</v>
      </c>
      <c r="EJ9" s="326">
        <v>739</v>
      </c>
      <c r="EK9" s="326">
        <v>750</v>
      </c>
      <c r="EL9" s="326">
        <v>743</v>
      </c>
      <c r="EM9" s="326">
        <v>727.5</v>
      </c>
      <c r="EN9" s="326">
        <v>920</v>
      </c>
      <c r="EO9" s="326">
        <v>967</v>
      </c>
      <c r="EP9" s="326">
        <v>994</v>
      </c>
      <c r="EQ9" s="326">
        <v>984</v>
      </c>
      <c r="ER9" s="326">
        <v>1140</v>
      </c>
      <c r="ES9" s="326">
        <v>1001</v>
      </c>
      <c r="ET9" s="326">
        <v>792.61904761904759</v>
      </c>
    </row>
    <row r="10" spans="1:150">
      <c r="A10" s="257">
        <f t="shared" si="12"/>
        <v>44844</v>
      </c>
      <c r="B10" s="258">
        <v>7</v>
      </c>
      <c r="C10" s="259">
        <f>[1]master!K11</f>
        <v>800</v>
      </c>
      <c r="D10" s="260">
        <f t="shared" si="13"/>
        <v>100</v>
      </c>
      <c r="E10" s="261" t="e">
        <f t="shared" si="0"/>
        <v>#N/A</v>
      </c>
      <c r="F10" s="265" t="e">
        <f t="shared" si="16"/>
        <v>#N/A</v>
      </c>
      <c r="G10" s="263" t="e">
        <f t="shared" ref="G10:G31" si="26">IF(DW10&gt;0,DW10,NA())</f>
        <v>#N/A</v>
      </c>
      <c r="H10" s="264" t="e">
        <f t="shared" ref="H10:H31" si="27">G10-G9</f>
        <v>#N/A</v>
      </c>
      <c r="I10" s="305" t="e">
        <f t="shared" ref="I10:I31" si="28">IF(DX10&gt;0,DX10,NA())</f>
        <v>#N/A</v>
      </c>
      <c r="J10" s="264" t="e">
        <f t="shared" ref="J10:J31" si="29">I10-I9</f>
        <v>#N/A</v>
      </c>
      <c r="K10" s="267" t="e">
        <f t="shared" ref="K10:K31" si="30">IF(DY10&gt;0,DY10,NA())</f>
        <v>#N/A</v>
      </c>
      <c r="L10" s="264" t="e">
        <f t="shared" ref="L10:L31" si="31">K10-K9</f>
        <v>#N/A</v>
      </c>
      <c r="M10" s="267" t="e">
        <f t="shared" ref="M10:M31" si="32">IF(DZ10&gt;0,DZ10,NA())</f>
        <v>#N/A</v>
      </c>
      <c r="N10" s="264" t="e">
        <f t="shared" si="5"/>
        <v>#N/A</v>
      </c>
      <c r="O10" s="267" t="e">
        <f t="shared" ref="O10:O31" si="33">IF(EA10&gt;0,EA10,NA())</f>
        <v>#N/A</v>
      </c>
      <c r="P10" s="264" t="e">
        <f t="shared" si="5"/>
        <v>#N/A</v>
      </c>
      <c r="Q10" s="267" t="e">
        <f t="shared" ref="Q10:Q31" si="34">IF(EB10&gt;0,EB10,NA())</f>
        <v>#N/A</v>
      </c>
      <c r="R10" s="264" t="e">
        <f t="shared" ref="R10" si="35">Q10-Q9</f>
        <v>#N/A</v>
      </c>
      <c r="S10" s="267" t="e">
        <f t="shared" ref="S10:S31" si="36">IF(EC10&gt;0,EC10,NA())</f>
        <v>#N/A</v>
      </c>
      <c r="T10" s="264" t="e">
        <f t="shared" ref="T10" si="37">S10-S9</f>
        <v>#N/A</v>
      </c>
      <c r="U10" s="267" t="e">
        <f t="shared" ref="U10:U31" si="38">IF(ED10&gt;0,ED10,NA())</f>
        <v>#N/A</v>
      </c>
      <c r="V10" s="264" t="e">
        <f t="shared" ref="V10" si="39">U10-U9</f>
        <v>#N/A</v>
      </c>
      <c r="W10" s="266" t="e">
        <f t="shared" ref="W10:W31" si="40">IF(EE10&gt;0,EE10,NA())</f>
        <v>#N/A</v>
      </c>
      <c r="X10" s="265" t="e">
        <f t="shared" ref="X10:X31" si="41">W10-W9</f>
        <v>#N/A</v>
      </c>
      <c r="Y10" s="266" t="e">
        <f t="shared" ref="Y10:Y31" si="42">IF(EF10&gt;0,EF10,NA())</f>
        <v>#N/A</v>
      </c>
      <c r="Z10" s="265" t="e">
        <f t="shared" ref="Z10:Z31" si="43">Y10-Y9</f>
        <v>#N/A</v>
      </c>
      <c r="AA10" s="267" t="e">
        <f t="shared" ref="AA10:AA31" si="44">IF(EG10&gt;0,EG10,NA())</f>
        <v>#N/A</v>
      </c>
      <c r="AB10" s="265" t="e">
        <f t="shared" ref="AB10:AB31" si="45">AA10-AA9</f>
        <v>#N/A</v>
      </c>
      <c r="AC10" s="267" t="e">
        <f t="shared" ref="AC10:AC31" si="46">IF(EH10&gt;0,EH10,NA())</f>
        <v>#N/A</v>
      </c>
      <c r="AD10" s="265" t="e">
        <f t="shared" ref="AD10:AD31" si="47">AC10-AC9</f>
        <v>#N/A</v>
      </c>
      <c r="AE10" s="267" t="e">
        <f t="shared" ref="AE10:AE31" si="48">IF(EI10&gt;0,EI10,NA())</f>
        <v>#N/A</v>
      </c>
      <c r="AF10" s="265" t="e">
        <f t="shared" ref="AF10:AF31" si="49">AE10-AE9</f>
        <v>#N/A</v>
      </c>
      <c r="AG10" s="267" t="e">
        <f t="shared" ref="AG10:AG31" si="50">IF(EJ10&gt;0,EJ10,NA())</f>
        <v>#N/A</v>
      </c>
      <c r="AH10" s="265" t="e">
        <f t="shared" ref="AH10:AH31" si="51">AG10-AG9</f>
        <v>#N/A</v>
      </c>
      <c r="AI10" s="266" t="e">
        <f t="shared" ref="AI10:AI31" si="52">IF(EK10&gt;0,EK10,NA())</f>
        <v>#N/A</v>
      </c>
      <c r="AJ10" s="265" t="e">
        <f t="shared" ref="AJ10:AJ31" si="53">AI10-AI9</f>
        <v>#N/A</v>
      </c>
      <c r="AK10" s="266" t="e">
        <f t="shared" ref="AK10:AK31" si="54">IF(EL10&gt;0,EL10,NA())</f>
        <v>#N/A</v>
      </c>
      <c r="AL10" s="265" t="e">
        <f>AK10-#REF!</f>
        <v>#N/A</v>
      </c>
      <c r="AM10" s="269">
        <v>39</v>
      </c>
      <c r="AN10" s="270"/>
      <c r="AO10" s="271">
        <f t="shared" si="19"/>
        <v>0</v>
      </c>
      <c r="AP10" s="271"/>
      <c r="AQ10" s="272" t="e">
        <f t="shared" si="9"/>
        <v>#N/A</v>
      </c>
      <c r="AR10" s="273" t="e">
        <f t="shared" si="9"/>
        <v>#N/A</v>
      </c>
      <c r="AS10" s="274">
        <v>1280</v>
      </c>
      <c r="AT10" s="267" t="e">
        <f t="shared" si="1"/>
        <v>#N/A</v>
      </c>
      <c r="AU10" s="275" t="e">
        <f t="shared" si="21"/>
        <v>#N/A</v>
      </c>
      <c r="AV10" s="267" t="e">
        <f t="shared" ref="AV10:AV31" si="55">IF(EN10&gt;0,EN10,NA())</f>
        <v>#N/A</v>
      </c>
      <c r="AW10" s="275" t="e">
        <f t="shared" si="2"/>
        <v>#N/A</v>
      </c>
      <c r="AX10" s="267" t="e">
        <f t="shared" ref="AX10:AX31" si="56">IF(EO10&gt;0,EO10,NA())</f>
        <v>#N/A</v>
      </c>
      <c r="AY10" s="275" t="e">
        <f t="shared" ref="AY10:AY31" si="57">AX10-AX9</f>
        <v>#N/A</v>
      </c>
      <c r="AZ10" s="267" t="e">
        <f t="shared" ref="AZ10:AZ31" si="58">IF(EP10&gt;0,EP10,NA())</f>
        <v>#N/A</v>
      </c>
      <c r="BA10" s="275" t="e">
        <f t="shared" ref="BA10:BA31" si="59">AZ10-AZ9</f>
        <v>#N/A</v>
      </c>
      <c r="BB10" s="267" t="e">
        <f t="shared" ref="BB10:BB31" si="60">IF(EQ10&gt;0,EQ10,NA())</f>
        <v>#N/A</v>
      </c>
      <c r="BC10" s="275" t="e">
        <f t="shared" ref="BC10:BC31" si="61">BB10-BB9</f>
        <v>#N/A</v>
      </c>
      <c r="BD10" s="267" t="e">
        <f t="shared" ref="BD10:BD31" si="62">IF(ER10&gt;0,ER10,NA())</f>
        <v>#N/A</v>
      </c>
      <c r="BE10" s="275" t="e">
        <f t="shared" ref="BE10:BE31" si="63">BD10-BD9</f>
        <v>#N/A</v>
      </c>
      <c r="BF10" s="267" t="e">
        <f t="shared" ref="BF10:BF31" si="64">IF(ES10&gt;0,ES10,NA())</f>
        <v>#N/A</v>
      </c>
      <c r="BG10" s="275" t="e">
        <f t="shared" ref="BG10:BG31" si="65">BF10-BF9</f>
        <v>#N/A</v>
      </c>
      <c r="BH10" s="267"/>
      <c r="BI10" s="275">
        <f t="shared" ref="BI10:BI22" si="66">BH10-BH9</f>
        <v>0</v>
      </c>
      <c r="BJ10" s="267"/>
      <c r="BK10" s="275">
        <f t="shared" si="22"/>
        <v>0</v>
      </c>
      <c r="BL10" s="269">
        <v>61</v>
      </c>
      <c r="BM10" s="276"/>
      <c r="BN10" s="271">
        <f>AP10</f>
        <v>0</v>
      </c>
      <c r="BO10" s="277" t="e">
        <f t="shared" si="10"/>
        <v>#N/A</v>
      </c>
      <c r="BP10" s="273"/>
      <c r="BQ10" s="273"/>
      <c r="BR10" s="273" t="e">
        <f t="shared" si="11"/>
        <v>#N/A</v>
      </c>
    </row>
    <row r="11" spans="1:150">
      <c r="A11" s="257">
        <f t="shared" si="12"/>
        <v>44851</v>
      </c>
      <c r="B11" s="258">
        <v>8</v>
      </c>
      <c r="C11" s="259">
        <f>[1]master!K12</f>
        <v>910</v>
      </c>
      <c r="D11" s="260">
        <f t="shared" si="13"/>
        <v>110</v>
      </c>
      <c r="E11" s="261" t="e">
        <f t="shared" si="0"/>
        <v>#N/A</v>
      </c>
      <c r="F11" s="265" t="e">
        <f t="shared" si="16"/>
        <v>#N/A</v>
      </c>
      <c r="G11" s="263" t="e">
        <f t="shared" si="26"/>
        <v>#N/A</v>
      </c>
      <c r="H11" s="264" t="e">
        <f t="shared" si="27"/>
        <v>#N/A</v>
      </c>
      <c r="I11" s="305" t="e">
        <f t="shared" si="28"/>
        <v>#N/A</v>
      </c>
      <c r="J11" s="264" t="e">
        <f t="shared" si="29"/>
        <v>#N/A</v>
      </c>
      <c r="K11" s="267" t="e">
        <f t="shared" si="30"/>
        <v>#N/A</v>
      </c>
      <c r="L11" s="264" t="e">
        <f t="shared" si="31"/>
        <v>#N/A</v>
      </c>
      <c r="M11" s="267" t="e">
        <f t="shared" si="32"/>
        <v>#N/A</v>
      </c>
      <c r="N11" s="264" t="e">
        <f t="shared" si="5"/>
        <v>#N/A</v>
      </c>
      <c r="O11" s="267" t="e">
        <f t="shared" si="33"/>
        <v>#N/A</v>
      </c>
      <c r="P11" s="264" t="e">
        <f t="shared" si="5"/>
        <v>#N/A</v>
      </c>
      <c r="Q11" s="267" t="e">
        <f t="shared" si="34"/>
        <v>#N/A</v>
      </c>
      <c r="R11" s="264" t="e">
        <f t="shared" ref="R11" si="67">Q11-Q10</f>
        <v>#N/A</v>
      </c>
      <c r="S11" s="267" t="e">
        <f t="shared" si="36"/>
        <v>#N/A</v>
      </c>
      <c r="T11" s="264" t="e">
        <f t="shared" ref="T11" si="68">S11-S10</f>
        <v>#N/A</v>
      </c>
      <c r="U11" s="267" t="e">
        <f t="shared" si="38"/>
        <v>#N/A</v>
      </c>
      <c r="V11" s="264" t="e">
        <f t="shared" ref="V11" si="69">U11-U10</f>
        <v>#N/A</v>
      </c>
      <c r="W11" s="266" t="e">
        <f t="shared" si="40"/>
        <v>#N/A</v>
      </c>
      <c r="X11" s="265" t="e">
        <f t="shared" si="41"/>
        <v>#N/A</v>
      </c>
      <c r="Y11" s="266" t="e">
        <f t="shared" si="42"/>
        <v>#N/A</v>
      </c>
      <c r="Z11" s="265" t="e">
        <f t="shared" si="43"/>
        <v>#N/A</v>
      </c>
      <c r="AA11" s="267" t="e">
        <f t="shared" si="44"/>
        <v>#N/A</v>
      </c>
      <c r="AB11" s="265" t="e">
        <f t="shared" si="45"/>
        <v>#N/A</v>
      </c>
      <c r="AC11" s="267" t="e">
        <f t="shared" si="46"/>
        <v>#N/A</v>
      </c>
      <c r="AD11" s="265" t="e">
        <f t="shared" si="47"/>
        <v>#N/A</v>
      </c>
      <c r="AE11" s="267" t="e">
        <f t="shared" si="48"/>
        <v>#N/A</v>
      </c>
      <c r="AF11" s="265" t="e">
        <f t="shared" si="49"/>
        <v>#N/A</v>
      </c>
      <c r="AG11" s="267" t="e">
        <f t="shared" si="50"/>
        <v>#N/A</v>
      </c>
      <c r="AH11" s="265" t="e">
        <f t="shared" si="51"/>
        <v>#N/A</v>
      </c>
      <c r="AI11" s="266" t="e">
        <f t="shared" si="52"/>
        <v>#N/A</v>
      </c>
      <c r="AJ11" s="265" t="e">
        <f t="shared" si="53"/>
        <v>#N/A</v>
      </c>
      <c r="AK11" s="266" t="e">
        <f t="shared" si="54"/>
        <v>#N/A</v>
      </c>
      <c r="AL11" s="265" t="e">
        <f t="shared" ref="AL11:AL31" si="70">AK11-AK10</f>
        <v>#N/A</v>
      </c>
      <c r="AM11" s="269">
        <v>42</v>
      </c>
      <c r="AN11" s="281"/>
      <c r="AO11" s="271">
        <f t="shared" si="19"/>
        <v>0</v>
      </c>
      <c r="AP11" s="271"/>
      <c r="AQ11" s="282" t="e">
        <f t="shared" si="9"/>
        <v>#N/A</v>
      </c>
      <c r="AR11" s="273" t="e">
        <f t="shared" si="9"/>
        <v>#N/A</v>
      </c>
      <c r="AS11" s="274">
        <v>1420</v>
      </c>
      <c r="AT11" s="267" t="e">
        <f t="shared" si="1"/>
        <v>#N/A</v>
      </c>
      <c r="AU11" s="275" t="e">
        <f t="shared" si="21"/>
        <v>#N/A</v>
      </c>
      <c r="AV11" s="267" t="e">
        <f t="shared" si="55"/>
        <v>#N/A</v>
      </c>
      <c r="AW11" s="275" t="e">
        <f t="shared" si="2"/>
        <v>#N/A</v>
      </c>
      <c r="AX11" s="267" t="e">
        <f t="shared" si="56"/>
        <v>#N/A</v>
      </c>
      <c r="AY11" s="275" t="e">
        <f t="shared" si="57"/>
        <v>#N/A</v>
      </c>
      <c r="AZ11" s="267" t="e">
        <f t="shared" si="58"/>
        <v>#N/A</v>
      </c>
      <c r="BA11" s="275" t="e">
        <f t="shared" si="59"/>
        <v>#N/A</v>
      </c>
      <c r="BB11" s="267" t="e">
        <f t="shared" si="60"/>
        <v>#N/A</v>
      </c>
      <c r="BC11" s="275" t="e">
        <f t="shared" si="61"/>
        <v>#N/A</v>
      </c>
      <c r="BD11" s="267" t="e">
        <f t="shared" si="62"/>
        <v>#N/A</v>
      </c>
      <c r="BE11" s="275" t="e">
        <f t="shared" si="63"/>
        <v>#N/A</v>
      </c>
      <c r="BF11" s="267" t="e">
        <f t="shared" si="64"/>
        <v>#N/A</v>
      </c>
      <c r="BG11" s="275" t="e">
        <f t="shared" si="65"/>
        <v>#N/A</v>
      </c>
      <c r="BH11" s="267"/>
      <c r="BI11" s="275">
        <f t="shared" si="66"/>
        <v>0</v>
      </c>
      <c r="BJ11" s="267"/>
      <c r="BK11" s="275">
        <f t="shared" si="22"/>
        <v>0</v>
      </c>
      <c r="BL11" s="269">
        <v>63</v>
      </c>
      <c r="BM11" s="276"/>
      <c r="BN11" s="271"/>
      <c r="BO11" s="277" t="e">
        <f t="shared" si="10"/>
        <v>#N/A</v>
      </c>
      <c r="BP11" s="273"/>
      <c r="BQ11" s="273"/>
      <c r="BR11" s="273" t="e">
        <f t="shared" si="11"/>
        <v>#N/A</v>
      </c>
    </row>
    <row r="12" spans="1:150">
      <c r="A12" s="257">
        <f t="shared" si="12"/>
        <v>44858</v>
      </c>
      <c r="B12" s="258">
        <v>9</v>
      </c>
      <c r="C12" s="259">
        <f>[1]master!K13</f>
        <v>1020</v>
      </c>
      <c r="D12" s="260">
        <f t="shared" si="13"/>
        <v>110</v>
      </c>
      <c r="E12" s="261" t="e">
        <f t="shared" si="0"/>
        <v>#N/A</v>
      </c>
      <c r="F12" s="265" t="e">
        <f t="shared" si="16"/>
        <v>#N/A</v>
      </c>
      <c r="G12" s="263" t="e">
        <f t="shared" si="26"/>
        <v>#N/A</v>
      </c>
      <c r="H12" s="264" t="e">
        <f t="shared" si="27"/>
        <v>#N/A</v>
      </c>
      <c r="I12" s="305" t="e">
        <f t="shared" si="28"/>
        <v>#N/A</v>
      </c>
      <c r="J12" s="264" t="e">
        <f t="shared" si="29"/>
        <v>#N/A</v>
      </c>
      <c r="K12" s="267" t="e">
        <f t="shared" si="30"/>
        <v>#N/A</v>
      </c>
      <c r="L12" s="264" t="e">
        <f t="shared" si="31"/>
        <v>#N/A</v>
      </c>
      <c r="M12" s="267" t="e">
        <f t="shared" si="32"/>
        <v>#N/A</v>
      </c>
      <c r="N12" s="264" t="e">
        <f t="shared" si="5"/>
        <v>#N/A</v>
      </c>
      <c r="O12" s="267" t="e">
        <f t="shared" si="33"/>
        <v>#N/A</v>
      </c>
      <c r="P12" s="264" t="e">
        <f t="shared" si="5"/>
        <v>#N/A</v>
      </c>
      <c r="Q12" s="267" t="e">
        <f t="shared" si="34"/>
        <v>#N/A</v>
      </c>
      <c r="R12" s="264" t="e">
        <f t="shared" ref="R12" si="71">Q12-Q11</f>
        <v>#N/A</v>
      </c>
      <c r="S12" s="267" t="e">
        <f t="shared" si="36"/>
        <v>#N/A</v>
      </c>
      <c r="T12" s="264" t="e">
        <f t="shared" ref="T12" si="72">S12-S11</f>
        <v>#N/A</v>
      </c>
      <c r="U12" s="267" t="e">
        <f t="shared" si="38"/>
        <v>#N/A</v>
      </c>
      <c r="V12" s="264" t="e">
        <f t="shared" ref="V12" si="73">U12-U11</f>
        <v>#N/A</v>
      </c>
      <c r="W12" s="266" t="e">
        <f t="shared" si="40"/>
        <v>#N/A</v>
      </c>
      <c r="X12" s="265" t="e">
        <f t="shared" si="41"/>
        <v>#N/A</v>
      </c>
      <c r="Y12" s="266" t="e">
        <f t="shared" si="42"/>
        <v>#N/A</v>
      </c>
      <c r="Z12" s="265" t="e">
        <f t="shared" si="43"/>
        <v>#N/A</v>
      </c>
      <c r="AA12" s="267" t="e">
        <f t="shared" si="44"/>
        <v>#N/A</v>
      </c>
      <c r="AB12" s="265" t="e">
        <f t="shared" si="45"/>
        <v>#N/A</v>
      </c>
      <c r="AC12" s="267" t="e">
        <f t="shared" si="46"/>
        <v>#N/A</v>
      </c>
      <c r="AD12" s="265" t="e">
        <f t="shared" si="47"/>
        <v>#N/A</v>
      </c>
      <c r="AE12" s="267" t="e">
        <f t="shared" si="48"/>
        <v>#N/A</v>
      </c>
      <c r="AF12" s="265" t="e">
        <f t="shared" si="49"/>
        <v>#N/A</v>
      </c>
      <c r="AG12" s="267" t="e">
        <f t="shared" si="50"/>
        <v>#N/A</v>
      </c>
      <c r="AH12" s="265" t="e">
        <f t="shared" si="51"/>
        <v>#N/A</v>
      </c>
      <c r="AI12" s="266" t="e">
        <f t="shared" si="52"/>
        <v>#N/A</v>
      </c>
      <c r="AJ12" s="265" t="e">
        <f t="shared" si="53"/>
        <v>#N/A</v>
      </c>
      <c r="AK12" s="266" t="e">
        <f t="shared" si="54"/>
        <v>#N/A</v>
      </c>
      <c r="AL12" s="265" t="e">
        <f t="shared" si="70"/>
        <v>#N/A</v>
      </c>
      <c r="AM12" s="269">
        <v>45</v>
      </c>
      <c r="AN12" s="270"/>
      <c r="AO12" s="271">
        <f t="shared" si="19"/>
        <v>0</v>
      </c>
      <c r="AP12" s="271"/>
      <c r="AQ12" s="273" t="e">
        <f t="shared" si="9"/>
        <v>#N/A</v>
      </c>
      <c r="AR12" s="273" t="e">
        <f t="shared" si="9"/>
        <v>#N/A</v>
      </c>
      <c r="AS12" s="274">
        <v>1545</v>
      </c>
      <c r="AT12" s="267" t="e">
        <f t="shared" si="1"/>
        <v>#N/A</v>
      </c>
      <c r="AU12" s="275" t="e">
        <f t="shared" si="21"/>
        <v>#N/A</v>
      </c>
      <c r="AV12" s="267" t="e">
        <f t="shared" si="55"/>
        <v>#N/A</v>
      </c>
      <c r="AW12" s="275" t="e">
        <f t="shared" si="2"/>
        <v>#N/A</v>
      </c>
      <c r="AX12" s="267" t="e">
        <f t="shared" si="56"/>
        <v>#N/A</v>
      </c>
      <c r="AY12" s="275" t="e">
        <f t="shared" si="57"/>
        <v>#N/A</v>
      </c>
      <c r="AZ12" s="267" t="e">
        <f t="shared" si="58"/>
        <v>#N/A</v>
      </c>
      <c r="BA12" s="275" t="e">
        <f t="shared" si="59"/>
        <v>#N/A</v>
      </c>
      <c r="BB12" s="267" t="e">
        <f t="shared" si="60"/>
        <v>#N/A</v>
      </c>
      <c r="BC12" s="275" t="e">
        <f t="shared" si="61"/>
        <v>#N/A</v>
      </c>
      <c r="BD12" s="267" t="e">
        <f t="shared" si="62"/>
        <v>#N/A</v>
      </c>
      <c r="BE12" s="275" t="e">
        <f t="shared" si="63"/>
        <v>#N/A</v>
      </c>
      <c r="BF12" s="267" t="e">
        <f t="shared" si="64"/>
        <v>#N/A</v>
      </c>
      <c r="BG12" s="275" t="e">
        <f t="shared" si="65"/>
        <v>#N/A</v>
      </c>
      <c r="BH12" s="267"/>
      <c r="BI12" s="275">
        <f t="shared" si="66"/>
        <v>0</v>
      </c>
      <c r="BJ12" s="267"/>
      <c r="BK12" s="275">
        <f t="shared" si="22"/>
        <v>0</v>
      </c>
      <c r="BL12" s="269">
        <v>65</v>
      </c>
      <c r="BM12" s="276"/>
      <c r="BN12" s="271"/>
      <c r="BO12" s="277" t="e">
        <f t="shared" si="10"/>
        <v>#N/A</v>
      </c>
      <c r="BP12" s="273"/>
      <c r="BQ12" s="273"/>
      <c r="BR12" s="273" t="e">
        <f t="shared" si="11"/>
        <v>#N/A</v>
      </c>
    </row>
    <row r="13" spans="1:150">
      <c r="A13" s="257">
        <f t="shared" si="12"/>
        <v>44865</v>
      </c>
      <c r="B13" s="258">
        <v>10</v>
      </c>
      <c r="C13" s="259">
        <f>[1]master!K14</f>
        <v>1130</v>
      </c>
      <c r="D13" s="260">
        <f t="shared" si="13"/>
        <v>110</v>
      </c>
      <c r="E13" s="261" t="e">
        <f t="shared" si="0"/>
        <v>#N/A</v>
      </c>
      <c r="F13" s="265" t="e">
        <f t="shared" si="16"/>
        <v>#N/A</v>
      </c>
      <c r="G13" s="263" t="e">
        <f t="shared" si="26"/>
        <v>#N/A</v>
      </c>
      <c r="H13" s="264" t="e">
        <f t="shared" si="27"/>
        <v>#N/A</v>
      </c>
      <c r="I13" s="305" t="e">
        <f t="shared" si="28"/>
        <v>#N/A</v>
      </c>
      <c r="J13" s="264" t="e">
        <f t="shared" si="29"/>
        <v>#N/A</v>
      </c>
      <c r="K13" s="267" t="e">
        <f t="shared" si="30"/>
        <v>#N/A</v>
      </c>
      <c r="L13" s="264" t="e">
        <f t="shared" si="31"/>
        <v>#N/A</v>
      </c>
      <c r="M13" s="267" t="e">
        <f t="shared" si="32"/>
        <v>#N/A</v>
      </c>
      <c r="N13" s="264" t="e">
        <f t="shared" si="5"/>
        <v>#N/A</v>
      </c>
      <c r="O13" s="267" t="e">
        <f t="shared" si="33"/>
        <v>#N/A</v>
      </c>
      <c r="P13" s="264" t="e">
        <f t="shared" si="5"/>
        <v>#N/A</v>
      </c>
      <c r="Q13" s="267" t="e">
        <f t="shared" si="34"/>
        <v>#N/A</v>
      </c>
      <c r="R13" s="264" t="e">
        <f t="shared" ref="R13" si="74">Q13-Q12</f>
        <v>#N/A</v>
      </c>
      <c r="S13" s="267" t="e">
        <f t="shared" si="36"/>
        <v>#N/A</v>
      </c>
      <c r="T13" s="264" t="e">
        <f t="shared" ref="T13" si="75">S13-S12</f>
        <v>#N/A</v>
      </c>
      <c r="U13" s="267" t="e">
        <f t="shared" si="38"/>
        <v>#N/A</v>
      </c>
      <c r="V13" s="264" t="e">
        <f t="shared" ref="V13" si="76">U13-U12</f>
        <v>#N/A</v>
      </c>
      <c r="W13" s="266" t="e">
        <f t="shared" si="40"/>
        <v>#N/A</v>
      </c>
      <c r="X13" s="265" t="e">
        <f t="shared" si="41"/>
        <v>#N/A</v>
      </c>
      <c r="Y13" s="266" t="e">
        <f t="shared" si="42"/>
        <v>#N/A</v>
      </c>
      <c r="Z13" s="265" t="e">
        <f t="shared" si="43"/>
        <v>#N/A</v>
      </c>
      <c r="AA13" s="267" t="e">
        <f t="shared" si="44"/>
        <v>#N/A</v>
      </c>
      <c r="AB13" s="265" t="e">
        <f t="shared" si="45"/>
        <v>#N/A</v>
      </c>
      <c r="AC13" s="267" t="e">
        <f t="shared" si="46"/>
        <v>#N/A</v>
      </c>
      <c r="AD13" s="265" t="e">
        <f t="shared" si="47"/>
        <v>#N/A</v>
      </c>
      <c r="AE13" s="267" t="e">
        <f t="shared" si="48"/>
        <v>#N/A</v>
      </c>
      <c r="AF13" s="265" t="e">
        <f t="shared" si="49"/>
        <v>#N/A</v>
      </c>
      <c r="AG13" s="267" t="e">
        <f t="shared" si="50"/>
        <v>#N/A</v>
      </c>
      <c r="AH13" s="265" t="e">
        <f t="shared" si="51"/>
        <v>#N/A</v>
      </c>
      <c r="AI13" s="266" t="e">
        <f t="shared" si="52"/>
        <v>#N/A</v>
      </c>
      <c r="AJ13" s="265" t="e">
        <f t="shared" si="53"/>
        <v>#N/A</v>
      </c>
      <c r="AK13" s="266" t="e">
        <f t="shared" si="54"/>
        <v>#N/A</v>
      </c>
      <c r="AL13" s="265" t="e">
        <f t="shared" si="70"/>
        <v>#N/A</v>
      </c>
      <c r="AM13" s="269">
        <v>48</v>
      </c>
      <c r="AN13" s="270"/>
      <c r="AO13" s="271">
        <f t="shared" si="19"/>
        <v>0</v>
      </c>
      <c r="AP13" s="271"/>
      <c r="AQ13" s="273" t="e">
        <f t="shared" si="9"/>
        <v>#N/A</v>
      </c>
      <c r="AR13" s="273" t="e">
        <f t="shared" si="9"/>
        <v>#N/A</v>
      </c>
      <c r="AS13" s="274">
        <v>1670</v>
      </c>
      <c r="AT13" s="267" t="e">
        <f t="shared" si="1"/>
        <v>#N/A</v>
      </c>
      <c r="AU13" s="275" t="e">
        <f t="shared" si="21"/>
        <v>#N/A</v>
      </c>
      <c r="AV13" s="267" t="e">
        <f t="shared" si="55"/>
        <v>#N/A</v>
      </c>
      <c r="AW13" s="275" t="e">
        <f t="shared" si="2"/>
        <v>#N/A</v>
      </c>
      <c r="AX13" s="267" t="e">
        <f t="shared" si="56"/>
        <v>#N/A</v>
      </c>
      <c r="AY13" s="275" t="e">
        <f t="shared" si="57"/>
        <v>#N/A</v>
      </c>
      <c r="AZ13" s="267" t="e">
        <f t="shared" si="58"/>
        <v>#N/A</v>
      </c>
      <c r="BA13" s="275" t="e">
        <f t="shared" si="59"/>
        <v>#N/A</v>
      </c>
      <c r="BB13" s="267" t="e">
        <f t="shared" si="60"/>
        <v>#N/A</v>
      </c>
      <c r="BC13" s="275" t="e">
        <f t="shared" si="61"/>
        <v>#N/A</v>
      </c>
      <c r="BD13" s="267" t="e">
        <f t="shared" si="62"/>
        <v>#N/A</v>
      </c>
      <c r="BE13" s="275" t="e">
        <f t="shared" si="63"/>
        <v>#N/A</v>
      </c>
      <c r="BF13" s="267" t="e">
        <f t="shared" si="64"/>
        <v>#N/A</v>
      </c>
      <c r="BG13" s="275" t="e">
        <f t="shared" si="65"/>
        <v>#N/A</v>
      </c>
      <c r="BH13" s="267"/>
      <c r="BI13" s="275">
        <f t="shared" si="66"/>
        <v>0</v>
      </c>
      <c r="BJ13" s="267"/>
      <c r="BK13" s="275">
        <f t="shared" si="22"/>
        <v>0</v>
      </c>
      <c r="BL13" s="269">
        <v>67</v>
      </c>
      <c r="BM13" s="276"/>
      <c r="BN13" s="271"/>
      <c r="BO13" s="277" t="e">
        <f t="shared" si="10"/>
        <v>#N/A</v>
      </c>
      <c r="BP13" s="273"/>
      <c r="BQ13" s="273"/>
      <c r="BR13" s="273" t="e">
        <f t="shared" si="11"/>
        <v>#N/A</v>
      </c>
    </row>
    <row r="14" spans="1:150">
      <c r="A14" s="257">
        <f t="shared" si="12"/>
        <v>44872</v>
      </c>
      <c r="B14" s="258">
        <v>11</v>
      </c>
      <c r="C14" s="259">
        <f>[1]master!K15</f>
        <v>1240</v>
      </c>
      <c r="D14" s="260">
        <f t="shared" si="13"/>
        <v>110</v>
      </c>
      <c r="E14" s="261" t="e">
        <f t="shared" si="0"/>
        <v>#N/A</v>
      </c>
      <c r="F14" s="265" t="e">
        <f t="shared" si="16"/>
        <v>#N/A</v>
      </c>
      <c r="G14" s="263" t="e">
        <f t="shared" si="26"/>
        <v>#N/A</v>
      </c>
      <c r="H14" s="264" t="e">
        <f t="shared" si="27"/>
        <v>#N/A</v>
      </c>
      <c r="I14" s="305" t="e">
        <f t="shared" si="28"/>
        <v>#N/A</v>
      </c>
      <c r="J14" s="264" t="e">
        <f t="shared" si="29"/>
        <v>#N/A</v>
      </c>
      <c r="K14" s="267" t="e">
        <f t="shared" si="30"/>
        <v>#N/A</v>
      </c>
      <c r="L14" s="264" t="e">
        <f t="shared" si="31"/>
        <v>#N/A</v>
      </c>
      <c r="M14" s="267" t="e">
        <f t="shared" si="32"/>
        <v>#N/A</v>
      </c>
      <c r="N14" s="264" t="e">
        <f t="shared" si="5"/>
        <v>#N/A</v>
      </c>
      <c r="O14" s="267" t="e">
        <f t="shared" si="33"/>
        <v>#N/A</v>
      </c>
      <c r="P14" s="264" t="e">
        <f t="shared" si="5"/>
        <v>#N/A</v>
      </c>
      <c r="Q14" s="267" t="e">
        <f t="shared" si="34"/>
        <v>#N/A</v>
      </c>
      <c r="R14" s="264" t="e">
        <f t="shared" ref="R14" si="77">Q14-Q13</f>
        <v>#N/A</v>
      </c>
      <c r="S14" s="267" t="e">
        <f t="shared" si="36"/>
        <v>#N/A</v>
      </c>
      <c r="T14" s="264" t="e">
        <f t="shared" ref="T14" si="78">S14-S13</f>
        <v>#N/A</v>
      </c>
      <c r="U14" s="267" t="e">
        <f t="shared" si="38"/>
        <v>#N/A</v>
      </c>
      <c r="V14" s="264" t="e">
        <f t="shared" ref="V14" si="79">U14-U13</f>
        <v>#N/A</v>
      </c>
      <c r="W14" s="266" t="e">
        <f t="shared" si="40"/>
        <v>#N/A</v>
      </c>
      <c r="X14" s="303" t="e">
        <f t="shared" si="41"/>
        <v>#N/A</v>
      </c>
      <c r="Y14" s="266" t="e">
        <f t="shared" si="42"/>
        <v>#N/A</v>
      </c>
      <c r="Z14" s="265" t="e">
        <f t="shared" si="43"/>
        <v>#N/A</v>
      </c>
      <c r="AA14" s="267" t="e">
        <f t="shared" si="44"/>
        <v>#N/A</v>
      </c>
      <c r="AB14" s="265" t="e">
        <f t="shared" si="45"/>
        <v>#N/A</v>
      </c>
      <c r="AC14" s="267" t="e">
        <f t="shared" si="46"/>
        <v>#N/A</v>
      </c>
      <c r="AD14" s="265" t="e">
        <f t="shared" si="47"/>
        <v>#N/A</v>
      </c>
      <c r="AE14" s="267" t="e">
        <f t="shared" si="48"/>
        <v>#N/A</v>
      </c>
      <c r="AF14" s="265" t="e">
        <f t="shared" si="49"/>
        <v>#N/A</v>
      </c>
      <c r="AG14" s="267" t="e">
        <f t="shared" si="50"/>
        <v>#N/A</v>
      </c>
      <c r="AH14" s="265" t="e">
        <f t="shared" si="51"/>
        <v>#N/A</v>
      </c>
      <c r="AI14" s="266" t="e">
        <f t="shared" si="52"/>
        <v>#N/A</v>
      </c>
      <c r="AJ14" s="265" t="e">
        <f t="shared" si="53"/>
        <v>#N/A</v>
      </c>
      <c r="AK14" s="266" t="e">
        <f t="shared" si="54"/>
        <v>#N/A</v>
      </c>
      <c r="AL14" s="265" t="e">
        <f t="shared" si="70"/>
        <v>#N/A</v>
      </c>
      <c r="AM14" s="269">
        <v>52</v>
      </c>
      <c r="AN14" s="270"/>
      <c r="AO14" s="271">
        <f t="shared" si="19"/>
        <v>0</v>
      </c>
      <c r="AP14" s="271"/>
      <c r="AQ14" s="273" t="e">
        <f t="shared" si="9"/>
        <v>#N/A</v>
      </c>
      <c r="AR14" s="273" t="e">
        <f t="shared" si="9"/>
        <v>#N/A</v>
      </c>
      <c r="AS14" s="274">
        <v>1795</v>
      </c>
      <c r="AT14" s="267" t="e">
        <f t="shared" si="1"/>
        <v>#N/A</v>
      </c>
      <c r="AU14" s="275" t="e">
        <f t="shared" si="21"/>
        <v>#N/A</v>
      </c>
      <c r="AV14" s="267" t="e">
        <f t="shared" si="55"/>
        <v>#N/A</v>
      </c>
      <c r="AW14" s="275" t="e">
        <f t="shared" si="2"/>
        <v>#N/A</v>
      </c>
      <c r="AX14" s="267" t="e">
        <f t="shared" si="56"/>
        <v>#N/A</v>
      </c>
      <c r="AY14" s="275" t="e">
        <f t="shared" si="57"/>
        <v>#N/A</v>
      </c>
      <c r="AZ14" s="267" t="e">
        <f t="shared" si="58"/>
        <v>#N/A</v>
      </c>
      <c r="BA14" s="275" t="e">
        <f t="shared" si="59"/>
        <v>#N/A</v>
      </c>
      <c r="BB14" s="267" t="e">
        <f t="shared" si="60"/>
        <v>#N/A</v>
      </c>
      <c r="BC14" s="275" t="e">
        <f t="shared" si="61"/>
        <v>#N/A</v>
      </c>
      <c r="BD14" s="267" t="e">
        <f t="shared" si="62"/>
        <v>#N/A</v>
      </c>
      <c r="BE14" s="275" t="e">
        <f t="shared" si="63"/>
        <v>#N/A</v>
      </c>
      <c r="BF14" s="267" t="e">
        <f t="shared" si="64"/>
        <v>#N/A</v>
      </c>
      <c r="BG14" s="275" t="e">
        <f t="shared" si="65"/>
        <v>#N/A</v>
      </c>
      <c r="BH14" s="267"/>
      <c r="BI14" s="275">
        <f t="shared" si="66"/>
        <v>0</v>
      </c>
      <c r="BJ14" s="267"/>
      <c r="BK14" s="275">
        <f t="shared" si="22"/>
        <v>0</v>
      </c>
      <c r="BL14" s="269">
        <v>69</v>
      </c>
      <c r="BM14" s="276"/>
      <c r="BN14" s="271"/>
      <c r="BO14" s="277" t="e">
        <f t="shared" si="10"/>
        <v>#N/A</v>
      </c>
      <c r="BP14" s="273"/>
      <c r="BQ14" s="273"/>
      <c r="BR14" s="273" t="e">
        <f t="shared" si="11"/>
        <v>#N/A</v>
      </c>
    </row>
    <row r="15" spans="1:150">
      <c r="A15" s="257">
        <f t="shared" si="12"/>
        <v>44879</v>
      </c>
      <c r="B15" s="258">
        <v>12</v>
      </c>
      <c r="C15" s="259">
        <f>[1]master!K16</f>
        <v>1340</v>
      </c>
      <c r="D15" s="260">
        <f t="shared" si="13"/>
        <v>100</v>
      </c>
      <c r="E15" s="261" t="e">
        <f t="shared" si="0"/>
        <v>#N/A</v>
      </c>
      <c r="F15" s="265" t="e">
        <f t="shared" si="16"/>
        <v>#N/A</v>
      </c>
      <c r="G15" s="263" t="e">
        <f t="shared" si="26"/>
        <v>#N/A</v>
      </c>
      <c r="H15" s="264" t="e">
        <f t="shared" si="27"/>
        <v>#N/A</v>
      </c>
      <c r="I15" s="305" t="e">
        <f t="shared" si="28"/>
        <v>#N/A</v>
      </c>
      <c r="J15" s="264" t="e">
        <f t="shared" si="29"/>
        <v>#N/A</v>
      </c>
      <c r="K15" s="267" t="e">
        <f t="shared" si="30"/>
        <v>#N/A</v>
      </c>
      <c r="L15" s="264" t="e">
        <f t="shared" si="31"/>
        <v>#N/A</v>
      </c>
      <c r="M15" s="267" t="e">
        <f t="shared" si="32"/>
        <v>#N/A</v>
      </c>
      <c r="N15" s="264" t="e">
        <f t="shared" si="5"/>
        <v>#N/A</v>
      </c>
      <c r="O15" s="267" t="e">
        <f t="shared" si="33"/>
        <v>#N/A</v>
      </c>
      <c r="P15" s="264" t="e">
        <f t="shared" si="5"/>
        <v>#N/A</v>
      </c>
      <c r="Q15" s="267" t="e">
        <f t="shared" si="34"/>
        <v>#N/A</v>
      </c>
      <c r="R15" s="264" t="e">
        <f t="shared" ref="R15" si="80">Q15-Q14</f>
        <v>#N/A</v>
      </c>
      <c r="S15" s="267" t="e">
        <f t="shared" si="36"/>
        <v>#N/A</v>
      </c>
      <c r="T15" s="264" t="e">
        <f t="shared" ref="T15" si="81">S15-S14</f>
        <v>#N/A</v>
      </c>
      <c r="U15" s="267" t="e">
        <f t="shared" si="38"/>
        <v>#N/A</v>
      </c>
      <c r="V15" s="264" t="e">
        <f t="shared" ref="V15" si="82">U15-U14</f>
        <v>#N/A</v>
      </c>
      <c r="W15" s="266" t="e">
        <f t="shared" si="40"/>
        <v>#N/A</v>
      </c>
      <c r="X15" s="265" t="e">
        <f t="shared" si="41"/>
        <v>#N/A</v>
      </c>
      <c r="Y15" s="266" t="e">
        <f t="shared" si="42"/>
        <v>#N/A</v>
      </c>
      <c r="Z15" s="265" t="e">
        <f t="shared" si="43"/>
        <v>#N/A</v>
      </c>
      <c r="AA15" s="267" t="e">
        <f t="shared" si="44"/>
        <v>#N/A</v>
      </c>
      <c r="AB15" s="265" t="e">
        <f t="shared" si="45"/>
        <v>#N/A</v>
      </c>
      <c r="AC15" s="267" t="e">
        <f t="shared" si="46"/>
        <v>#N/A</v>
      </c>
      <c r="AD15" s="265" t="e">
        <f t="shared" si="47"/>
        <v>#N/A</v>
      </c>
      <c r="AE15" s="267" t="e">
        <f t="shared" si="48"/>
        <v>#N/A</v>
      </c>
      <c r="AF15" s="265" t="e">
        <f t="shared" si="49"/>
        <v>#N/A</v>
      </c>
      <c r="AG15" s="267" t="e">
        <f t="shared" si="50"/>
        <v>#N/A</v>
      </c>
      <c r="AH15" s="265" t="e">
        <f t="shared" si="51"/>
        <v>#N/A</v>
      </c>
      <c r="AI15" s="266" t="e">
        <f t="shared" si="52"/>
        <v>#N/A</v>
      </c>
      <c r="AJ15" s="265" t="e">
        <f t="shared" si="53"/>
        <v>#N/A</v>
      </c>
      <c r="AK15" s="266" t="e">
        <f t="shared" si="54"/>
        <v>#N/A</v>
      </c>
      <c r="AL15" s="265" t="e">
        <f t="shared" si="70"/>
        <v>#N/A</v>
      </c>
      <c r="AM15" s="269">
        <v>56</v>
      </c>
      <c r="AN15" s="270"/>
      <c r="AO15" s="271">
        <f t="shared" si="19"/>
        <v>0</v>
      </c>
      <c r="AP15" s="271"/>
      <c r="AQ15" s="273" t="e">
        <f t="shared" si="9"/>
        <v>#N/A</v>
      </c>
      <c r="AR15" s="273" t="e">
        <f t="shared" si="9"/>
        <v>#N/A</v>
      </c>
      <c r="AS15" s="274">
        <v>1920</v>
      </c>
      <c r="AT15" s="267" t="e">
        <f t="shared" si="1"/>
        <v>#N/A</v>
      </c>
      <c r="AU15" s="275" t="e">
        <f t="shared" si="21"/>
        <v>#N/A</v>
      </c>
      <c r="AV15" s="267" t="e">
        <f t="shared" si="55"/>
        <v>#N/A</v>
      </c>
      <c r="AW15" s="275" t="e">
        <f t="shared" si="2"/>
        <v>#N/A</v>
      </c>
      <c r="AX15" s="267" t="e">
        <f t="shared" si="56"/>
        <v>#N/A</v>
      </c>
      <c r="AY15" s="275" t="e">
        <f t="shared" si="57"/>
        <v>#N/A</v>
      </c>
      <c r="AZ15" s="267" t="e">
        <f t="shared" si="58"/>
        <v>#N/A</v>
      </c>
      <c r="BA15" s="275" t="e">
        <f t="shared" si="59"/>
        <v>#N/A</v>
      </c>
      <c r="BB15" s="267" t="e">
        <f t="shared" si="60"/>
        <v>#N/A</v>
      </c>
      <c r="BC15" s="275" t="e">
        <f t="shared" si="61"/>
        <v>#N/A</v>
      </c>
      <c r="BD15" s="267" t="e">
        <f t="shared" si="62"/>
        <v>#N/A</v>
      </c>
      <c r="BE15" s="275" t="e">
        <f t="shared" si="63"/>
        <v>#N/A</v>
      </c>
      <c r="BF15" s="267" t="e">
        <f t="shared" si="64"/>
        <v>#N/A</v>
      </c>
      <c r="BG15" s="275" t="e">
        <f t="shared" si="65"/>
        <v>#N/A</v>
      </c>
      <c r="BH15" s="267"/>
      <c r="BI15" s="275">
        <f t="shared" si="66"/>
        <v>0</v>
      </c>
      <c r="BJ15" s="267"/>
      <c r="BK15" s="275">
        <f t="shared" si="22"/>
        <v>0</v>
      </c>
      <c r="BL15" s="269">
        <v>71</v>
      </c>
      <c r="BM15" s="276"/>
      <c r="BN15" s="271"/>
      <c r="BO15" s="277" t="e">
        <f t="shared" si="10"/>
        <v>#N/A</v>
      </c>
      <c r="BP15" s="273"/>
      <c r="BQ15" s="273"/>
      <c r="BR15" s="273" t="e">
        <f t="shared" si="11"/>
        <v>#N/A</v>
      </c>
    </row>
    <row r="16" spans="1:150">
      <c r="A16" s="257">
        <f t="shared" si="12"/>
        <v>44886</v>
      </c>
      <c r="B16" s="258">
        <v>13</v>
      </c>
      <c r="C16" s="259">
        <f>[1]master!K17</f>
        <v>1440</v>
      </c>
      <c r="D16" s="260">
        <f t="shared" si="13"/>
        <v>100</v>
      </c>
      <c r="E16" s="261" t="e">
        <f t="shared" si="0"/>
        <v>#N/A</v>
      </c>
      <c r="F16" s="265" t="e">
        <f t="shared" si="16"/>
        <v>#N/A</v>
      </c>
      <c r="G16" s="263" t="e">
        <f t="shared" si="26"/>
        <v>#N/A</v>
      </c>
      <c r="H16" s="264" t="e">
        <f t="shared" si="27"/>
        <v>#N/A</v>
      </c>
      <c r="I16" s="305" t="e">
        <f t="shared" si="28"/>
        <v>#N/A</v>
      </c>
      <c r="J16" s="264" t="e">
        <f t="shared" si="29"/>
        <v>#N/A</v>
      </c>
      <c r="K16" s="267" t="e">
        <f t="shared" si="30"/>
        <v>#N/A</v>
      </c>
      <c r="L16" s="264" t="e">
        <f t="shared" si="31"/>
        <v>#N/A</v>
      </c>
      <c r="M16" s="267" t="e">
        <f t="shared" si="32"/>
        <v>#N/A</v>
      </c>
      <c r="N16" s="264" t="e">
        <f t="shared" si="5"/>
        <v>#N/A</v>
      </c>
      <c r="O16" s="267" t="e">
        <f t="shared" si="33"/>
        <v>#N/A</v>
      </c>
      <c r="P16" s="264" t="e">
        <f t="shared" si="5"/>
        <v>#N/A</v>
      </c>
      <c r="Q16" s="267" t="e">
        <f t="shared" si="34"/>
        <v>#N/A</v>
      </c>
      <c r="R16" s="264" t="e">
        <f t="shared" ref="R16" si="83">Q16-Q15</f>
        <v>#N/A</v>
      </c>
      <c r="S16" s="267" t="e">
        <f t="shared" si="36"/>
        <v>#N/A</v>
      </c>
      <c r="T16" s="264" t="e">
        <f t="shared" ref="T16" si="84">S16-S15</f>
        <v>#N/A</v>
      </c>
      <c r="U16" s="267" t="e">
        <f t="shared" si="38"/>
        <v>#N/A</v>
      </c>
      <c r="V16" s="264" t="e">
        <f t="shared" ref="V16" si="85">U16-U15</f>
        <v>#N/A</v>
      </c>
      <c r="W16" s="266" t="e">
        <f t="shared" si="40"/>
        <v>#N/A</v>
      </c>
      <c r="X16" s="265" t="e">
        <f t="shared" si="41"/>
        <v>#N/A</v>
      </c>
      <c r="Y16" s="266" t="e">
        <f t="shared" si="42"/>
        <v>#N/A</v>
      </c>
      <c r="Z16" s="265" t="e">
        <f t="shared" si="43"/>
        <v>#N/A</v>
      </c>
      <c r="AA16" s="267" t="e">
        <f t="shared" si="44"/>
        <v>#N/A</v>
      </c>
      <c r="AB16" s="265" t="e">
        <f t="shared" si="45"/>
        <v>#N/A</v>
      </c>
      <c r="AC16" s="267" t="e">
        <f t="shared" si="46"/>
        <v>#N/A</v>
      </c>
      <c r="AD16" s="265" t="e">
        <f t="shared" si="47"/>
        <v>#N/A</v>
      </c>
      <c r="AE16" s="267" t="e">
        <f t="shared" si="48"/>
        <v>#N/A</v>
      </c>
      <c r="AF16" s="265" t="e">
        <f t="shared" si="49"/>
        <v>#N/A</v>
      </c>
      <c r="AG16" s="267" t="e">
        <f t="shared" si="50"/>
        <v>#N/A</v>
      </c>
      <c r="AH16" s="265" t="e">
        <f t="shared" si="51"/>
        <v>#N/A</v>
      </c>
      <c r="AI16" s="266" t="e">
        <f t="shared" si="52"/>
        <v>#N/A</v>
      </c>
      <c r="AJ16" s="265" t="e">
        <f t="shared" si="53"/>
        <v>#N/A</v>
      </c>
      <c r="AK16" s="266" t="e">
        <f t="shared" si="54"/>
        <v>#N/A</v>
      </c>
      <c r="AL16" s="265" t="e">
        <f t="shared" si="70"/>
        <v>#N/A</v>
      </c>
      <c r="AM16" s="269">
        <v>61</v>
      </c>
      <c r="AN16" s="270"/>
      <c r="AO16" s="271">
        <f t="shared" si="19"/>
        <v>0</v>
      </c>
      <c r="AP16" s="271"/>
      <c r="AQ16" s="273" t="e">
        <f t="shared" si="9"/>
        <v>#N/A</v>
      </c>
      <c r="AR16" s="273" t="e">
        <f t="shared" si="9"/>
        <v>#N/A</v>
      </c>
      <c r="AS16" s="274">
        <v>2045</v>
      </c>
      <c r="AT16" s="267" t="e">
        <f t="shared" si="1"/>
        <v>#N/A</v>
      </c>
      <c r="AU16" s="275" t="e">
        <f t="shared" si="21"/>
        <v>#N/A</v>
      </c>
      <c r="AV16" s="267" t="e">
        <f t="shared" si="55"/>
        <v>#N/A</v>
      </c>
      <c r="AW16" s="275" t="e">
        <f t="shared" si="2"/>
        <v>#N/A</v>
      </c>
      <c r="AX16" s="267" t="e">
        <f t="shared" si="56"/>
        <v>#N/A</v>
      </c>
      <c r="AY16" s="275" t="e">
        <f t="shared" si="57"/>
        <v>#N/A</v>
      </c>
      <c r="AZ16" s="267" t="e">
        <f t="shared" si="58"/>
        <v>#N/A</v>
      </c>
      <c r="BA16" s="275" t="e">
        <f t="shared" si="59"/>
        <v>#N/A</v>
      </c>
      <c r="BB16" s="267" t="e">
        <f t="shared" si="60"/>
        <v>#N/A</v>
      </c>
      <c r="BC16" s="275" t="e">
        <f t="shared" si="61"/>
        <v>#N/A</v>
      </c>
      <c r="BD16" s="267" t="e">
        <f t="shared" si="62"/>
        <v>#N/A</v>
      </c>
      <c r="BE16" s="275" t="e">
        <f t="shared" si="63"/>
        <v>#N/A</v>
      </c>
      <c r="BF16" s="267" t="e">
        <f t="shared" si="64"/>
        <v>#N/A</v>
      </c>
      <c r="BG16" s="275" t="e">
        <f t="shared" si="65"/>
        <v>#N/A</v>
      </c>
      <c r="BH16" s="267"/>
      <c r="BI16" s="275">
        <f t="shared" si="66"/>
        <v>0</v>
      </c>
      <c r="BJ16" s="267"/>
      <c r="BK16" s="275">
        <f t="shared" si="22"/>
        <v>0</v>
      </c>
      <c r="BL16" s="269">
        <v>75</v>
      </c>
      <c r="BM16" s="276"/>
      <c r="BN16" s="271"/>
      <c r="BO16" s="277" t="e">
        <f t="shared" si="10"/>
        <v>#N/A</v>
      </c>
      <c r="BP16" s="273"/>
      <c r="BQ16" s="273"/>
      <c r="BR16" s="273" t="e">
        <f t="shared" si="11"/>
        <v>#N/A</v>
      </c>
    </row>
    <row r="17" spans="1:70">
      <c r="A17" s="257">
        <f t="shared" si="12"/>
        <v>44893</v>
      </c>
      <c r="B17" s="258">
        <v>14</v>
      </c>
      <c r="C17" s="259">
        <f>[1]master!K18</f>
        <v>1540</v>
      </c>
      <c r="D17" s="260">
        <f t="shared" si="13"/>
        <v>100</v>
      </c>
      <c r="E17" s="261" t="e">
        <f t="shared" si="0"/>
        <v>#N/A</v>
      </c>
      <c r="F17" s="265" t="e">
        <f t="shared" si="16"/>
        <v>#N/A</v>
      </c>
      <c r="G17" s="263" t="e">
        <f t="shared" si="26"/>
        <v>#N/A</v>
      </c>
      <c r="H17" s="264" t="e">
        <f t="shared" si="27"/>
        <v>#N/A</v>
      </c>
      <c r="I17" s="305" t="e">
        <f t="shared" si="28"/>
        <v>#N/A</v>
      </c>
      <c r="J17" s="264" t="e">
        <f t="shared" si="29"/>
        <v>#N/A</v>
      </c>
      <c r="K17" s="267" t="e">
        <f t="shared" si="30"/>
        <v>#N/A</v>
      </c>
      <c r="L17" s="264" t="e">
        <f t="shared" si="31"/>
        <v>#N/A</v>
      </c>
      <c r="M17" s="267" t="e">
        <f t="shared" si="32"/>
        <v>#N/A</v>
      </c>
      <c r="N17" s="264" t="e">
        <f t="shared" si="5"/>
        <v>#N/A</v>
      </c>
      <c r="O17" s="267" t="e">
        <f t="shared" si="33"/>
        <v>#N/A</v>
      </c>
      <c r="P17" s="264" t="e">
        <f t="shared" si="5"/>
        <v>#N/A</v>
      </c>
      <c r="Q17" s="267" t="e">
        <f t="shared" si="34"/>
        <v>#N/A</v>
      </c>
      <c r="R17" s="264" t="e">
        <f t="shared" ref="R17" si="86">Q17-Q16</f>
        <v>#N/A</v>
      </c>
      <c r="S17" s="267" t="e">
        <f t="shared" si="36"/>
        <v>#N/A</v>
      </c>
      <c r="T17" s="264" t="e">
        <f t="shared" ref="T17" si="87">S17-S16</f>
        <v>#N/A</v>
      </c>
      <c r="U17" s="267" t="e">
        <f t="shared" si="38"/>
        <v>#N/A</v>
      </c>
      <c r="V17" s="264" t="e">
        <f t="shared" ref="V17" si="88">U17-U16</f>
        <v>#N/A</v>
      </c>
      <c r="W17" s="266" t="e">
        <f t="shared" si="40"/>
        <v>#N/A</v>
      </c>
      <c r="X17" s="265" t="e">
        <f t="shared" si="41"/>
        <v>#N/A</v>
      </c>
      <c r="Y17" s="266" t="e">
        <f t="shared" si="42"/>
        <v>#N/A</v>
      </c>
      <c r="Z17" s="265" t="e">
        <f t="shared" si="43"/>
        <v>#N/A</v>
      </c>
      <c r="AA17" s="267" t="e">
        <f t="shared" si="44"/>
        <v>#N/A</v>
      </c>
      <c r="AB17" s="265" t="e">
        <f t="shared" si="45"/>
        <v>#N/A</v>
      </c>
      <c r="AC17" s="267" t="e">
        <f t="shared" si="46"/>
        <v>#N/A</v>
      </c>
      <c r="AD17" s="265" t="e">
        <f t="shared" si="47"/>
        <v>#N/A</v>
      </c>
      <c r="AE17" s="267" t="e">
        <f t="shared" si="48"/>
        <v>#N/A</v>
      </c>
      <c r="AF17" s="265" t="e">
        <f t="shared" si="49"/>
        <v>#N/A</v>
      </c>
      <c r="AG17" s="267" t="e">
        <f t="shared" si="50"/>
        <v>#N/A</v>
      </c>
      <c r="AH17" s="265" t="e">
        <f t="shared" si="51"/>
        <v>#N/A</v>
      </c>
      <c r="AI17" s="266" t="e">
        <f t="shared" si="52"/>
        <v>#N/A</v>
      </c>
      <c r="AJ17" s="265" t="e">
        <f t="shared" si="53"/>
        <v>#N/A</v>
      </c>
      <c r="AK17" s="266" t="e">
        <f t="shared" si="54"/>
        <v>#N/A</v>
      </c>
      <c r="AL17" s="265" t="e">
        <f t="shared" si="70"/>
        <v>#N/A</v>
      </c>
      <c r="AM17" s="269">
        <v>67</v>
      </c>
      <c r="AN17" s="270"/>
      <c r="AO17" s="271">
        <f t="shared" si="19"/>
        <v>0</v>
      </c>
      <c r="AP17" s="271"/>
      <c r="AQ17" s="273" t="e">
        <f t="shared" si="9"/>
        <v>#N/A</v>
      </c>
      <c r="AR17" s="273" t="e">
        <f t="shared" si="9"/>
        <v>#N/A</v>
      </c>
      <c r="AS17" s="274">
        <v>2170</v>
      </c>
      <c r="AT17" s="267" t="e">
        <f t="shared" si="1"/>
        <v>#N/A</v>
      </c>
      <c r="AU17" s="275" t="e">
        <f t="shared" si="21"/>
        <v>#N/A</v>
      </c>
      <c r="AV17" s="267" t="e">
        <f t="shared" si="55"/>
        <v>#N/A</v>
      </c>
      <c r="AW17" s="275" t="e">
        <f t="shared" si="2"/>
        <v>#N/A</v>
      </c>
      <c r="AX17" s="267" t="e">
        <f t="shared" si="56"/>
        <v>#N/A</v>
      </c>
      <c r="AY17" s="275" t="e">
        <f t="shared" si="57"/>
        <v>#N/A</v>
      </c>
      <c r="AZ17" s="267" t="e">
        <f t="shared" si="58"/>
        <v>#N/A</v>
      </c>
      <c r="BA17" s="275" t="e">
        <f t="shared" si="59"/>
        <v>#N/A</v>
      </c>
      <c r="BB17" s="267" t="e">
        <f t="shared" si="60"/>
        <v>#N/A</v>
      </c>
      <c r="BC17" s="275" t="e">
        <f t="shared" si="61"/>
        <v>#N/A</v>
      </c>
      <c r="BD17" s="267" t="e">
        <f t="shared" si="62"/>
        <v>#N/A</v>
      </c>
      <c r="BE17" s="275" t="e">
        <f t="shared" si="63"/>
        <v>#N/A</v>
      </c>
      <c r="BF17" s="267" t="e">
        <f t="shared" si="64"/>
        <v>#N/A</v>
      </c>
      <c r="BG17" s="275" t="e">
        <f t="shared" si="65"/>
        <v>#N/A</v>
      </c>
      <c r="BH17" s="267"/>
      <c r="BI17" s="275">
        <f t="shared" si="66"/>
        <v>0</v>
      </c>
      <c r="BJ17" s="267"/>
      <c r="BK17" s="275">
        <f t="shared" si="22"/>
        <v>0</v>
      </c>
      <c r="BL17" s="269">
        <v>80</v>
      </c>
      <c r="BM17" s="276"/>
      <c r="BN17" s="271"/>
      <c r="BO17" s="277" t="e">
        <f t="shared" si="10"/>
        <v>#N/A</v>
      </c>
      <c r="BP17" s="273"/>
      <c r="BQ17" s="273"/>
      <c r="BR17" s="273" t="e">
        <f t="shared" si="11"/>
        <v>#N/A</v>
      </c>
    </row>
    <row r="18" spans="1:70">
      <c r="A18" s="257">
        <f t="shared" si="12"/>
        <v>44900</v>
      </c>
      <c r="B18" s="258">
        <v>15</v>
      </c>
      <c r="C18" s="259">
        <f>[1]master!K19</f>
        <v>1650</v>
      </c>
      <c r="D18" s="260">
        <f t="shared" si="13"/>
        <v>110</v>
      </c>
      <c r="E18" s="261" t="e">
        <f t="shared" si="0"/>
        <v>#N/A</v>
      </c>
      <c r="F18" s="265" t="e">
        <f t="shared" si="16"/>
        <v>#N/A</v>
      </c>
      <c r="G18" s="267" t="e">
        <f t="shared" si="26"/>
        <v>#N/A</v>
      </c>
      <c r="H18" s="264" t="e">
        <f t="shared" si="27"/>
        <v>#N/A</v>
      </c>
      <c r="I18" s="267" t="e">
        <f t="shared" si="28"/>
        <v>#N/A</v>
      </c>
      <c r="J18" s="264" t="e">
        <f t="shared" si="29"/>
        <v>#N/A</v>
      </c>
      <c r="K18" s="267" t="e">
        <f t="shared" si="30"/>
        <v>#N/A</v>
      </c>
      <c r="L18" s="264" t="e">
        <f t="shared" si="31"/>
        <v>#N/A</v>
      </c>
      <c r="M18" s="267" t="e">
        <f t="shared" si="32"/>
        <v>#N/A</v>
      </c>
      <c r="N18" s="264" t="e">
        <f t="shared" si="5"/>
        <v>#N/A</v>
      </c>
      <c r="O18" s="267" t="e">
        <f t="shared" si="33"/>
        <v>#N/A</v>
      </c>
      <c r="P18" s="264" t="e">
        <f t="shared" si="5"/>
        <v>#N/A</v>
      </c>
      <c r="Q18" s="267" t="e">
        <f t="shared" si="34"/>
        <v>#N/A</v>
      </c>
      <c r="R18" s="264" t="e">
        <f t="shared" ref="R18" si="89">Q18-Q17</f>
        <v>#N/A</v>
      </c>
      <c r="S18" s="267" t="e">
        <f t="shared" si="36"/>
        <v>#N/A</v>
      </c>
      <c r="T18" s="264" t="e">
        <f t="shared" ref="T18" si="90">S18-S17</f>
        <v>#N/A</v>
      </c>
      <c r="U18" s="267" t="e">
        <f t="shared" si="38"/>
        <v>#N/A</v>
      </c>
      <c r="V18" s="264" t="e">
        <f t="shared" ref="V18" si="91">U18-U17</f>
        <v>#N/A</v>
      </c>
      <c r="W18" s="266" t="e">
        <f t="shared" si="40"/>
        <v>#N/A</v>
      </c>
      <c r="X18" s="265" t="e">
        <f t="shared" si="41"/>
        <v>#N/A</v>
      </c>
      <c r="Y18" s="266" t="e">
        <f t="shared" si="42"/>
        <v>#N/A</v>
      </c>
      <c r="Z18" s="265" t="e">
        <f t="shared" si="43"/>
        <v>#N/A</v>
      </c>
      <c r="AA18" s="267" t="e">
        <f t="shared" si="44"/>
        <v>#N/A</v>
      </c>
      <c r="AB18" s="265" t="e">
        <f t="shared" si="45"/>
        <v>#N/A</v>
      </c>
      <c r="AC18" s="267" t="e">
        <f t="shared" si="46"/>
        <v>#N/A</v>
      </c>
      <c r="AD18" s="265" t="e">
        <f t="shared" si="47"/>
        <v>#N/A</v>
      </c>
      <c r="AE18" s="267" t="e">
        <f t="shared" si="48"/>
        <v>#N/A</v>
      </c>
      <c r="AF18" s="265" t="e">
        <f t="shared" si="49"/>
        <v>#N/A</v>
      </c>
      <c r="AG18" s="267" t="e">
        <f t="shared" si="50"/>
        <v>#N/A</v>
      </c>
      <c r="AH18" s="265" t="e">
        <f t="shared" si="51"/>
        <v>#N/A</v>
      </c>
      <c r="AI18" s="266" t="e">
        <f t="shared" si="52"/>
        <v>#N/A</v>
      </c>
      <c r="AJ18" s="265" t="e">
        <f t="shared" si="53"/>
        <v>#N/A</v>
      </c>
      <c r="AK18" s="266" t="e">
        <f t="shared" si="54"/>
        <v>#N/A</v>
      </c>
      <c r="AL18" s="265" t="e">
        <f t="shared" si="70"/>
        <v>#N/A</v>
      </c>
      <c r="AM18" s="269">
        <v>74</v>
      </c>
      <c r="AN18" s="270"/>
      <c r="AO18" s="271">
        <f t="shared" si="19"/>
        <v>0</v>
      </c>
      <c r="AP18" s="271"/>
      <c r="AQ18" s="273" t="e">
        <f t="shared" si="9"/>
        <v>#N/A</v>
      </c>
      <c r="AR18" s="273" t="e">
        <f t="shared" si="9"/>
        <v>#N/A</v>
      </c>
      <c r="AS18" s="274">
        <v>2295</v>
      </c>
      <c r="AT18" s="267" t="e">
        <f t="shared" si="1"/>
        <v>#N/A</v>
      </c>
      <c r="AU18" s="275" t="e">
        <f t="shared" si="21"/>
        <v>#N/A</v>
      </c>
      <c r="AV18" s="267" t="e">
        <f t="shared" si="55"/>
        <v>#N/A</v>
      </c>
      <c r="AW18" s="275" t="e">
        <f t="shared" si="2"/>
        <v>#N/A</v>
      </c>
      <c r="AX18" s="267" t="e">
        <f t="shared" si="56"/>
        <v>#N/A</v>
      </c>
      <c r="AY18" s="275" t="e">
        <f t="shared" si="57"/>
        <v>#N/A</v>
      </c>
      <c r="AZ18" s="267" t="e">
        <f t="shared" si="58"/>
        <v>#N/A</v>
      </c>
      <c r="BA18" s="275" t="e">
        <f t="shared" si="59"/>
        <v>#N/A</v>
      </c>
      <c r="BB18" s="267" t="e">
        <f t="shared" si="60"/>
        <v>#N/A</v>
      </c>
      <c r="BC18" s="275" t="e">
        <f t="shared" si="61"/>
        <v>#N/A</v>
      </c>
      <c r="BD18" s="267" t="e">
        <f t="shared" si="62"/>
        <v>#N/A</v>
      </c>
      <c r="BE18" s="275" t="e">
        <f t="shared" si="63"/>
        <v>#N/A</v>
      </c>
      <c r="BF18" s="267" t="e">
        <f t="shared" si="64"/>
        <v>#N/A</v>
      </c>
      <c r="BG18" s="275" t="e">
        <f t="shared" si="65"/>
        <v>#N/A</v>
      </c>
      <c r="BH18" s="267"/>
      <c r="BI18" s="275">
        <f t="shared" si="66"/>
        <v>0</v>
      </c>
      <c r="BJ18" s="267"/>
      <c r="BK18" s="275">
        <f t="shared" si="22"/>
        <v>0</v>
      </c>
      <c r="BL18" s="269">
        <v>85</v>
      </c>
      <c r="BM18" s="276"/>
      <c r="BN18" s="271"/>
      <c r="BO18" s="277" t="e">
        <f t="shared" si="10"/>
        <v>#N/A</v>
      </c>
      <c r="BP18" s="273"/>
      <c r="BQ18" s="273"/>
      <c r="BR18" s="273" t="e">
        <f t="shared" si="11"/>
        <v>#N/A</v>
      </c>
    </row>
    <row r="19" spans="1:70">
      <c r="A19" s="257">
        <f t="shared" si="12"/>
        <v>44907</v>
      </c>
      <c r="B19" s="258">
        <v>16</v>
      </c>
      <c r="C19" s="259">
        <f>[1]master!K20</f>
        <v>1780</v>
      </c>
      <c r="D19" s="260">
        <f t="shared" si="13"/>
        <v>130</v>
      </c>
      <c r="E19" s="261" t="e">
        <f t="shared" si="0"/>
        <v>#N/A</v>
      </c>
      <c r="F19" s="265" t="e">
        <f t="shared" si="16"/>
        <v>#N/A</v>
      </c>
      <c r="G19" s="267" t="e">
        <f t="shared" si="26"/>
        <v>#N/A</v>
      </c>
      <c r="H19" s="264" t="e">
        <f t="shared" si="27"/>
        <v>#N/A</v>
      </c>
      <c r="I19" s="267" t="e">
        <f t="shared" si="28"/>
        <v>#N/A</v>
      </c>
      <c r="J19" s="264" t="e">
        <f t="shared" si="29"/>
        <v>#N/A</v>
      </c>
      <c r="K19" s="267" t="e">
        <f t="shared" si="30"/>
        <v>#N/A</v>
      </c>
      <c r="L19" s="264" t="e">
        <f t="shared" si="31"/>
        <v>#N/A</v>
      </c>
      <c r="M19" s="267" t="e">
        <f t="shared" si="32"/>
        <v>#N/A</v>
      </c>
      <c r="N19" s="264" t="e">
        <f t="shared" si="5"/>
        <v>#N/A</v>
      </c>
      <c r="O19" s="267" t="e">
        <f t="shared" si="33"/>
        <v>#N/A</v>
      </c>
      <c r="P19" s="264" t="e">
        <f t="shared" si="5"/>
        <v>#N/A</v>
      </c>
      <c r="Q19" s="267" t="e">
        <f t="shared" si="34"/>
        <v>#N/A</v>
      </c>
      <c r="R19" s="264" t="e">
        <f t="shared" ref="R19" si="92">Q19-Q18</f>
        <v>#N/A</v>
      </c>
      <c r="S19" s="267" t="e">
        <f t="shared" si="36"/>
        <v>#N/A</v>
      </c>
      <c r="T19" s="264" t="e">
        <f t="shared" ref="T19" si="93">S19-S18</f>
        <v>#N/A</v>
      </c>
      <c r="U19" s="267" t="e">
        <f t="shared" si="38"/>
        <v>#N/A</v>
      </c>
      <c r="V19" s="264" t="e">
        <f t="shared" ref="V19" si="94">U19-U18</f>
        <v>#N/A</v>
      </c>
      <c r="W19" s="266" t="e">
        <f t="shared" si="40"/>
        <v>#N/A</v>
      </c>
      <c r="X19" s="265" t="e">
        <f t="shared" si="41"/>
        <v>#N/A</v>
      </c>
      <c r="Y19" s="266" t="e">
        <f t="shared" si="42"/>
        <v>#N/A</v>
      </c>
      <c r="Z19" s="265" t="e">
        <f t="shared" si="43"/>
        <v>#N/A</v>
      </c>
      <c r="AA19" s="267" t="e">
        <f t="shared" si="44"/>
        <v>#N/A</v>
      </c>
      <c r="AB19" s="265" t="e">
        <f t="shared" si="45"/>
        <v>#N/A</v>
      </c>
      <c r="AC19" s="267" t="e">
        <f t="shared" si="46"/>
        <v>#N/A</v>
      </c>
      <c r="AD19" s="265" t="e">
        <f t="shared" si="47"/>
        <v>#N/A</v>
      </c>
      <c r="AE19" s="267" t="e">
        <f t="shared" si="48"/>
        <v>#N/A</v>
      </c>
      <c r="AF19" s="265" t="e">
        <f t="shared" si="49"/>
        <v>#N/A</v>
      </c>
      <c r="AG19" s="267" t="e">
        <f t="shared" si="50"/>
        <v>#N/A</v>
      </c>
      <c r="AH19" s="265" t="e">
        <f t="shared" si="51"/>
        <v>#N/A</v>
      </c>
      <c r="AI19" s="266" t="e">
        <f t="shared" si="52"/>
        <v>#N/A</v>
      </c>
      <c r="AJ19" s="265" t="e">
        <f t="shared" si="53"/>
        <v>#N/A</v>
      </c>
      <c r="AK19" s="266" t="e">
        <f t="shared" si="54"/>
        <v>#N/A</v>
      </c>
      <c r="AL19" s="265" t="e">
        <f t="shared" si="70"/>
        <v>#N/A</v>
      </c>
      <c r="AM19" s="269">
        <v>82</v>
      </c>
      <c r="AN19" s="270"/>
      <c r="AO19" s="271">
        <f t="shared" si="19"/>
        <v>0</v>
      </c>
      <c r="AP19" s="271"/>
      <c r="AQ19" s="273" t="e">
        <f t="shared" si="9"/>
        <v>#N/A</v>
      </c>
      <c r="AR19" s="273" t="e">
        <f t="shared" si="9"/>
        <v>#N/A</v>
      </c>
      <c r="AS19" s="274">
        <v>2420</v>
      </c>
      <c r="AT19" s="267" t="e">
        <f t="shared" si="1"/>
        <v>#N/A</v>
      </c>
      <c r="AU19" s="275" t="e">
        <f t="shared" si="21"/>
        <v>#N/A</v>
      </c>
      <c r="AV19" s="267" t="e">
        <f t="shared" si="55"/>
        <v>#N/A</v>
      </c>
      <c r="AW19" s="275" t="e">
        <f t="shared" si="2"/>
        <v>#N/A</v>
      </c>
      <c r="AX19" s="267" t="e">
        <f t="shared" si="56"/>
        <v>#N/A</v>
      </c>
      <c r="AY19" s="275" t="e">
        <f t="shared" si="57"/>
        <v>#N/A</v>
      </c>
      <c r="AZ19" s="267" t="e">
        <f t="shared" si="58"/>
        <v>#N/A</v>
      </c>
      <c r="BA19" s="275" t="e">
        <f t="shared" si="59"/>
        <v>#N/A</v>
      </c>
      <c r="BB19" s="267" t="e">
        <f t="shared" si="60"/>
        <v>#N/A</v>
      </c>
      <c r="BC19" s="275" t="e">
        <f t="shared" si="61"/>
        <v>#N/A</v>
      </c>
      <c r="BD19" s="267" t="e">
        <f t="shared" si="62"/>
        <v>#N/A</v>
      </c>
      <c r="BE19" s="275" t="e">
        <f t="shared" si="63"/>
        <v>#N/A</v>
      </c>
      <c r="BF19" s="267" t="e">
        <f t="shared" si="64"/>
        <v>#N/A</v>
      </c>
      <c r="BG19" s="275" t="e">
        <f t="shared" si="65"/>
        <v>#N/A</v>
      </c>
      <c r="BH19" s="267"/>
      <c r="BI19" s="275">
        <f t="shared" si="66"/>
        <v>0</v>
      </c>
      <c r="BJ19" s="267"/>
      <c r="BK19" s="275">
        <f t="shared" si="22"/>
        <v>0</v>
      </c>
      <c r="BL19" s="269">
        <v>90</v>
      </c>
      <c r="BM19" s="276"/>
      <c r="BN19" s="271"/>
      <c r="BO19" s="277" t="e">
        <f t="shared" si="10"/>
        <v>#N/A</v>
      </c>
      <c r="BP19" s="273"/>
      <c r="BQ19" s="273"/>
      <c r="BR19" s="273" t="e">
        <f t="shared" si="11"/>
        <v>#N/A</v>
      </c>
    </row>
    <row r="20" spans="1:70">
      <c r="A20" s="257">
        <f t="shared" si="12"/>
        <v>44914</v>
      </c>
      <c r="B20" s="258">
        <v>17</v>
      </c>
      <c r="C20" s="259">
        <f>[1]master!K21</f>
        <v>1920</v>
      </c>
      <c r="D20" s="260">
        <f t="shared" si="13"/>
        <v>140</v>
      </c>
      <c r="E20" s="261" t="e">
        <f t="shared" si="0"/>
        <v>#N/A</v>
      </c>
      <c r="F20" s="265" t="e">
        <f t="shared" si="16"/>
        <v>#N/A</v>
      </c>
      <c r="G20" s="267" t="e">
        <f t="shared" si="26"/>
        <v>#N/A</v>
      </c>
      <c r="H20" s="264" t="e">
        <f t="shared" si="27"/>
        <v>#N/A</v>
      </c>
      <c r="I20" s="267" t="e">
        <f t="shared" si="28"/>
        <v>#N/A</v>
      </c>
      <c r="J20" s="264" t="e">
        <f t="shared" si="29"/>
        <v>#N/A</v>
      </c>
      <c r="K20" s="267" t="e">
        <f t="shared" si="30"/>
        <v>#N/A</v>
      </c>
      <c r="L20" s="264" t="e">
        <f t="shared" si="31"/>
        <v>#N/A</v>
      </c>
      <c r="M20" s="267" t="e">
        <f t="shared" si="32"/>
        <v>#N/A</v>
      </c>
      <c r="N20" s="264" t="e">
        <f t="shared" si="5"/>
        <v>#N/A</v>
      </c>
      <c r="O20" s="267" t="e">
        <f t="shared" si="33"/>
        <v>#N/A</v>
      </c>
      <c r="P20" s="264" t="e">
        <f t="shared" si="5"/>
        <v>#N/A</v>
      </c>
      <c r="Q20" s="267" t="e">
        <f t="shared" si="34"/>
        <v>#N/A</v>
      </c>
      <c r="R20" s="264" t="e">
        <f t="shared" ref="R20" si="95">Q20-Q19</f>
        <v>#N/A</v>
      </c>
      <c r="S20" s="267" t="e">
        <f t="shared" si="36"/>
        <v>#N/A</v>
      </c>
      <c r="T20" s="264" t="e">
        <f t="shared" ref="T20" si="96">S20-S19</f>
        <v>#N/A</v>
      </c>
      <c r="U20" s="267" t="e">
        <f t="shared" si="38"/>
        <v>#N/A</v>
      </c>
      <c r="V20" s="264" t="e">
        <f t="shared" ref="V20" si="97">U20-U19</f>
        <v>#N/A</v>
      </c>
      <c r="W20" s="266" t="e">
        <f t="shared" si="40"/>
        <v>#N/A</v>
      </c>
      <c r="X20" s="265" t="e">
        <f t="shared" si="41"/>
        <v>#N/A</v>
      </c>
      <c r="Y20" s="266" t="e">
        <f t="shared" si="42"/>
        <v>#N/A</v>
      </c>
      <c r="Z20" s="265" t="e">
        <f t="shared" si="43"/>
        <v>#N/A</v>
      </c>
      <c r="AA20" s="267" t="e">
        <f t="shared" si="44"/>
        <v>#N/A</v>
      </c>
      <c r="AB20" s="265" t="e">
        <f t="shared" si="45"/>
        <v>#N/A</v>
      </c>
      <c r="AC20" s="267" t="e">
        <f t="shared" si="46"/>
        <v>#N/A</v>
      </c>
      <c r="AD20" s="265" t="e">
        <f t="shared" si="47"/>
        <v>#N/A</v>
      </c>
      <c r="AE20" s="267" t="e">
        <f t="shared" si="48"/>
        <v>#N/A</v>
      </c>
      <c r="AF20" s="265" t="e">
        <f t="shared" si="49"/>
        <v>#N/A</v>
      </c>
      <c r="AG20" s="267" t="e">
        <f t="shared" si="50"/>
        <v>#N/A</v>
      </c>
      <c r="AH20" s="265" t="e">
        <f t="shared" si="51"/>
        <v>#N/A</v>
      </c>
      <c r="AI20" s="266" t="e">
        <f t="shared" si="52"/>
        <v>#N/A</v>
      </c>
      <c r="AJ20" s="265" t="e">
        <f t="shared" si="53"/>
        <v>#N/A</v>
      </c>
      <c r="AK20" s="266" t="e">
        <f t="shared" si="54"/>
        <v>#N/A</v>
      </c>
      <c r="AL20" s="265" t="e">
        <f t="shared" si="70"/>
        <v>#N/A</v>
      </c>
      <c r="AM20" s="269">
        <v>90</v>
      </c>
      <c r="AN20" s="270"/>
      <c r="AO20" s="271">
        <f t="shared" si="19"/>
        <v>0</v>
      </c>
      <c r="AP20" s="271"/>
      <c r="AQ20" s="273" t="e">
        <f t="shared" si="9"/>
        <v>#N/A</v>
      </c>
      <c r="AR20" s="273" t="e">
        <f t="shared" si="9"/>
        <v>#N/A</v>
      </c>
      <c r="AS20" s="274">
        <v>2560</v>
      </c>
      <c r="AT20" s="267" t="e">
        <f t="shared" si="1"/>
        <v>#N/A</v>
      </c>
      <c r="AU20" s="275" t="e">
        <f t="shared" si="21"/>
        <v>#N/A</v>
      </c>
      <c r="AV20" s="267" t="e">
        <f t="shared" si="55"/>
        <v>#N/A</v>
      </c>
      <c r="AW20" s="275" t="e">
        <f t="shared" si="2"/>
        <v>#N/A</v>
      </c>
      <c r="AX20" s="267" t="e">
        <f t="shared" si="56"/>
        <v>#N/A</v>
      </c>
      <c r="AY20" s="275" t="e">
        <f t="shared" si="57"/>
        <v>#N/A</v>
      </c>
      <c r="AZ20" s="267" t="e">
        <f t="shared" si="58"/>
        <v>#N/A</v>
      </c>
      <c r="BA20" s="275" t="e">
        <f t="shared" si="59"/>
        <v>#N/A</v>
      </c>
      <c r="BB20" s="267" t="e">
        <f t="shared" si="60"/>
        <v>#N/A</v>
      </c>
      <c r="BC20" s="275" t="e">
        <f t="shared" si="61"/>
        <v>#N/A</v>
      </c>
      <c r="BD20" s="267" t="e">
        <f t="shared" si="62"/>
        <v>#N/A</v>
      </c>
      <c r="BE20" s="275" t="e">
        <f t="shared" si="63"/>
        <v>#N/A</v>
      </c>
      <c r="BF20" s="267" t="e">
        <f t="shared" si="64"/>
        <v>#N/A</v>
      </c>
      <c r="BG20" s="275" t="e">
        <f t="shared" si="65"/>
        <v>#N/A</v>
      </c>
      <c r="BH20" s="267"/>
      <c r="BI20" s="275">
        <f t="shared" si="66"/>
        <v>0</v>
      </c>
      <c r="BJ20" s="267"/>
      <c r="BK20" s="275">
        <f t="shared" si="22"/>
        <v>0</v>
      </c>
      <c r="BL20" s="269">
        <v>95</v>
      </c>
      <c r="BM20" s="276"/>
      <c r="BN20" s="271"/>
      <c r="BO20" s="277" t="e">
        <f t="shared" si="10"/>
        <v>#N/A</v>
      </c>
      <c r="BP20" s="273"/>
      <c r="BQ20" s="273"/>
      <c r="BR20" s="273" t="e">
        <f t="shared" si="11"/>
        <v>#N/A</v>
      </c>
    </row>
    <row r="21" spans="1:70">
      <c r="A21" s="257">
        <f t="shared" si="12"/>
        <v>44921</v>
      </c>
      <c r="B21" s="258">
        <v>18</v>
      </c>
      <c r="C21" s="259">
        <f>[1]master!K22</f>
        <v>2060</v>
      </c>
      <c r="D21" s="260">
        <f t="shared" si="13"/>
        <v>140</v>
      </c>
      <c r="E21" s="261" t="e">
        <f t="shared" si="0"/>
        <v>#N/A</v>
      </c>
      <c r="F21" s="265" t="e">
        <f t="shared" si="16"/>
        <v>#N/A</v>
      </c>
      <c r="G21" s="267" t="e">
        <f t="shared" si="26"/>
        <v>#N/A</v>
      </c>
      <c r="H21" s="264" t="e">
        <f t="shared" si="27"/>
        <v>#N/A</v>
      </c>
      <c r="I21" s="267" t="e">
        <f t="shared" si="28"/>
        <v>#N/A</v>
      </c>
      <c r="J21" s="264" t="e">
        <f t="shared" si="29"/>
        <v>#N/A</v>
      </c>
      <c r="K21" s="267" t="e">
        <f t="shared" si="30"/>
        <v>#N/A</v>
      </c>
      <c r="L21" s="264" t="e">
        <f t="shared" si="31"/>
        <v>#N/A</v>
      </c>
      <c r="M21" s="267" t="e">
        <f t="shared" si="32"/>
        <v>#N/A</v>
      </c>
      <c r="N21" s="264" t="e">
        <f t="shared" si="5"/>
        <v>#N/A</v>
      </c>
      <c r="O21" s="267" t="e">
        <f t="shared" si="33"/>
        <v>#N/A</v>
      </c>
      <c r="P21" s="264" t="e">
        <f t="shared" si="5"/>
        <v>#N/A</v>
      </c>
      <c r="Q21" s="267" t="e">
        <f t="shared" si="34"/>
        <v>#N/A</v>
      </c>
      <c r="R21" s="264" t="e">
        <f t="shared" ref="R21" si="98">Q21-Q20</f>
        <v>#N/A</v>
      </c>
      <c r="S21" s="267" t="e">
        <f t="shared" si="36"/>
        <v>#N/A</v>
      </c>
      <c r="T21" s="264" t="e">
        <f t="shared" ref="T21" si="99">S21-S20</f>
        <v>#N/A</v>
      </c>
      <c r="U21" s="267" t="e">
        <f t="shared" si="38"/>
        <v>#N/A</v>
      </c>
      <c r="V21" s="264" t="e">
        <f t="shared" ref="V21" si="100">U21-U20</f>
        <v>#N/A</v>
      </c>
      <c r="W21" s="266" t="e">
        <f t="shared" si="40"/>
        <v>#N/A</v>
      </c>
      <c r="X21" s="265" t="e">
        <f t="shared" si="41"/>
        <v>#N/A</v>
      </c>
      <c r="Y21" s="266" t="e">
        <f t="shared" si="42"/>
        <v>#N/A</v>
      </c>
      <c r="Z21" s="265" t="e">
        <f t="shared" si="43"/>
        <v>#N/A</v>
      </c>
      <c r="AA21" s="267" t="e">
        <f t="shared" si="44"/>
        <v>#N/A</v>
      </c>
      <c r="AB21" s="265" t="e">
        <f t="shared" si="45"/>
        <v>#N/A</v>
      </c>
      <c r="AC21" s="267" t="e">
        <f t="shared" si="46"/>
        <v>#N/A</v>
      </c>
      <c r="AD21" s="265" t="e">
        <f t="shared" si="47"/>
        <v>#N/A</v>
      </c>
      <c r="AE21" s="267" t="e">
        <f t="shared" si="48"/>
        <v>#N/A</v>
      </c>
      <c r="AF21" s="265" t="e">
        <f t="shared" si="49"/>
        <v>#N/A</v>
      </c>
      <c r="AG21" s="267" t="e">
        <f t="shared" si="50"/>
        <v>#N/A</v>
      </c>
      <c r="AH21" s="265" t="e">
        <f t="shared" si="51"/>
        <v>#N/A</v>
      </c>
      <c r="AI21" s="266" t="e">
        <f t="shared" si="52"/>
        <v>#N/A</v>
      </c>
      <c r="AJ21" s="265" t="e">
        <f t="shared" si="53"/>
        <v>#N/A</v>
      </c>
      <c r="AK21" s="266" t="e">
        <f t="shared" si="54"/>
        <v>#N/A</v>
      </c>
      <c r="AL21" s="265" t="e">
        <f t="shared" si="70"/>
        <v>#N/A</v>
      </c>
      <c r="AM21" s="269">
        <v>97</v>
      </c>
      <c r="AN21" s="270"/>
      <c r="AO21" s="271">
        <f t="shared" si="19"/>
        <v>0</v>
      </c>
      <c r="AP21" s="271"/>
      <c r="AQ21" s="273" t="e">
        <f t="shared" ref="AQ21:AR31" si="101">IF(DE24&gt;0,DE24,NA())</f>
        <v>#N/A</v>
      </c>
      <c r="AR21" s="273" t="e">
        <f t="shared" si="101"/>
        <v>#N/A</v>
      </c>
      <c r="AS21" s="274">
        <v>2715</v>
      </c>
      <c r="AT21" s="267" t="e">
        <f t="shared" si="1"/>
        <v>#N/A</v>
      </c>
      <c r="AU21" s="275" t="e">
        <f t="shared" si="21"/>
        <v>#N/A</v>
      </c>
      <c r="AV21" s="267" t="e">
        <f t="shared" si="55"/>
        <v>#N/A</v>
      </c>
      <c r="AW21" s="275" t="e">
        <f t="shared" si="2"/>
        <v>#N/A</v>
      </c>
      <c r="AX21" s="267" t="e">
        <f t="shared" si="56"/>
        <v>#N/A</v>
      </c>
      <c r="AY21" s="275" t="e">
        <f t="shared" si="57"/>
        <v>#N/A</v>
      </c>
      <c r="AZ21" s="267" t="e">
        <f t="shared" si="58"/>
        <v>#N/A</v>
      </c>
      <c r="BA21" s="275" t="e">
        <f t="shared" si="59"/>
        <v>#N/A</v>
      </c>
      <c r="BB21" s="267" t="e">
        <f t="shared" si="60"/>
        <v>#N/A</v>
      </c>
      <c r="BC21" s="275" t="e">
        <f t="shared" si="61"/>
        <v>#N/A</v>
      </c>
      <c r="BD21" s="267" t="e">
        <f t="shared" si="62"/>
        <v>#N/A</v>
      </c>
      <c r="BE21" s="275" t="e">
        <f t="shared" si="63"/>
        <v>#N/A</v>
      </c>
      <c r="BF21" s="267" t="e">
        <f t="shared" si="64"/>
        <v>#N/A</v>
      </c>
      <c r="BG21" s="275" t="e">
        <f t="shared" si="65"/>
        <v>#N/A</v>
      </c>
      <c r="BH21" s="267"/>
      <c r="BI21" s="275">
        <f t="shared" si="66"/>
        <v>0</v>
      </c>
      <c r="BJ21" s="267"/>
      <c r="BK21" s="275">
        <f t="shared" si="22"/>
        <v>0</v>
      </c>
      <c r="BL21" s="269">
        <v>97</v>
      </c>
      <c r="BM21" s="276"/>
      <c r="BN21" s="271"/>
      <c r="BO21" s="277" t="e">
        <f t="shared" si="10"/>
        <v>#N/A</v>
      </c>
      <c r="BP21" s="273"/>
      <c r="BQ21" s="273"/>
      <c r="BR21" s="273" t="e">
        <f t="shared" si="11"/>
        <v>#N/A</v>
      </c>
    </row>
    <row r="22" spans="1:70">
      <c r="A22" s="257">
        <f t="shared" si="12"/>
        <v>44928</v>
      </c>
      <c r="B22" s="258">
        <v>19</v>
      </c>
      <c r="C22" s="283">
        <f>[1]master!K23</f>
        <v>2200</v>
      </c>
      <c r="D22" s="260">
        <f t="shared" si="13"/>
        <v>140</v>
      </c>
      <c r="E22" s="261" t="e">
        <f t="shared" si="0"/>
        <v>#N/A</v>
      </c>
      <c r="F22" s="265" t="e">
        <f t="shared" si="16"/>
        <v>#N/A</v>
      </c>
      <c r="G22" s="267" t="e">
        <f t="shared" si="26"/>
        <v>#N/A</v>
      </c>
      <c r="H22" s="264" t="e">
        <f t="shared" si="27"/>
        <v>#N/A</v>
      </c>
      <c r="I22" s="267" t="e">
        <f t="shared" si="28"/>
        <v>#N/A</v>
      </c>
      <c r="J22" s="264" t="e">
        <f t="shared" si="29"/>
        <v>#N/A</v>
      </c>
      <c r="K22" s="267" t="e">
        <f t="shared" si="30"/>
        <v>#N/A</v>
      </c>
      <c r="L22" s="264" t="e">
        <f t="shared" si="31"/>
        <v>#N/A</v>
      </c>
      <c r="M22" s="267" t="e">
        <f t="shared" si="32"/>
        <v>#N/A</v>
      </c>
      <c r="N22" s="264" t="e">
        <f t="shared" si="5"/>
        <v>#N/A</v>
      </c>
      <c r="O22" s="267" t="e">
        <f t="shared" si="33"/>
        <v>#N/A</v>
      </c>
      <c r="P22" s="264" t="e">
        <f t="shared" si="5"/>
        <v>#N/A</v>
      </c>
      <c r="Q22" s="267" t="e">
        <f t="shared" si="34"/>
        <v>#N/A</v>
      </c>
      <c r="R22" s="264" t="e">
        <f t="shared" ref="R22" si="102">Q22-Q21</f>
        <v>#N/A</v>
      </c>
      <c r="S22" s="267" t="e">
        <f t="shared" si="36"/>
        <v>#N/A</v>
      </c>
      <c r="T22" s="264" t="e">
        <f t="shared" ref="T22" si="103">S22-S21</f>
        <v>#N/A</v>
      </c>
      <c r="U22" s="267" t="e">
        <f t="shared" si="38"/>
        <v>#N/A</v>
      </c>
      <c r="V22" s="264" t="e">
        <f t="shared" ref="V22" si="104">U22-U21</f>
        <v>#N/A</v>
      </c>
      <c r="W22" s="266" t="e">
        <f t="shared" si="40"/>
        <v>#N/A</v>
      </c>
      <c r="X22" s="265" t="e">
        <f t="shared" si="41"/>
        <v>#N/A</v>
      </c>
      <c r="Y22" s="266" t="e">
        <f t="shared" si="42"/>
        <v>#N/A</v>
      </c>
      <c r="Z22" s="265" t="e">
        <f t="shared" si="43"/>
        <v>#N/A</v>
      </c>
      <c r="AA22" s="267" t="e">
        <f t="shared" si="44"/>
        <v>#N/A</v>
      </c>
      <c r="AB22" s="265" t="e">
        <f t="shared" si="45"/>
        <v>#N/A</v>
      </c>
      <c r="AC22" s="267" t="e">
        <f t="shared" si="46"/>
        <v>#N/A</v>
      </c>
      <c r="AD22" s="265" t="e">
        <f t="shared" si="47"/>
        <v>#N/A</v>
      </c>
      <c r="AE22" s="267" t="e">
        <f t="shared" si="48"/>
        <v>#N/A</v>
      </c>
      <c r="AF22" s="265" t="e">
        <f t="shared" si="49"/>
        <v>#N/A</v>
      </c>
      <c r="AG22" s="267" t="e">
        <f t="shared" si="50"/>
        <v>#N/A</v>
      </c>
      <c r="AH22" s="265" t="e">
        <f t="shared" si="51"/>
        <v>#N/A</v>
      </c>
      <c r="AI22" s="266" t="e">
        <f t="shared" si="52"/>
        <v>#N/A</v>
      </c>
      <c r="AJ22" s="265" t="e">
        <f t="shared" si="53"/>
        <v>#N/A</v>
      </c>
      <c r="AK22" s="266" t="e">
        <f t="shared" si="54"/>
        <v>#N/A</v>
      </c>
      <c r="AL22" s="265" t="e">
        <f t="shared" si="70"/>
        <v>#N/A</v>
      </c>
      <c r="AM22" s="284">
        <v>104</v>
      </c>
      <c r="AN22" s="270"/>
      <c r="AO22" s="271">
        <f t="shared" si="19"/>
        <v>0</v>
      </c>
      <c r="AP22" s="271"/>
      <c r="AQ22" s="273" t="e">
        <f t="shared" si="101"/>
        <v>#N/A</v>
      </c>
      <c r="AR22" s="273" t="e">
        <f t="shared" si="101"/>
        <v>#N/A</v>
      </c>
      <c r="AS22" s="285">
        <v>2875</v>
      </c>
      <c r="AT22" s="267" t="e">
        <f t="shared" si="1"/>
        <v>#N/A</v>
      </c>
      <c r="AU22" s="275" t="e">
        <f t="shared" si="21"/>
        <v>#N/A</v>
      </c>
      <c r="AV22" s="267" t="e">
        <f t="shared" si="55"/>
        <v>#N/A</v>
      </c>
      <c r="AW22" s="275" t="e">
        <f t="shared" si="2"/>
        <v>#N/A</v>
      </c>
      <c r="AX22" s="267" t="e">
        <f t="shared" si="56"/>
        <v>#N/A</v>
      </c>
      <c r="AY22" s="275" t="e">
        <f t="shared" si="57"/>
        <v>#N/A</v>
      </c>
      <c r="AZ22" s="267" t="e">
        <f t="shared" si="58"/>
        <v>#N/A</v>
      </c>
      <c r="BA22" s="275" t="e">
        <f t="shared" si="59"/>
        <v>#N/A</v>
      </c>
      <c r="BB22" s="267" t="e">
        <f t="shared" si="60"/>
        <v>#N/A</v>
      </c>
      <c r="BC22" s="275" t="e">
        <f t="shared" si="61"/>
        <v>#N/A</v>
      </c>
      <c r="BD22" s="267" t="e">
        <f t="shared" si="62"/>
        <v>#N/A</v>
      </c>
      <c r="BE22" s="275" t="e">
        <f t="shared" si="63"/>
        <v>#N/A</v>
      </c>
      <c r="BF22" s="267" t="e">
        <f t="shared" si="64"/>
        <v>#N/A</v>
      </c>
      <c r="BG22" s="275" t="e">
        <f t="shared" si="65"/>
        <v>#N/A</v>
      </c>
      <c r="BH22" s="267"/>
      <c r="BI22" s="275">
        <f t="shared" si="66"/>
        <v>0</v>
      </c>
      <c r="BJ22" s="267"/>
      <c r="BK22" s="275">
        <f t="shared" si="22"/>
        <v>0</v>
      </c>
      <c r="BL22" s="284">
        <v>99</v>
      </c>
      <c r="BM22" s="276"/>
      <c r="BN22" s="271"/>
      <c r="BO22" s="277" t="e">
        <f t="shared" si="10"/>
        <v>#N/A</v>
      </c>
      <c r="BP22" s="273"/>
      <c r="BQ22" s="273"/>
      <c r="BR22" s="273" t="e">
        <f t="shared" si="11"/>
        <v>#N/A</v>
      </c>
    </row>
    <row r="23" spans="1:70">
      <c r="A23" s="257">
        <f t="shared" si="12"/>
        <v>44935</v>
      </c>
      <c r="B23" s="258">
        <v>20</v>
      </c>
      <c r="C23" s="283">
        <f>[1]master!K24</f>
        <v>2340</v>
      </c>
      <c r="D23" s="260">
        <f t="shared" si="13"/>
        <v>140</v>
      </c>
      <c r="E23" s="261" t="e">
        <f t="shared" si="0"/>
        <v>#N/A</v>
      </c>
      <c r="F23" s="265" t="e">
        <f t="shared" si="16"/>
        <v>#N/A</v>
      </c>
      <c r="G23" s="267" t="e">
        <f t="shared" si="26"/>
        <v>#N/A</v>
      </c>
      <c r="H23" s="264" t="e">
        <f t="shared" si="27"/>
        <v>#N/A</v>
      </c>
      <c r="I23" s="267" t="e">
        <f t="shared" si="28"/>
        <v>#N/A</v>
      </c>
      <c r="J23" s="264" t="e">
        <f t="shared" si="29"/>
        <v>#N/A</v>
      </c>
      <c r="K23" s="267" t="e">
        <f t="shared" si="30"/>
        <v>#N/A</v>
      </c>
      <c r="L23" s="264" t="e">
        <f t="shared" si="31"/>
        <v>#N/A</v>
      </c>
      <c r="M23" s="267" t="e">
        <f t="shared" si="32"/>
        <v>#N/A</v>
      </c>
      <c r="N23" s="264" t="e">
        <f t="shared" si="5"/>
        <v>#N/A</v>
      </c>
      <c r="O23" s="267" t="e">
        <f t="shared" si="33"/>
        <v>#N/A</v>
      </c>
      <c r="P23" s="264" t="e">
        <f t="shared" si="5"/>
        <v>#N/A</v>
      </c>
      <c r="Q23" s="267" t="e">
        <f t="shared" si="34"/>
        <v>#N/A</v>
      </c>
      <c r="R23" s="264" t="e">
        <f t="shared" ref="R23" si="105">Q23-Q22</f>
        <v>#N/A</v>
      </c>
      <c r="S23" s="267" t="e">
        <f t="shared" si="36"/>
        <v>#N/A</v>
      </c>
      <c r="T23" s="264" t="e">
        <f t="shared" ref="T23" si="106">S23-S22</f>
        <v>#N/A</v>
      </c>
      <c r="U23" s="267" t="e">
        <f t="shared" si="38"/>
        <v>#N/A</v>
      </c>
      <c r="V23" s="264" t="e">
        <f t="shared" ref="V23" si="107">U23-U22</f>
        <v>#N/A</v>
      </c>
      <c r="W23" s="266" t="e">
        <f t="shared" si="40"/>
        <v>#N/A</v>
      </c>
      <c r="X23" s="265" t="e">
        <f t="shared" si="41"/>
        <v>#N/A</v>
      </c>
      <c r="Y23" s="266" t="e">
        <f t="shared" si="42"/>
        <v>#N/A</v>
      </c>
      <c r="Z23" s="265" t="e">
        <f t="shared" si="43"/>
        <v>#N/A</v>
      </c>
      <c r="AA23" s="267" t="e">
        <f t="shared" si="44"/>
        <v>#N/A</v>
      </c>
      <c r="AB23" s="265" t="e">
        <f t="shared" si="45"/>
        <v>#N/A</v>
      </c>
      <c r="AC23" s="267" t="e">
        <f t="shared" si="46"/>
        <v>#N/A</v>
      </c>
      <c r="AD23" s="265" t="e">
        <f t="shared" si="47"/>
        <v>#N/A</v>
      </c>
      <c r="AE23" s="267" t="e">
        <f t="shared" si="48"/>
        <v>#N/A</v>
      </c>
      <c r="AF23" s="265" t="e">
        <f t="shared" si="49"/>
        <v>#N/A</v>
      </c>
      <c r="AG23" s="267" t="e">
        <f t="shared" si="50"/>
        <v>#N/A</v>
      </c>
      <c r="AH23" s="265" t="e">
        <f t="shared" si="51"/>
        <v>#N/A</v>
      </c>
      <c r="AI23" s="266" t="e">
        <f t="shared" si="52"/>
        <v>#N/A</v>
      </c>
      <c r="AJ23" s="265" t="e">
        <f t="shared" si="53"/>
        <v>#N/A</v>
      </c>
      <c r="AK23" s="266" t="e">
        <f t="shared" si="54"/>
        <v>#N/A</v>
      </c>
      <c r="AL23" s="265" t="e">
        <f t="shared" si="70"/>
        <v>#N/A</v>
      </c>
      <c r="AM23" s="284">
        <v>110</v>
      </c>
      <c r="AN23" s="270"/>
      <c r="AO23" s="271">
        <f t="shared" si="19"/>
        <v>0</v>
      </c>
      <c r="AP23" s="271"/>
      <c r="AQ23" s="273" t="e">
        <f t="shared" si="101"/>
        <v>#N/A</v>
      </c>
      <c r="AR23" s="273" t="e">
        <f t="shared" si="101"/>
        <v>#N/A</v>
      </c>
      <c r="AS23" s="285">
        <v>3035</v>
      </c>
      <c r="AT23" s="267" t="e">
        <f t="shared" si="1"/>
        <v>#N/A</v>
      </c>
      <c r="AU23" s="275" t="e">
        <f>AT23-AT22</f>
        <v>#N/A</v>
      </c>
      <c r="AV23" s="267" t="e">
        <f t="shared" si="55"/>
        <v>#N/A</v>
      </c>
      <c r="AW23" s="275" t="e">
        <f t="shared" si="2"/>
        <v>#N/A</v>
      </c>
      <c r="AX23" s="267" t="e">
        <f t="shared" si="56"/>
        <v>#N/A</v>
      </c>
      <c r="AY23" s="275" t="e">
        <f t="shared" si="57"/>
        <v>#N/A</v>
      </c>
      <c r="AZ23" s="267" t="e">
        <f t="shared" si="58"/>
        <v>#N/A</v>
      </c>
      <c r="BA23" s="275" t="e">
        <f t="shared" si="59"/>
        <v>#N/A</v>
      </c>
      <c r="BB23" s="267" t="e">
        <f t="shared" si="60"/>
        <v>#N/A</v>
      </c>
      <c r="BC23" s="275" t="e">
        <f t="shared" si="61"/>
        <v>#N/A</v>
      </c>
      <c r="BD23" s="267" t="e">
        <f t="shared" si="62"/>
        <v>#N/A</v>
      </c>
      <c r="BE23" s="275" t="e">
        <f t="shared" si="63"/>
        <v>#N/A</v>
      </c>
      <c r="BF23" s="267" t="e">
        <f t="shared" si="64"/>
        <v>#N/A</v>
      </c>
      <c r="BG23" s="275" t="e">
        <f t="shared" si="65"/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1"/>
      <c r="BO23" s="277" t="e">
        <f t="shared" si="10"/>
        <v>#N/A</v>
      </c>
      <c r="BP23" s="273"/>
      <c r="BQ23" s="273"/>
      <c r="BR23" s="273" t="e">
        <f t="shared" si="11"/>
        <v>#N/A</v>
      </c>
    </row>
    <row r="24" spans="1:70">
      <c r="A24" s="257">
        <f t="shared" si="12"/>
        <v>44942</v>
      </c>
      <c r="B24" s="258">
        <v>21</v>
      </c>
      <c r="C24" s="283">
        <f>[1]master!K25</f>
        <v>2505</v>
      </c>
      <c r="D24" s="260">
        <f t="shared" si="13"/>
        <v>165</v>
      </c>
      <c r="E24" s="261" t="e">
        <f t="shared" si="0"/>
        <v>#N/A</v>
      </c>
      <c r="F24" s="265" t="e">
        <f t="shared" si="16"/>
        <v>#N/A</v>
      </c>
      <c r="G24" s="267" t="e">
        <f t="shared" si="26"/>
        <v>#N/A</v>
      </c>
      <c r="H24" s="264" t="e">
        <f t="shared" si="27"/>
        <v>#N/A</v>
      </c>
      <c r="I24" s="267" t="e">
        <f t="shared" si="28"/>
        <v>#N/A</v>
      </c>
      <c r="J24" s="264" t="e">
        <f t="shared" si="29"/>
        <v>#N/A</v>
      </c>
      <c r="K24" s="267" t="e">
        <f t="shared" si="30"/>
        <v>#N/A</v>
      </c>
      <c r="L24" s="264" t="e">
        <f t="shared" si="31"/>
        <v>#N/A</v>
      </c>
      <c r="M24" s="267" t="e">
        <f t="shared" si="32"/>
        <v>#N/A</v>
      </c>
      <c r="N24" s="264" t="e">
        <f t="shared" si="5"/>
        <v>#N/A</v>
      </c>
      <c r="O24" s="267" t="e">
        <f t="shared" si="33"/>
        <v>#N/A</v>
      </c>
      <c r="P24" s="264" t="e">
        <f t="shared" si="5"/>
        <v>#N/A</v>
      </c>
      <c r="Q24" s="267" t="e">
        <f t="shared" si="34"/>
        <v>#N/A</v>
      </c>
      <c r="R24" s="264" t="e">
        <f t="shared" ref="R24" si="108">Q24-Q23</f>
        <v>#N/A</v>
      </c>
      <c r="S24" s="267" t="e">
        <f t="shared" si="36"/>
        <v>#N/A</v>
      </c>
      <c r="T24" s="264" t="e">
        <f t="shared" ref="T24" si="109">S24-S23</f>
        <v>#N/A</v>
      </c>
      <c r="U24" s="267" t="e">
        <f t="shared" si="38"/>
        <v>#N/A</v>
      </c>
      <c r="V24" s="264" t="e">
        <f t="shared" ref="V24" si="110">U24-U23</f>
        <v>#N/A</v>
      </c>
      <c r="W24" s="266" t="e">
        <f t="shared" si="40"/>
        <v>#N/A</v>
      </c>
      <c r="X24" s="265" t="e">
        <f t="shared" si="41"/>
        <v>#N/A</v>
      </c>
      <c r="Y24" s="266" t="e">
        <f t="shared" si="42"/>
        <v>#N/A</v>
      </c>
      <c r="Z24" s="265" t="e">
        <f t="shared" si="43"/>
        <v>#N/A</v>
      </c>
      <c r="AA24" s="267" t="e">
        <f t="shared" si="44"/>
        <v>#N/A</v>
      </c>
      <c r="AB24" s="265" t="e">
        <f t="shared" si="45"/>
        <v>#N/A</v>
      </c>
      <c r="AC24" s="267" t="e">
        <f t="shared" si="46"/>
        <v>#N/A</v>
      </c>
      <c r="AD24" s="265" t="e">
        <f t="shared" si="47"/>
        <v>#N/A</v>
      </c>
      <c r="AE24" s="267" t="e">
        <f t="shared" si="48"/>
        <v>#N/A</v>
      </c>
      <c r="AF24" s="265" t="e">
        <f t="shared" si="49"/>
        <v>#N/A</v>
      </c>
      <c r="AG24" s="267" t="e">
        <f t="shared" si="50"/>
        <v>#N/A</v>
      </c>
      <c r="AH24" s="265" t="e">
        <f t="shared" si="51"/>
        <v>#N/A</v>
      </c>
      <c r="AI24" s="266" t="e">
        <f t="shared" si="52"/>
        <v>#N/A</v>
      </c>
      <c r="AJ24" s="265" t="e">
        <f t="shared" si="53"/>
        <v>#N/A</v>
      </c>
      <c r="AK24" s="266" t="e">
        <f t="shared" si="54"/>
        <v>#N/A</v>
      </c>
      <c r="AL24" s="265" t="e">
        <f t="shared" si="70"/>
        <v>#N/A</v>
      </c>
      <c r="AM24" s="284">
        <v>114</v>
      </c>
      <c r="AN24" s="270"/>
      <c r="AO24" s="271">
        <f t="shared" si="19"/>
        <v>0</v>
      </c>
      <c r="AP24" s="271"/>
      <c r="AQ24" s="273" t="e">
        <f t="shared" si="101"/>
        <v>#N/A</v>
      </c>
      <c r="AR24" s="273" t="e">
        <f t="shared" si="101"/>
        <v>#N/A</v>
      </c>
      <c r="AS24" s="285">
        <v>3195</v>
      </c>
      <c r="AT24" s="267" t="e">
        <f t="shared" si="1"/>
        <v>#N/A</v>
      </c>
      <c r="AU24" s="275" t="e">
        <f t="shared" ref="AU24:AU31" si="111">AT24-AT23</f>
        <v>#N/A</v>
      </c>
      <c r="AV24" s="267" t="e">
        <f t="shared" si="55"/>
        <v>#N/A</v>
      </c>
      <c r="AW24" s="275" t="e">
        <f t="shared" si="2"/>
        <v>#N/A</v>
      </c>
      <c r="AX24" s="267" t="e">
        <f t="shared" si="56"/>
        <v>#N/A</v>
      </c>
      <c r="AY24" s="275" t="e">
        <f t="shared" si="57"/>
        <v>#N/A</v>
      </c>
      <c r="AZ24" s="267" t="e">
        <f t="shared" si="58"/>
        <v>#N/A</v>
      </c>
      <c r="BA24" s="275" t="e">
        <f t="shared" si="59"/>
        <v>#N/A</v>
      </c>
      <c r="BB24" s="267" t="e">
        <f t="shared" si="60"/>
        <v>#N/A</v>
      </c>
      <c r="BC24" s="275" t="e">
        <f t="shared" si="61"/>
        <v>#N/A</v>
      </c>
      <c r="BD24" s="267" t="e">
        <f t="shared" si="62"/>
        <v>#N/A</v>
      </c>
      <c r="BE24" s="275" t="e">
        <f t="shared" si="63"/>
        <v>#N/A</v>
      </c>
      <c r="BF24" s="267" t="e">
        <f t="shared" si="64"/>
        <v>#N/A</v>
      </c>
      <c r="BG24" s="275" t="e">
        <f t="shared" si="65"/>
        <v>#N/A</v>
      </c>
      <c r="BH24" s="267"/>
      <c r="BI24" s="275">
        <f t="shared" ref="BI24:BI31" si="112">BH24-BH23</f>
        <v>0</v>
      </c>
      <c r="BJ24" s="267"/>
      <c r="BK24" s="275">
        <f t="shared" ref="BK24:BK31" si="113">BJ24-BJ23</f>
        <v>0</v>
      </c>
      <c r="BL24" s="284">
        <v>104</v>
      </c>
      <c r="BM24" s="276"/>
      <c r="BN24" s="271"/>
      <c r="BO24" s="277" t="e">
        <f t="shared" si="10"/>
        <v>#N/A</v>
      </c>
      <c r="BP24" s="273"/>
      <c r="BQ24" s="273"/>
      <c r="BR24" s="273" t="e">
        <f t="shared" si="11"/>
        <v>#N/A</v>
      </c>
    </row>
    <row r="25" spans="1:70">
      <c r="A25" s="257">
        <f t="shared" si="12"/>
        <v>44949</v>
      </c>
      <c r="B25" s="258">
        <v>22</v>
      </c>
      <c r="C25" s="283">
        <f>[1]master!K26</f>
        <v>2675</v>
      </c>
      <c r="D25" s="260">
        <f t="shared" si="13"/>
        <v>170</v>
      </c>
      <c r="E25" s="261" t="e">
        <f t="shared" si="0"/>
        <v>#N/A</v>
      </c>
      <c r="F25" s="265" t="e">
        <f t="shared" si="16"/>
        <v>#N/A</v>
      </c>
      <c r="G25" s="267" t="e">
        <f t="shared" si="26"/>
        <v>#N/A</v>
      </c>
      <c r="H25" s="264" t="e">
        <f t="shared" si="27"/>
        <v>#N/A</v>
      </c>
      <c r="I25" s="267" t="e">
        <f t="shared" si="28"/>
        <v>#N/A</v>
      </c>
      <c r="J25" s="264" t="e">
        <f t="shared" si="29"/>
        <v>#N/A</v>
      </c>
      <c r="K25" s="267" t="e">
        <f t="shared" si="30"/>
        <v>#N/A</v>
      </c>
      <c r="L25" s="264" t="e">
        <f t="shared" si="31"/>
        <v>#N/A</v>
      </c>
      <c r="M25" s="267" t="e">
        <f t="shared" si="32"/>
        <v>#N/A</v>
      </c>
      <c r="N25" s="264" t="e">
        <f t="shared" si="5"/>
        <v>#N/A</v>
      </c>
      <c r="O25" s="267" t="e">
        <f t="shared" si="33"/>
        <v>#N/A</v>
      </c>
      <c r="P25" s="264" t="e">
        <f t="shared" si="5"/>
        <v>#N/A</v>
      </c>
      <c r="Q25" s="267" t="e">
        <f t="shared" si="34"/>
        <v>#N/A</v>
      </c>
      <c r="R25" s="264" t="e">
        <f t="shared" ref="R25" si="114">Q25-Q24</f>
        <v>#N/A</v>
      </c>
      <c r="S25" s="267" t="e">
        <f t="shared" si="36"/>
        <v>#N/A</v>
      </c>
      <c r="T25" s="264" t="e">
        <f t="shared" ref="T25" si="115">S25-S24</f>
        <v>#N/A</v>
      </c>
      <c r="U25" s="267" t="e">
        <f t="shared" si="38"/>
        <v>#N/A</v>
      </c>
      <c r="V25" s="264" t="e">
        <f t="shared" ref="V25" si="116">U25-U24</f>
        <v>#N/A</v>
      </c>
      <c r="W25" s="266" t="e">
        <f t="shared" si="40"/>
        <v>#N/A</v>
      </c>
      <c r="X25" s="265" t="e">
        <f t="shared" si="41"/>
        <v>#N/A</v>
      </c>
      <c r="Y25" s="266" t="e">
        <f t="shared" si="42"/>
        <v>#N/A</v>
      </c>
      <c r="Z25" s="265" t="e">
        <f t="shared" si="43"/>
        <v>#N/A</v>
      </c>
      <c r="AA25" s="267" t="e">
        <f t="shared" si="44"/>
        <v>#N/A</v>
      </c>
      <c r="AB25" s="265" t="e">
        <f t="shared" si="45"/>
        <v>#N/A</v>
      </c>
      <c r="AC25" s="267" t="e">
        <f t="shared" si="46"/>
        <v>#N/A</v>
      </c>
      <c r="AD25" s="265" t="e">
        <f t="shared" si="47"/>
        <v>#N/A</v>
      </c>
      <c r="AE25" s="267" t="e">
        <f t="shared" si="48"/>
        <v>#N/A</v>
      </c>
      <c r="AF25" s="265" t="e">
        <f t="shared" si="49"/>
        <v>#N/A</v>
      </c>
      <c r="AG25" s="267" t="e">
        <f t="shared" si="50"/>
        <v>#N/A</v>
      </c>
      <c r="AH25" s="265" t="e">
        <f t="shared" si="51"/>
        <v>#N/A</v>
      </c>
      <c r="AI25" s="266" t="e">
        <f t="shared" si="52"/>
        <v>#N/A</v>
      </c>
      <c r="AJ25" s="265" t="e">
        <f t="shared" si="53"/>
        <v>#N/A</v>
      </c>
      <c r="AK25" s="266" t="e">
        <f t="shared" si="54"/>
        <v>#N/A</v>
      </c>
      <c r="AL25" s="265" t="e">
        <f t="shared" si="70"/>
        <v>#N/A</v>
      </c>
      <c r="AM25" s="284">
        <v>117</v>
      </c>
      <c r="AN25" s="286"/>
      <c r="AO25" s="271">
        <f t="shared" si="19"/>
        <v>0</v>
      </c>
      <c r="AP25" s="271"/>
      <c r="AQ25" s="273" t="e">
        <f t="shared" si="101"/>
        <v>#N/A</v>
      </c>
      <c r="AR25" s="273" t="e">
        <f t="shared" si="101"/>
        <v>#N/A</v>
      </c>
      <c r="AS25" s="285">
        <v>3355</v>
      </c>
      <c r="AT25" s="267" t="e">
        <f t="shared" si="1"/>
        <v>#N/A</v>
      </c>
      <c r="AU25" s="275" t="e">
        <f t="shared" si="111"/>
        <v>#N/A</v>
      </c>
      <c r="AV25" s="267" t="e">
        <f t="shared" si="55"/>
        <v>#N/A</v>
      </c>
      <c r="AW25" s="275" t="e">
        <f t="shared" si="2"/>
        <v>#N/A</v>
      </c>
      <c r="AX25" s="267" t="e">
        <f t="shared" si="56"/>
        <v>#N/A</v>
      </c>
      <c r="AY25" s="275" t="e">
        <f t="shared" si="57"/>
        <v>#N/A</v>
      </c>
      <c r="AZ25" s="267" t="e">
        <f t="shared" si="58"/>
        <v>#N/A</v>
      </c>
      <c r="BA25" s="275" t="e">
        <f t="shared" si="59"/>
        <v>#N/A</v>
      </c>
      <c r="BB25" s="267" t="e">
        <f t="shared" si="60"/>
        <v>#N/A</v>
      </c>
      <c r="BC25" s="275" t="e">
        <f t="shared" si="61"/>
        <v>#N/A</v>
      </c>
      <c r="BD25" s="267" t="e">
        <f t="shared" si="62"/>
        <v>#N/A</v>
      </c>
      <c r="BE25" s="275" t="e">
        <f t="shared" si="63"/>
        <v>#N/A</v>
      </c>
      <c r="BF25" s="267" t="e">
        <f t="shared" si="64"/>
        <v>#N/A</v>
      </c>
      <c r="BG25" s="275" t="e">
        <f t="shared" si="65"/>
        <v>#N/A</v>
      </c>
      <c r="BH25" s="267"/>
      <c r="BI25" s="275">
        <f t="shared" si="112"/>
        <v>0</v>
      </c>
      <c r="BJ25" s="267"/>
      <c r="BK25" s="275">
        <f t="shared" si="113"/>
        <v>0</v>
      </c>
      <c r="BL25" s="284">
        <v>110</v>
      </c>
      <c r="BM25" s="276"/>
      <c r="BN25" s="271"/>
      <c r="BO25" s="277" t="e">
        <f t="shared" si="10"/>
        <v>#N/A</v>
      </c>
      <c r="BP25" s="273"/>
      <c r="BQ25" s="273"/>
      <c r="BR25" s="273" t="e">
        <f t="shared" si="11"/>
        <v>#N/A</v>
      </c>
    </row>
    <row r="26" spans="1:70">
      <c r="A26" s="257">
        <f t="shared" si="12"/>
        <v>44956</v>
      </c>
      <c r="B26" s="258">
        <v>23</v>
      </c>
      <c r="C26" s="283">
        <f>[1]master!K27</f>
        <v>2825</v>
      </c>
      <c r="D26" s="260">
        <f t="shared" si="13"/>
        <v>150</v>
      </c>
      <c r="E26" s="261" t="e">
        <f t="shared" si="0"/>
        <v>#N/A</v>
      </c>
      <c r="F26" s="265" t="e">
        <f t="shared" si="16"/>
        <v>#N/A</v>
      </c>
      <c r="G26" s="267" t="e">
        <f t="shared" si="26"/>
        <v>#N/A</v>
      </c>
      <c r="H26" s="264" t="e">
        <f t="shared" si="27"/>
        <v>#N/A</v>
      </c>
      <c r="I26" s="267" t="e">
        <f t="shared" si="28"/>
        <v>#N/A</v>
      </c>
      <c r="J26" s="264" t="e">
        <f t="shared" si="29"/>
        <v>#N/A</v>
      </c>
      <c r="K26" s="267" t="e">
        <f t="shared" si="30"/>
        <v>#N/A</v>
      </c>
      <c r="L26" s="264" t="e">
        <f t="shared" si="31"/>
        <v>#N/A</v>
      </c>
      <c r="M26" s="267" t="e">
        <f t="shared" si="32"/>
        <v>#N/A</v>
      </c>
      <c r="N26" s="264" t="e">
        <f t="shared" si="5"/>
        <v>#N/A</v>
      </c>
      <c r="O26" s="267" t="e">
        <f t="shared" si="33"/>
        <v>#N/A</v>
      </c>
      <c r="P26" s="264" t="e">
        <f t="shared" si="5"/>
        <v>#N/A</v>
      </c>
      <c r="Q26" s="267" t="e">
        <f t="shared" si="34"/>
        <v>#N/A</v>
      </c>
      <c r="R26" s="264" t="e">
        <f t="shared" ref="R26" si="117">Q26-Q25</f>
        <v>#N/A</v>
      </c>
      <c r="S26" s="267" t="e">
        <f t="shared" si="36"/>
        <v>#N/A</v>
      </c>
      <c r="T26" s="264" t="e">
        <f t="shared" ref="T26" si="118">S26-S25</f>
        <v>#N/A</v>
      </c>
      <c r="U26" s="267" t="e">
        <f t="shared" si="38"/>
        <v>#N/A</v>
      </c>
      <c r="V26" s="264" t="e">
        <f t="shared" ref="V26" si="119">U26-U25</f>
        <v>#N/A</v>
      </c>
      <c r="W26" s="266" t="e">
        <f t="shared" si="40"/>
        <v>#N/A</v>
      </c>
      <c r="X26" s="265" t="e">
        <f t="shared" si="41"/>
        <v>#N/A</v>
      </c>
      <c r="Y26" s="266" t="e">
        <f t="shared" si="42"/>
        <v>#N/A</v>
      </c>
      <c r="Z26" s="265" t="e">
        <f t="shared" si="43"/>
        <v>#N/A</v>
      </c>
      <c r="AA26" s="267" t="e">
        <f t="shared" si="44"/>
        <v>#N/A</v>
      </c>
      <c r="AB26" s="265" t="e">
        <f t="shared" si="45"/>
        <v>#N/A</v>
      </c>
      <c r="AC26" s="267" t="e">
        <f t="shared" si="46"/>
        <v>#N/A</v>
      </c>
      <c r="AD26" s="265" t="e">
        <f t="shared" si="47"/>
        <v>#N/A</v>
      </c>
      <c r="AE26" s="267" t="e">
        <f t="shared" si="48"/>
        <v>#N/A</v>
      </c>
      <c r="AF26" s="265" t="e">
        <f t="shared" si="49"/>
        <v>#N/A</v>
      </c>
      <c r="AG26" s="267" t="e">
        <f t="shared" si="50"/>
        <v>#N/A</v>
      </c>
      <c r="AH26" s="265" t="e">
        <f t="shared" si="51"/>
        <v>#N/A</v>
      </c>
      <c r="AI26" s="266" t="e">
        <f t="shared" si="52"/>
        <v>#N/A</v>
      </c>
      <c r="AJ26" s="265" t="e">
        <f t="shared" si="53"/>
        <v>#N/A</v>
      </c>
      <c r="AK26" s="266" t="e">
        <f t="shared" si="54"/>
        <v>#N/A</v>
      </c>
      <c r="AL26" s="265" t="e">
        <f t="shared" si="70"/>
        <v>#N/A</v>
      </c>
      <c r="AM26" s="284">
        <v>119</v>
      </c>
      <c r="AN26" s="286"/>
      <c r="AO26" s="271">
        <f t="shared" si="19"/>
        <v>0</v>
      </c>
      <c r="AP26" s="271"/>
      <c r="AQ26" s="273" t="e">
        <f t="shared" si="101"/>
        <v>#N/A</v>
      </c>
      <c r="AR26" s="273" t="e">
        <f t="shared" si="101"/>
        <v>#N/A</v>
      </c>
      <c r="AS26" s="285">
        <v>3515</v>
      </c>
      <c r="AT26" s="267" t="e">
        <f t="shared" si="1"/>
        <v>#N/A</v>
      </c>
      <c r="AU26" s="275" t="e">
        <f t="shared" si="111"/>
        <v>#N/A</v>
      </c>
      <c r="AV26" s="267" t="e">
        <f t="shared" si="55"/>
        <v>#N/A</v>
      </c>
      <c r="AW26" s="275" t="e">
        <f t="shared" si="2"/>
        <v>#N/A</v>
      </c>
      <c r="AX26" s="267" t="e">
        <f t="shared" si="56"/>
        <v>#N/A</v>
      </c>
      <c r="AY26" s="275" t="e">
        <f t="shared" si="57"/>
        <v>#N/A</v>
      </c>
      <c r="AZ26" s="267" t="e">
        <f t="shared" si="58"/>
        <v>#N/A</v>
      </c>
      <c r="BA26" s="275" t="e">
        <f t="shared" si="59"/>
        <v>#N/A</v>
      </c>
      <c r="BB26" s="267" t="e">
        <f t="shared" si="60"/>
        <v>#N/A</v>
      </c>
      <c r="BC26" s="275" t="e">
        <f t="shared" si="61"/>
        <v>#N/A</v>
      </c>
      <c r="BD26" s="267" t="e">
        <f t="shared" si="62"/>
        <v>#N/A</v>
      </c>
      <c r="BE26" s="275" t="e">
        <f t="shared" si="63"/>
        <v>#N/A</v>
      </c>
      <c r="BF26" s="267" t="e">
        <f t="shared" si="64"/>
        <v>#N/A</v>
      </c>
      <c r="BG26" s="275" t="e">
        <f t="shared" si="65"/>
        <v>#N/A</v>
      </c>
      <c r="BH26" s="267"/>
      <c r="BI26" s="275">
        <f t="shared" si="112"/>
        <v>0</v>
      </c>
      <c r="BJ26" s="267"/>
      <c r="BK26" s="275">
        <f t="shared" si="113"/>
        <v>0</v>
      </c>
      <c r="BL26" s="284">
        <v>115</v>
      </c>
      <c r="BM26" s="276"/>
      <c r="BN26" s="271"/>
      <c r="BO26" s="277" t="e">
        <f t="shared" si="10"/>
        <v>#N/A</v>
      </c>
      <c r="BP26" s="273"/>
      <c r="BQ26" s="273"/>
      <c r="BR26" s="273" t="e">
        <f t="shared" si="11"/>
        <v>#N/A</v>
      </c>
    </row>
    <row r="27" spans="1:70">
      <c r="A27" s="257">
        <f t="shared" si="12"/>
        <v>44963</v>
      </c>
      <c r="B27" s="258">
        <v>24</v>
      </c>
      <c r="C27" s="283">
        <f>[1]master!K28</f>
        <v>2965</v>
      </c>
      <c r="D27" s="260">
        <f t="shared" si="13"/>
        <v>140</v>
      </c>
      <c r="E27" s="261" t="e">
        <f t="shared" si="0"/>
        <v>#N/A</v>
      </c>
      <c r="F27" s="265" t="e">
        <f t="shared" si="16"/>
        <v>#N/A</v>
      </c>
      <c r="G27" s="267" t="e">
        <f t="shared" si="26"/>
        <v>#N/A</v>
      </c>
      <c r="H27" s="264" t="e">
        <f t="shared" si="27"/>
        <v>#N/A</v>
      </c>
      <c r="I27" s="267" t="e">
        <f t="shared" si="28"/>
        <v>#N/A</v>
      </c>
      <c r="J27" s="264" t="e">
        <f t="shared" si="29"/>
        <v>#N/A</v>
      </c>
      <c r="K27" s="267" t="e">
        <f t="shared" si="30"/>
        <v>#N/A</v>
      </c>
      <c r="L27" s="264" t="e">
        <f t="shared" si="31"/>
        <v>#N/A</v>
      </c>
      <c r="M27" s="267" t="e">
        <f t="shared" si="32"/>
        <v>#N/A</v>
      </c>
      <c r="N27" s="264" t="e">
        <f t="shared" si="5"/>
        <v>#N/A</v>
      </c>
      <c r="O27" s="267" t="e">
        <f t="shared" si="33"/>
        <v>#N/A</v>
      </c>
      <c r="P27" s="264" t="e">
        <f t="shared" si="5"/>
        <v>#N/A</v>
      </c>
      <c r="Q27" s="267" t="e">
        <f t="shared" si="34"/>
        <v>#N/A</v>
      </c>
      <c r="R27" s="264" t="e">
        <f t="shared" ref="R27" si="120">Q27-Q26</f>
        <v>#N/A</v>
      </c>
      <c r="S27" s="267" t="e">
        <f t="shared" si="36"/>
        <v>#N/A</v>
      </c>
      <c r="T27" s="264" t="e">
        <f t="shared" ref="T27" si="121">S27-S26</f>
        <v>#N/A</v>
      </c>
      <c r="U27" s="267" t="e">
        <f t="shared" si="38"/>
        <v>#N/A</v>
      </c>
      <c r="V27" s="264" t="e">
        <f t="shared" ref="V27" si="122">U27-U26</f>
        <v>#N/A</v>
      </c>
      <c r="W27" s="266" t="e">
        <f t="shared" si="40"/>
        <v>#N/A</v>
      </c>
      <c r="X27" s="265" t="e">
        <f t="shared" si="41"/>
        <v>#N/A</v>
      </c>
      <c r="Y27" s="266" t="e">
        <f t="shared" si="42"/>
        <v>#N/A</v>
      </c>
      <c r="Z27" s="265" t="e">
        <f t="shared" si="43"/>
        <v>#N/A</v>
      </c>
      <c r="AA27" s="267" t="e">
        <f t="shared" si="44"/>
        <v>#N/A</v>
      </c>
      <c r="AB27" s="265" t="e">
        <f t="shared" si="45"/>
        <v>#N/A</v>
      </c>
      <c r="AC27" s="267" t="e">
        <f t="shared" si="46"/>
        <v>#N/A</v>
      </c>
      <c r="AD27" s="265" t="e">
        <f t="shared" si="47"/>
        <v>#N/A</v>
      </c>
      <c r="AE27" s="267" t="e">
        <f t="shared" si="48"/>
        <v>#N/A</v>
      </c>
      <c r="AF27" s="265" t="e">
        <f t="shared" si="49"/>
        <v>#N/A</v>
      </c>
      <c r="AG27" s="267" t="e">
        <f t="shared" si="50"/>
        <v>#N/A</v>
      </c>
      <c r="AH27" s="265" t="e">
        <f t="shared" si="51"/>
        <v>#N/A</v>
      </c>
      <c r="AI27" s="266" t="e">
        <f t="shared" si="52"/>
        <v>#N/A</v>
      </c>
      <c r="AJ27" s="265" t="e">
        <f t="shared" si="53"/>
        <v>#N/A</v>
      </c>
      <c r="AK27" s="266" t="e">
        <f t="shared" si="54"/>
        <v>#N/A</v>
      </c>
      <c r="AL27" s="265" t="e">
        <f t="shared" si="70"/>
        <v>#N/A</v>
      </c>
      <c r="AM27" s="284">
        <v>121</v>
      </c>
      <c r="AN27" s="286"/>
      <c r="AO27" s="271">
        <f t="shared" si="19"/>
        <v>0</v>
      </c>
      <c r="AP27" s="271"/>
      <c r="AQ27" s="273" t="e">
        <f t="shared" si="101"/>
        <v>#N/A</v>
      </c>
      <c r="AR27" s="273" t="e">
        <f t="shared" si="101"/>
        <v>#N/A</v>
      </c>
      <c r="AS27" s="285">
        <v>3675</v>
      </c>
      <c r="AT27" s="267" t="e">
        <f t="shared" si="1"/>
        <v>#N/A</v>
      </c>
      <c r="AU27" s="275" t="e">
        <f t="shared" si="111"/>
        <v>#N/A</v>
      </c>
      <c r="AV27" s="267" t="e">
        <f t="shared" si="55"/>
        <v>#N/A</v>
      </c>
      <c r="AW27" s="275" t="e">
        <f t="shared" si="2"/>
        <v>#N/A</v>
      </c>
      <c r="AX27" s="267" t="e">
        <f t="shared" si="56"/>
        <v>#N/A</v>
      </c>
      <c r="AY27" s="275" t="e">
        <f t="shared" si="57"/>
        <v>#N/A</v>
      </c>
      <c r="AZ27" s="267" t="e">
        <f t="shared" si="58"/>
        <v>#N/A</v>
      </c>
      <c r="BA27" s="275" t="e">
        <f t="shared" si="59"/>
        <v>#N/A</v>
      </c>
      <c r="BB27" s="267" t="e">
        <f t="shared" si="60"/>
        <v>#N/A</v>
      </c>
      <c r="BC27" s="275" t="e">
        <f t="shared" si="61"/>
        <v>#N/A</v>
      </c>
      <c r="BD27" s="267" t="e">
        <f t="shared" si="62"/>
        <v>#N/A</v>
      </c>
      <c r="BE27" s="275" t="e">
        <f t="shared" si="63"/>
        <v>#N/A</v>
      </c>
      <c r="BF27" s="267" t="e">
        <f t="shared" si="64"/>
        <v>#N/A</v>
      </c>
      <c r="BG27" s="275" t="e">
        <f t="shared" si="65"/>
        <v>#N/A</v>
      </c>
      <c r="BH27" s="267"/>
      <c r="BI27" s="275">
        <f t="shared" si="112"/>
        <v>0</v>
      </c>
      <c r="BJ27" s="267"/>
      <c r="BK27" s="275">
        <f t="shared" si="113"/>
        <v>0</v>
      </c>
      <c r="BL27" s="284">
        <v>120</v>
      </c>
      <c r="BM27" s="276"/>
      <c r="BN27" s="271"/>
      <c r="BO27" s="277" t="e">
        <f t="shared" si="10"/>
        <v>#N/A</v>
      </c>
      <c r="BP27" s="273"/>
      <c r="BQ27" s="273"/>
      <c r="BR27" s="273" t="e">
        <f t="shared" si="11"/>
        <v>#N/A</v>
      </c>
    </row>
    <row r="28" spans="1:70">
      <c r="A28" s="287">
        <f t="shared" si="12"/>
        <v>44970</v>
      </c>
      <c r="B28" s="288">
        <v>25</v>
      </c>
      <c r="C28" s="289">
        <f>[1]master!K29</f>
        <v>3090</v>
      </c>
      <c r="D28" s="290">
        <f t="shared" si="13"/>
        <v>125</v>
      </c>
      <c r="E28" s="261" t="e">
        <f t="shared" si="0"/>
        <v>#N/A</v>
      </c>
      <c r="F28" s="310" t="e">
        <f t="shared" si="16"/>
        <v>#N/A</v>
      </c>
      <c r="G28" s="297" t="e">
        <f t="shared" si="26"/>
        <v>#N/A</v>
      </c>
      <c r="H28" s="264" t="e">
        <f t="shared" si="27"/>
        <v>#N/A</v>
      </c>
      <c r="I28" s="297" t="e">
        <f t="shared" si="28"/>
        <v>#N/A</v>
      </c>
      <c r="J28" s="264" t="e">
        <f t="shared" si="29"/>
        <v>#N/A</v>
      </c>
      <c r="K28" s="297" t="e">
        <f t="shared" si="30"/>
        <v>#N/A</v>
      </c>
      <c r="L28" s="264" t="e">
        <f t="shared" si="31"/>
        <v>#N/A</v>
      </c>
      <c r="M28" s="297" t="e">
        <f t="shared" si="32"/>
        <v>#N/A</v>
      </c>
      <c r="N28" s="264" t="e">
        <f t="shared" si="5"/>
        <v>#N/A</v>
      </c>
      <c r="O28" s="297" t="e">
        <f t="shared" si="33"/>
        <v>#N/A</v>
      </c>
      <c r="P28" s="264" t="e">
        <f t="shared" si="5"/>
        <v>#N/A</v>
      </c>
      <c r="Q28" s="297" t="e">
        <f t="shared" si="34"/>
        <v>#N/A</v>
      </c>
      <c r="R28" s="264" t="e">
        <f t="shared" ref="R28" si="123">Q28-Q27</f>
        <v>#N/A</v>
      </c>
      <c r="S28" s="297" t="e">
        <f t="shared" si="36"/>
        <v>#N/A</v>
      </c>
      <c r="T28" s="264" t="e">
        <f t="shared" ref="T28" si="124">S28-S27</f>
        <v>#N/A</v>
      </c>
      <c r="U28" s="297" t="e">
        <f t="shared" si="38"/>
        <v>#N/A</v>
      </c>
      <c r="V28" s="264" t="e">
        <f t="shared" ref="V28" si="125">U28-U27</f>
        <v>#N/A</v>
      </c>
      <c r="W28" s="297" t="e">
        <f t="shared" si="40"/>
        <v>#N/A</v>
      </c>
      <c r="X28" s="310" t="e">
        <f t="shared" si="41"/>
        <v>#N/A</v>
      </c>
      <c r="Y28" s="297" t="e">
        <f t="shared" si="42"/>
        <v>#N/A</v>
      </c>
      <c r="Z28" s="310" t="e">
        <f t="shared" si="43"/>
        <v>#N/A</v>
      </c>
      <c r="AA28" s="297" t="e">
        <f t="shared" si="44"/>
        <v>#N/A</v>
      </c>
      <c r="AB28" s="310" t="e">
        <f t="shared" si="45"/>
        <v>#N/A</v>
      </c>
      <c r="AC28" s="297" t="e">
        <f t="shared" si="46"/>
        <v>#N/A</v>
      </c>
      <c r="AD28" s="310" t="e">
        <f t="shared" si="47"/>
        <v>#N/A</v>
      </c>
      <c r="AE28" s="297" t="e">
        <f t="shared" si="48"/>
        <v>#N/A</v>
      </c>
      <c r="AF28" s="310" t="e">
        <f t="shared" si="49"/>
        <v>#N/A</v>
      </c>
      <c r="AG28" s="297" t="e">
        <f t="shared" si="50"/>
        <v>#N/A</v>
      </c>
      <c r="AH28" s="310" t="e">
        <f t="shared" si="51"/>
        <v>#N/A</v>
      </c>
      <c r="AI28" s="297" t="e">
        <f t="shared" si="52"/>
        <v>#N/A</v>
      </c>
      <c r="AJ28" s="310" t="e">
        <f t="shared" si="53"/>
        <v>#N/A</v>
      </c>
      <c r="AK28" s="297" t="e">
        <f t="shared" si="54"/>
        <v>#N/A</v>
      </c>
      <c r="AL28" s="312" t="e">
        <f t="shared" si="70"/>
        <v>#N/A</v>
      </c>
      <c r="AM28" s="291">
        <v>123</v>
      </c>
      <c r="AN28" s="292"/>
      <c r="AO28" s="293">
        <f t="shared" si="19"/>
        <v>0</v>
      </c>
      <c r="AP28" s="293"/>
      <c r="AQ28" s="294" t="e">
        <f t="shared" si="101"/>
        <v>#N/A</v>
      </c>
      <c r="AR28" s="294" t="e">
        <f t="shared" si="101"/>
        <v>#N/A</v>
      </c>
      <c r="AS28" s="295">
        <v>3825</v>
      </c>
      <c r="AT28" s="267" t="e">
        <f t="shared" si="1"/>
        <v>#N/A</v>
      </c>
      <c r="AU28" s="296" t="e">
        <f t="shared" si="111"/>
        <v>#N/A</v>
      </c>
      <c r="AV28" s="297" t="e">
        <f t="shared" si="55"/>
        <v>#N/A</v>
      </c>
      <c r="AW28" s="275" t="e">
        <f t="shared" si="2"/>
        <v>#N/A</v>
      </c>
      <c r="AX28" s="267" t="e">
        <f t="shared" si="56"/>
        <v>#N/A</v>
      </c>
      <c r="AY28" s="296" t="e">
        <f t="shared" si="57"/>
        <v>#N/A</v>
      </c>
      <c r="AZ28" s="267" t="e">
        <f t="shared" si="58"/>
        <v>#N/A</v>
      </c>
      <c r="BA28" s="296" t="e">
        <f t="shared" si="59"/>
        <v>#N/A</v>
      </c>
      <c r="BB28" s="267" t="e">
        <f t="shared" si="60"/>
        <v>#N/A</v>
      </c>
      <c r="BC28" s="296" t="e">
        <f t="shared" si="61"/>
        <v>#N/A</v>
      </c>
      <c r="BD28" s="267" t="e">
        <f t="shared" si="62"/>
        <v>#N/A</v>
      </c>
      <c r="BE28" s="296" t="e">
        <f t="shared" si="63"/>
        <v>#N/A</v>
      </c>
      <c r="BF28" s="267" t="e">
        <f t="shared" si="64"/>
        <v>#N/A</v>
      </c>
      <c r="BG28" s="296" t="e">
        <f t="shared" si="65"/>
        <v>#N/A</v>
      </c>
      <c r="BH28" s="297"/>
      <c r="BI28" s="296">
        <f t="shared" si="112"/>
        <v>0</v>
      </c>
      <c r="BJ28" s="297"/>
      <c r="BK28" s="296">
        <f t="shared" si="113"/>
        <v>0</v>
      </c>
      <c r="BL28" s="291">
        <v>125</v>
      </c>
      <c r="BM28" s="294"/>
      <c r="BN28" s="293"/>
      <c r="BO28" s="298" t="e">
        <f t="shared" si="10"/>
        <v>#N/A</v>
      </c>
      <c r="BP28" s="294"/>
      <c r="BQ28" s="294"/>
      <c r="BR28" s="294" t="e">
        <f t="shared" si="11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13"/>
        <v>110</v>
      </c>
      <c r="E29" s="261" t="e">
        <f t="shared" si="0"/>
        <v>#N/A</v>
      </c>
      <c r="F29" s="265" t="e">
        <f t="shared" si="16"/>
        <v>#N/A</v>
      </c>
      <c r="G29" s="267" t="e">
        <f t="shared" si="26"/>
        <v>#N/A</v>
      </c>
      <c r="H29" s="264" t="e">
        <f t="shared" si="27"/>
        <v>#N/A</v>
      </c>
      <c r="I29" s="267" t="e">
        <f t="shared" si="28"/>
        <v>#N/A</v>
      </c>
      <c r="J29" s="264" t="e">
        <f t="shared" si="29"/>
        <v>#N/A</v>
      </c>
      <c r="K29" s="267" t="e">
        <f t="shared" si="30"/>
        <v>#N/A</v>
      </c>
      <c r="L29" s="264" t="e">
        <f t="shared" si="31"/>
        <v>#N/A</v>
      </c>
      <c r="M29" s="267" t="e">
        <f t="shared" si="32"/>
        <v>#N/A</v>
      </c>
      <c r="N29" s="264" t="e">
        <f t="shared" si="5"/>
        <v>#N/A</v>
      </c>
      <c r="O29" s="267" t="e">
        <f t="shared" si="33"/>
        <v>#N/A</v>
      </c>
      <c r="P29" s="264" t="e">
        <f t="shared" si="5"/>
        <v>#N/A</v>
      </c>
      <c r="Q29" s="267" t="e">
        <f t="shared" si="34"/>
        <v>#N/A</v>
      </c>
      <c r="R29" s="264" t="e">
        <f t="shared" ref="R29" si="126">Q29-Q28</f>
        <v>#N/A</v>
      </c>
      <c r="S29" s="267" t="e">
        <f t="shared" si="36"/>
        <v>#N/A</v>
      </c>
      <c r="T29" s="264" t="e">
        <f t="shared" ref="T29" si="127">S29-S28</f>
        <v>#N/A</v>
      </c>
      <c r="U29" s="267" t="e">
        <f t="shared" si="38"/>
        <v>#N/A</v>
      </c>
      <c r="V29" s="264" t="e">
        <f t="shared" ref="V29" si="128">U29-U28</f>
        <v>#N/A</v>
      </c>
      <c r="W29" s="266" t="e">
        <f t="shared" si="40"/>
        <v>#N/A</v>
      </c>
      <c r="X29" s="265" t="e">
        <f t="shared" si="41"/>
        <v>#N/A</v>
      </c>
      <c r="Y29" s="266" t="e">
        <f t="shared" si="42"/>
        <v>#N/A</v>
      </c>
      <c r="Z29" s="265" t="e">
        <f t="shared" si="43"/>
        <v>#N/A</v>
      </c>
      <c r="AA29" s="267" t="e">
        <f t="shared" si="44"/>
        <v>#N/A</v>
      </c>
      <c r="AB29" s="265" t="e">
        <f t="shared" si="45"/>
        <v>#N/A</v>
      </c>
      <c r="AC29" s="267" t="e">
        <f t="shared" si="46"/>
        <v>#N/A</v>
      </c>
      <c r="AD29" s="265" t="e">
        <f t="shared" si="47"/>
        <v>#N/A</v>
      </c>
      <c r="AE29" s="267" t="e">
        <f t="shared" si="48"/>
        <v>#N/A</v>
      </c>
      <c r="AF29" s="265" t="e">
        <f t="shared" si="49"/>
        <v>#N/A</v>
      </c>
      <c r="AG29" s="267" t="e">
        <f t="shared" si="50"/>
        <v>#N/A</v>
      </c>
      <c r="AH29" s="265" t="e">
        <f t="shared" si="51"/>
        <v>#N/A</v>
      </c>
      <c r="AI29" s="266" t="e">
        <f t="shared" si="52"/>
        <v>#N/A</v>
      </c>
      <c r="AJ29" s="265" t="e">
        <f t="shared" si="53"/>
        <v>#N/A</v>
      </c>
      <c r="AK29" s="266" t="e">
        <f t="shared" si="54"/>
        <v>#N/A</v>
      </c>
      <c r="AL29" s="279" t="e">
        <f t="shared" si="70"/>
        <v>#N/A</v>
      </c>
      <c r="AM29" s="284"/>
      <c r="AN29" s="286"/>
      <c r="AO29" s="271"/>
      <c r="AP29" s="271"/>
      <c r="AQ29" s="273" t="e">
        <f t="shared" si="101"/>
        <v>#N/A</v>
      </c>
      <c r="AR29" s="273" t="e">
        <f t="shared" si="101"/>
        <v>#N/A</v>
      </c>
      <c r="AS29" s="285" t="e">
        <f>master!#REF!</f>
        <v>#REF!</v>
      </c>
      <c r="AT29" s="267" t="e">
        <f t="shared" si="1"/>
        <v>#N/A</v>
      </c>
      <c r="AU29" s="275" t="e">
        <f t="shared" si="111"/>
        <v>#N/A</v>
      </c>
      <c r="AV29" s="267" t="e">
        <f t="shared" si="55"/>
        <v>#N/A</v>
      </c>
      <c r="AW29" s="275" t="e">
        <f t="shared" si="2"/>
        <v>#N/A</v>
      </c>
      <c r="AX29" s="267" t="e">
        <f t="shared" si="56"/>
        <v>#N/A</v>
      </c>
      <c r="AY29" s="275" t="e">
        <f t="shared" si="57"/>
        <v>#N/A</v>
      </c>
      <c r="AZ29" s="267" t="e">
        <f t="shared" si="58"/>
        <v>#N/A</v>
      </c>
      <c r="BA29" s="275" t="e">
        <f t="shared" si="59"/>
        <v>#N/A</v>
      </c>
      <c r="BB29" s="267" t="e">
        <f t="shared" si="60"/>
        <v>#N/A</v>
      </c>
      <c r="BC29" s="275" t="e">
        <f t="shared" si="61"/>
        <v>#N/A</v>
      </c>
      <c r="BD29" s="267" t="e">
        <f t="shared" si="62"/>
        <v>#N/A</v>
      </c>
      <c r="BE29" s="275" t="e">
        <f t="shared" si="63"/>
        <v>#N/A</v>
      </c>
      <c r="BF29" s="267" t="e">
        <f t="shared" si="64"/>
        <v>#N/A</v>
      </c>
      <c r="BG29" s="275" t="e">
        <f t="shared" si="65"/>
        <v>#N/A</v>
      </c>
      <c r="BH29" s="267"/>
      <c r="BI29" s="275">
        <f t="shared" si="112"/>
        <v>0</v>
      </c>
      <c r="BJ29" s="267"/>
      <c r="BK29" s="275">
        <f t="shared" si="113"/>
        <v>0</v>
      </c>
      <c r="BL29" s="284">
        <v>125</v>
      </c>
      <c r="BM29" s="276"/>
      <c r="BN29" s="271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0"/>
        <v>#N/A</v>
      </c>
      <c r="F30" s="265" t="e">
        <f t="shared" si="16"/>
        <v>#N/A</v>
      </c>
      <c r="G30" s="267" t="e">
        <f t="shared" si="26"/>
        <v>#N/A</v>
      </c>
      <c r="H30" s="264" t="e">
        <f t="shared" si="27"/>
        <v>#N/A</v>
      </c>
      <c r="I30" s="267" t="e">
        <f t="shared" si="28"/>
        <v>#N/A</v>
      </c>
      <c r="J30" s="264" t="e">
        <f t="shared" si="29"/>
        <v>#N/A</v>
      </c>
      <c r="K30" s="267" t="e">
        <f t="shared" si="30"/>
        <v>#N/A</v>
      </c>
      <c r="L30" s="264" t="e">
        <f t="shared" si="31"/>
        <v>#N/A</v>
      </c>
      <c r="M30" s="267" t="e">
        <f t="shared" si="32"/>
        <v>#N/A</v>
      </c>
      <c r="N30" s="264" t="e">
        <f t="shared" si="5"/>
        <v>#N/A</v>
      </c>
      <c r="O30" s="267" t="e">
        <f t="shared" si="33"/>
        <v>#N/A</v>
      </c>
      <c r="P30" s="264" t="e">
        <f t="shared" si="5"/>
        <v>#N/A</v>
      </c>
      <c r="Q30" s="267" t="e">
        <f t="shared" si="34"/>
        <v>#N/A</v>
      </c>
      <c r="R30" s="264" t="e">
        <f t="shared" ref="R30" si="129">Q30-Q29</f>
        <v>#N/A</v>
      </c>
      <c r="S30" s="267" t="e">
        <f t="shared" si="36"/>
        <v>#N/A</v>
      </c>
      <c r="T30" s="264" t="e">
        <f t="shared" ref="T30" si="130">S30-S29</f>
        <v>#N/A</v>
      </c>
      <c r="U30" s="267" t="e">
        <f t="shared" si="38"/>
        <v>#N/A</v>
      </c>
      <c r="V30" s="264" t="e">
        <f t="shared" ref="V30" si="131">U30-U29</f>
        <v>#N/A</v>
      </c>
      <c r="W30" s="266" t="e">
        <f t="shared" si="40"/>
        <v>#N/A</v>
      </c>
      <c r="X30" s="265" t="e">
        <f t="shared" si="41"/>
        <v>#N/A</v>
      </c>
      <c r="Y30" s="266" t="e">
        <f t="shared" si="42"/>
        <v>#N/A</v>
      </c>
      <c r="Z30" s="265" t="e">
        <f t="shared" si="43"/>
        <v>#N/A</v>
      </c>
      <c r="AA30" s="267" t="e">
        <f t="shared" si="44"/>
        <v>#N/A</v>
      </c>
      <c r="AB30" s="265" t="e">
        <f t="shared" si="45"/>
        <v>#N/A</v>
      </c>
      <c r="AC30" s="267" t="e">
        <f t="shared" si="46"/>
        <v>#N/A</v>
      </c>
      <c r="AD30" s="265" t="e">
        <f t="shared" si="47"/>
        <v>#N/A</v>
      </c>
      <c r="AE30" s="267" t="e">
        <f t="shared" si="48"/>
        <v>#N/A</v>
      </c>
      <c r="AF30" s="265" t="e">
        <f t="shared" si="49"/>
        <v>#N/A</v>
      </c>
      <c r="AG30" s="267" t="e">
        <f t="shared" si="50"/>
        <v>#N/A</v>
      </c>
      <c r="AH30" s="265" t="e">
        <f t="shared" si="51"/>
        <v>#N/A</v>
      </c>
      <c r="AI30" s="266" t="e">
        <f t="shared" si="52"/>
        <v>#N/A</v>
      </c>
      <c r="AJ30" s="265" t="e">
        <f t="shared" si="53"/>
        <v>#N/A</v>
      </c>
      <c r="AK30" s="266" t="e">
        <f t="shared" si="54"/>
        <v>#N/A</v>
      </c>
      <c r="AL30" s="279" t="e">
        <f t="shared" si="70"/>
        <v>#N/A</v>
      </c>
      <c r="AM30" s="284"/>
      <c r="AN30" s="286"/>
      <c r="AO30" s="271"/>
      <c r="AP30" s="271"/>
      <c r="AQ30" s="273" t="e">
        <f t="shared" si="101"/>
        <v>#N/A</v>
      </c>
      <c r="AR30" s="273" t="e">
        <f t="shared" si="101"/>
        <v>#N/A</v>
      </c>
      <c r="AS30" s="285" t="e">
        <f>master!#REF!</f>
        <v>#REF!</v>
      </c>
      <c r="AT30" s="267" t="e">
        <f t="shared" si="1"/>
        <v>#N/A</v>
      </c>
      <c r="AU30" s="275" t="e">
        <f t="shared" si="111"/>
        <v>#N/A</v>
      </c>
      <c r="AV30" s="267" t="e">
        <f t="shared" si="55"/>
        <v>#N/A</v>
      </c>
      <c r="AW30" s="275" t="e">
        <f t="shared" si="2"/>
        <v>#N/A</v>
      </c>
      <c r="AX30" s="267" t="e">
        <f t="shared" si="56"/>
        <v>#N/A</v>
      </c>
      <c r="AY30" s="275" t="e">
        <f t="shared" si="57"/>
        <v>#N/A</v>
      </c>
      <c r="AZ30" s="267" t="e">
        <f t="shared" si="58"/>
        <v>#N/A</v>
      </c>
      <c r="BA30" s="275" t="e">
        <f t="shared" si="59"/>
        <v>#N/A</v>
      </c>
      <c r="BB30" s="267" t="e">
        <f t="shared" si="60"/>
        <v>#N/A</v>
      </c>
      <c r="BC30" s="275" t="e">
        <f t="shared" si="61"/>
        <v>#N/A</v>
      </c>
      <c r="BD30" s="267" t="e">
        <f t="shared" si="62"/>
        <v>#N/A</v>
      </c>
      <c r="BE30" s="275" t="e">
        <f t="shared" si="63"/>
        <v>#N/A</v>
      </c>
      <c r="BF30" s="267" t="e">
        <f t="shared" si="64"/>
        <v>#N/A</v>
      </c>
      <c r="BG30" s="275" t="e">
        <f t="shared" si="65"/>
        <v>#N/A</v>
      </c>
      <c r="BH30" s="267"/>
      <c r="BI30" s="275">
        <f t="shared" si="112"/>
        <v>0</v>
      </c>
      <c r="BJ30" s="267"/>
      <c r="BK30" s="275">
        <f t="shared" si="113"/>
        <v>0</v>
      </c>
      <c r="BL30" s="284"/>
      <c r="BM30" s="276"/>
      <c r="BN30" s="271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0"/>
        <v>#N/A</v>
      </c>
      <c r="F31" s="265" t="e">
        <f t="shared" si="16"/>
        <v>#N/A</v>
      </c>
      <c r="G31" s="267" t="e">
        <f t="shared" si="26"/>
        <v>#N/A</v>
      </c>
      <c r="H31" s="264" t="e">
        <f t="shared" si="27"/>
        <v>#N/A</v>
      </c>
      <c r="I31" s="267" t="e">
        <f t="shared" si="28"/>
        <v>#N/A</v>
      </c>
      <c r="J31" s="264" t="e">
        <f t="shared" si="29"/>
        <v>#N/A</v>
      </c>
      <c r="K31" s="267" t="e">
        <f t="shared" si="30"/>
        <v>#N/A</v>
      </c>
      <c r="L31" s="264" t="e">
        <f t="shared" si="31"/>
        <v>#N/A</v>
      </c>
      <c r="M31" s="267" t="e">
        <f t="shared" si="32"/>
        <v>#N/A</v>
      </c>
      <c r="N31" s="264" t="e">
        <f t="shared" si="5"/>
        <v>#N/A</v>
      </c>
      <c r="O31" s="267" t="e">
        <f t="shared" si="33"/>
        <v>#N/A</v>
      </c>
      <c r="P31" s="264" t="e">
        <f t="shared" si="5"/>
        <v>#N/A</v>
      </c>
      <c r="Q31" s="267" t="e">
        <f t="shared" si="34"/>
        <v>#N/A</v>
      </c>
      <c r="R31" s="264" t="e">
        <f t="shared" ref="R31" si="132">Q31-Q30</f>
        <v>#N/A</v>
      </c>
      <c r="S31" s="267" t="e">
        <f t="shared" si="36"/>
        <v>#N/A</v>
      </c>
      <c r="T31" s="264" t="e">
        <f t="shared" ref="T31" si="133">S31-S30</f>
        <v>#N/A</v>
      </c>
      <c r="U31" s="267" t="e">
        <f t="shared" si="38"/>
        <v>#N/A</v>
      </c>
      <c r="V31" s="264" t="e">
        <f t="shared" ref="V31" si="134">U31-U30</f>
        <v>#N/A</v>
      </c>
      <c r="W31" s="266" t="e">
        <f t="shared" si="40"/>
        <v>#N/A</v>
      </c>
      <c r="X31" s="265" t="e">
        <f t="shared" si="41"/>
        <v>#N/A</v>
      </c>
      <c r="Y31" s="266" t="e">
        <f t="shared" si="42"/>
        <v>#N/A</v>
      </c>
      <c r="Z31" s="265" t="e">
        <f t="shared" si="43"/>
        <v>#N/A</v>
      </c>
      <c r="AA31" s="267" t="e">
        <f t="shared" si="44"/>
        <v>#N/A</v>
      </c>
      <c r="AB31" s="265" t="e">
        <f t="shared" si="45"/>
        <v>#N/A</v>
      </c>
      <c r="AC31" s="267" t="e">
        <f t="shared" si="46"/>
        <v>#N/A</v>
      </c>
      <c r="AD31" s="265" t="e">
        <f t="shared" si="47"/>
        <v>#N/A</v>
      </c>
      <c r="AE31" s="267" t="e">
        <f t="shared" si="48"/>
        <v>#N/A</v>
      </c>
      <c r="AF31" s="265" t="e">
        <f t="shared" si="49"/>
        <v>#N/A</v>
      </c>
      <c r="AG31" s="267" t="e">
        <f t="shared" si="50"/>
        <v>#N/A</v>
      </c>
      <c r="AH31" s="265" t="e">
        <f t="shared" si="51"/>
        <v>#N/A</v>
      </c>
      <c r="AI31" s="266" t="e">
        <f t="shared" si="52"/>
        <v>#N/A</v>
      </c>
      <c r="AJ31" s="265" t="e">
        <f t="shared" si="53"/>
        <v>#N/A</v>
      </c>
      <c r="AK31" s="266" t="e">
        <f t="shared" si="54"/>
        <v>#N/A</v>
      </c>
      <c r="AL31" s="279" t="e">
        <f t="shared" si="70"/>
        <v>#N/A</v>
      </c>
      <c r="AM31" s="284"/>
      <c r="AN31" s="286"/>
      <c r="AO31" s="271"/>
      <c r="AP31" s="271"/>
      <c r="AQ31" s="273" t="e">
        <f t="shared" si="101"/>
        <v>#N/A</v>
      </c>
      <c r="AR31" s="273" t="e">
        <f t="shared" si="101"/>
        <v>#N/A</v>
      </c>
      <c r="AS31" s="285" t="e">
        <f>master!#REF!</f>
        <v>#REF!</v>
      </c>
      <c r="AT31" s="267" t="e">
        <f t="shared" si="1"/>
        <v>#N/A</v>
      </c>
      <c r="AU31" s="275" t="e">
        <f t="shared" si="111"/>
        <v>#N/A</v>
      </c>
      <c r="AV31" s="267" t="e">
        <f t="shared" si="55"/>
        <v>#N/A</v>
      </c>
      <c r="AW31" s="275" t="e">
        <f t="shared" si="2"/>
        <v>#N/A</v>
      </c>
      <c r="AX31" s="267" t="e">
        <f t="shared" si="56"/>
        <v>#N/A</v>
      </c>
      <c r="AY31" s="275" t="e">
        <f t="shared" si="57"/>
        <v>#N/A</v>
      </c>
      <c r="AZ31" s="267" t="e">
        <f t="shared" si="58"/>
        <v>#N/A</v>
      </c>
      <c r="BA31" s="275" t="e">
        <f t="shared" si="59"/>
        <v>#N/A</v>
      </c>
      <c r="BB31" s="267" t="e">
        <f t="shared" si="60"/>
        <v>#N/A</v>
      </c>
      <c r="BC31" s="275" t="e">
        <f t="shared" si="61"/>
        <v>#N/A</v>
      </c>
      <c r="BD31" s="267" t="e">
        <f t="shared" si="62"/>
        <v>#N/A</v>
      </c>
      <c r="BE31" s="275" t="e">
        <f t="shared" si="63"/>
        <v>#N/A</v>
      </c>
      <c r="BF31" s="267" t="e">
        <f t="shared" si="64"/>
        <v>#N/A</v>
      </c>
      <c r="BG31" s="275" t="e">
        <f t="shared" si="65"/>
        <v>#N/A</v>
      </c>
      <c r="BH31" s="267"/>
      <c r="BI31" s="275">
        <f t="shared" si="112"/>
        <v>0</v>
      </c>
      <c r="BJ31" s="267"/>
      <c r="BK31" s="275">
        <f t="shared" si="113"/>
        <v>0</v>
      </c>
      <c r="BL31" s="284"/>
      <c r="BM31" s="276"/>
      <c r="BN31" s="271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77" priority="4" operator="greaterThan">
      <formula>0</formula>
    </cfRule>
    <cfRule type="cellIs" dxfId="76" priority="5" operator="lessThan">
      <formula>0</formula>
    </cfRule>
  </conditionalFormatting>
  <conditionalFormatting sqref="E1:BR3 E32:BR1048576 E4:AR28 E29:AS31 AT4:BR31">
    <cfRule type="containsErrors" dxfId="75" priority="3">
      <formula>ISERROR(E1)</formula>
    </cfRule>
  </conditionalFormatting>
  <conditionalFormatting sqref="AS7:AS28">
    <cfRule type="containsErrors" dxfId="74" priority="2">
      <formula>ISERROR(AS7)</formula>
    </cfRule>
  </conditionalFormatting>
  <conditionalFormatting sqref="AS4:AS6">
    <cfRule type="containsErrors" dxfId="73" priority="1">
      <formula>ISERROR(AS4)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EU39"/>
  <sheetViews>
    <sheetView zoomScale="70" zoomScaleNormal="70" workbookViewId="0">
      <pane xSplit="4" ySplit="3" topLeftCell="AC4" activePane="bottomRight" state="frozen"/>
      <selection pane="bottomRight" activeCell="A9" sqref="A9:XFD9"/>
      <selection pane="bottomLeft" activeCell="A4" sqref="A4"/>
      <selection pane="topRight" activeCell="A4" sqref="A4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0" style="222" hidden="1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70" width="8.625" style="222"/>
    <col min="71" max="106" width="0.875" style="222" customWidth="1"/>
    <col min="107" max="107" width="12.375" style="222" customWidth="1"/>
    <col min="108" max="108" width="15" style="222" customWidth="1"/>
    <col min="109" max="109" width="11.75" style="222" customWidth="1"/>
    <col min="110" max="110" width="7.75" style="222" customWidth="1"/>
    <col min="111" max="111" width="8.5" style="222" customWidth="1"/>
    <col min="112" max="112" width="9.875" style="222" customWidth="1"/>
    <col min="113" max="113" width="6" style="222" customWidth="1"/>
    <col min="114" max="114" width="14.625" style="222" customWidth="1"/>
    <col min="115" max="115" width="16.25" style="222" customWidth="1"/>
    <col min="116" max="116" width="11" style="222" customWidth="1"/>
    <col min="117" max="125" width="1.125" style="222" customWidth="1"/>
    <col min="126" max="126" width="12.375" style="222" customWidth="1"/>
    <col min="127" max="127" width="15" style="222" customWidth="1"/>
    <col min="128" max="142" width="5.75" style="222" customWidth="1"/>
    <col min="143" max="143" width="6.375" style="222" customWidth="1"/>
    <col min="144" max="145" width="5.75" style="222" customWidth="1"/>
    <col min="146" max="149" width="6.625" style="222" customWidth="1"/>
    <col min="150" max="150" width="6.875" style="222" customWidth="1"/>
    <col min="151" max="151" width="10.25" style="222" customWidth="1"/>
    <col min="152" max="152" width="14" style="222" bestFit="1" customWidth="1"/>
    <col min="153" max="16384" width="8.625" style="222"/>
  </cols>
  <sheetData>
    <row r="1" spans="1:151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1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22</v>
      </c>
      <c r="DV2" s="323" t="s">
        <v>46</v>
      </c>
      <c r="DW2" s="324" t="s">
        <v>22</v>
      </c>
    </row>
    <row r="3" spans="1:151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248"/>
      <c r="BO3" s="256" t="s">
        <v>8</v>
      </c>
      <c r="BP3" s="249" t="s">
        <v>74</v>
      </c>
      <c r="BQ3" s="249" t="s">
        <v>75</v>
      </c>
      <c r="BR3" s="250" t="s">
        <v>71</v>
      </c>
    </row>
    <row r="4" spans="1:151">
      <c r="A4" s="257">
        <v>44802</v>
      </c>
      <c r="B4" s="258">
        <v>1</v>
      </c>
      <c r="C4" s="259">
        <f>[1]master!K5</f>
        <v>115</v>
      </c>
      <c r="D4" s="260"/>
      <c r="E4" s="261">
        <f t="shared" ref="E4:E31" si="0">AVERAGE(G4,I4,K4,M4,O4,Q4,S4,U4,W4,Y4,AA4,AC4,AE4,AG4,AI4,AK4)</f>
        <v>139.81142857142859</v>
      </c>
      <c r="F4" s="262"/>
      <c r="G4" s="263"/>
      <c r="H4" s="262"/>
      <c r="I4" s="263">
        <v>138.78</v>
      </c>
      <c r="J4" s="262"/>
      <c r="K4" s="263">
        <v>138.1</v>
      </c>
      <c r="L4" s="262"/>
      <c r="M4" s="263">
        <v>137.80000000000001</v>
      </c>
      <c r="N4" s="262"/>
      <c r="O4" s="263">
        <v>137.80000000000001</v>
      </c>
      <c r="P4" s="262"/>
      <c r="Q4" s="263">
        <v>141.94</v>
      </c>
      <c r="R4" s="262"/>
      <c r="S4" s="263">
        <v>142.76</v>
      </c>
      <c r="T4" s="302"/>
      <c r="U4" s="263">
        <v>141.5</v>
      </c>
      <c r="V4" s="275"/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f>IF(DE7&gt;0,DE7,NA())</f>
        <v>#N/A</v>
      </c>
      <c r="AR4" s="273" t="e">
        <f>IF(DF7&gt;0,DF7,NA())</f>
        <v>#N/A</v>
      </c>
      <c r="AS4" s="274">
        <v>150</v>
      </c>
      <c r="AT4" s="267">
        <f t="shared" ref="AT4:AT31" si="1">AVERAGE(AV4,AX4,AZ4,BB4,BD4,BF4,BH4,BJ4)</f>
        <v>166.44</v>
      </c>
      <c r="AU4" s="275"/>
      <c r="AV4" s="267">
        <v>166.44</v>
      </c>
      <c r="AW4" s="311">
        <f t="shared" ref="AW4:AW31" si="2">AV4-AV3</f>
        <v>165.44</v>
      </c>
      <c r="AX4" s="267"/>
      <c r="AY4" s="275">
        <f t="shared" ref="AY4:AY5" si="3">AX4-AX3</f>
        <v>-2</v>
      </c>
      <c r="AZ4" s="267"/>
      <c r="BA4" s="275">
        <f t="shared" ref="BA4:BA5" si="4">AZ4-AZ3</f>
        <v>-3</v>
      </c>
      <c r="BB4" s="267"/>
      <c r="BC4" s="275">
        <f t="shared" ref="BC4:BC5" si="5">BB4-BB3</f>
        <v>-4</v>
      </c>
      <c r="BD4" s="267"/>
      <c r="BE4" s="275">
        <f t="shared" ref="BE4:BE5" si="6">BD4-BD3</f>
        <v>-5</v>
      </c>
      <c r="BF4" s="267"/>
      <c r="BG4" s="275"/>
      <c r="BH4" s="267"/>
      <c r="BI4" s="275"/>
      <c r="BJ4" s="267"/>
      <c r="BK4" s="275"/>
      <c r="BL4" s="269">
        <v>31</v>
      </c>
      <c r="BM4" s="276"/>
      <c r="BN4" s="271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  <c r="DV4" s="323" t="s">
        <v>7</v>
      </c>
      <c r="DW4" s="323" t="s">
        <v>6</v>
      </c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 s="324"/>
    </row>
    <row r="5" spans="1:151">
      <c r="A5" s="257">
        <f>A4+7</f>
        <v>44809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282.31428571428575</v>
      </c>
      <c r="F5" s="264">
        <f>E5-E4</f>
        <v>142.50285714285715</v>
      </c>
      <c r="G5" s="263"/>
      <c r="H5" s="264"/>
      <c r="I5" s="263">
        <v>247.06</v>
      </c>
      <c r="J5" s="264">
        <f t="shared" ref="J5:J7" si="7">I5-I4</f>
        <v>108.28</v>
      </c>
      <c r="K5" s="263">
        <v>304.86</v>
      </c>
      <c r="L5" s="264">
        <f t="shared" ref="L5:L7" si="8">K5-K4</f>
        <v>166.76000000000002</v>
      </c>
      <c r="M5" s="263">
        <v>289.48</v>
      </c>
      <c r="N5" s="264">
        <f t="shared" ref="N5:N7" si="9">M5-M4</f>
        <v>151.68</v>
      </c>
      <c r="O5" s="263">
        <v>288.72000000000003</v>
      </c>
      <c r="P5" s="264">
        <f t="shared" ref="P5:P7" si="10">O5-O4</f>
        <v>150.92000000000002</v>
      </c>
      <c r="Q5" s="263">
        <v>287.44</v>
      </c>
      <c r="R5" s="264">
        <f t="shared" ref="R5:R7" si="11">Q5-Q4</f>
        <v>145.5</v>
      </c>
      <c r="S5" s="263">
        <v>279.36</v>
      </c>
      <c r="T5" s="264">
        <f t="shared" ref="T5:T7" si="12">S5-S4</f>
        <v>136.60000000000002</v>
      </c>
      <c r="U5" s="263">
        <v>279.27999999999997</v>
      </c>
      <c r="V5" s="265">
        <f t="shared" ref="V5:V7" si="13">U5-U4</f>
        <v>137.77999999999997</v>
      </c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79">
        <f>AK8-AK7</f>
        <v>107</v>
      </c>
      <c r="AM5" s="269">
        <v>28</v>
      </c>
      <c r="AN5" s="270"/>
      <c r="AO5" s="271">
        <f>AN5-AN4</f>
        <v>0</v>
      </c>
      <c r="AP5" s="271"/>
      <c r="AQ5" s="272" t="e">
        <f t="shared" ref="AQ5:AR20" si="14">IF(DE8&gt;0,DE8,NA())</f>
        <v>#N/A</v>
      </c>
      <c r="AR5" s="273" t="e">
        <f t="shared" si="14"/>
        <v>#N/A</v>
      </c>
      <c r="AS5" s="274">
        <v>320</v>
      </c>
      <c r="AT5" s="267">
        <f t="shared" si="1"/>
        <v>338</v>
      </c>
      <c r="AU5" s="311">
        <f>AT5-AT4</f>
        <v>171.56</v>
      </c>
      <c r="AV5" s="267">
        <v>338</v>
      </c>
      <c r="AW5" s="311">
        <f t="shared" si="2"/>
        <v>171.56</v>
      </c>
      <c r="AX5" s="267"/>
      <c r="AY5" s="275">
        <f t="shared" si="3"/>
        <v>0</v>
      </c>
      <c r="AZ5" s="267"/>
      <c r="BA5" s="275">
        <f t="shared" si="4"/>
        <v>0</v>
      </c>
      <c r="BB5" s="267"/>
      <c r="BC5" s="275">
        <f t="shared" si="5"/>
        <v>0</v>
      </c>
      <c r="BD5" s="267"/>
      <c r="BE5" s="275">
        <f t="shared" si="6"/>
        <v>0</v>
      </c>
      <c r="BF5" s="267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1"/>
      <c r="BO5" s="277" t="e">
        <f t="shared" ref="BO5:BO28" si="15">IF(DH8&gt;0,DH8,NA())</f>
        <v>#N/A</v>
      </c>
      <c r="BP5" s="273"/>
      <c r="BQ5" s="273"/>
      <c r="BR5" s="273" t="e">
        <f t="shared" ref="BR5:BR28" si="16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4"/>
      <c r="DW5" s="324" t="s">
        <v>11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 t="s">
        <v>12</v>
      </c>
      <c r="EN5" s="324" t="s">
        <v>13</v>
      </c>
      <c r="EO5" s="324"/>
      <c r="EP5" s="324"/>
      <c r="EQ5" s="324"/>
      <c r="ER5" s="324"/>
      <c r="ES5" s="324"/>
      <c r="ET5" s="324" t="s">
        <v>14</v>
      </c>
      <c r="EU5" s="324" t="s">
        <v>79</v>
      </c>
    </row>
    <row r="6" spans="1:151">
      <c r="A6" s="257">
        <f t="shared" ref="A6:A28" si="17">A5+7</f>
        <v>44816</v>
      </c>
      <c r="B6" s="258">
        <v>3</v>
      </c>
      <c r="C6" s="259">
        <f>[1]master!K7</f>
        <v>335</v>
      </c>
      <c r="D6" s="260">
        <f t="shared" ref="D6:D29" si="18">C6-C5</f>
        <v>120</v>
      </c>
      <c r="E6" s="261">
        <f t="shared" si="0"/>
        <v>394.55421355714282</v>
      </c>
      <c r="F6" s="264">
        <f>E6-E5</f>
        <v>112.23992784285707</v>
      </c>
      <c r="G6" s="263"/>
      <c r="H6" s="264"/>
      <c r="I6" s="263">
        <v>370.96</v>
      </c>
      <c r="J6" s="264"/>
      <c r="K6" s="263">
        <v>404.95</v>
      </c>
      <c r="L6" s="264"/>
      <c r="M6" s="263">
        <v>362.38</v>
      </c>
      <c r="N6" s="264"/>
      <c r="O6" s="263">
        <v>395</v>
      </c>
      <c r="P6" s="264"/>
      <c r="Q6" s="263">
        <v>432.44</v>
      </c>
      <c r="R6" s="264"/>
      <c r="S6" s="263">
        <v>401.2</v>
      </c>
      <c r="T6" s="264"/>
      <c r="U6" s="263">
        <v>394.94949489999999</v>
      </c>
      <c r="V6" s="265">
        <f t="shared" si="13"/>
        <v>115.66949490000002</v>
      </c>
      <c r="W6" s="263"/>
      <c r="X6" s="265"/>
      <c r="Y6" s="263"/>
      <c r="Z6" s="265"/>
      <c r="AA6" s="263"/>
      <c r="AB6" s="265"/>
      <c r="AC6" s="263"/>
      <c r="AD6" s="265"/>
      <c r="AE6" s="267"/>
      <c r="AF6" s="265"/>
      <c r="AG6" s="267"/>
      <c r="AH6" s="265"/>
      <c r="AI6" s="267"/>
      <c r="AJ6" s="265"/>
      <c r="AK6" s="267"/>
      <c r="AL6" s="279">
        <f>AK9-AK8</f>
        <v>168</v>
      </c>
      <c r="AM6" s="269">
        <v>31</v>
      </c>
      <c r="AN6" s="270"/>
      <c r="AO6" s="271">
        <f>AN6-AN5</f>
        <v>0</v>
      </c>
      <c r="AP6" s="271"/>
      <c r="AQ6" s="272" t="e">
        <f t="shared" si="14"/>
        <v>#N/A</v>
      </c>
      <c r="AR6" s="273" t="e">
        <f t="shared" si="14"/>
        <v>#N/A</v>
      </c>
      <c r="AS6" s="274">
        <v>525</v>
      </c>
      <c r="AT6" s="267">
        <f t="shared" si="1"/>
        <v>481</v>
      </c>
      <c r="AU6" s="311">
        <f t="shared" ref="AU6:AU31" si="19">AT6-AT5</f>
        <v>143</v>
      </c>
      <c r="AV6" s="267">
        <v>481</v>
      </c>
      <c r="AW6" s="275">
        <f t="shared" si="2"/>
        <v>143</v>
      </c>
      <c r="AX6" s="267"/>
      <c r="AY6" s="275"/>
      <c r="AZ6" s="267"/>
      <c r="BA6" s="275"/>
      <c r="BB6" s="267"/>
      <c r="BC6" s="275"/>
      <c r="BD6" s="267"/>
      <c r="BE6" s="275"/>
      <c r="BF6" s="267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1"/>
      <c r="BO6" s="277" t="e">
        <f t="shared" si="15"/>
        <v>#N/A</v>
      </c>
      <c r="BP6" s="273"/>
      <c r="BQ6" s="273"/>
      <c r="BR6" s="273" t="e">
        <f t="shared" si="16"/>
        <v>#N/A</v>
      </c>
      <c r="DC6" s="323" t="s">
        <v>17</v>
      </c>
      <c r="DD6" s="324"/>
      <c r="DE6" s="324"/>
      <c r="DF6" s="324"/>
      <c r="DV6" s="323" t="s">
        <v>17</v>
      </c>
      <c r="DW6" s="324">
        <v>1</v>
      </c>
      <c r="DX6" s="324">
        <v>2</v>
      </c>
      <c r="DY6" s="324">
        <v>3</v>
      </c>
      <c r="DZ6" s="324">
        <v>4</v>
      </c>
      <c r="EA6" s="324">
        <v>5</v>
      </c>
      <c r="EB6" s="324">
        <v>6</v>
      </c>
      <c r="EC6" s="324">
        <v>7</v>
      </c>
      <c r="ED6" s="324">
        <v>8</v>
      </c>
      <c r="EE6" s="324">
        <v>9</v>
      </c>
      <c r="EF6" s="324">
        <v>10</v>
      </c>
      <c r="EG6" s="324">
        <v>11</v>
      </c>
      <c r="EH6" s="324">
        <v>12</v>
      </c>
      <c r="EI6" s="324">
        <v>13</v>
      </c>
      <c r="EJ6" s="324">
        <v>14</v>
      </c>
      <c r="EK6" s="324">
        <v>15</v>
      </c>
      <c r="EL6" s="324">
        <v>16</v>
      </c>
      <c r="EM6" s="324"/>
      <c r="EN6" s="324">
        <v>2</v>
      </c>
      <c r="EO6" s="324">
        <v>3</v>
      </c>
      <c r="EP6" s="324">
        <v>4</v>
      </c>
      <c r="EQ6" s="324">
        <v>5</v>
      </c>
      <c r="ER6" s="324">
        <v>6</v>
      </c>
      <c r="ES6" s="324">
        <v>7</v>
      </c>
      <c r="ET6" s="324"/>
      <c r="EU6" s="324"/>
    </row>
    <row r="7" spans="1:151">
      <c r="A7" s="257">
        <f t="shared" si="17"/>
        <v>44823</v>
      </c>
      <c r="B7" s="258">
        <v>4</v>
      </c>
      <c r="C7" s="259">
        <f>[1]master!K8</f>
        <v>470</v>
      </c>
      <c r="D7" s="260">
        <f t="shared" si="18"/>
        <v>135</v>
      </c>
      <c r="E7" s="261">
        <f t="shared" si="0"/>
        <v>503.0625</v>
      </c>
      <c r="F7" s="278">
        <f t="shared" ref="F7:F31" si="20">E7-E6</f>
        <v>108.50828644285718</v>
      </c>
      <c r="G7" s="263">
        <f>IF(DW7&gt;0,DW7,NA())</f>
        <v>478</v>
      </c>
      <c r="H7" s="264"/>
      <c r="I7" s="305">
        <f>IF(DX7&gt;0,DX7,NA())</f>
        <v>512</v>
      </c>
      <c r="J7" s="264">
        <f t="shared" si="7"/>
        <v>141.04000000000002</v>
      </c>
      <c r="K7" s="306">
        <f>IF(DY7&gt;0,DY7,NA())</f>
        <v>539</v>
      </c>
      <c r="L7" s="264">
        <f t="shared" si="8"/>
        <v>134.05000000000001</v>
      </c>
      <c r="M7" s="307">
        <f>IF(DZ7&gt;0,DZ7,NA())</f>
        <v>511</v>
      </c>
      <c r="N7" s="264">
        <f t="shared" si="9"/>
        <v>148.62</v>
      </c>
      <c r="O7" s="308">
        <f>IF(EA7&gt;0,EA7,NA())</f>
        <v>546</v>
      </c>
      <c r="P7" s="264">
        <f t="shared" si="10"/>
        <v>151</v>
      </c>
      <c r="Q7" s="309">
        <f>IF(EB7&gt;0,EB7,NA())</f>
        <v>476</v>
      </c>
      <c r="R7" s="264">
        <f t="shared" si="11"/>
        <v>43.56</v>
      </c>
      <c r="S7" s="267">
        <f>IF(EC7&gt;0,EC7,NA())</f>
        <v>500</v>
      </c>
      <c r="T7" s="264">
        <f t="shared" si="12"/>
        <v>98.800000000000011</v>
      </c>
      <c r="U7" s="267">
        <f>IF(ED7&gt;0,ED7,NA())</f>
        <v>511</v>
      </c>
      <c r="V7" s="265">
        <f t="shared" si="13"/>
        <v>116.05050510000001</v>
      </c>
      <c r="W7" s="266">
        <f>IF(EE7&gt;0,EE7,NA())</f>
        <v>512</v>
      </c>
      <c r="X7" s="265"/>
      <c r="Y7" s="266">
        <f>IF(EF7&gt;0,EF7,NA())</f>
        <v>519</v>
      </c>
      <c r="Z7" s="265"/>
      <c r="AA7" s="267">
        <f>IF(EG7&gt;0,EG7,NA())</f>
        <v>533</v>
      </c>
      <c r="AB7" s="265"/>
      <c r="AC7" s="267">
        <f>IF(EH7&gt;0,EH7,NA())</f>
        <v>430</v>
      </c>
      <c r="AD7" s="265"/>
      <c r="AE7" s="267">
        <f>IF(EI7&gt;0,EI7,NA())</f>
        <v>497</v>
      </c>
      <c r="AF7" s="265"/>
      <c r="AG7" s="267">
        <f>IF(EJ7&gt;0,EJ7,NA())</f>
        <v>492</v>
      </c>
      <c r="AH7" s="265"/>
      <c r="AI7" s="266">
        <f>IF(EK7&gt;0,EK7,NA())</f>
        <v>496</v>
      </c>
      <c r="AJ7" s="265"/>
      <c r="AK7" s="266">
        <f>IF(EL7&gt;0,EL7,NA())</f>
        <v>497</v>
      </c>
      <c r="AL7" s="279" t="e">
        <f>#REF!-AK9</f>
        <v>#REF!</v>
      </c>
      <c r="AM7" s="269">
        <v>33</v>
      </c>
      <c r="AN7" s="270"/>
      <c r="AO7" s="271">
        <f t="shared" ref="AO7:AO28" si="21">AN7-AN6</f>
        <v>0</v>
      </c>
      <c r="AP7" s="271"/>
      <c r="AQ7" s="317">
        <v>55</v>
      </c>
      <c r="AR7" s="273" t="e">
        <f t="shared" si="14"/>
        <v>#N/A</v>
      </c>
      <c r="AS7" s="274">
        <v>755</v>
      </c>
      <c r="AT7" s="267">
        <f>AVERAGE(AV7,AX7,AZ7,BB7,BD7,BF7,BH7,BJ7)</f>
        <v>640</v>
      </c>
      <c r="AU7" s="311">
        <f t="shared" si="19"/>
        <v>159</v>
      </c>
      <c r="AV7" s="267"/>
      <c r="AW7" s="275"/>
      <c r="AX7" s="267">
        <f>IF(EO7&gt;0,EO7,NA())</f>
        <v>641</v>
      </c>
      <c r="AY7" s="275">
        <f>AX7-AX5</f>
        <v>641</v>
      </c>
      <c r="AZ7" s="267">
        <f>IF(EP7&gt;0,EP7,NA())</f>
        <v>639</v>
      </c>
      <c r="BA7" s="275">
        <f>AZ7-AZ5</f>
        <v>639</v>
      </c>
      <c r="BB7" s="267"/>
      <c r="BC7" s="280">
        <f>BB7-BB5</f>
        <v>0</v>
      </c>
      <c r="BD7" s="267"/>
      <c r="BE7" s="275">
        <f>BD7-BD5</f>
        <v>0</v>
      </c>
      <c r="BF7" s="267"/>
      <c r="BG7" s="275"/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1"/>
      <c r="BO7" s="277" t="e">
        <f t="shared" si="15"/>
        <v>#N/A</v>
      </c>
      <c r="BP7" s="273"/>
      <c r="BQ7" s="273"/>
      <c r="BR7" s="273" t="e">
        <f t="shared" si="16"/>
        <v>#N/A</v>
      </c>
      <c r="DV7" s="325">
        <v>4</v>
      </c>
      <c r="DW7" s="326">
        <v>478</v>
      </c>
      <c r="DX7" s="326">
        <v>512</v>
      </c>
      <c r="DY7" s="326">
        <v>539</v>
      </c>
      <c r="DZ7" s="326">
        <v>511</v>
      </c>
      <c r="EA7" s="326">
        <v>546</v>
      </c>
      <c r="EB7" s="326">
        <v>476</v>
      </c>
      <c r="EC7" s="326">
        <v>500</v>
      </c>
      <c r="ED7" s="326">
        <v>511</v>
      </c>
      <c r="EE7" s="326">
        <v>512</v>
      </c>
      <c r="EF7" s="326">
        <v>519</v>
      </c>
      <c r="EG7" s="326">
        <v>533</v>
      </c>
      <c r="EH7" s="326">
        <v>430</v>
      </c>
      <c r="EI7" s="326">
        <v>497</v>
      </c>
      <c r="EJ7" s="326">
        <v>492</v>
      </c>
      <c r="EK7" s="326">
        <v>496</v>
      </c>
      <c r="EL7" s="326">
        <v>497</v>
      </c>
      <c r="EM7" s="326">
        <v>503.0625</v>
      </c>
      <c r="EN7" s="326"/>
      <c r="EO7" s="326">
        <v>641</v>
      </c>
      <c r="EP7" s="326">
        <v>639</v>
      </c>
      <c r="EQ7" s="326"/>
      <c r="ER7" s="326"/>
      <c r="ES7" s="326"/>
      <c r="ET7" s="326">
        <v>640</v>
      </c>
      <c r="EU7" s="326">
        <v>518.27777777777783</v>
      </c>
    </row>
    <row r="8" spans="1:151">
      <c r="A8" s="257">
        <f t="shared" si="17"/>
        <v>44830</v>
      </c>
      <c r="B8" s="258">
        <v>5</v>
      </c>
      <c r="C8" s="259">
        <f>[1]master!K9</f>
        <v>590</v>
      </c>
      <c r="D8" s="260">
        <f t="shared" si="18"/>
        <v>120</v>
      </c>
      <c r="E8" s="261">
        <f t="shared" si="0"/>
        <v>617.375</v>
      </c>
      <c r="F8" s="265">
        <f t="shared" si="20"/>
        <v>114.3125</v>
      </c>
      <c r="G8" s="263">
        <f t="shared" ref="G8:G31" si="22">IF(DW8&gt;0,DW8,NA())</f>
        <v>568</v>
      </c>
      <c r="H8" s="264">
        <f>G8-G7</f>
        <v>90</v>
      </c>
      <c r="I8" s="305">
        <f>IF(DX8&gt;0,DX8,NA())</f>
        <v>583</v>
      </c>
      <c r="J8" s="264">
        <f>I8-I7</f>
        <v>71</v>
      </c>
      <c r="K8" s="306">
        <f>IF(DY8&gt;0,DY8,NA())</f>
        <v>592</v>
      </c>
      <c r="L8" s="264">
        <f>K8-K7</f>
        <v>53</v>
      </c>
      <c r="M8" s="307">
        <f>IF(DZ8&gt;0,DZ8,NA())</f>
        <v>581</v>
      </c>
      <c r="N8" s="264">
        <f>M8-M7</f>
        <v>70</v>
      </c>
      <c r="O8" s="308">
        <f>IF(EA8&gt;0,EA8,NA())</f>
        <v>577</v>
      </c>
      <c r="P8" s="264">
        <f>O8-O7</f>
        <v>31</v>
      </c>
      <c r="Q8" s="309">
        <f>IF(EB8&gt;0,EB8,NA())</f>
        <v>619</v>
      </c>
      <c r="R8" s="264">
        <f>Q8-Q7</f>
        <v>143</v>
      </c>
      <c r="S8" s="267">
        <f>IF(EC8&gt;0,EC8,NA())</f>
        <v>699</v>
      </c>
      <c r="T8" s="264">
        <f>S8-S7</f>
        <v>199</v>
      </c>
      <c r="U8" s="267">
        <f>IF(ED8&gt;0,ED8,NA())</f>
        <v>723</v>
      </c>
      <c r="V8" s="265">
        <f>U8-U7</f>
        <v>212</v>
      </c>
      <c r="W8" s="266">
        <f>IF(EE8&gt;0,EE8,NA())</f>
        <v>623</v>
      </c>
      <c r="X8" s="265">
        <f>W8-W7</f>
        <v>111</v>
      </c>
      <c r="Y8" s="266">
        <f>IF(EF8&gt;0,EF8,NA())</f>
        <v>613</v>
      </c>
      <c r="Z8" s="265">
        <f>Y8-Y7</f>
        <v>94</v>
      </c>
      <c r="AA8" s="267">
        <f>IF(EG8&gt;0,EG8,NA())</f>
        <v>621</v>
      </c>
      <c r="AB8" s="265">
        <f>AA8-AA7</f>
        <v>88</v>
      </c>
      <c r="AC8" s="267">
        <f>IF(EH8&gt;0,EH8,NA())</f>
        <v>621</v>
      </c>
      <c r="AD8" s="265">
        <f>AC8-AC7</f>
        <v>191</v>
      </c>
      <c r="AE8" s="267">
        <f>IF(EI8&gt;0,EI8,NA())</f>
        <v>608</v>
      </c>
      <c r="AF8" s="265">
        <f>AE8-AE7</f>
        <v>111</v>
      </c>
      <c r="AG8" s="267">
        <f>IF(EJ8&gt;0,EJ8,NA())</f>
        <v>621</v>
      </c>
      <c r="AH8" s="265">
        <f>AG8-AG7</f>
        <v>129</v>
      </c>
      <c r="AI8" s="266">
        <f>IF(EK8&gt;0,EK8,NA())</f>
        <v>625</v>
      </c>
      <c r="AJ8" s="265">
        <f>AI8-AI7</f>
        <v>129</v>
      </c>
      <c r="AK8" s="266">
        <f>IF(EL8&gt;0,EL8,NA())</f>
        <v>604</v>
      </c>
      <c r="AL8" s="279" t="e">
        <f>#REF!-#REF!</f>
        <v>#REF!</v>
      </c>
      <c r="AM8" s="269">
        <v>35</v>
      </c>
      <c r="AN8" s="270"/>
      <c r="AO8" s="271">
        <f t="shared" si="21"/>
        <v>0</v>
      </c>
      <c r="AP8" s="271"/>
      <c r="AQ8" s="272">
        <v>74</v>
      </c>
      <c r="AR8" s="273" t="e">
        <f t="shared" si="14"/>
        <v>#N/A</v>
      </c>
      <c r="AS8" s="274">
        <v>945</v>
      </c>
      <c r="AT8" s="267">
        <f t="shared" si="1"/>
        <v>811.33333333333337</v>
      </c>
      <c r="AU8" s="311">
        <f t="shared" si="19"/>
        <v>171.33333333333337</v>
      </c>
      <c r="AV8" s="267">
        <f>IF(EN8&gt;0,EN8,NA())</f>
        <v>699</v>
      </c>
      <c r="AW8" s="275">
        <f t="shared" si="2"/>
        <v>699</v>
      </c>
      <c r="AX8" s="267">
        <f>IF(EO8&gt;0,EO8,NA())</f>
        <v>691</v>
      </c>
      <c r="AY8" s="275">
        <f>AX8-AX7</f>
        <v>50</v>
      </c>
      <c r="AZ8" s="267">
        <f>IF(EP8&gt;0,EP8,NA())</f>
        <v>835</v>
      </c>
      <c r="BA8" s="275">
        <f>AZ8-AZ7</f>
        <v>196</v>
      </c>
      <c r="BB8" s="267">
        <f>IF(EQ8&gt;0,EQ8,NA())</f>
        <v>856</v>
      </c>
      <c r="BC8" s="275">
        <f>BB8-BB7</f>
        <v>856</v>
      </c>
      <c r="BD8" s="267">
        <f>IF(ER8&gt;0,ER8,NA())</f>
        <v>838</v>
      </c>
      <c r="BE8" s="275">
        <f>BD8-BD7</f>
        <v>838</v>
      </c>
      <c r="BF8" s="267">
        <f>IF(ES8&gt;0,ES8,NA())</f>
        <v>949</v>
      </c>
      <c r="BG8" s="275">
        <f>BF8-BF7</f>
        <v>949</v>
      </c>
      <c r="BH8" s="267"/>
      <c r="BI8" s="275">
        <f>BH8-BH7</f>
        <v>0</v>
      </c>
      <c r="BJ8" s="267"/>
      <c r="BK8" s="275">
        <f t="shared" ref="BK8:BK22" si="23">BJ8-BJ7</f>
        <v>0</v>
      </c>
      <c r="BL8" s="269">
        <v>53</v>
      </c>
      <c r="BM8" s="276"/>
      <c r="BN8" s="271"/>
      <c r="BO8" s="277" t="e">
        <f t="shared" si="15"/>
        <v>#N/A</v>
      </c>
      <c r="BP8" s="273"/>
      <c r="BQ8" s="273"/>
      <c r="BR8" s="273" t="e">
        <f t="shared" si="16"/>
        <v>#N/A</v>
      </c>
      <c r="DV8" s="325">
        <v>5</v>
      </c>
      <c r="DW8" s="326">
        <v>568</v>
      </c>
      <c r="DX8" s="326">
        <v>583</v>
      </c>
      <c r="DY8" s="326">
        <v>592</v>
      </c>
      <c r="DZ8" s="326">
        <v>581</v>
      </c>
      <c r="EA8" s="326">
        <v>577</v>
      </c>
      <c r="EB8" s="326">
        <v>619</v>
      </c>
      <c r="EC8" s="326">
        <v>699</v>
      </c>
      <c r="ED8" s="326">
        <v>723</v>
      </c>
      <c r="EE8" s="326">
        <v>623</v>
      </c>
      <c r="EF8" s="326">
        <v>613</v>
      </c>
      <c r="EG8" s="326">
        <v>621</v>
      </c>
      <c r="EH8" s="326">
        <v>621</v>
      </c>
      <c r="EI8" s="326">
        <v>608</v>
      </c>
      <c r="EJ8" s="326">
        <v>621</v>
      </c>
      <c r="EK8" s="326">
        <v>625</v>
      </c>
      <c r="EL8" s="326">
        <v>604</v>
      </c>
      <c r="EM8" s="326">
        <v>617.375</v>
      </c>
      <c r="EN8" s="326">
        <v>699</v>
      </c>
      <c r="EO8" s="326">
        <v>691</v>
      </c>
      <c r="EP8" s="326">
        <v>835</v>
      </c>
      <c r="EQ8" s="326">
        <v>856</v>
      </c>
      <c r="ER8" s="326">
        <v>838</v>
      </c>
      <c r="ES8" s="326">
        <v>949</v>
      </c>
      <c r="ET8" s="326">
        <v>811.33333333333337</v>
      </c>
      <c r="EU8" s="326">
        <v>670.27272727272725</v>
      </c>
    </row>
    <row r="9" spans="1:151">
      <c r="A9" s="257">
        <f t="shared" si="17"/>
        <v>44837</v>
      </c>
      <c r="B9" s="258">
        <v>6</v>
      </c>
      <c r="C9" s="259">
        <f>[1]master!K10</f>
        <v>700</v>
      </c>
      <c r="D9" s="260">
        <f t="shared" si="18"/>
        <v>110</v>
      </c>
      <c r="E9" s="261">
        <f t="shared" si="0"/>
        <v>756.5</v>
      </c>
      <c r="F9" s="265">
        <f t="shared" si="20"/>
        <v>139.125</v>
      </c>
      <c r="G9" s="263">
        <f t="shared" si="22"/>
        <v>719</v>
      </c>
      <c r="H9" s="264">
        <f>G9-G8</f>
        <v>151</v>
      </c>
      <c r="I9" s="305">
        <f>IF(DX9&gt;0,DX9,NA())</f>
        <v>731</v>
      </c>
      <c r="J9" s="264">
        <f>I9-I8</f>
        <v>148</v>
      </c>
      <c r="K9" s="267">
        <f>IF(DY9&gt;0,DY9,NA())</f>
        <v>717</v>
      </c>
      <c r="L9" s="264">
        <f>K9-K8</f>
        <v>125</v>
      </c>
      <c r="M9" s="267">
        <f>IF(DZ9&gt;0,DZ9,NA())</f>
        <v>732</v>
      </c>
      <c r="N9" s="264">
        <f>M9-M8</f>
        <v>151</v>
      </c>
      <c r="O9" s="267">
        <f>IF(EA9&gt;0,EA9,NA())</f>
        <v>698</v>
      </c>
      <c r="P9" s="264">
        <f>O9-O8</f>
        <v>121</v>
      </c>
      <c r="Q9" s="267">
        <f>IF(EB9&gt;0,EB9,NA())</f>
        <v>748</v>
      </c>
      <c r="R9" s="264">
        <f>Q9-Q8</f>
        <v>129</v>
      </c>
      <c r="S9" s="267">
        <f>IF(EC9&gt;0,EC9,NA())</f>
        <v>842</v>
      </c>
      <c r="T9" s="265">
        <f>S9-S8</f>
        <v>143</v>
      </c>
      <c r="U9" s="267">
        <f>IF(ED9&gt;0,ED9,NA())</f>
        <v>850</v>
      </c>
      <c r="V9" s="265">
        <f>U9-U8</f>
        <v>127</v>
      </c>
      <c r="W9" s="266">
        <f>IF(EE9&gt;0,EE9,NA())</f>
        <v>765</v>
      </c>
      <c r="X9" s="265">
        <f>W9-W8</f>
        <v>142</v>
      </c>
      <c r="Y9" s="266">
        <f>IF(EF9&gt;0,EF9,NA())</f>
        <v>721</v>
      </c>
      <c r="Z9" s="265">
        <f>Y9-Y8</f>
        <v>108</v>
      </c>
      <c r="AA9" s="267">
        <f>IF(EG9&gt;0,EG9,NA())</f>
        <v>773</v>
      </c>
      <c r="AB9" s="265">
        <f>AA9-AA8</f>
        <v>152</v>
      </c>
      <c r="AC9" s="267">
        <f>IF(EH9&gt;0,EH9,NA())</f>
        <v>749</v>
      </c>
      <c r="AD9" s="265">
        <f>AC9-AC8</f>
        <v>128</v>
      </c>
      <c r="AE9" s="267">
        <f>IF(EI9&gt;0,EI9,NA())</f>
        <v>752</v>
      </c>
      <c r="AF9" s="265">
        <f>AE9-AE8</f>
        <v>144</v>
      </c>
      <c r="AG9" s="267">
        <f>IF(EJ9&gt;0,EJ9,NA())</f>
        <v>757</v>
      </c>
      <c r="AH9" s="265">
        <f>AG9-AG8</f>
        <v>136</v>
      </c>
      <c r="AI9" s="266">
        <f>IF(EK9&gt;0,EK9,NA())</f>
        <v>778</v>
      </c>
      <c r="AJ9" s="265">
        <f>AI9-AI8</f>
        <v>153</v>
      </c>
      <c r="AK9" s="266">
        <f>IF(EL9&gt;0,EL9,NA())</f>
        <v>772</v>
      </c>
      <c r="AL9" s="279" t="e">
        <f>#REF!-#REF!</f>
        <v>#REF!</v>
      </c>
      <c r="AM9" s="269">
        <v>37</v>
      </c>
      <c r="AN9" s="270"/>
      <c r="AO9" s="271">
        <f t="shared" si="21"/>
        <v>0</v>
      </c>
      <c r="AP9" s="271"/>
      <c r="AQ9" s="272">
        <v>73.900000000000006</v>
      </c>
      <c r="AR9" s="273" t="e">
        <f t="shared" si="14"/>
        <v>#N/A</v>
      </c>
      <c r="AS9" s="274">
        <v>1130</v>
      </c>
      <c r="AT9" s="267">
        <f t="shared" si="1"/>
        <v>1003.1666666666666</v>
      </c>
      <c r="AU9" s="311">
        <f t="shared" si="19"/>
        <v>191.83333333333326</v>
      </c>
      <c r="AV9" s="267">
        <f>IF(EN9&gt;0,EN9,NA())</f>
        <v>878</v>
      </c>
      <c r="AW9" s="275">
        <f t="shared" si="2"/>
        <v>179</v>
      </c>
      <c r="AX9" s="267">
        <v>888</v>
      </c>
      <c r="AY9" s="275">
        <f>AX9-AX8</f>
        <v>197</v>
      </c>
      <c r="AZ9" s="267">
        <f>IF(EP9&gt;0,EP9,NA())</f>
        <v>1020</v>
      </c>
      <c r="BA9" s="275">
        <f>AZ9-AZ8</f>
        <v>185</v>
      </c>
      <c r="BB9" s="267">
        <f>IF(EQ9&gt;0,EQ9,NA())</f>
        <v>1049</v>
      </c>
      <c r="BC9" s="275">
        <f>BB9-BB8</f>
        <v>193</v>
      </c>
      <c r="BD9" s="267">
        <f>IF(ER9&gt;0,ER9,NA())</f>
        <v>1047</v>
      </c>
      <c r="BE9" s="275">
        <f>BD9-BD8</f>
        <v>209</v>
      </c>
      <c r="BF9" s="267">
        <f>IF(ES9&gt;0,ES9,NA())</f>
        <v>1137</v>
      </c>
      <c r="BG9" s="275">
        <f>BF9-BF8</f>
        <v>188</v>
      </c>
      <c r="BH9" s="267"/>
      <c r="BI9" s="275">
        <f>BH9-BH8</f>
        <v>0</v>
      </c>
      <c r="BJ9" s="267"/>
      <c r="BK9" s="275">
        <f t="shared" si="23"/>
        <v>0</v>
      </c>
      <c r="BL9" s="269">
        <v>57</v>
      </c>
      <c r="BM9" s="276"/>
      <c r="BN9" s="271"/>
      <c r="BO9" s="277">
        <v>49.2</v>
      </c>
      <c r="BP9" s="273"/>
      <c r="BQ9" s="273"/>
      <c r="BR9" s="273" t="e">
        <f t="shared" si="16"/>
        <v>#N/A</v>
      </c>
      <c r="DV9" s="325">
        <v>6</v>
      </c>
      <c r="DW9" s="326">
        <v>719</v>
      </c>
      <c r="DX9" s="326">
        <v>731</v>
      </c>
      <c r="DY9" s="326">
        <v>717</v>
      </c>
      <c r="DZ9" s="326">
        <v>732</v>
      </c>
      <c r="EA9" s="326">
        <v>698</v>
      </c>
      <c r="EB9" s="326">
        <v>748</v>
      </c>
      <c r="EC9" s="326">
        <v>842</v>
      </c>
      <c r="ED9" s="326">
        <v>850</v>
      </c>
      <c r="EE9" s="326">
        <v>765</v>
      </c>
      <c r="EF9" s="326">
        <v>721</v>
      </c>
      <c r="EG9" s="326">
        <v>773</v>
      </c>
      <c r="EH9" s="326">
        <v>749</v>
      </c>
      <c r="EI9" s="326">
        <v>752</v>
      </c>
      <c r="EJ9" s="326">
        <v>757</v>
      </c>
      <c r="EK9" s="326">
        <v>778</v>
      </c>
      <c r="EL9" s="326">
        <v>772</v>
      </c>
      <c r="EM9" s="326">
        <v>756.5</v>
      </c>
      <c r="EN9" s="326">
        <v>878</v>
      </c>
      <c r="EO9" s="326">
        <v>788</v>
      </c>
      <c r="EP9" s="326">
        <v>1020</v>
      </c>
      <c r="EQ9" s="326">
        <v>1049</v>
      </c>
      <c r="ER9" s="326">
        <v>1047</v>
      </c>
      <c r="ES9" s="326">
        <v>1137</v>
      </c>
      <c r="ET9" s="326">
        <v>986.5</v>
      </c>
      <c r="EU9" s="326">
        <v>819.22727272727275</v>
      </c>
    </row>
    <row r="10" spans="1:151">
      <c r="A10" s="257">
        <f t="shared" si="17"/>
        <v>44844</v>
      </c>
      <c r="B10" s="258">
        <v>7</v>
      </c>
      <c r="C10" s="259">
        <f>[1]master!K11</f>
        <v>800</v>
      </c>
      <c r="D10" s="260">
        <f t="shared" si="18"/>
        <v>100</v>
      </c>
      <c r="E10" s="261" t="e">
        <f t="shared" si="0"/>
        <v>#N/A</v>
      </c>
      <c r="F10" s="265" t="e">
        <f t="shared" si="20"/>
        <v>#N/A</v>
      </c>
      <c r="G10" s="263" t="e">
        <f t="shared" si="22"/>
        <v>#N/A</v>
      </c>
      <c r="H10" s="264" t="e">
        <f t="shared" ref="H10:H31" si="24">G10-G9</f>
        <v>#N/A</v>
      </c>
      <c r="I10" s="305" t="e">
        <f t="shared" ref="I10:I31" si="25">IF(DX10&gt;0,DX10,NA())</f>
        <v>#N/A</v>
      </c>
      <c r="J10" s="264" t="e">
        <f t="shared" ref="J10:J31" si="26">I10-I9</f>
        <v>#N/A</v>
      </c>
      <c r="K10" s="267" t="e">
        <f t="shared" ref="K10:K31" si="27">IF(DY10&gt;0,DY10,NA())</f>
        <v>#N/A</v>
      </c>
      <c r="L10" s="264" t="e">
        <f t="shared" ref="L10:L31" si="28">K10-K9</f>
        <v>#N/A</v>
      </c>
      <c r="M10" s="267" t="e">
        <f t="shared" ref="M10:M31" si="29">IF(DZ10&gt;0,DZ10,NA())</f>
        <v>#N/A</v>
      </c>
      <c r="N10" s="264" t="e">
        <f t="shared" ref="N10:N31" si="30">M10-M9</f>
        <v>#N/A</v>
      </c>
      <c r="O10" s="267" t="e">
        <f t="shared" ref="O10:O31" si="31">IF(EA10&gt;0,EA10,NA())</f>
        <v>#N/A</v>
      </c>
      <c r="P10" s="264" t="e">
        <f t="shared" ref="P10:P31" si="32">O10-O9</f>
        <v>#N/A</v>
      </c>
      <c r="Q10" s="267" t="e">
        <f t="shared" ref="Q10:Q31" si="33">IF(EB10&gt;0,EB10,NA())</f>
        <v>#N/A</v>
      </c>
      <c r="R10" s="264" t="e">
        <f t="shared" ref="R10:R31" si="34">Q10-Q9</f>
        <v>#N/A</v>
      </c>
      <c r="S10" s="267" t="e">
        <f t="shared" ref="S10:S31" si="35">IF(EC10&gt;0,EC10,NA())</f>
        <v>#N/A</v>
      </c>
      <c r="T10" s="265" t="e">
        <f t="shared" ref="T10:T31" si="36">S10-S9</f>
        <v>#N/A</v>
      </c>
      <c r="U10" s="267" t="e">
        <f t="shared" ref="U10:U31" si="37">IF(ED10&gt;0,ED10,NA())</f>
        <v>#N/A</v>
      </c>
      <c r="V10" s="265" t="e">
        <f t="shared" ref="V10:V31" si="38">U10-U9</f>
        <v>#N/A</v>
      </c>
      <c r="W10" s="266" t="e">
        <f t="shared" ref="W10:W31" si="39">IF(EE10&gt;0,EE10,NA())</f>
        <v>#N/A</v>
      </c>
      <c r="X10" s="265" t="e">
        <f t="shared" ref="X10:X31" si="40">W10-W9</f>
        <v>#N/A</v>
      </c>
      <c r="Y10" s="266" t="e">
        <f t="shared" ref="Y10:Y31" si="41">IF(EF10&gt;0,EF10,NA())</f>
        <v>#N/A</v>
      </c>
      <c r="Z10" s="265" t="e">
        <f t="shared" ref="Z10:Z31" si="42">Y10-Y9</f>
        <v>#N/A</v>
      </c>
      <c r="AA10" s="267" t="e">
        <f t="shared" ref="AA10:AA31" si="43">IF(EG10&gt;0,EG10,NA())</f>
        <v>#N/A</v>
      </c>
      <c r="AB10" s="265" t="e">
        <f t="shared" ref="AB10:AB31" si="44">AA10-AA9</f>
        <v>#N/A</v>
      </c>
      <c r="AC10" s="267" t="e">
        <f t="shared" ref="AC10:AC31" si="45">IF(EH10&gt;0,EH10,NA())</f>
        <v>#N/A</v>
      </c>
      <c r="AD10" s="265" t="e">
        <f t="shared" ref="AD10:AD31" si="46">AC10-AC9</f>
        <v>#N/A</v>
      </c>
      <c r="AE10" s="267" t="e">
        <f t="shared" ref="AE10:AE31" si="47">IF(EI10&gt;0,EI10,NA())</f>
        <v>#N/A</v>
      </c>
      <c r="AF10" s="265" t="e">
        <f t="shared" ref="AF10:AF31" si="48">AE10-AE9</f>
        <v>#N/A</v>
      </c>
      <c r="AG10" s="267" t="e">
        <f t="shared" ref="AG10:AG31" si="49">IF(EJ10&gt;0,EJ10,NA())</f>
        <v>#N/A</v>
      </c>
      <c r="AH10" s="265" t="e">
        <f t="shared" ref="AH10:AH31" si="50">AG10-AG9</f>
        <v>#N/A</v>
      </c>
      <c r="AI10" s="266" t="e">
        <f t="shared" ref="AI10:AI31" si="51">IF(EK10&gt;0,EK10,NA())</f>
        <v>#N/A</v>
      </c>
      <c r="AJ10" s="265" t="e">
        <f t="shared" ref="AJ10:AJ31" si="52">AI10-AI9</f>
        <v>#N/A</v>
      </c>
      <c r="AK10" s="266" t="e">
        <f t="shared" ref="AK10:AK31" si="53">IF(EL10&gt;0,EL10,NA())</f>
        <v>#N/A</v>
      </c>
      <c r="AL10" s="265" t="e">
        <f>AK10-#REF!</f>
        <v>#N/A</v>
      </c>
      <c r="AM10" s="269">
        <v>39</v>
      </c>
      <c r="AN10" s="270"/>
      <c r="AO10" s="271">
        <f t="shared" si="21"/>
        <v>0</v>
      </c>
      <c r="AP10" s="271"/>
      <c r="AQ10" s="272" t="e">
        <f t="shared" si="14"/>
        <v>#N/A</v>
      </c>
      <c r="AR10" s="273" t="e">
        <f t="shared" si="14"/>
        <v>#N/A</v>
      </c>
      <c r="AS10" s="274">
        <v>1280</v>
      </c>
      <c r="AT10" s="267" t="e">
        <f t="shared" si="1"/>
        <v>#N/A</v>
      </c>
      <c r="AU10" s="275" t="e">
        <f t="shared" si="19"/>
        <v>#N/A</v>
      </c>
      <c r="AV10" s="267" t="e">
        <f t="shared" ref="AV10:AV31" si="54">IF(EN10&gt;0,EN10,NA())</f>
        <v>#N/A</v>
      </c>
      <c r="AW10" s="275" t="e">
        <f t="shared" si="2"/>
        <v>#N/A</v>
      </c>
      <c r="AX10" s="267" t="e">
        <f t="shared" ref="AX10:AX31" si="55">IF(EO10&gt;0,EO10,NA())</f>
        <v>#N/A</v>
      </c>
      <c r="AY10" s="275" t="e">
        <f t="shared" ref="AY10:AY31" si="56">AX10-AX9</f>
        <v>#N/A</v>
      </c>
      <c r="AZ10" s="267" t="e">
        <f t="shared" ref="AZ10:AZ31" si="57">IF(EP10&gt;0,EP10,NA())</f>
        <v>#N/A</v>
      </c>
      <c r="BA10" s="275" t="e">
        <f t="shared" ref="BA10:BA31" si="58">AZ10-AZ9</f>
        <v>#N/A</v>
      </c>
      <c r="BB10" s="267" t="e">
        <f t="shared" ref="BB10:BB31" si="59">IF(EQ10&gt;0,EQ10,NA())</f>
        <v>#N/A</v>
      </c>
      <c r="BC10" s="275" t="e">
        <f t="shared" ref="BC10:BC31" si="60">BB10-BB9</f>
        <v>#N/A</v>
      </c>
      <c r="BD10" s="267" t="e">
        <f t="shared" ref="BD10:BD31" si="61">IF(ER10&gt;0,ER10,NA())</f>
        <v>#N/A</v>
      </c>
      <c r="BE10" s="275" t="e">
        <f t="shared" ref="BE10:BE31" si="62">BD10-BD9</f>
        <v>#N/A</v>
      </c>
      <c r="BF10" s="267" t="e">
        <f t="shared" ref="BF10:BF31" si="63">IF(ES10&gt;0,ES10,NA())</f>
        <v>#N/A</v>
      </c>
      <c r="BG10" s="275" t="e">
        <f t="shared" ref="BG10:BG31" si="64">BF10-BF9</f>
        <v>#N/A</v>
      </c>
      <c r="BH10" s="267"/>
      <c r="BI10" s="275">
        <f t="shared" ref="BI10:BI22" si="65">BH10-BH9</f>
        <v>0</v>
      </c>
      <c r="BJ10" s="267"/>
      <c r="BK10" s="275">
        <f t="shared" si="23"/>
        <v>0</v>
      </c>
      <c r="BL10" s="269">
        <v>61</v>
      </c>
      <c r="BM10" s="276"/>
      <c r="BN10" s="271">
        <f>AP10</f>
        <v>0</v>
      </c>
      <c r="BO10" s="277" t="e">
        <f t="shared" si="15"/>
        <v>#N/A</v>
      </c>
      <c r="BP10" s="273"/>
      <c r="BQ10" s="273"/>
      <c r="BR10" s="273" t="e">
        <f t="shared" si="16"/>
        <v>#N/A</v>
      </c>
    </row>
    <row r="11" spans="1:151">
      <c r="A11" s="257">
        <f t="shared" si="17"/>
        <v>44851</v>
      </c>
      <c r="B11" s="258">
        <v>8</v>
      </c>
      <c r="C11" s="259">
        <f>[1]master!K12</f>
        <v>910</v>
      </c>
      <c r="D11" s="260">
        <f t="shared" si="18"/>
        <v>110</v>
      </c>
      <c r="E11" s="261" t="e">
        <f t="shared" si="0"/>
        <v>#N/A</v>
      </c>
      <c r="F11" s="265" t="e">
        <f t="shared" si="20"/>
        <v>#N/A</v>
      </c>
      <c r="G11" s="263" t="e">
        <f t="shared" si="22"/>
        <v>#N/A</v>
      </c>
      <c r="H11" s="264" t="e">
        <f t="shared" si="24"/>
        <v>#N/A</v>
      </c>
      <c r="I11" s="305" t="e">
        <f t="shared" si="25"/>
        <v>#N/A</v>
      </c>
      <c r="J11" s="264" t="e">
        <f t="shared" si="26"/>
        <v>#N/A</v>
      </c>
      <c r="K11" s="267" t="e">
        <f t="shared" si="27"/>
        <v>#N/A</v>
      </c>
      <c r="L11" s="264" t="e">
        <f t="shared" si="28"/>
        <v>#N/A</v>
      </c>
      <c r="M11" s="267" t="e">
        <f t="shared" si="29"/>
        <v>#N/A</v>
      </c>
      <c r="N11" s="264" t="e">
        <f t="shared" si="30"/>
        <v>#N/A</v>
      </c>
      <c r="O11" s="267" t="e">
        <f t="shared" si="31"/>
        <v>#N/A</v>
      </c>
      <c r="P11" s="264" t="e">
        <f t="shared" si="32"/>
        <v>#N/A</v>
      </c>
      <c r="Q11" s="267" t="e">
        <f t="shared" si="33"/>
        <v>#N/A</v>
      </c>
      <c r="R11" s="264" t="e">
        <f t="shared" si="34"/>
        <v>#N/A</v>
      </c>
      <c r="S11" s="267" t="e">
        <f t="shared" si="35"/>
        <v>#N/A</v>
      </c>
      <c r="T11" s="265" t="e">
        <f t="shared" si="36"/>
        <v>#N/A</v>
      </c>
      <c r="U11" s="267" t="e">
        <f t="shared" si="37"/>
        <v>#N/A</v>
      </c>
      <c r="V11" s="265" t="e">
        <f t="shared" si="38"/>
        <v>#N/A</v>
      </c>
      <c r="W11" s="266" t="e">
        <f t="shared" si="39"/>
        <v>#N/A</v>
      </c>
      <c r="X11" s="265" t="e">
        <f t="shared" si="40"/>
        <v>#N/A</v>
      </c>
      <c r="Y11" s="266" t="e">
        <f t="shared" si="41"/>
        <v>#N/A</v>
      </c>
      <c r="Z11" s="265" t="e">
        <f t="shared" si="42"/>
        <v>#N/A</v>
      </c>
      <c r="AA11" s="267" t="e">
        <f t="shared" si="43"/>
        <v>#N/A</v>
      </c>
      <c r="AB11" s="265" t="e">
        <f t="shared" si="44"/>
        <v>#N/A</v>
      </c>
      <c r="AC11" s="267" t="e">
        <f t="shared" si="45"/>
        <v>#N/A</v>
      </c>
      <c r="AD11" s="265" t="e">
        <f t="shared" si="46"/>
        <v>#N/A</v>
      </c>
      <c r="AE11" s="267" t="e">
        <f t="shared" si="47"/>
        <v>#N/A</v>
      </c>
      <c r="AF11" s="265" t="e">
        <f t="shared" si="48"/>
        <v>#N/A</v>
      </c>
      <c r="AG11" s="267" t="e">
        <f t="shared" si="49"/>
        <v>#N/A</v>
      </c>
      <c r="AH11" s="265" t="e">
        <f t="shared" si="50"/>
        <v>#N/A</v>
      </c>
      <c r="AI11" s="266" t="e">
        <f t="shared" si="51"/>
        <v>#N/A</v>
      </c>
      <c r="AJ11" s="265" t="e">
        <f t="shared" si="52"/>
        <v>#N/A</v>
      </c>
      <c r="AK11" s="266" t="e">
        <f t="shared" si="53"/>
        <v>#N/A</v>
      </c>
      <c r="AL11" s="265" t="e">
        <f t="shared" ref="AL11:AL31" si="66">AK11-AK10</f>
        <v>#N/A</v>
      </c>
      <c r="AM11" s="269">
        <v>42</v>
      </c>
      <c r="AN11" s="281"/>
      <c r="AO11" s="271">
        <f t="shared" si="21"/>
        <v>0</v>
      </c>
      <c r="AP11" s="271"/>
      <c r="AQ11" s="282" t="e">
        <f t="shared" si="14"/>
        <v>#N/A</v>
      </c>
      <c r="AR11" s="273" t="e">
        <f t="shared" si="14"/>
        <v>#N/A</v>
      </c>
      <c r="AS11" s="274">
        <v>1420</v>
      </c>
      <c r="AT11" s="267" t="e">
        <f t="shared" si="1"/>
        <v>#N/A</v>
      </c>
      <c r="AU11" s="275" t="e">
        <f t="shared" si="19"/>
        <v>#N/A</v>
      </c>
      <c r="AV11" s="267" t="e">
        <f t="shared" si="54"/>
        <v>#N/A</v>
      </c>
      <c r="AW11" s="275" t="e">
        <f t="shared" si="2"/>
        <v>#N/A</v>
      </c>
      <c r="AX11" s="267" t="e">
        <f t="shared" si="55"/>
        <v>#N/A</v>
      </c>
      <c r="AY11" s="275" t="e">
        <f t="shared" si="56"/>
        <v>#N/A</v>
      </c>
      <c r="AZ11" s="267" t="e">
        <f t="shared" si="57"/>
        <v>#N/A</v>
      </c>
      <c r="BA11" s="275" t="e">
        <f t="shared" si="58"/>
        <v>#N/A</v>
      </c>
      <c r="BB11" s="267" t="e">
        <f t="shared" si="59"/>
        <v>#N/A</v>
      </c>
      <c r="BC11" s="275" t="e">
        <f t="shared" si="60"/>
        <v>#N/A</v>
      </c>
      <c r="BD11" s="267" t="e">
        <f t="shared" si="61"/>
        <v>#N/A</v>
      </c>
      <c r="BE11" s="275" t="e">
        <f t="shared" si="62"/>
        <v>#N/A</v>
      </c>
      <c r="BF11" s="267" t="e">
        <f t="shared" si="63"/>
        <v>#N/A</v>
      </c>
      <c r="BG11" s="275" t="e">
        <f t="shared" si="64"/>
        <v>#N/A</v>
      </c>
      <c r="BH11" s="267"/>
      <c r="BI11" s="275">
        <f t="shared" si="65"/>
        <v>0</v>
      </c>
      <c r="BJ11" s="267"/>
      <c r="BK11" s="275">
        <f t="shared" si="23"/>
        <v>0</v>
      </c>
      <c r="BL11" s="269">
        <v>63</v>
      </c>
      <c r="BM11" s="276"/>
      <c r="BN11" s="271"/>
      <c r="BO11" s="277" t="e">
        <f t="shared" si="15"/>
        <v>#N/A</v>
      </c>
      <c r="BP11" s="273"/>
      <c r="BQ11" s="273"/>
      <c r="BR11" s="273" t="e">
        <f t="shared" si="16"/>
        <v>#N/A</v>
      </c>
    </row>
    <row r="12" spans="1:151">
      <c r="A12" s="257">
        <f t="shared" si="17"/>
        <v>44858</v>
      </c>
      <c r="B12" s="258">
        <v>9</v>
      </c>
      <c r="C12" s="259">
        <f>[1]master!K13</f>
        <v>1020</v>
      </c>
      <c r="D12" s="260">
        <f t="shared" si="18"/>
        <v>110</v>
      </c>
      <c r="E12" s="261" t="e">
        <f t="shared" si="0"/>
        <v>#N/A</v>
      </c>
      <c r="F12" s="265" t="e">
        <f t="shared" si="20"/>
        <v>#N/A</v>
      </c>
      <c r="G12" s="263" t="e">
        <f t="shared" si="22"/>
        <v>#N/A</v>
      </c>
      <c r="H12" s="264" t="e">
        <f t="shared" si="24"/>
        <v>#N/A</v>
      </c>
      <c r="I12" s="305" t="e">
        <f t="shared" si="25"/>
        <v>#N/A</v>
      </c>
      <c r="J12" s="264" t="e">
        <f t="shared" si="26"/>
        <v>#N/A</v>
      </c>
      <c r="K12" s="267" t="e">
        <f t="shared" si="27"/>
        <v>#N/A</v>
      </c>
      <c r="L12" s="264" t="e">
        <f t="shared" si="28"/>
        <v>#N/A</v>
      </c>
      <c r="M12" s="267" t="e">
        <f t="shared" si="29"/>
        <v>#N/A</v>
      </c>
      <c r="N12" s="264" t="e">
        <f t="shared" si="30"/>
        <v>#N/A</v>
      </c>
      <c r="O12" s="267" t="e">
        <f t="shared" si="31"/>
        <v>#N/A</v>
      </c>
      <c r="P12" s="264" t="e">
        <f t="shared" si="32"/>
        <v>#N/A</v>
      </c>
      <c r="Q12" s="267" t="e">
        <f t="shared" si="33"/>
        <v>#N/A</v>
      </c>
      <c r="R12" s="264" t="e">
        <f t="shared" si="34"/>
        <v>#N/A</v>
      </c>
      <c r="S12" s="267" t="e">
        <f t="shared" si="35"/>
        <v>#N/A</v>
      </c>
      <c r="T12" s="265" t="e">
        <f t="shared" si="36"/>
        <v>#N/A</v>
      </c>
      <c r="U12" s="267" t="e">
        <f t="shared" si="37"/>
        <v>#N/A</v>
      </c>
      <c r="V12" s="265" t="e">
        <f t="shared" si="38"/>
        <v>#N/A</v>
      </c>
      <c r="W12" s="266" t="e">
        <f t="shared" si="39"/>
        <v>#N/A</v>
      </c>
      <c r="X12" s="265" t="e">
        <f t="shared" si="40"/>
        <v>#N/A</v>
      </c>
      <c r="Y12" s="266" t="e">
        <f t="shared" si="41"/>
        <v>#N/A</v>
      </c>
      <c r="Z12" s="265" t="e">
        <f t="shared" si="42"/>
        <v>#N/A</v>
      </c>
      <c r="AA12" s="267" t="e">
        <f t="shared" si="43"/>
        <v>#N/A</v>
      </c>
      <c r="AB12" s="265" t="e">
        <f t="shared" si="44"/>
        <v>#N/A</v>
      </c>
      <c r="AC12" s="267" t="e">
        <f t="shared" si="45"/>
        <v>#N/A</v>
      </c>
      <c r="AD12" s="265" t="e">
        <f t="shared" si="46"/>
        <v>#N/A</v>
      </c>
      <c r="AE12" s="267" t="e">
        <f t="shared" si="47"/>
        <v>#N/A</v>
      </c>
      <c r="AF12" s="265" t="e">
        <f t="shared" si="48"/>
        <v>#N/A</v>
      </c>
      <c r="AG12" s="267" t="e">
        <f t="shared" si="49"/>
        <v>#N/A</v>
      </c>
      <c r="AH12" s="265" t="e">
        <f t="shared" si="50"/>
        <v>#N/A</v>
      </c>
      <c r="AI12" s="266" t="e">
        <f t="shared" si="51"/>
        <v>#N/A</v>
      </c>
      <c r="AJ12" s="265" t="e">
        <f t="shared" si="52"/>
        <v>#N/A</v>
      </c>
      <c r="AK12" s="266" t="e">
        <f t="shared" si="53"/>
        <v>#N/A</v>
      </c>
      <c r="AL12" s="265" t="e">
        <f t="shared" si="66"/>
        <v>#N/A</v>
      </c>
      <c r="AM12" s="269">
        <v>45</v>
      </c>
      <c r="AN12" s="270"/>
      <c r="AO12" s="271">
        <f t="shared" si="21"/>
        <v>0</v>
      </c>
      <c r="AP12" s="271"/>
      <c r="AQ12" s="273" t="e">
        <f t="shared" si="14"/>
        <v>#N/A</v>
      </c>
      <c r="AR12" s="273" t="e">
        <f t="shared" si="14"/>
        <v>#N/A</v>
      </c>
      <c r="AS12" s="274">
        <v>1545</v>
      </c>
      <c r="AT12" s="267" t="e">
        <f t="shared" si="1"/>
        <v>#N/A</v>
      </c>
      <c r="AU12" s="275" t="e">
        <f t="shared" si="19"/>
        <v>#N/A</v>
      </c>
      <c r="AV12" s="267" t="e">
        <f t="shared" si="54"/>
        <v>#N/A</v>
      </c>
      <c r="AW12" s="275" t="e">
        <f t="shared" si="2"/>
        <v>#N/A</v>
      </c>
      <c r="AX12" s="267" t="e">
        <f t="shared" si="55"/>
        <v>#N/A</v>
      </c>
      <c r="AY12" s="275" t="e">
        <f t="shared" si="56"/>
        <v>#N/A</v>
      </c>
      <c r="AZ12" s="267" t="e">
        <f t="shared" si="57"/>
        <v>#N/A</v>
      </c>
      <c r="BA12" s="275" t="e">
        <f t="shared" si="58"/>
        <v>#N/A</v>
      </c>
      <c r="BB12" s="267" t="e">
        <f t="shared" si="59"/>
        <v>#N/A</v>
      </c>
      <c r="BC12" s="275" t="e">
        <f t="shared" si="60"/>
        <v>#N/A</v>
      </c>
      <c r="BD12" s="267" t="e">
        <f t="shared" si="61"/>
        <v>#N/A</v>
      </c>
      <c r="BE12" s="275" t="e">
        <f t="shared" si="62"/>
        <v>#N/A</v>
      </c>
      <c r="BF12" s="267" t="e">
        <f t="shared" si="63"/>
        <v>#N/A</v>
      </c>
      <c r="BG12" s="275" t="e">
        <f t="shared" si="64"/>
        <v>#N/A</v>
      </c>
      <c r="BH12" s="267"/>
      <c r="BI12" s="275">
        <f t="shared" si="65"/>
        <v>0</v>
      </c>
      <c r="BJ12" s="267"/>
      <c r="BK12" s="275">
        <f t="shared" si="23"/>
        <v>0</v>
      </c>
      <c r="BL12" s="269">
        <v>65</v>
      </c>
      <c r="BM12" s="276"/>
      <c r="BN12" s="271"/>
      <c r="BO12" s="277" t="e">
        <f t="shared" si="15"/>
        <v>#N/A</v>
      </c>
      <c r="BP12" s="273"/>
      <c r="BQ12" s="273"/>
      <c r="BR12" s="273" t="e">
        <f t="shared" si="16"/>
        <v>#N/A</v>
      </c>
    </row>
    <row r="13" spans="1:151">
      <c r="A13" s="257">
        <f t="shared" si="17"/>
        <v>44865</v>
      </c>
      <c r="B13" s="258">
        <v>10</v>
      </c>
      <c r="C13" s="259">
        <f>[1]master!K14</f>
        <v>1130</v>
      </c>
      <c r="D13" s="260">
        <f t="shared" si="18"/>
        <v>110</v>
      </c>
      <c r="E13" s="261" t="e">
        <f t="shared" si="0"/>
        <v>#N/A</v>
      </c>
      <c r="F13" s="265" t="e">
        <f t="shared" si="20"/>
        <v>#N/A</v>
      </c>
      <c r="G13" s="263" t="e">
        <f t="shared" si="22"/>
        <v>#N/A</v>
      </c>
      <c r="H13" s="264" t="e">
        <f t="shared" si="24"/>
        <v>#N/A</v>
      </c>
      <c r="I13" s="305" t="e">
        <f t="shared" si="25"/>
        <v>#N/A</v>
      </c>
      <c r="J13" s="264" t="e">
        <f t="shared" si="26"/>
        <v>#N/A</v>
      </c>
      <c r="K13" s="267" t="e">
        <f t="shared" si="27"/>
        <v>#N/A</v>
      </c>
      <c r="L13" s="264" t="e">
        <f t="shared" si="28"/>
        <v>#N/A</v>
      </c>
      <c r="M13" s="267" t="e">
        <f t="shared" si="29"/>
        <v>#N/A</v>
      </c>
      <c r="N13" s="264" t="e">
        <f t="shared" si="30"/>
        <v>#N/A</v>
      </c>
      <c r="O13" s="267" t="e">
        <f t="shared" si="31"/>
        <v>#N/A</v>
      </c>
      <c r="P13" s="264" t="e">
        <f t="shared" si="32"/>
        <v>#N/A</v>
      </c>
      <c r="Q13" s="267" t="e">
        <f t="shared" si="33"/>
        <v>#N/A</v>
      </c>
      <c r="R13" s="265" t="e">
        <f t="shared" si="34"/>
        <v>#N/A</v>
      </c>
      <c r="S13" s="267" t="e">
        <f t="shared" si="35"/>
        <v>#N/A</v>
      </c>
      <c r="T13" s="265" t="e">
        <f t="shared" si="36"/>
        <v>#N/A</v>
      </c>
      <c r="U13" s="267" t="e">
        <f t="shared" si="37"/>
        <v>#N/A</v>
      </c>
      <c r="V13" s="265" t="e">
        <f t="shared" si="38"/>
        <v>#N/A</v>
      </c>
      <c r="W13" s="266" t="e">
        <f t="shared" si="39"/>
        <v>#N/A</v>
      </c>
      <c r="X13" s="265" t="e">
        <f t="shared" si="40"/>
        <v>#N/A</v>
      </c>
      <c r="Y13" s="266" t="e">
        <f t="shared" si="41"/>
        <v>#N/A</v>
      </c>
      <c r="Z13" s="265" t="e">
        <f t="shared" si="42"/>
        <v>#N/A</v>
      </c>
      <c r="AA13" s="267" t="e">
        <f t="shared" si="43"/>
        <v>#N/A</v>
      </c>
      <c r="AB13" s="265" t="e">
        <f t="shared" si="44"/>
        <v>#N/A</v>
      </c>
      <c r="AC13" s="267" t="e">
        <f t="shared" si="45"/>
        <v>#N/A</v>
      </c>
      <c r="AD13" s="265" t="e">
        <f t="shared" si="46"/>
        <v>#N/A</v>
      </c>
      <c r="AE13" s="267" t="e">
        <f t="shared" si="47"/>
        <v>#N/A</v>
      </c>
      <c r="AF13" s="265" t="e">
        <f t="shared" si="48"/>
        <v>#N/A</v>
      </c>
      <c r="AG13" s="267" t="e">
        <f t="shared" si="49"/>
        <v>#N/A</v>
      </c>
      <c r="AH13" s="265" t="e">
        <f t="shared" si="50"/>
        <v>#N/A</v>
      </c>
      <c r="AI13" s="266" t="e">
        <f t="shared" si="51"/>
        <v>#N/A</v>
      </c>
      <c r="AJ13" s="265" t="e">
        <f t="shared" si="52"/>
        <v>#N/A</v>
      </c>
      <c r="AK13" s="266" t="e">
        <f t="shared" si="53"/>
        <v>#N/A</v>
      </c>
      <c r="AL13" s="265" t="e">
        <f t="shared" si="66"/>
        <v>#N/A</v>
      </c>
      <c r="AM13" s="269">
        <v>48</v>
      </c>
      <c r="AN13" s="270"/>
      <c r="AO13" s="271">
        <f t="shared" si="21"/>
        <v>0</v>
      </c>
      <c r="AP13" s="271"/>
      <c r="AQ13" s="273" t="e">
        <f t="shared" si="14"/>
        <v>#N/A</v>
      </c>
      <c r="AR13" s="273" t="e">
        <f t="shared" si="14"/>
        <v>#N/A</v>
      </c>
      <c r="AS13" s="274">
        <v>1670</v>
      </c>
      <c r="AT13" s="267" t="e">
        <f t="shared" si="1"/>
        <v>#N/A</v>
      </c>
      <c r="AU13" s="275" t="e">
        <f t="shared" si="19"/>
        <v>#N/A</v>
      </c>
      <c r="AV13" s="267" t="e">
        <f t="shared" si="54"/>
        <v>#N/A</v>
      </c>
      <c r="AW13" s="275" t="e">
        <f t="shared" si="2"/>
        <v>#N/A</v>
      </c>
      <c r="AX13" s="267" t="e">
        <f t="shared" si="55"/>
        <v>#N/A</v>
      </c>
      <c r="AY13" s="275" t="e">
        <f t="shared" si="56"/>
        <v>#N/A</v>
      </c>
      <c r="AZ13" s="267" t="e">
        <f t="shared" si="57"/>
        <v>#N/A</v>
      </c>
      <c r="BA13" s="275" t="e">
        <f t="shared" si="58"/>
        <v>#N/A</v>
      </c>
      <c r="BB13" s="267" t="e">
        <f t="shared" si="59"/>
        <v>#N/A</v>
      </c>
      <c r="BC13" s="275" t="e">
        <f t="shared" si="60"/>
        <v>#N/A</v>
      </c>
      <c r="BD13" s="267" t="e">
        <f t="shared" si="61"/>
        <v>#N/A</v>
      </c>
      <c r="BE13" s="275" t="e">
        <f t="shared" si="62"/>
        <v>#N/A</v>
      </c>
      <c r="BF13" s="267" t="e">
        <f t="shared" si="63"/>
        <v>#N/A</v>
      </c>
      <c r="BG13" s="275" t="e">
        <f t="shared" si="64"/>
        <v>#N/A</v>
      </c>
      <c r="BH13" s="267"/>
      <c r="BI13" s="275">
        <f t="shared" si="65"/>
        <v>0</v>
      </c>
      <c r="BJ13" s="267"/>
      <c r="BK13" s="275">
        <f t="shared" si="23"/>
        <v>0</v>
      </c>
      <c r="BL13" s="269">
        <v>67</v>
      </c>
      <c r="BM13" s="276"/>
      <c r="BN13" s="271"/>
      <c r="BO13" s="277" t="e">
        <f t="shared" si="15"/>
        <v>#N/A</v>
      </c>
      <c r="BP13" s="273"/>
      <c r="BQ13" s="273"/>
      <c r="BR13" s="273" t="e">
        <f t="shared" si="16"/>
        <v>#N/A</v>
      </c>
    </row>
    <row r="14" spans="1:151">
      <c r="A14" s="257">
        <f t="shared" si="17"/>
        <v>44872</v>
      </c>
      <c r="B14" s="258">
        <v>11</v>
      </c>
      <c r="C14" s="259">
        <f>[1]master!K15</f>
        <v>1240</v>
      </c>
      <c r="D14" s="260">
        <f t="shared" si="18"/>
        <v>110</v>
      </c>
      <c r="E14" s="261" t="e">
        <f t="shared" si="0"/>
        <v>#N/A</v>
      </c>
      <c r="F14" s="265" t="e">
        <f t="shared" si="20"/>
        <v>#N/A</v>
      </c>
      <c r="G14" s="263" t="e">
        <f t="shared" si="22"/>
        <v>#N/A</v>
      </c>
      <c r="H14" s="264" t="e">
        <f t="shared" si="24"/>
        <v>#N/A</v>
      </c>
      <c r="I14" s="305" t="e">
        <f t="shared" si="25"/>
        <v>#N/A</v>
      </c>
      <c r="J14" s="264" t="e">
        <f t="shared" si="26"/>
        <v>#N/A</v>
      </c>
      <c r="K14" s="267" t="e">
        <f t="shared" si="27"/>
        <v>#N/A</v>
      </c>
      <c r="L14" s="264" t="e">
        <f t="shared" si="28"/>
        <v>#N/A</v>
      </c>
      <c r="M14" s="267" t="e">
        <f t="shared" si="29"/>
        <v>#N/A</v>
      </c>
      <c r="N14" s="264" t="e">
        <f t="shared" si="30"/>
        <v>#N/A</v>
      </c>
      <c r="O14" s="267" t="e">
        <f t="shared" si="31"/>
        <v>#N/A</v>
      </c>
      <c r="P14" s="264" t="e">
        <f t="shared" si="32"/>
        <v>#N/A</v>
      </c>
      <c r="Q14" s="267" t="e">
        <f t="shared" si="33"/>
        <v>#N/A</v>
      </c>
      <c r="R14" s="265" t="e">
        <f t="shared" si="34"/>
        <v>#N/A</v>
      </c>
      <c r="S14" s="267" t="e">
        <f t="shared" si="35"/>
        <v>#N/A</v>
      </c>
      <c r="T14" s="265" t="e">
        <f t="shared" si="36"/>
        <v>#N/A</v>
      </c>
      <c r="U14" s="267" t="e">
        <f t="shared" si="37"/>
        <v>#N/A</v>
      </c>
      <c r="V14" s="265" t="e">
        <f t="shared" si="38"/>
        <v>#N/A</v>
      </c>
      <c r="W14" s="266" t="e">
        <f t="shared" si="39"/>
        <v>#N/A</v>
      </c>
      <c r="X14" s="303" t="e">
        <f t="shared" si="40"/>
        <v>#N/A</v>
      </c>
      <c r="Y14" s="266" t="e">
        <f t="shared" si="41"/>
        <v>#N/A</v>
      </c>
      <c r="Z14" s="265" t="e">
        <f t="shared" si="42"/>
        <v>#N/A</v>
      </c>
      <c r="AA14" s="267" t="e">
        <f t="shared" si="43"/>
        <v>#N/A</v>
      </c>
      <c r="AB14" s="265" t="e">
        <f t="shared" si="44"/>
        <v>#N/A</v>
      </c>
      <c r="AC14" s="267" t="e">
        <f t="shared" si="45"/>
        <v>#N/A</v>
      </c>
      <c r="AD14" s="265" t="e">
        <f t="shared" si="46"/>
        <v>#N/A</v>
      </c>
      <c r="AE14" s="267" t="e">
        <f t="shared" si="47"/>
        <v>#N/A</v>
      </c>
      <c r="AF14" s="265" t="e">
        <f t="shared" si="48"/>
        <v>#N/A</v>
      </c>
      <c r="AG14" s="267" t="e">
        <f t="shared" si="49"/>
        <v>#N/A</v>
      </c>
      <c r="AH14" s="265" t="e">
        <f t="shared" si="50"/>
        <v>#N/A</v>
      </c>
      <c r="AI14" s="266" t="e">
        <f t="shared" si="51"/>
        <v>#N/A</v>
      </c>
      <c r="AJ14" s="265" t="e">
        <f t="shared" si="52"/>
        <v>#N/A</v>
      </c>
      <c r="AK14" s="266" t="e">
        <f t="shared" si="53"/>
        <v>#N/A</v>
      </c>
      <c r="AL14" s="265" t="e">
        <f t="shared" si="66"/>
        <v>#N/A</v>
      </c>
      <c r="AM14" s="269">
        <v>52</v>
      </c>
      <c r="AN14" s="270"/>
      <c r="AO14" s="271">
        <f t="shared" si="21"/>
        <v>0</v>
      </c>
      <c r="AP14" s="271"/>
      <c r="AQ14" s="273" t="e">
        <f t="shared" si="14"/>
        <v>#N/A</v>
      </c>
      <c r="AR14" s="273" t="e">
        <f t="shared" si="14"/>
        <v>#N/A</v>
      </c>
      <c r="AS14" s="274">
        <v>1795</v>
      </c>
      <c r="AT14" s="267" t="e">
        <f t="shared" si="1"/>
        <v>#N/A</v>
      </c>
      <c r="AU14" s="275" t="e">
        <f t="shared" si="19"/>
        <v>#N/A</v>
      </c>
      <c r="AV14" s="267" t="e">
        <f t="shared" si="54"/>
        <v>#N/A</v>
      </c>
      <c r="AW14" s="275" t="e">
        <f t="shared" si="2"/>
        <v>#N/A</v>
      </c>
      <c r="AX14" s="267" t="e">
        <f t="shared" si="55"/>
        <v>#N/A</v>
      </c>
      <c r="AY14" s="275" t="e">
        <f t="shared" si="56"/>
        <v>#N/A</v>
      </c>
      <c r="AZ14" s="267" t="e">
        <f t="shared" si="57"/>
        <v>#N/A</v>
      </c>
      <c r="BA14" s="275" t="e">
        <f t="shared" si="58"/>
        <v>#N/A</v>
      </c>
      <c r="BB14" s="267" t="e">
        <f t="shared" si="59"/>
        <v>#N/A</v>
      </c>
      <c r="BC14" s="275" t="e">
        <f t="shared" si="60"/>
        <v>#N/A</v>
      </c>
      <c r="BD14" s="267" t="e">
        <f t="shared" si="61"/>
        <v>#N/A</v>
      </c>
      <c r="BE14" s="275" t="e">
        <f t="shared" si="62"/>
        <v>#N/A</v>
      </c>
      <c r="BF14" s="267" t="e">
        <f t="shared" si="63"/>
        <v>#N/A</v>
      </c>
      <c r="BG14" s="275" t="e">
        <f t="shared" si="64"/>
        <v>#N/A</v>
      </c>
      <c r="BH14" s="267"/>
      <c r="BI14" s="275">
        <f t="shared" si="65"/>
        <v>0</v>
      </c>
      <c r="BJ14" s="267"/>
      <c r="BK14" s="275">
        <f t="shared" si="23"/>
        <v>0</v>
      </c>
      <c r="BL14" s="269">
        <v>69</v>
      </c>
      <c r="BM14" s="276"/>
      <c r="BN14" s="271"/>
      <c r="BO14" s="277" t="e">
        <f t="shared" si="15"/>
        <v>#N/A</v>
      </c>
      <c r="BP14" s="273"/>
      <c r="BQ14" s="273"/>
      <c r="BR14" s="273" t="e">
        <f t="shared" si="16"/>
        <v>#N/A</v>
      </c>
    </row>
    <row r="15" spans="1:151">
      <c r="A15" s="257">
        <f t="shared" si="17"/>
        <v>44879</v>
      </c>
      <c r="B15" s="258">
        <v>12</v>
      </c>
      <c r="C15" s="259">
        <f>[1]master!K16</f>
        <v>1340</v>
      </c>
      <c r="D15" s="260">
        <f t="shared" si="18"/>
        <v>100</v>
      </c>
      <c r="E15" s="261" t="e">
        <f t="shared" si="0"/>
        <v>#N/A</v>
      </c>
      <c r="F15" s="265" t="e">
        <f t="shared" si="20"/>
        <v>#N/A</v>
      </c>
      <c r="G15" s="263" t="e">
        <f t="shared" si="22"/>
        <v>#N/A</v>
      </c>
      <c r="H15" s="264" t="e">
        <f t="shared" si="24"/>
        <v>#N/A</v>
      </c>
      <c r="I15" s="305" t="e">
        <f t="shared" si="25"/>
        <v>#N/A</v>
      </c>
      <c r="J15" s="264" t="e">
        <f t="shared" si="26"/>
        <v>#N/A</v>
      </c>
      <c r="K15" s="267" t="e">
        <f t="shared" si="27"/>
        <v>#N/A</v>
      </c>
      <c r="L15" s="264" t="e">
        <f t="shared" si="28"/>
        <v>#N/A</v>
      </c>
      <c r="M15" s="267" t="e">
        <f t="shared" si="29"/>
        <v>#N/A</v>
      </c>
      <c r="N15" s="265" t="e">
        <f t="shared" si="30"/>
        <v>#N/A</v>
      </c>
      <c r="O15" s="267" t="e">
        <f t="shared" si="31"/>
        <v>#N/A</v>
      </c>
      <c r="P15" s="265" t="e">
        <f t="shared" si="32"/>
        <v>#N/A</v>
      </c>
      <c r="Q15" s="267" t="e">
        <f t="shared" si="33"/>
        <v>#N/A</v>
      </c>
      <c r="R15" s="265" t="e">
        <f t="shared" si="34"/>
        <v>#N/A</v>
      </c>
      <c r="S15" s="267" t="e">
        <f t="shared" si="35"/>
        <v>#N/A</v>
      </c>
      <c r="T15" s="265" t="e">
        <f t="shared" si="36"/>
        <v>#N/A</v>
      </c>
      <c r="U15" s="267" t="e">
        <f t="shared" si="37"/>
        <v>#N/A</v>
      </c>
      <c r="V15" s="265" t="e">
        <f t="shared" si="38"/>
        <v>#N/A</v>
      </c>
      <c r="W15" s="266" t="e">
        <f t="shared" si="39"/>
        <v>#N/A</v>
      </c>
      <c r="X15" s="265" t="e">
        <f t="shared" si="40"/>
        <v>#N/A</v>
      </c>
      <c r="Y15" s="266" t="e">
        <f t="shared" si="41"/>
        <v>#N/A</v>
      </c>
      <c r="Z15" s="265" t="e">
        <f t="shared" si="42"/>
        <v>#N/A</v>
      </c>
      <c r="AA15" s="267" t="e">
        <f t="shared" si="43"/>
        <v>#N/A</v>
      </c>
      <c r="AB15" s="265" t="e">
        <f t="shared" si="44"/>
        <v>#N/A</v>
      </c>
      <c r="AC15" s="267" t="e">
        <f t="shared" si="45"/>
        <v>#N/A</v>
      </c>
      <c r="AD15" s="265" t="e">
        <f t="shared" si="46"/>
        <v>#N/A</v>
      </c>
      <c r="AE15" s="267" t="e">
        <f t="shared" si="47"/>
        <v>#N/A</v>
      </c>
      <c r="AF15" s="265" t="e">
        <f t="shared" si="48"/>
        <v>#N/A</v>
      </c>
      <c r="AG15" s="267" t="e">
        <f t="shared" si="49"/>
        <v>#N/A</v>
      </c>
      <c r="AH15" s="265" t="e">
        <f t="shared" si="50"/>
        <v>#N/A</v>
      </c>
      <c r="AI15" s="266" t="e">
        <f t="shared" si="51"/>
        <v>#N/A</v>
      </c>
      <c r="AJ15" s="265" t="e">
        <f t="shared" si="52"/>
        <v>#N/A</v>
      </c>
      <c r="AK15" s="266" t="e">
        <f t="shared" si="53"/>
        <v>#N/A</v>
      </c>
      <c r="AL15" s="265" t="e">
        <f t="shared" si="66"/>
        <v>#N/A</v>
      </c>
      <c r="AM15" s="269">
        <v>56</v>
      </c>
      <c r="AN15" s="270"/>
      <c r="AO15" s="271">
        <f t="shared" si="21"/>
        <v>0</v>
      </c>
      <c r="AP15" s="271"/>
      <c r="AQ15" s="273" t="e">
        <f t="shared" si="14"/>
        <v>#N/A</v>
      </c>
      <c r="AR15" s="273" t="e">
        <f t="shared" si="14"/>
        <v>#N/A</v>
      </c>
      <c r="AS15" s="274">
        <v>1920</v>
      </c>
      <c r="AT15" s="267" t="e">
        <f t="shared" si="1"/>
        <v>#N/A</v>
      </c>
      <c r="AU15" s="275" t="e">
        <f t="shared" si="19"/>
        <v>#N/A</v>
      </c>
      <c r="AV15" s="267" t="e">
        <f t="shared" si="54"/>
        <v>#N/A</v>
      </c>
      <c r="AW15" s="275" t="e">
        <f t="shared" si="2"/>
        <v>#N/A</v>
      </c>
      <c r="AX15" s="267" t="e">
        <f t="shared" si="55"/>
        <v>#N/A</v>
      </c>
      <c r="AY15" s="275" t="e">
        <f t="shared" si="56"/>
        <v>#N/A</v>
      </c>
      <c r="AZ15" s="267" t="e">
        <f t="shared" si="57"/>
        <v>#N/A</v>
      </c>
      <c r="BA15" s="275" t="e">
        <f t="shared" si="58"/>
        <v>#N/A</v>
      </c>
      <c r="BB15" s="267" t="e">
        <f t="shared" si="59"/>
        <v>#N/A</v>
      </c>
      <c r="BC15" s="275" t="e">
        <f t="shared" si="60"/>
        <v>#N/A</v>
      </c>
      <c r="BD15" s="267" t="e">
        <f t="shared" si="61"/>
        <v>#N/A</v>
      </c>
      <c r="BE15" s="275" t="e">
        <f t="shared" si="62"/>
        <v>#N/A</v>
      </c>
      <c r="BF15" s="267" t="e">
        <f t="shared" si="63"/>
        <v>#N/A</v>
      </c>
      <c r="BG15" s="275" t="e">
        <f t="shared" si="64"/>
        <v>#N/A</v>
      </c>
      <c r="BH15" s="267"/>
      <c r="BI15" s="275">
        <f t="shared" si="65"/>
        <v>0</v>
      </c>
      <c r="BJ15" s="267"/>
      <c r="BK15" s="275">
        <f t="shared" si="23"/>
        <v>0</v>
      </c>
      <c r="BL15" s="269">
        <v>71</v>
      </c>
      <c r="BM15" s="276"/>
      <c r="BN15" s="271"/>
      <c r="BO15" s="277" t="e">
        <f t="shared" si="15"/>
        <v>#N/A</v>
      </c>
      <c r="BP15" s="273"/>
      <c r="BQ15" s="273"/>
      <c r="BR15" s="273" t="e">
        <f t="shared" si="16"/>
        <v>#N/A</v>
      </c>
    </row>
    <row r="16" spans="1:151">
      <c r="A16" s="257">
        <f t="shared" si="17"/>
        <v>44886</v>
      </c>
      <c r="B16" s="258">
        <v>13</v>
      </c>
      <c r="C16" s="259">
        <f>[1]master!K17</f>
        <v>1440</v>
      </c>
      <c r="D16" s="260">
        <f t="shared" si="18"/>
        <v>100</v>
      </c>
      <c r="E16" s="261" t="e">
        <f t="shared" si="0"/>
        <v>#N/A</v>
      </c>
      <c r="F16" s="265" t="e">
        <f t="shared" si="20"/>
        <v>#N/A</v>
      </c>
      <c r="G16" s="263" t="e">
        <f t="shared" si="22"/>
        <v>#N/A</v>
      </c>
      <c r="H16" s="264" t="e">
        <f t="shared" si="24"/>
        <v>#N/A</v>
      </c>
      <c r="I16" s="305" t="e">
        <f t="shared" si="25"/>
        <v>#N/A</v>
      </c>
      <c r="J16" s="264" t="e">
        <f t="shared" si="26"/>
        <v>#N/A</v>
      </c>
      <c r="K16" s="267" t="e">
        <f t="shared" si="27"/>
        <v>#N/A</v>
      </c>
      <c r="L16" s="264" t="e">
        <f t="shared" si="28"/>
        <v>#N/A</v>
      </c>
      <c r="M16" s="267" t="e">
        <f t="shared" si="29"/>
        <v>#N/A</v>
      </c>
      <c r="N16" s="265" t="e">
        <f t="shared" si="30"/>
        <v>#N/A</v>
      </c>
      <c r="O16" s="267" t="e">
        <f t="shared" si="31"/>
        <v>#N/A</v>
      </c>
      <c r="P16" s="265" t="e">
        <f t="shared" si="32"/>
        <v>#N/A</v>
      </c>
      <c r="Q16" s="267" t="e">
        <f t="shared" si="33"/>
        <v>#N/A</v>
      </c>
      <c r="R16" s="265" t="e">
        <f t="shared" si="34"/>
        <v>#N/A</v>
      </c>
      <c r="S16" s="267" t="e">
        <f t="shared" si="35"/>
        <v>#N/A</v>
      </c>
      <c r="T16" s="265" t="e">
        <f t="shared" si="36"/>
        <v>#N/A</v>
      </c>
      <c r="U16" s="267" t="e">
        <f t="shared" si="37"/>
        <v>#N/A</v>
      </c>
      <c r="V16" s="265" t="e">
        <f t="shared" si="38"/>
        <v>#N/A</v>
      </c>
      <c r="W16" s="266" t="e">
        <f t="shared" si="39"/>
        <v>#N/A</v>
      </c>
      <c r="X16" s="265" t="e">
        <f t="shared" si="40"/>
        <v>#N/A</v>
      </c>
      <c r="Y16" s="266" t="e">
        <f t="shared" si="41"/>
        <v>#N/A</v>
      </c>
      <c r="Z16" s="265" t="e">
        <f t="shared" si="42"/>
        <v>#N/A</v>
      </c>
      <c r="AA16" s="267" t="e">
        <f t="shared" si="43"/>
        <v>#N/A</v>
      </c>
      <c r="AB16" s="265" t="e">
        <f t="shared" si="44"/>
        <v>#N/A</v>
      </c>
      <c r="AC16" s="267" t="e">
        <f t="shared" si="45"/>
        <v>#N/A</v>
      </c>
      <c r="AD16" s="265" t="e">
        <f t="shared" si="46"/>
        <v>#N/A</v>
      </c>
      <c r="AE16" s="267" t="e">
        <f t="shared" si="47"/>
        <v>#N/A</v>
      </c>
      <c r="AF16" s="265" t="e">
        <f t="shared" si="48"/>
        <v>#N/A</v>
      </c>
      <c r="AG16" s="267" t="e">
        <f t="shared" si="49"/>
        <v>#N/A</v>
      </c>
      <c r="AH16" s="265" t="e">
        <f t="shared" si="50"/>
        <v>#N/A</v>
      </c>
      <c r="AI16" s="266" t="e">
        <f t="shared" si="51"/>
        <v>#N/A</v>
      </c>
      <c r="AJ16" s="265" t="e">
        <f t="shared" si="52"/>
        <v>#N/A</v>
      </c>
      <c r="AK16" s="266" t="e">
        <f t="shared" si="53"/>
        <v>#N/A</v>
      </c>
      <c r="AL16" s="265" t="e">
        <f t="shared" si="66"/>
        <v>#N/A</v>
      </c>
      <c r="AM16" s="269">
        <v>61</v>
      </c>
      <c r="AN16" s="270"/>
      <c r="AO16" s="271">
        <f t="shared" si="21"/>
        <v>0</v>
      </c>
      <c r="AP16" s="271"/>
      <c r="AQ16" s="273" t="e">
        <f t="shared" si="14"/>
        <v>#N/A</v>
      </c>
      <c r="AR16" s="273" t="e">
        <f t="shared" si="14"/>
        <v>#N/A</v>
      </c>
      <c r="AS16" s="274">
        <v>2045</v>
      </c>
      <c r="AT16" s="267" t="e">
        <f t="shared" si="1"/>
        <v>#N/A</v>
      </c>
      <c r="AU16" s="275" t="e">
        <f t="shared" si="19"/>
        <v>#N/A</v>
      </c>
      <c r="AV16" s="267" t="e">
        <f t="shared" si="54"/>
        <v>#N/A</v>
      </c>
      <c r="AW16" s="275" t="e">
        <f t="shared" si="2"/>
        <v>#N/A</v>
      </c>
      <c r="AX16" s="267" t="e">
        <f t="shared" si="55"/>
        <v>#N/A</v>
      </c>
      <c r="AY16" s="275" t="e">
        <f t="shared" si="56"/>
        <v>#N/A</v>
      </c>
      <c r="AZ16" s="267" t="e">
        <f t="shared" si="57"/>
        <v>#N/A</v>
      </c>
      <c r="BA16" s="275" t="e">
        <f t="shared" si="58"/>
        <v>#N/A</v>
      </c>
      <c r="BB16" s="267" t="e">
        <f t="shared" si="59"/>
        <v>#N/A</v>
      </c>
      <c r="BC16" s="275" t="e">
        <f t="shared" si="60"/>
        <v>#N/A</v>
      </c>
      <c r="BD16" s="267" t="e">
        <f t="shared" si="61"/>
        <v>#N/A</v>
      </c>
      <c r="BE16" s="275" t="e">
        <f t="shared" si="62"/>
        <v>#N/A</v>
      </c>
      <c r="BF16" s="267" t="e">
        <f t="shared" si="63"/>
        <v>#N/A</v>
      </c>
      <c r="BG16" s="275" t="e">
        <f t="shared" si="64"/>
        <v>#N/A</v>
      </c>
      <c r="BH16" s="267"/>
      <c r="BI16" s="275">
        <f t="shared" si="65"/>
        <v>0</v>
      </c>
      <c r="BJ16" s="267"/>
      <c r="BK16" s="275">
        <f t="shared" si="23"/>
        <v>0</v>
      </c>
      <c r="BL16" s="269">
        <v>75</v>
      </c>
      <c r="BM16" s="276"/>
      <c r="BN16" s="271"/>
      <c r="BO16" s="277" t="e">
        <f t="shared" si="15"/>
        <v>#N/A</v>
      </c>
      <c r="BP16" s="273"/>
      <c r="BQ16" s="273"/>
      <c r="BR16" s="273" t="e">
        <f t="shared" si="16"/>
        <v>#N/A</v>
      </c>
    </row>
    <row r="17" spans="1:70">
      <c r="A17" s="257">
        <f t="shared" si="17"/>
        <v>44893</v>
      </c>
      <c r="B17" s="258">
        <v>14</v>
      </c>
      <c r="C17" s="259">
        <f>[1]master!K18</f>
        <v>1540</v>
      </c>
      <c r="D17" s="260">
        <f t="shared" si="18"/>
        <v>100</v>
      </c>
      <c r="E17" s="261" t="e">
        <f t="shared" si="0"/>
        <v>#N/A</v>
      </c>
      <c r="F17" s="265" t="e">
        <f t="shared" si="20"/>
        <v>#N/A</v>
      </c>
      <c r="G17" s="263" t="e">
        <f t="shared" si="22"/>
        <v>#N/A</v>
      </c>
      <c r="H17" s="264" t="e">
        <f t="shared" si="24"/>
        <v>#N/A</v>
      </c>
      <c r="I17" s="305" t="e">
        <f t="shared" si="25"/>
        <v>#N/A</v>
      </c>
      <c r="J17" s="264" t="e">
        <f t="shared" si="26"/>
        <v>#N/A</v>
      </c>
      <c r="K17" s="267" t="e">
        <f t="shared" si="27"/>
        <v>#N/A</v>
      </c>
      <c r="L17" s="264" t="e">
        <f t="shared" si="28"/>
        <v>#N/A</v>
      </c>
      <c r="M17" s="267" t="e">
        <f t="shared" si="29"/>
        <v>#N/A</v>
      </c>
      <c r="N17" s="265" t="e">
        <f t="shared" si="30"/>
        <v>#N/A</v>
      </c>
      <c r="O17" s="267" t="e">
        <f t="shared" si="31"/>
        <v>#N/A</v>
      </c>
      <c r="P17" s="265" t="e">
        <f t="shared" si="32"/>
        <v>#N/A</v>
      </c>
      <c r="Q17" s="267" t="e">
        <f t="shared" si="33"/>
        <v>#N/A</v>
      </c>
      <c r="R17" s="265" t="e">
        <f t="shared" si="34"/>
        <v>#N/A</v>
      </c>
      <c r="S17" s="267" t="e">
        <f t="shared" si="35"/>
        <v>#N/A</v>
      </c>
      <c r="T17" s="265" t="e">
        <f t="shared" si="36"/>
        <v>#N/A</v>
      </c>
      <c r="U17" s="267" t="e">
        <f t="shared" si="37"/>
        <v>#N/A</v>
      </c>
      <c r="V17" s="265" t="e">
        <f t="shared" si="38"/>
        <v>#N/A</v>
      </c>
      <c r="W17" s="266" t="e">
        <f t="shared" si="39"/>
        <v>#N/A</v>
      </c>
      <c r="X17" s="265" t="e">
        <f t="shared" si="40"/>
        <v>#N/A</v>
      </c>
      <c r="Y17" s="266" t="e">
        <f t="shared" si="41"/>
        <v>#N/A</v>
      </c>
      <c r="Z17" s="265" t="e">
        <f t="shared" si="42"/>
        <v>#N/A</v>
      </c>
      <c r="AA17" s="267" t="e">
        <f t="shared" si="43"/>
        <v>#N/A</v>
      </c>
      <c r="AB17" s="265" t="e">
        <f t="shared" si="44"/>
        <v>#N/A</v>
      </c>
      <c r="AC17" s="267" t="e">
        <f t="shared" si="45"/>
        <v>#N/A</v>
      </c>
      <c r="AD17" s="265" t="e">
        <f t="shared" si="46"/>
        <v>#N/A</v>
      </c>
      <c r="AE17" s="267" t="e">
        <f t="shared" si="47"/>
        <v>#N/A</v>
      </c>
      <c r="AF17" s="265" t="e">
        <f t="shared" si="48"/>
        <v>#N/A</v>
      </c>
      <c r="AG17" s="267" t="e">
        <f t="shared" si="49"/>
        <v>#N/A</v>
      </c>
      <c r="AH17" s="265" t="e">
        <f t="shared" si="50"/>
        <v>#N/A</v>
      </c>
      <c r="AI17" s="266" t="e">
        <f t="shared" si="51"/>
        <v>#N/A</v>
      </c>
      <c r="AJ17" s="265" t="e">
        <f t="shared" si="52"/>
        <v>#N/A</v>
      </c>
      <c r="AK17" s="266" t="e">
        <f t="shared" si="53"/>
        <v>#N/A</v>
      </c>
      <c r="AL17" s="265" t="e">
        <f t="shared" si="66"/>
        <v>#N/A</v>
      </c>
      <c r="AM17" s="269">
        <v>67</v>
      </c>
      <c r="AN17" s="270"/>
      <c r="AO17" s="271">
        <f t="shared" si="21"/>
        <v>0</v>
      </c>
      <c r="AP17" s="271"/>
      <c r="AQ17" s="273" t="e">
        <f t="shared" si="14"/>
        <v>#N/A</v>
      </c>
      <c r="AR17" s="273" t="e">
        <f t="shared" si="14"/>
        <v>#N/A</v>
      </c>
      <c r="AS17" s="274">
        <v>2170</v>
      </c>
      <c r="AT17" s="267" t="e">
        <f t="shared" si="1"/>
        <v>#N/A</v>
      </c>
      <c r="AU17" s="275" t="e">
        <f t="shared" si="19"/>
        <v>#N/A</v>
      </c>
      <c r="AV17" s="267" t="e">
        <f t="shared" si="54"/>
        <v>#N/A</v>
      </c>
      <c r="AW17" s="275" t="e">
        <f t="shared" si="2"/>
        <v>#N/A</v>
      </c>
      <c r="AX17" s="267" t="e">
        <f t="shared" si="55"/>
        <v>#N/A</v>
      </c>
      <c r="AY17" s="275" t="e">
        <f t="shared" si="56"/>
        <v>#N/A</v>
      </c>
      <c r="AZ17" s="267" t="e">
        <f t="shared" si="57"/>
        <v>#N/A</v>
      </c>
      <c r="BA17" s="275" t="e">
        <f t="shared" si="58"/>
        <v>#N/A</v>
      </c>
      <c r="BB17" s="267" t="e">
        <f t="shared" si="59"/>
        <v>#N/A</v>
      </c>
      <c r="BC17" s="275" t="e">
        <f t="shared" si="60"/>
        <v>#N/A</v>
      </c>
      <c r="BD17" s="267" t="e">
        <f t="shared" si="61"/>
        <v>#N/A</v>
      </c>
      <c r="BE17" s="275" t="e">
        <f t="shared" si="62"/>
        <v>#N/A</v>
      </c>
      <c r="BF17" s="267" t="e">
        <f t="shared" si="63"/>
        <v>#N/A</v>
      </c>
      <c r="BG17" s="275" t="e">
        <f t="shared" si="64"/>
        <v>#N/A</v>
      </c>
      <c r="BH17" s="267"/>
      <c r="BI17" s="275">
        <f t="shared" si="65"/>
        <v>0</v>
      </c>
      <c r="BJ17" s="267"/>
      <c r="BK17" s="275">
        <f t="shared" si="23"/>
        <v>0</v>
      </c>
      <c r="BL17" s="269">
        <v>80</v>
      </c>
      <c r="BM17" s="276"/>
      <c r="BN17" s="271"/>
      <c r="BO17" s="277" t="e">
        <f t="shared" si="15"/>
        <v>#N/A</v>
      </c>
      <c r="BP17" s="273"/>
      <c r="BQ17" s="273"/>
      <c r="BR17" s="273" t="e">
        <f t="shared" si="16"/>
        <v>#N/A</v>
      </c>
    </row>
    <row r="18" spans="1:70">
      <c r="A18" s="257">
        <f t="shared" si="17"/>
        <v>44900</v>
      </c>
      <c r="B18" s="258">
        <v>15</v>
      </c>
      <c r="C18" s="259">
        <f>[1]master!K19</f>
        <v>1650</v>
      </c>
      <c r="D18" s="260">
        <f t="shared" si="18"/>
        <v>110</v>
      </c>
      <c r="E18" s="261" t="e">
        <f t="shared" si="0"/>
        <v>#N/A</v>
      </c>
      <c r="F18" s="265" t="e">
        <f t="shared" si="20"/>
        <v>#N/A</v>
      </c>
      <c r="G18" s="263" t="e">
        <f t="shared" si="22"/>
        <v>#N/A</v>
      </c>
      <c r="H18" s="264" t="e">
        <f t="shared" si="24"/>
        <v>#N/A</v>
      </c>
      <c r="I18" s="267" t="e">
        <f t="shared" si="25"/>
        <v>#N/A</v>
      </c>
      <c r="J18" s="264" t="e">
        <f t="shared" si="26"/>
        <v>#N/A</v>
      </c>
      <c r="K18" s="267" t="e">
        <f t="shared" si="27"/>
        <v>#N/A</v>
      </c>
      <c r="L18" s="264" t="e">
        <f t="shared" si="28"/>
        <v>#N/A</v>
      </c>
      <c r="M18" s="267" t="e">
        <f t="shared" si="29"/>
        <v>#N/A</v>
      </c>
      <c r="N18" s="265" t="e">
        <f t="shared" si="30"/>
        <v>#N/A</v>
      </c>
      <c r="O18" s="267" t="e">
        <f t="shared" si="31"/>
        <v>#N/A</v>
      </c>
      <c r="P18" s="265" t="e">
        <f t="shared" si="32"/>
        <v>#N/A</v>
      </c>
      <c r="Q18" s="267" t="e">
        <f t="shared" si="33"/>
        <v>#N/A</v>
      </c>
      <c r="R18" s="265" t="e">
        <f t="shared" si="34"/>
        <v>#N/A</v>
      </c>
      <c r="S18" s="267" t="e">
        <f t="shared" si="35"/>
        <v>#N/A</v>
      </c>
      <c r="T18" s="265" t="e">
        <f t="shared" si="36"/>
        <v>#N/A</v>
      </c>
      <c r="U18" s="267" t="e">
        <f t="shared" si="37"/>
        <v>#N/A</v>
      </c>
      <c r="V18" s="265" t="e">
        <f t="shared" si="38"/>
        <v>#N/A</v>
      </c>
      <c r="W18" s="266" t="e">
        <f t="shared" si="39"/>
        <v>#N/A</v>
      </c>
      <c r="X18" s="265" t="e">
        <f t="shared" si="40"/>
        <v>#N/A</v>
      </c>
      <c r="Y18" s="266" t="e">
        <f t="shared" si="41"/>
        <v>#N/A</v>
      </c>
      <c r="Z18" s="265" t="e">
        <f t="shared" si="42"/>
        <v>#N/A</v>
      </c>
      <c r="AA18" s="267" t="e">
        <f t="shared" si="43"/>
        <v>#N/A</v>
      </c>
      <c r="AB18" s="265" t="e">
        <f t="shared" si="44"/>
        <v>#N/A</v>
      </c>
      <c r="AC18" s="267" t="e">
        <f t="shared" si="45"/>
        <v>#N/A</v>
      </c>
      <c r="AD18" s="265" t="e">
        <f t="shared" si="46"/>
        <v>#N/A</v>
      </c>
      <c r="AE18" s="267" t="e">
        <f t="shared" si="47"/>
        <v>#N/A</v>
      </c>
      <c r="AF18" s="265" t="e">
        <f t="shared" si="48"/>
        <v>#N/A</v>
      </c>
      <c r="AG18" s="267" t="e">
        <f t="shared" si="49"/>
        <v>#N/A</v>
      </c>
      <c r="AH18" s="265" t="e">
        <f t="shared" si="50"/>
        <v>#N/A</v>
      </c>
      <c r="AI18" s="266" t="e">
        <f t="shared" si="51"/>
        <v>#N/A</v>
      </c>
      <c r="AJ18" s="265" t="e">
        <f t="shared" si="52"/>
        <v>#N/A</v>
      </c>
      <c r="AK18" s="266" t="e">
        <f t="shared" si="53"/>
        <v>#N/A</v>
      </c>
      <c r="AL18" s="265" t="e">
        <f t="shared" si="66"/>
        <v>#N/A</v>
      </c>
      <c r="AM18" s="269">
        <v>74</v>
      </c>
      <c r="AN18" s="270"/>
      <c r="AO18" s="271">
        <f t="shared" si="21"/>
        <v>0</v>
      </c>
      <c r="AP18" s="271"/>
      <c r="AQ18" s="273" t="e">
        <f t="shared" si="14"/>
        <v>#N/A</v>
      </c>
      <c r="AR18" s="273" t="e">
        <f t="shared" si="14"/>
        <v>#N/A</v>
      </c>
      <c r="AS18" s="274">
        <v>2295</v>
      </c>
      <c r="AT18" s="267" t="e">
        <f t="shared" si="1"/>
        <v>#N/A</v>
      </c>
      <c r="AU18" s="275" t="e">
        <f t="shared" si="19"/>
        <v>#N/A</v>
      </c>
      <c r="AV18" s="267" t="e">
        <f t="shared" si="54"/>
        <v>#N/A</v>
      </c>
      <c r="AW18" s="275" t="e">
        <f t="shared" si="2"/>
        <v>#N/A</v>
      </c>
      <c r="AX18" s="267" t="e">
        <f t="shared" si="55"/>
        <v>#N/A</v>
      </c>
      <c r="AY18" s="275" t="e">
        <f t="shared" si="56"/>
        <v>#N/A</v>
      </c>
      <c r="AZ18" s="267" t="e">
        <f t="shared" si="57"/>
        <v>#N/A</v>
      </c>
      <c r="BA18" s="275" t="e">
        <f t="shared" si="58"/>
        <v>#N/A</v>
      </c>
      <c r="BB18" s="267" t="e">
        <f t="shared" si="59"/>
        <v>#N/A</v>
      </c>
      <c r="BC18" s="275" t="e">
        <f t="shared" si="60"/>
        <v>#N/A</v>
      </c>
      <c r="BD18" s="267" t="e">
        <f t="shared" si="61"/>
        <v>#N/A</v>
      </c>
      <c r="BE18" s="275" t="e">
        <f t="shared" si="62"/>
        <v>#N/A</v>
      </c>
      <c r="BF18" s="267" t="e">
        <f t="shared" si="63"/>
        <v>#N/A</v>
      </c>
      <c r="BG18" s="275" t="e">
        <f t="shared" si="64"/>
        <v>#N/A</v>
      </c>
      <c r="BH18" s="267"/>
      <c r="BI18" s="275">
        <f t="shared" si="65"/>
        <v>0</v>
      </c>
      <c r="BJ18" s="267"/>
      <c r="BK18" s="275">
        <f t="shared" si="23"/>
        <v>0</v>
      </c>
      <c r="BL18" s="269">
        <v>85</v>
      </c>
      <c r="BM18" s="276"/>
      <c r="BN18" s="271"/>
      <c r="BO18" s="277" t="e">
        <f t="shared" si="15"/>
        <v>#N/A</v>
      </c>
      <c r="BP18" s="273"/>
      <c r="BQ18" s="273"/>
      <c r="BR18" s="273" t="e">
        <f t="shared" si="16"/>
        <v>#N/A</v>
      </c>
    </row>
    <row r="19" spans="1:70">
      <c r="A19" s="257">
        <f t="shared" si="17"/>
        <v>44907</v>
      </c>
      <c r="B19" s="258">
        <v>16</v>
      </c>
      <c r="C19" s="259">
        <f>[1]master!K20</f>
        <v>1780</v>
      </c>
      <c r="D19" s="260">
        <f t="shared" si="18"/>
        <v>130</v>
      </c>
      <c r="E19" s="261" t="e">
        <f t="shared" si="0"/>
        <v>#N/A</v>
      </c>
      <c r="F19" s="265" t="e">
        <f t="shared" si="20"/>
        <v>#N/A</v>
      </c>
      <c r="G19" s="263" t="e">
        <f t="shared" si="22"/>
        <v>#N/A</v>
      </c>
      <c r="H19" s="264" t="e">
        <f t="shared" si="24"/>
        <v>#N/A</v>
      </c>
      <c r="I19" s="267" t="e">
        <f t="shared" si="25"/>
        <v>#N/A</v>
      </c>
      <c r="J19" s="264" t="e">
        <f t="shared" si="26"/>
        <v>#N/A</v>
      </c>
      <c r="K19" s="267" t="e">
        <f t="shared" si="27"/>
        <v>#N/A</v>
      </c>
      <c r="L19" s="264" t="e">
        <f t="shared" si="28"/>
        <v>#N/A</v>
      </c>
      <c r="M19" s="267" t="e">
        <f t="shared" si="29"/>
        <v>#N/A</v>
      </c>
      <c r="N19" s="265" t="e">
        <f t="shared" si="30"/>
        <v>#N/A</v>
      </c>
      <c r="O19" s="267" t="e">
        <f t="shared" si="31"/>
        <v>#N/A</v>
      </c>
      <c r="P19" s="265" t="e">
        <f t="shared" si="32"/>
        <v>#N/A</v>
      </c>
      <c r="Q19" s="267" t="e">
        <f t="shared" si="33"/>
        <v>#N/A</v>
      </c>
      <c r="R19" s="265" t="e">
        <f t="shared" si="34"/>
        <v>#N/A</v>
      </c>
      <c r="S19" s="267" t="e">
        <f t="shared" si="35"/>
        <v>#N/A</v>
      </c>
      <c r="T19" s="265" t="e">
        <f t="shared" si="36"/>
        <v>#N/A</v>
      </c>
      <c r="U19" s="267" t="e">
        <f t="shared" si="37"/>
        <v>#N/A</v>
      </c>
      <c r="V19" s="265" t="e">
        <f t="shared" si="38"/>
        <v>#N/A</v>
      </c>
      <c r="W19" s="266" t="e">
        <f t="shared" si="39"/>
        <v>#N/A</v>
      </c>
      <c r="X19" s="265" t="e">
        <f t="shared" si="40"/>
        <v>#N/A</v>
      </c>
      <c r="Y19" s="266" t="e">
        <f t="shared" si="41"/>
        <v>#N/A</v>
      </c>
      <c r="Z19" s="265" t="e">
        <f t="shared" si="42"/>
        <v>#N/A</v>
      </c>
      <c r="AA19" s="267" t="e">
        <f t="shared" si="43"/>
        <v>#N/A</v>
      </c>
      <c r="AB19" s="265" t="e">
        <f t="shared" si="44"/>
        <v>#N/A</v>
      </c>
      <c r="AC19" s="267" t="e">
        <f t="shared" si="45"/>
        <v>#N/A</v>
      </c>
      <c r="AD19" s="265" t="e">
        <f t="shared" si="46"/>
        <v>#N/A</v>
      </c>
      <c r="AE19" s="267" t="e">
        <f t="shared" si="47"/>
        <v>#N/A</v>
      </c>
      <c r="AF19" s="265" t="e">
        <f t="shared" si="48"/>
        <v>#N/A</v>
      </c>
      <c r="AG19" s="267" t="e">
        <f t="shared" si="49"/>
        <v>#N/A</v>
      </c>
      <c r="AH19" s="265" t="e">
        <f t="shared" si="50"/>
        <v>#N/A</v>
      </c>
      <c r="AI19" s="266" t="e">
        <f t="shared" si="51"/>
        <v>#N/A</v>
      </c>
      <c r="AJ19" s="265" t="e">
        <f t="shared" si="52"/>
        <v>#N/A</v>
      </c>
      <c r="AK19" s="266" t="e">
        <f t="shared" si="53"/>
        <v>#N/A</v>
      </c>
      <c r="AL19" s="265" t="e">
        <f t="shared" si="66"/>
        <v>#N/A</v>
      </c>
      <c r="AM19" s="269">
        <v>82</v>
      </c>
      <c r="AN19" s="270"/>
      <c r="AO19" s="271">
        <f t="shared" si="21"/>
        <v>0</v>
      </c>
      <c r="AP19" s="271"/>
      <c r="AQ19" s="273" t="e">
        <f t="shared" si="14"/>
        <v>#N/A</v>
      </c>
      <c r="AR19" s="273" t="e">
        <f t="shared" si="14"/>
        <v>#N/A</v>
      </c>
      <c r="AS19" s="274">
        <v>2420</v>
      </c>
      <c r="AT19" s="267" t="e">
        <f t="shared" si="1"/>
        <v>#N/A</v>
      </c>
      <c r="AU19" s="275" t="e">
        <f t="shared" si="19"/>
        <v>#N/A</v>
      </c>
      <c r="AV19" s="267" t="e">
        <f t="shared" si="54"/>
        <v>#N/A</v>
      </c>
      <c r="AW19" s="275" t="e">
        <f t="shared" si="2"/>
        <v>#N/A</v>
      </c>
      <c r="AX19" s="267" t="e">
        <f t="shared" si="55"/>
        <v>#N/A</v>
      </c>
      <c r="AY19" s="275" t="e">
        <f t="shared" si="56"/>
        <v>#N/A</v>
      </c>
      <c r="AZ19" s="267" t="e">
        <f t="shared" si="57"/>
        <v>#N/A</v>
      </c>
      <c r="BA19" s="275" t="e">
        <f t="shared" si="58"/>
        <v>#N/A</v>
      </c>
      <c r="BB19" s="267" t="e">
        <f t="shared" si="59"/>
        <v>#N/A</v>
      </c>
      <c r="BC19" s="275" t="e">
        <f t="shared" si="60"/>
        <v>#N/A</v>
      </c>
      <c r="BD19" s="267" t="e">
        <f t="shared" si="61"/>
        <v>#N/A</v>
      </c>
      <c r="BE19" s="275" t="e">
        <f t="shared" si="62"/>
        <v>#N/A</v>
      </c>
      <c r="BF19" s="267" t="e">
        <f t="shared" si="63"/>
        <v>#N/A</v>
      </c>
      <c r="BG19" s="275" t="e">
        <f t="shared" si="64"/>
        <v>#N/A</v>
      </c>
      <c r="BH19" s="267"/>
      <c r="BI19" s="275">
        <f t="shared" si="65"/>
        <v>0</v>
      </c>
      <c r="BJ19" s="267"/>
      <c r="BK19" s="275">
        <f t="shared" si="23"/>
        <v>0</v>
      </c>
      <c r="BL19" s="269">
        <v>90</v>
      </c>
      <c r="BM19" s="276"/>
      <c r="BN19" s="271"/>
      <c r="BO19" s="277" t="e">
        <f t="shared" si="15"/>
        <v>#N/A</v>
      </c>
      <c r="BP19" s="273"/>
      <c r="BQ19" s="273"/>
      <c r="BR19" s="273" t="e">
        <f t="shared" si="16"/>
        <v>#N/A</v>
      </c>
    </row>
    <row r="20" spans="1:70">
      <c r="A20" s="257">
        <f t="shared" si="17"/>
        <v>44914</v>
      </c>
      <c r="B20" s="258">
        <v>17</v>
      </c>
      <c r="C20" s="259">
        <f>[1]master!K21</f>
        <v>1920</v>
      </c>
      <c r="D20" s="260">
        <f t="shared" si="18"/>
        <v>140</v>
      </c>
      <c r="E20" s="261" t="e">
        <f t="shared" si="0"/>
        <v>#N/A</v>
      </c>
      <c r="F20" s="265" t="e">
        <f t="shared" si="20"/>
        <v>#N/A</v>
      </c>
      <c r="G20" s="263" t="e">
        <f t="shared" si="22"/>
        <v>#N/A</v>
      </c>
      <c r="H20" s="264" t="e">
        <f t="shared" si="24"/>
        <v>#N/A</v>
      </c>
      <c r="I20" s="267" t="e">
        <f t="shared" si="25"/>
        <v>#N/A</v>
      </c>
      <c r="J20" s="264" t="e">
        <f t="shared" si="26"/>
        <v>#N/A</v>
      </c>
      <c r="K20" s="267" t="e">
        <f t="shared" si="27"/>
        <v>#N/A</v>
      </c>
      <c r="L20" s="264" t="e">
        <f t="shared" si="28"/>
        <v>#N/A</v>
      </c>
      <c r="M20" s="267" t="e">
        <f t="shared" si="29"/>
        <v>#N/A</v>
      </c>
      <c r="N20" s="265" t="e">
        <f t="shared" si="30"/>
        <v>#N/A</v>
      </c>
      <c r="O20" s="267" t="e">
        <f t="shared" si="31"/>
        <v>#N/A</v>
      </c>
      <c r="P20" s="265" t="e">
        <f t="shared" si="32"/>
        <v>#N/A</v>
      </c>
      <c r="Q20" s="267" t="e">
        <f t="shared" si="33"/>
        <v>#N/A</v>
      </c>
      <c r="R20" s="265" t="e">
        <f t="shared" si="34"/>
        <v>#N/A</v>
      </c>
      <c r="S20" s="267" t="e">
        <f t="shared" si="35"/>
        <v>#N/A</v>
      </c>
      <c r="T20" s="265" t="e">
        <f t="shared" si="36"/>
        <v>#N/A</v>
      </c>
      <c r="U20" s="267" t="e">
        <f t="shared" si="37"/>
        <v>#N/A</v>
      </c>
      <c r="V20" s="265" t="e">
        <f t="shared" si="38"/>
        <v>#N/A</v>
      </c>
      <c r="W20" s="266" t="e">
        <f t="shared" si="39"/>
        <v>#N/A</v>
      </c>
      <c r="X20" s="265" t="e">
        <f t="shared" si="40"/>
        <v>#N/A</v>
      </c>
      <c r="Y20" s="266" t="e">
        <f t="shared" si="41"/>
        <v>#N/A</v>
      </c>
      <c r="Z20" s="265" t="e">
        <f t="shared" si="42"/>
        <v>#N/A</v>
      </c>
      <c r="AA20" s="267" t="e">
        <f t="shared" si="43"/>
        <v>#N/A</v>
      </c>
      <c r="AB20" s="265" t="e">
        <f t="shared" si="44"/>
        <v>#N/A</v>
      </c>
      <c r="AC20" s="267" t="e">
        <f t="shared" si="45"/>
        <v>#N/A</v>
      </c>
      <c r="AD20" s="265" t="e">
        <f t="shared" si="46"/>
        <v>#N/A</v>
      </c>
      <c r="AE20" s="267" t="e">
        <f t="shared" si="47"/>
        <v>#N/A</v>
      </c>
      <c r="AF20" s="265" t="e">
        <f t="shared" si="48"/>
        <v>#N/A</v>
      </c>
      <c r="AG20" s="267" t="e">
        <f t="shared" si="49"/>
        <v>#N/A</v>
      </c>
      <c r="AH20" s="265" t="e">
        <f t="shared" si="50"/>
        <v>#N/A</v>
      </c>
      <c r="AI20" s="266" t="e">
        <f t="shared" si="51"/>
        <v>#N/A</v>
      </c>
      <c r="AJ20" s="265" t="e">
        <f t="shared" si="52"/>
        <v>#N/A</v>
      </c>
      <c r="AK20" s="266" t="e">
        <f t="shared" si="53"/>
        <v>#N/A</v>
      </c>
      <c r="AL20" s="265" t="e">
        <f t="shared" si="66"/>
        <v>#N/A</v>
      </c>
      <c r="AM20" s="269">
        <v>90</v>
      </c>
      <c r="AN20" s="270"/>
      <c r="AO20" s="271">
        <f t="shared" si="21"/>
        <v>0</v>
      </c>
      <c r="AP20" s="271"/>
      <c r="AQ20" s="273" t="e">
        <f t="shared" si="14"/>
        <v>#N/A</v>
      </c>
      <c r="AR20" s="273" t="e">
        <f t="shared" si="14"/>
        <v>#N/A</v>
      </c>
      <c r="AS20" s="274">
        <v>2560</v>
      </c>
      <c r="AT20" s="267" t="e">
        <f t="shared" si="1"/>
        <v>#N/A</v>
      </c>
      <c r="AU20" s="275" t="e">
        <f t="shared" si="19"/>
        <v>#N/A</v>
      </c>
      <c r="AV20" s="267" t="e">
        <f t="shared" si="54"/>
        <v>#N/A</v>
      </c>
      <c r="AW20" s="275" t="e">
        <f t="shared" si="2"/>
        <v>#N/A</v>
      </c>
      <c r="AX20" s="267" t="e">
        <f t="shared" si="55"/>
        <v>#N/A</v>
      </c>
      <c r="AY20" s="275" t="e">
        <f t="shared" si="56"/>
        <v>#N/A</v>
      </c>
      <c r="AZ20" s="267" t="e">
        <f t="shared" si="57"/>
        <v>#N/A</v>
      </c>
      <c r="BA20" s="275" t="e">
        <f t="shared" si="58"/>
        <v>#N/A</v>
      </c>
      <c r="BB20" s="267" t="e">
        <f t="shared" si="59"/>
        <v>#N/A</v>
      </c>
      <c r="BC20" s="275" t="e">
        <f t="shared" si="60"/>
        <v>#N/A</v>
      </c>
      <c r="BD20" s="267" t="e">
        <f t="shared" si="61"/>
        <v>#N/A</v>
      </c>
      <c r="BE20" s="275" t="e">
        <f t="shared" si="62"/>
        <v>#N/A</v>
      </c>
      <c r="BF20" s="267" t="e">
        <f t="shared" si="63"/>
        <v>#N/A</v>
      </c>
      <c r="BG20" s="275" t="e">
        <f t="shared" si="64"/>
        <v>#N/A</v>
      </c>
      <c r="BH20" s="267"/>
      <c r="BI20" s="275">
        <f t="shared" si="65"/>
        <v>0</v>
      </c>
      <c r="BJ20" s="267"/>
      <c r="BK20" s="275">
        <f t="shared" si="23"/>
        <v>0</v>
      </c>
      <c r="BL20" s="269">
        <v>95</v>
      </c>
      <c r="BM20" s="276"/>
      <c r="BN20" s="271"/>
      <c r="BO20" s="277" t="e">
        <f t="shared" si="15"/>
        <v>#N/A</v>
      </c>
      <c r="BP20" s="273"/>
      <c r="BQ20" s="273"/>
      <c r="BR20" s="273" t="e">
        <f t="shared" si="16"/>
        <v>#N/A</v>
      </c>
    </row>
    <row r="21" spans="1:70">
      <c r="A21" s="257">
        <f t="shared" si="17"/>
        <v>44921</v>
      </c>
      <c r="B21" s="258">
        <v>18</v>
      </c>
      <c r="C21" s="259">
        <f>[1]master!K22</f>
        <v>2060</v>
      </c>
      <c r="D21" s="260">
        <f t="shared" si="18"/>
        <v>140</v>
      </c>
      <c r="E21" s="261" t="e">
        <f t="shared" si="0"/>
        <v>#N/A</v>
      </c>
      <c r="F21" s="265" t="e">
        <f t="shared" si="20"/>
        <v>#N/A</v>
      </c>
      <c r="G21" s="263" t="e">
        <f t="shared" si="22"/>
        <v>#N/A</v>
      </c>
      <c r="H21" s="264" t="e">
        <f t="shared" si="24"/>
        <v>#N/A</v>
      </c>
      <c r="I21" s="267" t="e">
        <f t="shared" si="25"/>
        <v>#N/A</v>
      </c>
      <c r="J21" s="264" t="e">
        <f t="shared" si="26"/>
        <v>#N/A</v>
      </c>
      <c r="K21" s="267" t="e">
        <f t="shared" si="27"/>
        <v>#N/A</v>
      </c>
      <c r="L21" s="264" t="e">
        <f t="shared" si="28"/>
        <v>#N/A</v>
      </c>
      <c r="M21" s="267" t="e">
        <f t="shared" si="29"/>
        <v>#N/A</v>
      </c>
      <c r="N21" s="265" t="e">
        <f t="shared" si="30"/>
        <v>#N/A</v>
      </c>
      <c r="O21" s="267" t="e">
        <f t="shared" si="31"/>
        <v>#N/A</v>
      </c>
      <c r="P21" s="265" t="e">
        <f t="shared" si="32"/>
        <v>#N/A</v>
      </c>
      <c r="Q21" s="267" t="e">
        <f t="shared" si="33"/>
        <v>#N/A</v>
      </c>
      <c r="R21" s="265" t="e">
        <f t="shared" si="34"/>
        <v>#N/A</v>
      </c>
      <c r="S21" s="267" t="e">
        <f t="shared" si="35"/>
        <v>#N/A</v>
      </c>
      <c r="T21" s="265" t="e">
        <f t="shared" si="36"/>
        <v>#N/A</v>
      </c>
      <c r="U21" s="267" t="e">
        <f t="shared" si="37"/>
        <v>#N/A</v>
      </c>
      <c r="V21" s="265" t="e">
        <f t="shared" si="38"/>
        <v>#N/A</v>
      </c>
      <c r="W21" s="266" t="e">
        <f t="shared" si="39"/>
        <v>#N/A</v>
      </c>
      <c r="X21" s="265" t="e">
        <f t="shared" si="40"/>
        <v>#N/A</v>
      </c>
      <c r="Y21" s="266" t="e">
        <f t="shared" si="41"/>
        <v>#N/A</v>
      </c>
      <c r="Z21" s="265" t="e">
        <f t="shared" si="42"/>
        <v>#N/A</v>
      </c>
      <c r="AA21" s="267" t="e">
        <f t="shared" si="43"/>
        <v>#N/A</v>
      </c>
      <c r="AB21" s="265" t="e">
        <f t="shared" si="44"/>
        <v>#N/A</v>
      </c>
      <c r="AC21" s="267" t="e">
        <f t="shared" si="45"/>
        <v>#N/A</v>
      </c>
      <c r="AD21" s="265" t="e">
        <f t="shared" si="46"/>
        <v>#N/A</v>
      </c>
      <c r="AE21" s="267" t="e">
        <f t="shared" si="47"/>
        <v>#N/A</v>
      </c>
      <c r="AF21" s="265" t="e">
        <f t="shared" si="48"/>
        <v>#N/A</v>
      </c>
      <c r="AG21" s="267" t="e">
        <f t="shared" si="49"/>
        <v>#N/A</v>
      </c>
      <c r="AH21" s="265" t="e">
        <f t="shared" si="50"/>
        <v>#N/A</v>
      </c>
      <c r="AI21" s="266" t="e">
        <f t="shared" si="51"/>
        <v>#N/A</v>
      </c>
      <c r="AJ21" s="265" t="e">
        <f t="shared" si="52"/>
        <v>#N/A</v>
      </c>
      <c r="AK21" s="266" t="e">
        <f t="shared" si="53"/>
        <v>#N/A</v>
      </c>
      <c r="AL21" s="265" t="e">
        <f t="shared" si="66"/>
        <v>#N/A</v>
      </c>
      <c r="AM21" s="269">
        <v>97</v>
      </c>
      <c r="AN21" s="270"/>
      <c r="AO21" s="271">
        <f t="shared" si="21"/>
        <v>0</v>
      </c>
      <c r="AP21" s="271"/>
      <c r="AQ21" s="273" t="e">
        <f t="shared" ref="AQ21:AR31" si="67">IF(DE24&gt;0,DE24,NA())</f>
        <v>#N/A</v>
      </c>
      <c r="AR21" s="273" t="e">
        <f t="shared" si="67"/>
        <v>#N/A</v>
      </c>
      <c r="AS21" s="274">
        <v>2715</v>
      </c>
      <c r="AT21" s="267" t="e">
        <f t="shared" si="1"/>
        <v>#N/A</v>
      </c>
      <c r="AU21" s="275" t="e">
        <f t="shared" si="19"/>
        <v>#N/A</v>
      </c>
      <c r="AV21" s="267" t="e">
        <f t="shared" si="54"/>
        <v>#N/A</v>
      </c>
      <c r="AW21" s="275" t="e">
        <f t="shared" si="2"/>
        <v>#N/A</v>
      </c>
      <c r="AX21" s="267" t="e">
        <f t="shared" si="55"/>
        <v>#N/A</v>
      </c>
      <c r="AY21" s="275" t="e">
        <f t="shared" si="56"/>
        <v>#N/A</v>
      </c>
      <c r="AZ21" s="267" t="e">
        <f t="shared" si="57"/>
        <v>#N/A</v>
      </c>
      <c r="BA21" s="275" t="e">
        <f t="shared" si="58"/>
        <v>#N/A</v>
      </c>
      <c r="BB21" s="267" t="e">
        <f t="shared" si="59"/>
        <v>#N/A</v>
      </c>
      <c r="BC21" s="275" t="e">
        <f t="shared" si="60"/>
        <v>#N/A</v>
      </c>
      <c r="BD21" s="267" t="e">
        <f t="shared" si="61"/>
        <v>#N/A</v>
      </c>
      <c r="BE21" s="275" t="e">
        <f t="shared" si="62"/>
        <v>#N/A</v>
      </c>
      <c r="BF21" s="267" t="e">
        <f t="shared" si="63"/>
        <v>#N/A</v>
      </c>
      <c r="BG21" s="275" t="e">
        <f t="shared" si="64"/>
        <v>#N/A</v>
      </c>
      <c r="BH21" s="267"/>
      <c r="BI21" s="275">
        <f t="shared" si="65"/>
        <v>0</v>
      </c>
      <c r="BJ21" s="267"/>
      <c r="BK21" s="275">
        <f t="shared" si="23"/>
        <v>0</v>
      </c>
      <c r="BL21" s="269">
        <v>97</v>
      </c>
      <c r="BM21" s="276"/>
      <c r="BN21" s="271"/>
      <c r="BO21" s="277" t="e">
        <f t="shared" si="15"/>
        <v>#N/A</v>
      </c>
      <c r="BP21" s="273"/>
      <c r="BQ21" s="273"/>
      <c r="BR21" s="273" t="e">
        <f t="shared" si="16"/>
        <v>#N/A</v>
      </c>
    </row>
    <row r="22" spans="1:70">
      <c r="A22" s="257">
        <f t="shared" si="17"/>
        <v>44928</v>
      </c>
      <c r="B22" s="258">
        <v>19</v>
      </c>
      <c r="C22" s="283">
        <f>[1]master!K23</f>
        <v>2200</v>
      </c>
      <c r="D22" s="260">
        <f t="shared" si="18"/>
        <v>140</v>
      </c>
      <c r="E22" s="261" t="e">
        <f t="shared" si="0"/>
        <v>#N/A</v>
      </c>
      <c r="F22" s="265" t="e">
        <f t="shared" si="20"/>
        <v>#N/A</v>
      </c>
      <c r="G22" s="263" t="e">
        <f t="shared" si="22"/>
        <v>#N/A</v>
      </c>
      <c r="H22" s="264" t="e">
        <f t="shared" si="24"/>
        <v>#N/A</v>
      </c>
      <c r="I22" s="267" t="e">
        <f t="shared" si="25"/>
        <v>#N/A</v>
      </c>
      <c r="J22" s="264" t="e">
        <f t="shared" si="26"/>
        <v>#N/A</v>
      </c>
      <c r="K22" s="267" t="e">
        <f t="shared" si="27"/>
        <v>#N/A</v>
      </c>
      <c r="L22" s="264" t="e">
        <f t="shared" si="28"/>
        <v>#N/A</v>
      </c>
      <c r="M22" s="267" t="e">
        <f t="shared" si="29"/>
        <v>#N/A</v>
      </c>
      <c r="N22" s="265" t="e">
        <f t="shared" si="30"/>
        <v>#N/A</v>
      </c>
      <c r="O22" s="267" t="e">
        <f t="shared" si="31"/>
        <v>#N/A</v>
      </c>
      <c r="P22" s="265" t="e">
        <f t="shared" si="32"/>
        <v>#N/A</v>
      </c>
      <c r="Q22" s="267" t="e">
        <f t="shared" si="33"/>
        <v>#N/A</v>
      </c>
      <c r="R22" s="265" t="e">
        <f t="shared" si="34"/>
        <v>#N/A</v>
      </c>
      <c r="S22" s="267" t="e">
        <f t="shared" si="35"/>
        <v>#N/A</v>
      </c>
      <c r="T22" s="265" t="e">
        <f t="shared" si="36"/>
        <v>#N/A</v>
      </c>
      <c r="U22" s="267" t="e">
        <f t="shared" si="37"/>
        <v>#N/A</v>
      </c>
      <c r="V22" s="265" t="e">
        <f t="shared" si="38"/>
        <v>#N/A</v>
      </c>
      <c r="W22" s="266" t="e">
        <f t="shared" si="39"/>
        <v>#N/A</v>
      </c>
      <c r="X22" s="265" t="e">
        <f t="shared" si="40"/>
        <v>#N/A</v>
      </c>
      <c r="Y22" s="266" t="e">
        <f t="shared" si="41"/>
        <v>#N/A</v>
      </c>
      <c r="Z22" s="265" t="e">
        <f t="shared" si="42"/>
        <v>#N/A</v>
      </c>
      <c r="AA22" s="267" t="e">
        <f t="shared" si="43"/>
        <v>#N/A</v>
      </c>
      <c r="AB22" s="265" t="e">
        <f t="shared" si="44"/>
        <v>#N/A</v>
      </c>
      <c r="AC22" s="267" t="e">
        <f t="shared" si="45"/>
        <v>#N/A</v>
      </c>
      <c r="AD22" s="265" t="e">
        <f t="shared" si="46"/>
        <v>#N/A</v>
      </c>
      <c r="AE22" s="267" t="e">
        <f t="shared" si="47"/>
        <v>#N/A</v>
      </c>
      <c r="AF22" s="265" t="e">
        <f t="shared" si="48"/>
        <v>#N/A</v>
      </c>
      <c r="AG22" s="267" t="e">
        <f t="shared" si="49"/>
        <v>#N/A</v>
      </c>
      <c r="AH22" s="265" t="e">
        <f t="shared" si="50"/>
        <v>#N/A</v>
      </c>
      <c r="AI22" s="266" t="e">
        <f t="shared" si="51"/>
        <v>#N/A</v>
      </c>
      <c r="AJ22" s="265" t="e">
        <f t="shared" si="52"/>
        <v>#N/A</v>
      </c>
      <c r="AK22" s="266" t="e">
        <f t="shared" si="53"/>
        <v>#N/A</v>
      </c>
      <c r="AL22" s="265" t="e">
        <f t="shared" si="66"/>
        <v>#N/A</v>
      </c>
      <c r="AM22" s="284">
        <v>104</v>
      </c>
      <c r="AN22" s="270"/>
      <c r="AO22" s="271">
        <f t="shared" si="21"/>
        <v>0</v>
      </c>
      <c r="AP22" s="271"/>
      <c r="AQ22" s="273" t="e">
        <f t="shared" si="67"/>
        <v>#N/A</v>
      </c>
      <c r="AR22" s="273" t="e">
        <f t="shared" si="67"/>
        <v>#N/A</v>
      </c>
      <c r="AS22" s="285">
        <v>2875</v>
      </c>
      <c r="AT22" s="267" t="e">
        <f t="shared" si="1"/>
        <v>#N/A</v>
      </c>
      <c r="AU22" s="275" t="e">
        <f t="shared" si="19"/>
        <v>#N/A</v>
      </c>
      <c r="AV22" s="267" t="e">
        <f t="shared" si="54"/>
        <v>#N/A</v>
      </c>
      <c r="AW22" s="275" t="e">
        <f t="shared" si="2"/>
        <v>#N/A</v>
      </c>
      <c r="AX22" s="267" t="e">
        <f t="shared" si="55"/>
        <v>#N/A</v>
      </c>
      <c r="AY22" s="275" t="e">
        <f t="shared" si="56"/>
        <v>#N/A</v>
      </c>
      <c r="AZ22" s="267" t="e">
        <f t="shared" si="57"/>
        <v>#N/A</v>
      </c>
      <c r="BA22" s="275" t="e">
        <f t="shared" si="58"/>
        <v>#N/A</v>
      </c>
      <c r="BB22" s="267" t="e">
        <f t="shared" si="59"/>
        <v>#N/A</v>
      </c>
      <c r="BC22" s="275" t="e">
        <f t="shared" si="60"/>
        <v>#N/A</v>
      </c>
      <c r="BD22" s="267" t="e">
        <f t="shared" si="61"/>
        <v>#N/A</v>
      </c>
      <c r="BE22" s="275" t="e">
        <f t="shared" si="62"/>
        <v>#N/A</v>
      </c>
      <c r="BF22" s="267" t="e">
        <f t="shared" si="63"/>
        <v>#N/A</v>
      </c>
      <c r="BG22" s="275" t="e">
        <f t="shared" si="64"/>
        <v>#N/A</v>
      </c>
      <c r="BH22" s="267"/>
      <c r="BI22" s="275">
        <f t="shared" si="65"/>
        <v>0</v>
      </c>
      <c r="BJ22" s="267"/>
      <c r="BK22" s="275">
        <f t="shared" si="23"/>
        <v>0</v>
      </c>
      <c r="BL22" s="284">
        <v>99</v>
      </c>
      <c r="BM22" s="276"/>
      <c r="BN22" s="271"/>
      <c r="BO22" s="277" t="e">
        <f t="shared" si="15"/>
        <v>#N/A</v>
      </c>
      <c r="BP22" s="273"/>
      <c r="BQ22" s="273"/>
      <c r="BR22" s="273" t="e">
        <f t="shared" si="16"/>
        <v>#N/A</v>
      </c>
    </row>
    <row r="23" spans="1:70">
      <c r="A23" s="257">
        <f t="shared" si="17"/>
        <v>44935</v>
      </c>
      <c r="B23" s="258">
        <v>20</v>
      </c>
      <c r="C23" s="283">
        <f>[1]master!K24</f>
        <v>2340</v>
      </c>
      <c r="D23" s="260">
        <f t="shared" si="18"/>
        <v>140</v>
      </c>
      <c r="E23" s="261" t="e">
        <f t="shared" si="0"/>
        <v>#N/A</v>
      </c>
      <c r="F23" s="265" t="e">
        <f t="shared" si="20"/>
        <v>#N/A</v>
      </c>
      <c r="G23" s="263" t="e">
        <f t="shared" si="22"/>
        <v>#N/A</v>
      </c>
      <c r="H23" s="264" t="e">
        <f t="shared" si="24"/>
        <v>#N/A</v>
      </c>
      <c r="I23" s="267" t="e">
        <f t="shared" si="25"/>
        <v>#N/A</v>
      </c>
      <c r="J23" s="264" t="e">
        <f t="shared" si="26"/>
        <v>#N/A</v>
      </c>
      <c r="K23" s="267" t="e">
        <f t="shared" si="27"/>
        <v>#N/A</v>
      </c>
      <c r="L23" s="264" t="e">
        <f t="shared" si="28"/>
        <v>#N/A</v>
      </c>
      <c r="M23" s="267" t="e">
        <f t="shared" si="29"/>
        <v>#N/A</v>
      </c>
      <c r="N23" s="265" t="e">
        <f t="shared" si="30"/>
        <v>#N/A</v>
      </c>
      <c r="O23" s="267" t="e">
        <f t="shared" si="31"/>
        <v>#N/A</v>
      </c>
      <c r="P23" s="265" t="e">
        <f t="shared" si="32"/>
        <v>#N/A</v>
      </c>
      <c r="Q23" s="267" t="e">
        <f t="shared" si="33"/>
        <v>#N/A</v>
      </c>
      <c r="R23" s="265" t="e">
        <f t="shared" si="34"/>
        <v>#N/A</v>
      </c>
      <c r="S23" s="267" t="e">
        <f t="shared" si="35"/>
        <v>#N/A</v>
      </c>
      <c r="T23" s="265" t="e">
        <f t="shared" si="36"/>
        <v>#N/A</v>
      </c>
      <c r="U23" s="267" t="e">
        <f t="shared" si="37"/>
        <v>#N/A</v>
      </c>
      <c r="V23" s="265" t="e">
        <f t="shared" si="38"/>
        <v>#N/A</v>
      </c>
      <c r="W23" s="266" t="e">
        <f t="shared" si="39"/>
        <v>#N/A</v>
      </c>
      <c r="X23" s="265" t="e">
        <f t="shared" si="40"/>
        <v>#N/A</v>
      </c>
      <c r="Y23" s="266" t="e">
        <f t="shared" si="41"/>
        <v>#N/A</v>
      </c>
      <c r="Z23" s="265" t="e">
        <f t="shared" si="42"/>
        <v>#N/A</v>
      </c>
      <c r="AA23" s="267" t="e">
        <f t="shared" si="43"/>
        <v>#N/A</v>
      </c>
      <c r="AB23" s="265" t="e">
        <f t="shared" si="44"/>
        <v>#N/A</v>
      </c>
      <c r="AC23" s="267" t="e">
        <f t="shared" si="45"/>
        <v>#N/A</v>
      </c>
      <c r="AD23" s="265" t="e">
        <f t="shared" si="46"/>
        <v>#N/A</v>
      </c>
      <c r="AE23" s="267" t="e">
        <f t="shared" si="47"/>
        <v>#N/A</v>
      </c>
      <c r="AF23" s="265" t="e">
        <f t="shared" si="48"/>
        <v>#N/A</v>
      </c>
      <c r="AG23" s="267" t="e">
        <f t="shared" si="49"/>
        <v>#N/A</v>
      </c>
      <c r="AH23" s="265" t="e">
        <f t="shared" si="50"/>
        <v>#N/A</v>
      </c>
      <c r="AI23" s="266" t="e">
        <f t="shared" si="51"/>
        <v>#N/A</v>
      </c>
      <c r="AJ23" s="265" t="e">
        <f t="shared" si="52"/>
        <v>#N/A</v>
      </c>
      <c r="AK23" s="266" t="e">
        <f t="shared" si="53"/>
        <v>#N/A</v>
      </c>
      <c r="AL23" s="265" t="e">
        <f t="shared" si="66"/>
        <v>#N/A</v>
      </c>
      <c r="AM23" s="284">
        <v>110</v>
      </c>
      <c r="AN23" s="270"/>
      <c r="AO23" s="271">
        <f t="shared" si="21"/>
        <v>0</v>
      </c>
      <c r="AP23" s="271"/>
      <c r="AQ23" s="273" t="e">
        <f t="shared" si="67"/>
        <v>#N/A</v>
      </c>
      <c r="AR23" s="273" t="e">
        <f t="shared" si="67"/>
        <v>#N/A</v>
      </c>
      <c r="AS23" s="285">
        <v>3035</v>
      </c>
      <c r="AT23" s="267" t="e">
        <f t="shared" si="1"/>
        <v>#N/A</v>
      </c>
      <c r="AU23" s="275" t="e">
        <f t="shared" si="19"/>
        <v>#N/A</v>
      </c>
      <c r="AV23" s="267" t="e">
        <f t="shared" si="54"/>
        <v>#N/A</v>
      </c>
      <c r="AW23" s="275" t="e">
        <f t="shared" si="2"/>
        <v>#N/A</v>
      </c>
      <c r="AX23" s="267" t="e">
        <f t="shared" si="55"/>
        <v>#N/A</v>
      </c>
      <c r="AY23" s="275" t="e">
        <f t="shared" si="56"/>
        <v>#N/A</v>
      </c>
      <c r="AZ23" s="267" t="e">
        <f t="shared" si="57"/>
        <v>#N/A</v>
      </c>
      <c r="BA23" s="275" t="e">
        <f t="shared" si="58"/>
        <v>#N/A</v>
      </c>
      <c r="BB23" s="267" t="e">
        <f t="shared" si="59"/>
        <v>#N/A</v>
      </c>
      <c r="BC23" s="275" t="e">
        <f t="shared" si="60"/>
        <v>#N/A</v>
      </c>
      <c r="BD23" s="267" t="e">
        <f t="shared" si="61"/>
        <v>#N/A</v>
      </c>
      <c r="BE23" s="275" t="e">
        <f t="shared" si="62"/>
        <v>#N/A</v>
      </c>
      <c r="BF23" s="267" t="e">
        <f t="shared" si="63"/>
        <v>#N/A</v>
      </c>
      <c r="BG23" s="275" t="e">
        <f t="shared" si="64"/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1"/>
      <c r="BO23" s="277" t="e">
        <f t="shared" si="15"/>
        <v>#N/A</v>
      </c>
      <c r="BP23" s="273"/>
      <c r="BQ23" s="273"/>
      <c r="BR23" s="273" t="e">
        <f t="shared" si="16"/>
        <v>#N/A</v>
      </c>
    </row>
    <row r="24" spans="1:70">
      <c r="A24" s="257">
        <f t="shared" si="17"/>
        <v>44942</v>
      </c>
      <c r="B24" s="258">
        <v>21</v>
      </c>
      <c r="C24" s="283">
        <f>[1]master!K25</f>
        <v>2505</v>
      </c>
      <c r="D24" s="260">
        <f t="shared" si="18"/>
        <v>165</v>
      </c>
      <c r="E24" s="261" t="e">
        <f t="shared" si="0"/>
        <v>#N/A</v>
      </c>
      <c r="F24" s="265" t="e">
        <f t="shared" si="20"/>
        <v>#N/A</v>
      </c>
      <c r="G24" s="263" t="e">
        <f t="shared" si="22"/>
        <v>#N/A</v>
      </c>
      <c r="H24" s="264" t="e">
        <f t="shared" si="24"/>
        <v>#N/A</v>
      </c>
      <c r="I24" s="267" t="e">
        <f t="shared" si="25"/>
        <v>#N/A</v>
      </c>
      <c r="J24" s="264" t="e">
        <f t="shared" si="26"/>
        <v>#N/A</v>
      </c>
      <c r="K24" s="267" t="e">
        <f t="shared" si="27"/>
        <v>#N/A</v>
      </c>
      <c r="L24" s="264" t="e">
        <f t="shared" si="28"/>
        <v>#N/A</v>
      </c>
      <c r="M24" s="267" t="e">
        <f t="shared" si="29"/>
        <v>#N/A</v>
      </c>
      <c r="N24" s="265" t="e">
        <f t="shared" si="30"/>
        <v>#N/A</v>
      </c>
      <c r="O24" s="267" t="e">
        <f t="shared" si="31"/>
        <v>#N/A</v>
      </c>
      <c r="P24" s="265" t="e">
        <f t="shared" si="32"/>
        <v>#N/A</v>
      </c>
      <c r="Q24" s="267" t="e">
        <f t="shared" si="33"/>
        <v>#N/A</v>
      </c>
      <c r="R24" s="265" t="e">
        <f t="shared" si="34"/>
        <v>#N/A</v>
      </c>
      <c r="S24" s="267" t="e">
        <f t="shared" si="35"/>
        <v>#N/A</v>
      </c>
      <c r="T24" s="265" t="e">
        <f t="shared" si="36"/>
        <v>#N/A</v>
      </c>
      <c r="U24" s="267" t="e">
        <f t="shared" si="37"/>
        <v>#N/A</v>
      </c>
      <c r="V24" s="265" t="e">
        <f t="shared" si="38"/>
        <v>#N/A</v>
      </c>
      <c r="W24" s="266" t="e">
        <f t="shared" si="39"/>
        <v>#N/A</v>
      </c>
      <c r="X24" s="265" t="e">
        <f t="shared" si="40"/>
        <v>#N/A</v>
      </c>
      <c r="Y24" s="266" t="e">
        <f t="shared" si="41"/>
        <v>#N/A</v>
      </c>
      <c r="Z24" s="265" t="e">
        <f t="shared" si="42"/>
        <v>#N/A</v>
      </c>
      <c r="AA24" s="267" t="e">
        <f t="shared" si="43"/>
        <v>#N/A</v>
      </c>
      <c r="AB24" s="265" t="e">
        <f t="shared" si="44"/>
        <v>#N/A</v>
      </c>
      <c r="AC24" s="267" t="e">
        <f t="shared" si="45"/>
        <v>#N/A</v>
      </c>
      <c r="AD24" s="265" t="e">
        <f t="shared" si="46"/>
        <v>#N/A</v>
      </c>
      <c r="AE24" s="267" t="e">
        <f t="shared" si="47"/>
        <v>#N/A</v>
      </c>
      <c r="AF24" s="265" t="e">
        <f t="shared" si="48"/>
        <v>#N/A</v>
      </c>
      <c r="AG24" s="267" t="e">
        <f t="shared" si="49"/>
        <v>#N/A</v>
      </c>
      <c r="AH24" s="265" t="e">
        <f t="shared" si="50"/>
        <v>#N/A</v>
      </c>
      <c r="AI24" s="266" t="e">
        <f t="shared" si="51"/>
        <v>#N/A</v>
      </c>
      <c r="AJ24" s="265" t="e">
        <f t="shared" si="52"/>
        <v>#N/A</v>
      </c>
      <c r="AK24" s="266" t="e">
        <f t="shared" si="53"/>
        <v>#N/A</v>
      </c>
      <c r="AL24" s="265" t="e">
        <f t="shared" si="66"/>
        <v>#N/A</v>
      </c>
      <c r="AM24" s="284">
        <v>114</v>
      </c>
      <c r="AN24" s="270"/>
      <c r="AO24" s="271">
        <f t="shared" si="21"/>
        <v>0</v>
      </c>
      <c r="AP24" s="271"/>
      <c r="AQ24" s="273" t="e">
        <f t="shared" si="67"/>
        <v>#N/A</v>
      </c>
      <c r="AR24" s="273" t="e">
        <f t="shared" si="67"/>
        <v>#N/A</v>
      </c>
      <c r="AS24" s="285">
        <v>3195</v>
      </c>
      <c r="AT24" s="267" t="e">
        <f t="shared" si="1"/>
        <v>#N/A</v>
      </c>
      <c r="AU24" s="275" t="e">
        <f t="shared" si="19"/>
        <v>#N/A</v>
      </c>
      <c r="AV24" s="267" t="e">
        <f t="shared" si="54"/>
        <v>#N/A</v>
      </c>
      <c r="AW24" s="275" t="e">
        <f t="shared" si="2"/>
        <v>#N/A</v>
      </c>
      <c r="AX24" s="267" t="e">
        <f t="shared" si="55"/>
        <v>#N/A</v>
      </c>
      <c r="AY24" s="275" t="e">
        <f t="shared" si="56"/>
        <v>#N/A</v>
      </c>
      <c r="AZ24" s="267" t="e">
        <f t="shared" si="57"/>
        <v>#N/A</v>
      </c>
      <c r="BA24" s="275" t="e">
        <f t="shared" si="58"/>
        <v>#N/A</v>
      </c>
      <c r="BB24" s="267" t="e">
        <f t="shared" si="59"/>
        <v>#N/A</v>
      </c>
      <c r="BC24" s="275" t="e">
        <f t="shared" si="60"/>
        <v>#N/A</v>
      </c>
      <c r="BD24" s="267" t="e">
        <f t="shared" si="61"/>
        <v>#N/A</v>
      </c>
      <c r="BE24" s="275" t="e">
        <f t="shared" si="62"/>
        <v>#N/A</v>
      </c>
      <c r="BF24" s="267" t="e">
        <f t="shared" si="63"/>
        <v>#N/A</v>
      </c>
      <c r="BG24" s="275" t="e">
        <f t="shared" si="64"/>
        <v>#N/A</v>
      </c>
      <c r="BH24" s="267"/>
      <c r="BI24" s="275">
        <f t="shared" ref="BI24:BI31" si="68">BH24-BH23</f>
        <v>0</v>
      </c>
      <c r="BJ24" s="267"/>
      <c r="BK24" s="275">
        <f t="shared" ref="BK24:BK31" si="69">BJ24-BJ23</f>
        <v>0</v>
      </c>
      <c r="BL24" s="284">
        <v>104</v>
      </c>
      <c r="BM24" s="276"/>
      <c r="BN24" s="271"/>
      <c r="BO24" s="277" t="e">
        <f t="shared" si="15"/>
        <v>#N/A</v>
      </c>
      <c r="BP24" s="273"/>
      <c r="BQ24" s="273"/>
      <c r="BR24" s="273" t="e">
        <f t="shared" si="16"/>
        <v>#N/A</v>
      </c>
    </row>
    <row r="25" spans="1:70">
      <c r="A25" s="257">
        <f t="shared" si="17"/>
        <v>44949</v>
      </c>
      <c r="B25" s="258">
        <v>22</v>
      </c>
      <c r="C25" s="283">
        <f>[1]master!K26</f>
        <v>2675</v>
      </c>
      <c r="D25" s="260">
        <f t="shared" si="18"/>
        <v>170</v>
      </c>
      <c r="E25" s="261" t="e">
        <f t="shared" si="0"/>
        <v>#N/A</v>
      </c>
      <c r="F25" s="265" t="e">
        <f t="shared" si="20"/>
        <v>#N/A</v>
      </c>
      <c r="G25" s="263" t="e">
        <f t="shared" si="22"/>
        <v>#N/A</v>
      </c>
      <c r="H25" s="264" t="e">
        <f t="shared" si="24"/>
        <v>#N/A</v>
      </c>
      <c r="I25" s="267" t="e">
        <f t="shared" si="25"/>
        <v>#N/A</v>
      </c>
      <c r="J25" s="264" t="e">
        <f t="shared" si="26"/>
        <v>#N/A</v>
      </c>
      <c r="K25" s="267" t="e">
        <f t="shared" si="27"/>
        <v>#N/A</v>
      </c>
      <c r="L25" s="264" t="e">
        <f t="shared" si="28"/>
        <v>#N/A</v>
      </c>
      <c r="M25" s="267" t="e">
        <f t="shared" si="29"/>
        <v>#N/A</v>
      </c>
      <c r="N25" s="265" t="e">
        <f t="shared" si="30"/>
        <v>#N/A</v>
      </c>
      <c r="O25" s="267" t="e">
        <f t="shared" si="31"/>
        <v>#N/A</v>
      </c>
      <c r="P25" s="265" t="e">
        <f t="shared" si="32"/>
        <v>#N/A</v>
      </c>
      <c r="Q25" s="267" t="e">
        <f t="shared" si="33"/>
        <v>#N/A</v>
      </c>
      <c r="R25" s="265" t="e">
        <f t="shared" si="34"/>
        <v>#N/A</v>
      </c>
      <c r="S25" s="267" t="e">
        <f t="shared" si="35"/>
        <v>#N/A</v>
      </c>
      <c r="T25" s="265" t="e">
        <f t="shared" si="36"/>
        <v>#N/A</v>
      </c>
      <c r="U25" s="267" t="e">
        <f t="shared" si="37"/>
        <v>#N/A</v>
      </c>
      <c r="V25" s="265" t="e">
        <f t="shared" si="38"/>
        <v>#N/A</v>
      </c>
      <c r="W25" s="266" t="e">
        <f t="shared" si="39"/>
        <v>#N/A</v>
      </c>
      <c r="X25" s="265" t="e">
        <f t="shared" si="40"/>
        <v>#N/A</v>
      </c>
      <c r="Y25" s="266" t="e">
        <f t="shared" si="41"/>
        <v>#N/A</v>
      </c>
      <c r="Z25" s="265" t="e">
        <f t="shared" si="42"/>
        <v>#N/A</v>
      </c>
      <c r="AA25" s="267" t="e">
        <f t="shared" si="43"/>
        <v>#N/A</v>
      </c>
      <c r="AB25" s="265" t="e">
        <f t="shared" si="44"/>
        <v>#N/A</v>
      </c>
      <c r="AC25" s="267" t="e">
        <f t="shared" si="45"/>
        <v>#N/A</v>
      </c>
      <c r="AD25" s="265" t="e">
        <f t="shared" si="46"/>
        <v>#N/A</v>
      </c>
      <c r="AE25" s="267" t="e">
        <f t="shared" si="47"/>
        <v>#N/A</v>
      </c>
      <c r="AF25" s="265" t="e">
        <f t="shared" si="48"/>
        <v>#N/A</v>
      </c>
      <c r="AG25" s="267" t="e">
        <f t="shared" si="49"/>
        <v>#N/A</v>
      </c>
      <c r="AH25" s="265" t="e">
        <f t="shared" si="50"/>
        <v>#N/A</v>
      </c>
      <c r="AI25" s="266" t="e">
        <f t="shared" si="51"/>
        <v>#N/A</v>
      </c>
      <c r="AJ25" s="265" t="e">
        <f t="shared" si="52"/>
        <v>#N/A</v>
      </c>
      <c r="AK25" s="266" t="e">
        <f t="shared" si="53"/>
        <v>#N/A</v>
      </c>
      <c r="AL25" s="265" t="e">
        <f t="shared" si="66"/>
        <v>#N/A</v>
      </c>
      <c r="AM25" s="284">
        <v>117</v>
      </c>
      <c r="AN25" s="286"/>
      <c r="AO25" s="271">
        <f t="shared" si="21"/>
        <v>0</v>
      </c>
      <c r="AP25" s="271"/>
      <c r="AQ25" s="273" t="e">
        <f t="shared" si="67"/>
        <v>#N/A</v>
      </c>
      <c r="AR25" s="273" t="e">
        <f t="shared" si="67"/>
        <v>#N/A</v>
      </c>
      <c r="AS25" s="285">
        <v>3355</v>
      </c>
      <c r="AT25" s="267" t="e">
        <f t="shared" si="1"/>
        <v>#N/A</v>
      </c>
      <c r="AU25" s="275" t="e">
        <f t="shared" si="19"/>
        <v>#N/A</v>
      </c>
      <c r="AV25" s="267" t="e">
        <f t="shared" si="54"/>
        <v>#N/A</v>
      </c>
      <c r="AW25" s="275" t="e">
        <f t="shared" si="2"/>
        <v>#N/A</v>
      </c>
      <c r="AX25" s="267" t="e">
        <f t="shared" si="55"/>
        <v>#N/A</v>
      </c>
      <c r="AY25" s="275" t="e">
        <f t="shared" si="56"/>
        <v>#N/A</v>
      </c>
      <c r="AZ25" s="267" t="e">
        <f t="shared" si="57"/>
        <v>#N/A</v>
      </c>
      <c r="BA25" s="275" t="e">
        <f t="shared" si="58"/>
        <v>#N/A</v>
      </c>
      <c r="BB25" s="267" t="e">
        <f t="shared" si="59"/>
        <v>#N/A</v>
      </c>
      <c r="BC25" s="275" t="e">
        <f t="shared" si="60"/>
        <v>#N/A</v>
      </c>
      <c r="BD25" s="267" t="e">
        <f t="shared" si="61"/>
        <v>#N/A</v>
      </c>
      <c r="BE25" s="275" t="e">
        <f t="shared" si="62"/>
        <v>#N/A</v>
      </c>
      <c r="BF25" s="267" t="e">
        <f t="shared" si="63"/>
        <v>#N/A</v>
      </c>
      <c r="BG25" s="275" t="e">
        <f t="shared" si="64"/>
        <v>#N/A</v>
      </c>
      <c r="BH25" s="267"/>
      <c r="BI25" s="275">
        <f t="shared" si="68"/>
        <v>0</v>
      </c>
      <c r="BJ25" s="267"/>
      <c r="BK25" s="275">
        <f t="shared" si="69"/>
        <v>0</v>
      </c>
      <c r="BL25" s="284">
        <v>110</v>
      </c>
      <c r="BM25" s="276"/>
      <c r="BN25" s="271"/>
      <c r="BO25" s="277" t="e">
        <f t="shared" si="15"/>
        <v>#N/A</v>
      </c>
      <c r="BP25" s="273"/>
      <c r="BQ25" s="273"/>
      <c r="BR25" s="273" t="e">
        <f t="shared" si="16"/>
        <v>#N/A</v>
      </c>
    </row>
    <row r="26" spans="1:70">
      <c r="A26" s="257">
        <f t="shared" si="17"/>
        <v>44956</v>
      </c>
      <c r="B26" s="258">
        <v>23</v>
      </c>
      <c r="C26" s="283">
        <f>[1]master!K27</f>
        <v>2825</v>
      </c>
      <c r="D26" s="260">
        <f t="shared" si="18"/>
        <v>150</v>
      </c>
      <c r="E26" s="261" t="e">
        <f t="shared" si="0"/>
        <v>#N/A</v>
      </c>
      <c r="F26" s="265" t="e">
        <f t="shared" si="20"/>
        <v>#N/A</v>
      </c>
      <c r="G26" s="263" t="e">
        <f t="shared" si="22"/>
        <v>#N/A</v>
      </c>
      <c r="H26" s="264" t="e">
        <f t="shared" si="24"/>
        <v>#N/A</v>
      </c>
      <c r="I26" s="267" t="e">
        <f t="shared" si="25"/>
        <v>#N/A</v>
      </c>
      <c r="J26" s="264" t="e">
        <f t="shared" si="26"/>
        <v>#N/A</v>
      </c>
      <c r="K26" s="267" t="e">
        <f t="shared" si="27"/>
        <v>#N/A</v>
      </c>
      <c r="L26" s="264" t="e">
        <f t="shared" si="28"/>
        <v>#N/A</v>
      </c>
      <c r="M26" s="267" t="e">
        <f t="shared" si="29"/>
        <v>#N/A</v>
      </c>
      <c r="N26" s="265" t="e">
        <f t="shared" si="30"/>
        <v>#N/A</v>
      </c>
      <c r="O26" s="267" t="e">
        <f t="shared" si="31"/>
        <v>#N/A</v>
      </c>
      <c r="P26" s="265" t="e">
        <f t="shared" si="32"/>
        <v>#N/A</v>
      </c>
      <c r="Q26" s="267" t="e">
        <f t="shared" si="33"/>
        <v>#N/A</v>
      </c>
      <c r="R26" s="265" t="e">
        <f t="shared" si="34"/>
        <v>#N/A</v>
      </c>
      <c r="S26" s="267" t="e">
        <f t="shared" si="35"/>
        <v>#N/A</v>
      </c>
      <c r="T26" s="265" t="e">
        <f t="shared" si="36"/>
        <v>#N/A</v>
      </c>
      <c r="U26" s="267" t="e">
        <f t="shared" si="37"/>
        <v>#N/A</v>
      </c>
      <c r="V26" s="265" t="e">
        <f t="shared" si="38"/>
        <v>#N/A</v>
      </c>
      <c r="W26" s="266" t="e">
        <f t="shared" si="39"/>
        <v>#N/A</v>
      </c>
      <c r="X26" s="265" t="e">
        <f t="shared" si="40"/>
        <v>#N/A</v>
      </c>
      <c r="Y26" s="266" t="e">
        <f t="shared" si="41"/>
        <v>#N/A</v>
      </c>
      <c r="Z26" s="265" t="e">
        <f t="shared" si="42"/>
        <v>#N/A</v>
      </c>
      <c r="AA26" s="267" t="e">
        <f t="shared" si="43"/>
        <v>#N/A</v>
      </c>
      <c r="AB26" s="265" t="e">
        <f t="shared" si="44"/>
        <v>#N/A</v>
      </c>
      <c r="AC26" s="267" t="e">
        <f t="shared" si="45"/>
        <v>#N/A</v>
      </c>
      <c r="AD26" s="265" t="e">
        <f t="shared" si="46"/>
        <v>#N/A</v>
      </c>
      <c r="AE26" s="267" t="e">
        <f t="shared" si="47"/>
        <v>#N/A</v>
      </c>
      <c r="AF26" s="265" t="e">
        <f t="shared" si="48"/>
        <v>#N/A</v>
      </c>
      <c r="AG26" s="267" t="e">
        <f t="shared" si="49"/>
        <v>#N/A</v>
      </c>
      <c r="AH26" s="265" t="e">
        <f t="shared" si="50"/>
        <v>#N/A</v>
      </c>
      <c r="AI26" s="266" t="e">
        <f t="shared" si="51"/>
        <v>#N/A</v>
      </c>
      <c r="AJ26" s="265" t="e">
        <f t="shared" si="52"/>
        <v>#N/A</v>
      </c>
      <c r="AK26" s="266" t="e">
        <f t="shared" si="53"/>
        <v>#N/A</v>
      </c>
      <c r="AL26" s="265" t="e">
        <f t="shared" si="66"/>
        <v>#N/A</v>
      </c>
      <c r="AM26" s="284">
        <v>119</v>
      </c>
      <c r="AN26" s="286"/>
      <c r="AO26" s="271">
        <f t="shared" si="21"/>
        <v>0</v>
      </c>
      <c r="AP26" s="271"/>
      <c r="AQ26" s="273" t="e">
        <f t="shared" si="67"/>
        <v>#N/A</v>
      </c>
      <c r="AR26" s="273" t="e">
        <f t="shared" si="67"/>
        <v>#N/A</v>
      </c>
      <c r="AS26" s="285">
        <v>3515</v>
      </c>
      <c r="AT26" s="267" t="e">
        <f t="shared" si="1"/>
        <v>#N/A</v>
      </c>
      <c r="AU26" s="275" t="e">
        <f t="shared" si="19"/>
        <v>#N/A</v>
      </c>
      <c r="AV26" s="267" t="e">
        <f t="shared" si="54"/>
        <v>#N/A</v>
      </c>
      <c r="AW26" s="275" t="e">
        <f t="shared" si="2"/>
        <v>#N/A</v>
      </c>
      <c r="AX26" s="267" t="e">
        <f t="shared" si="55"/>
        <v>#N/A</v>
      </c>
      <c r="AY26" s="275" t="e">
        <f t="shared" si="56"/>
        <v>#N/A</v>
      </c>
      <c r="AZ26" s="267" t="e">
        <f t="shared" si="57"/>
        <v>#N/A</v>
      </c>
      <c r="BA26" s="275" t="e">
        <f t="shared" si="58"/>
        <v>#N/A</v>
      </c>
      <c r="BB26" s="267" t="e">
        <f t="shared" si="59"/>
        <v>#N/A</v>
      </c>
      <c r="BC26" s="275" t="e">
        <f t="shared" si="60"/>
        <v>#N/A</v>
      </c>
      <c r="BD26" s="267" t="e">
        <f t="shared" si="61"/>
        <v>#N/A</v>
      </c>
      <c r="BE26" s="275" t="e">
        <f t="shared" si="62"/>
        <v>#N/A</v>
      </c>
      <c r="BF26" s="267" t="e">
        <f t="shared" si="63"/>
        <v>#N/A</v>
      </c>
      <c r="BG26" s="275" t="e">
        <f t="shared" si="64"/>
        <v>#N/A</v>
      </c>
      <c r="BH26" s="267"/>
      <c r="BI26" s="275">
        <f t="shared" si="68"/>
        <v>0</v>
      </c>
      <c r="BJ26" s="267"/>
      <c r="BK26" s="275">
        <f t="shared" si="69"/>
        <v>0</v>
      </c>
      <c r="BL26" s="284">
        <v>115</v>
      </c>
      <c r="BM26" s="276"/>
      <c r="BN26" s="271"/>
      <c r="BO26" s="277" t="e">
        <f t="shared" si="15"/>
        <v>#N/A</v>
      </c>
      <c r="BP26" s="273"/>
      <c r="BQ26" s="273"/>
      <c r="BR26" s="273" t="e">
        <f t="shared" si="16"/>
        <v>#N/A</v>
      </c>
    </row>
    <row r="27" spans="1:70">
      <c r="A27" s="257">
        <f t="shared" si="17"/>
        <v>44963</v>
      </c>
      <c r="B27" s="258">
        <v>24</v>
      </c>
      <c r="C27" s="283">
        <f>[1]master!K28</f>
        <v>2965</v>
      </c>
      <c r="D27" s="260">
        <f t="shared" si="18"/>
        <v>140</v>
      </c>
      <c r="E27" s="261" t="e">
        <f t="shared" si="0"/>
        <v>#N/A</v>
      </c>
      <c r="F27" s="265" t="e">
        <f t="shared" si="20"/>
        <v>#N/A</v>
      </c>
      <c r="G27" s="263" t="e">
        <f t="shared" si="22"/>
        <v>#N/A</v>
      </c>
      <c r="H27" s="264" t="e">
        <f t="shared" si="24"/>
        <v>#N/A</v>
      </c>
      <c r="I27" s="267" t="e">
        <f t="shared" si="25"/>
        <v>#N/A</v>
      </c>
      <c r="J27" s="264" t="e">
        <f t="shared" si="26"/>
        <v>#N/A</v>
      </c>
      <c r="K27" s="267" t="e">
        <f t="shared" si="27"/>
        <v>#N/A</v>
      </c>
      <c r="L27" s="264" t="e">
        <f t="shared" si="28"/>
        <v>#N/A</v>
      </c>
      <c r="M27" s="267" t="e">
        <f t="shared" si="29"/>
        <v>#N/A</v>
      </c>
      <c r="N27" s="265" t="e">
        <f t="shared" si="30"/>
        <v>#N/A</v>
      </c>
      <c r="O27" s="267" t="e">
        <f t="shared" si="31"/>
        <v>#N/A</v>
      </c>
      <c r="P27" s="265" t="e">
        <f t="shared" si="32"/>
        <v>#N/A</v>
      </c>
      <c r="Q27" s="267" t="e">
        <f t="shared" si="33"/>
        <v>#N/A</v>
      </c>
      <c r="R27" s="265" t="e">
        <f t="shared" si="34"/>
        <v>#N/A</v>
      </c>
      <c r="S27" s="267" t="e">
        <f t="shared" si="35"/>
        <v>#N/A</v>
      </c>
      <c r="T27" s="265" t="e">
        <f t="shared" si="36"/>
        <v>#N/A</v>
      </c>
      <c r="U27" s="267" t="e">
        <f t="shared" si="37"/>
        <v>#N/A</v>
      </c>
      <c r="V27" s="265" t="e">
        <f t="shared" si="38"/>
        <v>#N/A</v>
      </c>
      <c r="W27" s="266" t="e">
        <f t="shared" si="39"/>
        <v>#N/A</v>
      </c>
      <c r="X27" s="265" t="e">
        <f t="shared" si="40"/>
        <v>#N/A</v>
      </c>
      <c r="Y27" s="266" t="e">
        <f t="shared" si="41"/>
        <v>#N/A</v>
      </c>
      <c r="Z27" s="265" t="e">
        <f t="shared" si="42"/>
        <v>#N/A</v>
      </c>
      <c r="AA27" s="267" t="e">
        <f t="shared" si="43"/>
        <v>#N/A</v>
      </c>
      <c r="AB27" s="265" t="e">
        <f t="shared" si="44"/>
        <v>#N/A</v>
      </c>
      <c r="AC27" s="267" t="e">
        <f t="shared" si="45"/>
        <v>#N/A</v>
      </c>
      <c r="AD27" s="265" t="e">
        <f t="shared" si="46"/>
        <v>#N/A</v>
      </c>
      <c r="AE27" s="267" t="e">
        <f t="shared" si="47"/>
        <v>#N/A</v>
      </c>
      <c r="AF27" s="265" t="e">
        <f t="shared" si="48"/>
        <v>#N/A</v>
      </c>
      <c r="AG27" s="267" t="e">
        <f t="shared" si="49"/>
        <v>#N/A</v>
      </c>
      <c r="AH27" s="265" t="e">
        <f t="shared" si="50"/>
        <v>#N/A</v>
      </c>
      <c r="AI27" s="266" t="e">
        <f t="shared" si="51"/>
        <v>#N/A</v>
      </c>
      <c r="AJ27" s="265" t="e">
        <f t="shared" si="52"/>
        <v>#N/A</v>
      </c>
      <c r="AK27" s="266" t="e">
        <f t="shared" si="53"/>
        <v>#N/A</v>
      </c>
      <c r="AL27" s="265" t="e">
        <f t="shared" si="66"/>
        <v>#N/A</v>
      </c>
      <c r="AM27" s="284">
        <v>121</v>
      </c>
      <c r="AN27" s="286"/>
      <c r="AO27" s="271">
        <f t="shared" si="21"/>
        <v>0</v>
      </c>
      <c r="AP27" s="271"/>
      <c r="AQ27" s="273" t="e">
        <f t="shared" si="67"/>
        <v>#N/A</v>
      </c>
      <c r="AR27" s="273" t="e">
        <f t="shared" si="67"/>
        <v>#N/A</v>
      </c>
      <c r="AS27" s="285">
        <v>3675</v>
      </c>
      <c r="AT27" s="267" t="e">
        <f t="shared" si="1"/>
        <v>#N/A</v>
      </c>
      <c r="AU27" s="275" t="e">
        <f t="shared" si="19"/>
        <v>#N/A</v>
      </c>
      <c r="AV27" s="267" t="e">
        <f t="shared" si="54"/>
        <v>#N/A</v>
      </c>
      <c r="AW27" s="275" t="e">
        <f t="shared" si="2"/>
        <v>#N/A</v>
      </c>
      <c r="AX27" s="267" t="e">
        <f t="shared" si="55"/>
        <v>#N/A</v>
      </c>
      <c r="AY27" s="275" t="e">
        <f t="shared" si="56"/>
        <v>#N/A</v>
      </c>
      <c r="AZ27" s="267" t="e">
        <f t="shared" si="57"/>
        <v>#N/A</v>
      </c>
      <c r="BA27" s="275" t="e">
        <f t="shared" si="58"/>
        <v>#N/A</v>
      </c>
      <c r="BB27" s="267" t="e">
        <f t="shared" si="59"/>
        <v>#N/A</v>
      </c>
      <c r="BC27" s="275" t="e">
        <f t="shared" si="60"/>
        <v>#N/A</v>
      </c>
      <c r="BD27" s="267" t="e">
        <f t="shared" si="61"/>
        <v>#N/A</v>
      </c>
      <c r="BE27" s="275" t="e">
        <f t="shared" si="62"/>
        <v>#N/A</v>
      </c>
      <c r="BF27" s="267" t="e">
        <f t="shared" si="63"/>
        <v>#N/A</v>
      </c>
      <c r="BG27" s="275" t="e">
        <f t="shared" si="64"/>
        <v>#N/A</v>
      </c>
      <c r="BH27" s="267"/>
      <c r="BI27" s="275">
        <f t="shared" si="68"/>
        <v>0</v>
      </c>
      <c r="BJ27" s="267"/>
      <c r="BK27" s="275">
        <f t="shared" si="69"/>
        <v>0</v>
      </c>
      <c r="BL27" s="284">
        <v>120</v>
      </c>
      <c r="BM27" s="276"/>
      <c r="BN27" s="271"/>
      <c r="BO27" s="277" t="e">
        <f t="shared" si="15"/>
        <v>#N/A</v>
      </c>
      <c r="BP27" s="273"/>
      <c r="BQ27" s="273"/>
      <c r="BR27" s="273" t="e">
        <f t="shared" si="16"/>
        <v>#N/A</v>
      </c>
    </row>
    <row r="28" spans="1:70">
      <c r="A28" s="287">
        <f t="shared" si="17"/>
        <v>44970</v>
      </c>
      <c r="B28" s="288">
        <v>25</v>
      </c>
      <c r="C28" s="289">
        <f>[1]master!K29</f>
        <v>3090</v>
      </c>
      <c r="D28" s="290">
        <f t="shared" si="18"/>
        <v>125</v>
      </c>
      <c r="E28" s="261" t="e">
        <f t="shared" si="0"/>
        <v>#N/A</v>
      </c>
      <c r="F28" s="310" t="e">
        <f t="shared" si="20"/>
        <v>#N/A</v>
      </c>
      <c r="G28" s="263" t="e">
        <f t="shared" si="22"/>
        <v>#N/A</v>
      </c>
      <c r="H28" s="264" t="e">
        <f t="shared" si="24"/>
        <v>#N/A</v>
      </c>
      <c r="I28" s="297" t="e">
        <f t="shared" si="25"/>
        <v>#N/A</v>
      </c>
      <c r="J28" s="264" t="e">
        <f t="shared" si="26"/>
        <v>#N/A</v>
      </c>
      <c r="K28" s="297" t="e">
        <f t="shared" si="27"/>
        <v>#N/A</v>
      </c>
      <c r="L28" s="264" t="e">
        <f t="shared" si="28"/>
        <v>#N/A</v>
      </c>
      <c r="M28" s="297" t="e">
        <f t="shared" si="29"/>
        <v>#N/A</v>
      </c>
      <c r="N28" s="310" t="e">
        <f t="shared" si="30"/>
        <v>#N/A</v>
      </c>
      <c r="O28" s="297" t="e">
        <f t="shared" si="31"/>
        <v>#N/A</v>
      </c>
      <c r="P28" s="310" t="e">
        <f t="shared" si="32"/>
        <v>#N/A</v>
      </c>
      <c r="Q28" s="297" t="e">
        <f t="shared" si="33"/>
        <v>#N/A</v>
      </c>
      <c r="R28" s="310" t="e">
        <f t="shared" si="34"/>
        <v>#N/A</v>
      </c>
      <c r="S28" s="297" t="e">
        <f t="shared" si="35"/>
        <v>#N/A</v>
      </c>
      <c r="T28" s="310" t="e">
        <f t="shared" si="36"/>
        <v>#N/A</v>
      </c>
      <c r="U28" s="297" t="e">
        <f t="shared" si="37"/>
        <v>#N/A</v>
      </c>
      <c r="V28" s="310" t="e">
        <f t="shared" si="38"/>
        <v>#N/A</v>
      </c>
      <c r="W28" s="297" t="e">
        <f t="shared" si="39"/>
        <v>#N/A</v>
      </c>
      <c r="X28" s="310" t="e">
        <f t="shared" si="40"/>
        <v>#N/A</v>
      </c>
      <c r="Y28" s="297" t="e">
        <f t="shared" si="41"/>
        <v>#N/A</v>
      </c>
      <c r="Z28" s="310" t="e">
        <f t="shared" si="42"/>
        <v>#N/A</v>
      </c>
      <c r="AA28" s="297" t="e">
        <f t="shared" si="43"/>
        <v>#N/A</v>
      </c>
      <c r="AB28" s="310" t="e">
        <f t="shared" si="44"/>
        <v>#N/A</v>
      </c>
      <c r="AC28" s="297" t="e">
        <f t="shared" si="45"/>
        <v>#N/A</v>
      </c>
      <c r="AD28" s="310" t="e">
        <f t="shared" si="46"/>
        <v>#N/A</v>
      </c>
      <c r="AE28" s="297" t="e">
        <f t="shared" si="47"/>
        <v>#N/A</v>
      </c>
      <c r="AF28" s="310" t="e">
        <f t="shared" si="48"/>
        <v>#N/A</v>
      </c>
      <c r="AG28" s="297" t="e">
        <f t="shared" si="49"/>
        <v>#N/A</v>
      </c>
      <c r="AH28" s="310" t="e">
        <f t="shared" si="50"/>
        <v>#N/A</v>
      </c>
      <c r="AI28" s="297" t="e">
        <f t="shared" si="51"/>
        <v>#N/A</v>
      </c>
      <c r="AJ28" s="310" t="e">
        <f t="shared" si="52"/>
        <v>#N/A</v>
      </c>
      <c r="AK28" s="297" t="e">
        <f t="shared" si="53"/>
        <v>#N/A</v>
      </c>
      <c r="AL28" s="312" t="e">
        <f t="shared" si="66"/>
        <v>#N/A</v>
      </c>
      <c r="AM28" s="291">
        <v>123</v>
      </c>
      <c r="AN28" s="292"/>
      <c r="AO28" s="293">
        <f t="shared" si="21"/>
        <v>0</v>
      </c>
      <c r="AP28" s="293"/>
      <c r="AQ28" s="294" t="e">
        <f t="shared" si="67"/>
        <v>#N/A</v>
      </c>
      <c r="AR28" s="294" t="e">
        <f t="shared" si="67"/>
        <v>#N/A</v>
      </c>
      <c r="AS28" s="295">
        <v>3825</v>
      </c>
      <c r="AT28" s="267" t="e">
        <f t="shared" si="1"/>
        <v>#N/A</v>
      </c>
      <c r="AU28" s="275" t="e">
        <f t="shared" si="19"/>
        <v>#N/A</v>
      </c>
      <c r="AV28" s="297" t="e">
        <f t="shared" si="54"/>
        <v>#N/A</v>
      </c>
      <c r="AW28" s="275" t="e">
        <f t="shared" si="2"/>
        <v>#N/A</v>
      </c>
      <c r="AX28" s="267" t="e">
        <f t="shared" si="55"/>
        <v>#N/A</v>
      </c>
      <c r="AY28" s="296" t="e">
        <f t="shared" si="56"/>
        <v>#N/A</v>
      </c>
      <c r="AZ28" s="267" t="e">
        <f t="shared" si="57"/>
        <v>#N/A</v>
      </c>
      <c r="BA28" s="296" t="e">
        <f t="shared" si="58"/>
        <v>#N/A</v>
      </c>
      <c r="BB28" s="267" t="e">
        <f t="shared" si="59"/>
        <v>#N/A</v>
      </c>
      <c r="BC28" s="296" t="e">
        <f t="shared" si="60"/>
        <v>#N/A</v>
      </c>
      <c r="BD28" s="267" t="e">
        <f t="shared" si="61"/>
        <v>#N/A</v>
      </c>
      <c r="BE28" s="296" t="e">
        <f t="shared" si="62"/>
        <v>#N/A</v>
      </c>
      <c r="BF28" s="267" t="e">
        <f t="shared" si="63"/>
        <v>#N/A</v>
      </c>
      <c r="BG28" s="296" t="e">
        <f t="shared" si="64"/>
        <v>#N/A</v>
      </c>
      <c r="BH28" s="297"/>
      <c r="BI28" s="296">
        <f t="shared" si="68"/>
        <v>0</v>
      </c>
      <c r="BJ28" s="297"/>
      <c r="BK28" s="296">
        <f t="shared" si="69"/>
        <v>0</v>
      </c>
      <c r="BL28" s="291">
        <v>125</v>
      </c>
      <c r="BM28" s="294"/>
      <c r="BN28" s="293"/>
      <c r="BO28" s="298" t="e">
        <f t="shared" si="15"/>
        <v>#N/A</v>
      </c>
      <c r="BP28" s="294"/>
      <c r="BQ28" s="294"/>
      <c r="BR28" s="294" t="e">
        <f t="shared" si="16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18"/>
        <v>110</v>
      </c>
      <c r="E29" s="261" t="e">
        <f t="shared" si="0"/>
        <v>#N/A</v>
      </c>
      <c r="F29" s="265" t="e">
        <f t="shared" si="20"/>
        <v>#N/A</v>
      </c>
      <c r="G29" s="263" t="e">
        <f t="shared" si="22"/>
        <v>#N/A</v>
      </c>
      <c r="H29" s="264" t="e">
        <f t="shared" si="24"/>
        <v>#N/A</v>
      </c>
      <c r="I29" s="267" t="e">
        <f t="shared" si="25"/>
        <v>#N/A</v>
      </c>
      <c r="J29" s="264" t="e">
        <f t="shared" si="26"/>
        <v>#N/A</v>
      </c>
      <c r="K29" s="267" t="e">
        <f t="shared" si="27"/>
        <v>#N/A</v>
      </c>
      <c r="L29" s="264" t="e">
        <f t="shared" si="28"/>
        <v>#N/A</v>
      </c>
      <c r="M29" s="267" t="e">
        <f t="shared" si="29"/>
        <v>#N/A</v>
      </c>
      <c r="N29" s="265" t="e">
        <f t="shared" si="30"/>
        <v>#N/A</v>
      </c>
      <c r="O29" s="267" t="e">
        <f t="shared" si="31"/>
        <v>#N/A</v>
      </c>
      <c r="P29" s="265" t="e">
        <f t="shared" si="32"/>
        <v>#N/A</v>
      </c>
      <c r="Q29" s="267" t="e">
        <f t="shared" si="33"/>
        <v>#N/A</v>
      </c>
      <c r="R29" s="265" t="e">
        <f t="shared" si="34"/>
        <v>#N/A</v>
      </c>
      <c r="S29" s="267" t="e">
        <f t="shared" si="35"/>
        <v>#N/A</v>
      </c>
      <c r="T29" s="265" t="e">
        <f t="shared" si="36"/>
        <v>#N/A</v>
      </c>
      <c r="U29" s="267" t="e">
        <f t="shared" si="37"/>
        <v>#N/A</v>
      </c>
      <c r="V29" s="265" t="e">
        <f t="shared" si="38"/>
        <v>#N/A</v>
      </c>
      <c r="W29" s="266" t="e">
        <f t="shared" si="39"/>
        <v>#N/A</v>
      </c>
      <c r="X29" s="265" t="e">
        <f t="shared" si="40"/>
        <v>#N/A</v>
      </c>
      <c r="Y29" s="266" t="e">
        <f t="shared" si="41"/>
        <v>#N/A</v>
      </c>
      <c r="Z29" s="265" t="e">
        <f t="shared" si="42"/>
        <v>#N/A</v>
      </c>
      <c r="AA29" s="267" t="e">
        <f t="shared" si="43"/>
        <v>#N/A</v>
      </c>
      <c r="AB29" s="265" t="e">
        <f t="shared" si="44"/>
        <v>#N/A</v>
      </c>
      <c r="AC29" s="267" t="e">
        <f t="shared" si="45"/>
        <v>#N/A</v>
      </c>
      <c r="AD29" s="265" t="e">
        <f t="shared" si="46"/>
        <v>#N/A</v>
      </c>
      <c r="AE29" s="267" t="e">
        <f t="shared" si="47"/>
        <v>#N/A</v>
      </c>
      <c r="AF29" s="265" t="e">
        <f t="shared" si="48"/>
        <v>#N/A</v>
      </c>
      <c r="AG29" s="267" t="e">
        <f t="shared" si="49"/>
        <v>#N/A</v>
      </c>
      <c r="AH29" s="265" t="e">
        <f t="shared" si="50"/>
        <v>#N/A</v>
      </c>
      <c r="AI29" s="266" t="e">
        <f t="shared" si="51"/>
        <v>#N/A</v>
      </c>
      <c r="AJ29" s="265" t="e">
        <f t="shared" si="52"/>
        <v>#N/A</v>
      </c>
      <c r="AK29" s="266" t="e">
        <f t="shared" si="53"/>
        <v>#N/A</v>
      </c>
      <c r="AL29" s="279" t="e">
        <f t="shared" si="66"/>
        <v>#N/A</v>
      </c>
      <c r="AM29" s="284"/>
      <c r="AN29" s="286"/>
      <c r="AO29" s="271"/>
      <c r="AP29" s="271"/>
      <c r="AQ29" s="273" t="e">
        <f t="shared" si="67"/>
        <v>#N/A</v>
      </c>
      <c r="AR29" s="273" t="e">
        <f t="shared" si="67"/>
        <v>#N/A</v>
      </c>
      <c r="AS29" s="285" t="e">
        <f>master!#REF!</f>
        <v>#REF!</v>
      </c>
      <c r="AT29" s="267" t="e">
        <f t="shared" si="1"/>
        <v>#N/A</v>
      </c>
      <c r="AU29" s="275" t="e">
        <f t="shared" si="19"/>
        <v>#N/A</v>
      </c>
      <c r="AV29" s="267" t="e">
        <f t="shared" si="54"/>
        <v>#N/A</v>
      </c>
      <c r="AW29" s="275" t="e">
        <f t="shared" si="2"/>
        <v>#N/A</v>
      </c>
      <c r="AX29" s="267" t="e">
        <f t="shared" si="55"/>
        <v>#N/A</v>
      </c>
      <c r="AY29" s="275" t="e">
        <f t="shared" si="56"/>
        <v>#N/A</v>
      </c>
      <c r="AZ29" s="267" t="e">
        <f t="shared" si="57"/>
        <v>#N/A</v>
      </c>
      <c r="BA29" s="275" t="e">
        <f t="shared" si="58"/>
        <v>#N/A</v>
      </c>
      <c r="BB29" s="267" t="e">
        <f t="shared" si="59"/>
        <v>#N/A</v>
      </c>
      <c r="BC29" s="275" t="e">
        <f t="shared" si="60"/>
        <v>#N/A</v>
      </c>
      <c r="BD29" s="267" t="e">
        <f t="shared" si="61"/>
        <v>#N/A</v>
      </c>
      <c r="BE29" s="275" t="e">
        <f t="shared" si="62"/>
        <v>#N/A</v>
      </c>
      <c r="BF29" s="267" t="e">
        <f t="shared" si="63"/>
        <v>#N/A</v>
      </c>
      <c r="BG29" s="275" t="e">
        <f t="shared" si="64"/>
        <v>#N/A</v>
      </c>
      <c r="BH29" s="267"/>
      <c r="BI29" s="275">
        <f t="shared" si="68"/>
        <v>0</v>
      </c>
      <c r="BJ29" s="267"/>
      <c r="BK29" s="275">
        <f t="shared" si="69"/>
        <v>0</v>
      </c>
      <c r="BL29" s="284">
        <v>125</v>
      </c>
      <c r="BM29" s="276"/>
      <c r="BN29" s="271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0"/>
        <v>#N/A</v>
      </c>
      <c r="F30" s="265" t="e">
        <f t="shared" si="20"/>
        <v>#N/A</v>
      </c>
      <c r="G30" s="263" t="e">
        <f t="shared" si="22"/>
        <v>#N/A</v>
      </c>
      <c r="H30" s="264" t="e">
        <f t="shared" si="24"/>
        <v>#N/A</v>
      </c>
      <c r="I30" s="267" t="e">
        <f t="shared" si="25"/>
        <v>#N/A</v>
      </c>
      <c r="J30" s="264" t="e">
        <f t="shared" si="26"/>
        <v>#N/A</v>
      </c>
      <c r="K30" s="267" t="e">
        <f t="shared" si="27"/>
        <v>#N/A</v>
      </c>
      <c r="L30" s="264" t="e">
        <f t="shared" si="28"/>
        <v>#N/A</v>
      </c>
      <c r="M30" s="267" t="e">
        <f t="shared" si="29"/>
        <v>#N/A</v>
      </c>
      <c r="N30" s="265" t="e">
        <f t="shared" si="30"/>
        <v>#N/A</v>
      </c>
      <c r="O30" s="267" t="e">
        <f t="shared" si="31"/>
        <v>#N/A</v>
      </c>
      <c r="P30" s="265" t="e">
        <f t="shared" si="32"/>
        <v>#N/A</v>
      </c>
      <c r="Q30" s="267" t="e">
        <f t="shared" si="33"/>
        <v>#N/A</v>
      </c>
      <c r="R30" s="265" t="e">
        <f t="shared" si="34"/>
        <v>#N/A</v>
      </c>
      <c r="S30" s="267" t="e">
        <f t="shared" si="35"/>
        <v>#N/A</v>
      </c>
      <c r="T30" s="265" t="e">
        <f t="shared" si="36"/>
        <v>#N/A</v>
      </c>
      <c r="U30" s="267" t="e">
        <f t="shared" si="37"/>
        <v>#N/A</v>
      </c>
      <c r="V30" s="265" t="e">
        <f t="shared" si="38"/>
        <v>#N/A</v>
      </c>
      <c r="W30" s="266" t="e">
        <f t="shared" si="39"/>
        <v>#N/A</v>
      </c>
      <c r="X30" s="265" t="e">
        <f t="shared" si="40"/>
        <v>#N/A</v>
      </c>
      <c r="Y30" s="266" t="e">
        <f t="shared" si="41"/>
        <v>#N/A</v>
      </c>
      <c r="Z30" s="265" t="e">
        <f t="shared" si="42"/>
        <v>#N/A</v>
      </c>
      <c r="AA30" s="267" t="e">
        <f t="shared" si="43"/>
        <v>#N/A</v>
      </c>
      <c r="AB30" s="265" t="e">
        <f t="shared" si="44"/>
        <v>#N/A</v>
      </c>
      <c r="AC30" s="267" t="e">
        <f t="shared" si="45"/>
        <v>#N/A</v>
      </c>
      <c r="AD30" s="265" t="e">
        <f t="shared" si="46"/>
        <v>#N/A</v>
      </c>
      <c r="AE30" s="267" t="e">
        <f t="shared" si="47"/>
        <v>#N/A</v>
      </c>
      <c r="AF30" s="265" t="e">
        <f t="shared" si="48"/>
        <v>#N/A</v>
      </c>
      <c r="AG30" s="267" t="e">
        <f t="shared" si="49"/>
        <v>#N/A</v>
      </c>
      <c r="AH30" s="265" t="e">
        <f t="shared" si="50"/>
        <v>#N/A</v>
      </c>
      <c r="AI30" s="266" t="e">
        <f t="shared" si="51"/>
        <v>#N/A</v>
      </c>
      <c r="AJ30" s="265" t="e">
        <f t="shared" si="52"/>
        <v>#N/A</v>
      </c>
      <c r="AK30" s="266" t="e">
        <f t="shared" si="53"/>
        <v>#N/A</v>
      </c>
      <c r="AL30" s="279" t="e">
        <f t="shared" si="66"/>
        <v>#N/A</v>
      </c>
      <c r="AM30" s="284"/>
      <c r="AN30" s="286"/>
      <c r="AO30" s="271"/>
      <c r="AP30" s="271"/>
      <c r="AQ30" s="273" t="e">
        <f t="shared" si="67"/>
        <v>#N/A</v>
      </c>
      <c r="AR30" s="273" t="e">
        <f t="shared" si="67"/>
        <v>#N/A</v>
      </c>
      <c r="AS30" s="285" t="e">
        <f>master!#REF!</f>
        <v>#REF!</v>
      </c>
      <c r="AT30" s="267" t="e">
        <f t="shared" si="1"/>
        <v>#N/A</v>
      </c>
      <c r="AU30" s="275" t="e">
        <f t="shared" si="19"/>
        <v>#N/A</v>
      </c>
      <c r="AV30" s="267" t="e">
        <f t="shared" si="54"/>
        <v>#N/A</v>
      </c>
      <c r="AW30" s="275" t="e">
        <f t="shared" si="2"/>
        <v>#N/A</v>
      </c>
      <c r="AX30" s="267" t="e">
        <f t="shared" si="55"/>
        <v>#N/A</v>
      </c>
      <c r="AY30" s="275" t="e">
        <f t="shared" si="56"/>
        <v>#N/A</v>
      </c>
      <c r="AZ30" s="267" t="e">
        <f t="shared" si="57"/>
        <v>#N/A</v>
      </c>
      <c r="BA30" s="275" t="e">
        <f t="shared" si="58"/>
        <v>#N/A</v>
      </c>
      <c r="BB30" s="267" t="e">
        <f t="shared" si="59"/>
        <v>#N/A</v>
      </c>
      <c r="BC30" s="275" t="e">
        <f t="shared" si="60"/>
        <v>#N/A</v>
      </c>
      <c r="BD30" s="267" t="e">
        <f t="shared" si="61"/>
        <v>#N/A</v>
      </c>
      <c r="BE30" s="275" t="e">
        <f t="shared" si="62"/>
        <v>#N/A</v>
      </c>
      <c r="BF30" s="267" t="e">
        <f t="shared" si="63"/>
        <v>#N/A</v>
      </c>
      <c r="BG30" s="275" t="e">
        <f t="shared" si="64"/>
        <v>#N/A</v>
      </c>
      <c r="BH30" s="267"/>
      <c r="BI30" s="275">
        <f t="shared" si="68"/>
        <v>0</v>
      </c>
      <c r="BJ30" s="267"/>
      <c r="BK30" s="275">
        <f t="shared" si="69"/>
        <v>0</v>
      </c>
      <c r="BL30" s="284"/>
      <c r="BM30" s="276"/>
      <c r="BN30" s="271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0"/>
        <v>#N/A</v>
      </c>
      <c r="F31" s="265" t="e">
        <f t="shared" si="20"/>
        <v>#N/A</v>
      </c>
      <c r="G31" s="263" t="e">
        <f t="shared" si="22"/>
        <v>#N/A</v>
      </c>
      <c r="H31" s="264" t="e">
        <f t="shared" si="24"/>
        <v>#N/A</v>
      </c>
      <c r="I31" s="267" t="e">
        <f t="shared" si="25"/>
        <v>#N/A</v>
      </c>
      <c r="J31" s="264" t="e">
        <f t="shared" si="26"/>
        <v>#N/A</v>
      </c>
      <c r="K31" s="267" t="e">
        <f t="shared" si="27"/>
        <v>#N/A</v>
      </c>
      <c r="L31" s="264" t="e">
        <f t="shared" si="28"/>
        <v>#N/A</v>
      </c>
      <c r="M31" s="267" t="e">
        <f t="shared" si="29"/>
        <v>#N/A</v>
      </c>
      <c r="N31" s="265" t="e">
        <f t="shared" si="30"/>
        <v>#N/A</v>
      </c>
      <c r="O31" s="267" t="e">
        <f t="shared" si="31"/>
        <v>#N/A</v>
      </c>
      <c r="P31" s="265" t="e">
        <f t="shared" si="32"/>
        <v>#N/A</v>
      </c>
      <c r="Q31" s="267" t="e">
        <f t="shared" si="33"/>
        <v>#N/A</v>
      </c>
      <c r="R31" s="265" t="e">
        <f t="shared" si="34"/>
        <v>#N/A</v>
      </c>
      <c r="S31" s="267" t="e">
        <f t="shared" si="35"/>
        <v>#N/A</v>
      </c>
      <c r="T31" s="265" t="e">
        <f t="shared" si="36"/>
        <v>#N/A</v>
      </c>
      <c r="U31" s="267" t="e">
        <f t="shared" si="37"/>
        <v>#N/A</v>
      </c>
      <c r="V31" s="265" t="e">
        <f t="shared" si="38"/>
        <v>#N/A</v>
      </c>
      <c r="W31" s="266" t="e">
        <f t="shared" si="39"/>
        <v>#N/A</v>
      </c>
      <c r="X31" s="265" t="e">
        <f t="shared" si="40"/>
        <v>#N/A</v>
      </c>
      <c r="Y31" s="266" t="e">
        <f t="shared" si="41"/>
        <v>#N/A</v>
      </c>
      <c r="Z31" s="265" t="e">
        <f t="shared" si="42"/>
        <v>#N/A</v>
      </c>
      <c r="AA31" s="267" t="e">
        <f t="shared" si="43"/>
        <v>#N/A</v>
      </c>
      <c r="AB31" s="265" t="e">
        <f t="shared" si="44"/>
        <v>#N/A</v>
      </c>
      <c r="AC31" s="267" t="e">
        <f t="shared" si="45"/>
        <v>#N/A</v>
      </c>
      <c r="AD31" s="265" t="e">
        <f t="shared" si="46"/>
        <v>#N/A</v>
      </c>
      <c r="AE31" s="267" t="e">
        <f t="shared" si="47"/>
        <v>#N/A</v>
      </c>
      <c r="AF31" s="265" t="e">
        <f t="shared" si="48"/>
        <v>#N/A</v>
      </c>
      <c r="AG31" s="267" t="e">
        <f t="shared" si="49"/>
        <v>#N/A</v>
      </c>
      <c r="AH31" s="265" t="e">
        <f t="shared" si="50"/>
        <v>#N/A</v>
      </c>
      <c r="AI31" s="266" t="e">
        <f t="shared" si="51"/>
        <v>#N/A</v>
      </c>
      <c r="AJ31" s="265" t="e">
        <f t="shared" si="52"/>
        <v>#N/A</v>
      </c>
      <c r="AK31" s="266" t="e">
        <f t="shared" si="53"/>
        <v>#N/A</v>
      </c>
      <c r="AL31" s="279" t="e">
        <f t="shared" si="66"/>
        <v>#N/A</v>
      </c>
      <c r="AM31" s="284"/>
      <c r="AN31" s="286"/>
      <c r="AO31" s="271"/>
      <c r="AP31" s="271"/>
      <c r="AQ31" s="273" t="e">
        <f t="shared" si="67"/>
        <v>#N/A</v>
      </c>
      <c r="AR31" s="273" t="e">
        <f t="shared" si="67"/>
        <v>#N/A</v>
      </c>
      <c r="AS31" s="285" t="e">
        <f>master!#REF!</f>
        <v>#REF!</v>
      </c>
      <c r="AT31" s="267" t="e">
        <f t="shared" si="1"/>
        <v>#N/A</v>
      </c>
      <c r="AU31" s="275" t="e">
        <f t="shared" si="19"/>
        <v>#N/A</v>
      </c>
      <c r="AV31" s="267" t="e">
        <f t="shared" si="54"/>
        <v>#N/A</v>
      </c>
      <c r="AW31" s="275" t="e">
        <f t="shared" si="2"/>
        <v>#N/A</v>
      </c>
      <c r="AX31" s="267" t="e">
        <f t="shared" si="55"/>
        <v>#N/A</v>
      </c>
      <c r="AY31" s="275" t="e">
        <f t="shared" si="56"/>
        <v>#N/A</v>
      </c>
      <c r="AZ31" s="267" t="e">
        <f t="shared" si="57"/>
        <v>#N/A</v>
      </c>
      <c r="BA31" s="275" t="e">
        <f t="shared" si="58"/>
        <v>#N/A</v>
      </c>
      <c r="BB31" s="267" t="e">
        <f t="shared" si="59"/>
        <v>#N/A</v>
      </c>
      <c r="BC31" s="275" t="e">
        <f t="shared" si="60"/>
        <v>#N/A</v>
      </c>
      <c r="BD31" s="267" t="e">
        <f t="shared" si="61"/>
        <v>#N/A</v>
      </c>
      <c r="BE31" s="275" t="e">
        <f t="shared" si="62"/>
        <v>#N/A</v>
      </c>
      <c r="BF31" s="267" t="e">
        <f t="shared" si="63"/>
        <v>#N/A</v>
      </c>
      <c r="BG31" s="275" t="e">
        <f t="shared" si="64"/>
        <v>#N/A</v>
      </c>
      <c r="BH31" s="267"/>
      <c r="BI31" s="275">
        <f t="shared" si="68"/>
        <v>0</v>
      </c>
      <c r="BJ31" s="267"/>
      <c r="BK31" s="275">
        <f t="shared" si="69"/>
        <v>0</v>
      </c>
      <c r="BL31" s="284"/>
      <c r="BM31" s="276"/>
      <c r="BN31" s="271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72" priority="5" operator="greaterThan">
      <formula>0</formula>
    </cfRule>
    <cfRule type="cellIs" dxfId="71" priority="6" operator="lessThan">
      <formula>0</formula>
    </cfRule>
  </conditionalFormatting>
  <conditionalFormatting sqref="E1:BR3 AW4:BR4 E29:BR1048576 E4:AR28 AT4:AU4 AT5:BR28">
    <cfRule type="containsErrors" dxfId="70" priority="4">
      <formula>ISERROR(E1)</formula>
    </cfRule>
  </conditionalFormatting>
  <conditionalFormatting sqref="AV4">
    <cfRule type="containsErrors" dxfId="69" priority="3">
      <formula>ISERROR(AV4)</formula>
    </cfRule>
  </conditionalFormatting>
  <conditionalFormatting sqref="AS7:AS28">
    <cfRule type="containsErrors" dxfId="68" priority="2">
      <formula>ISERROR(AS7)</formula>
    </cfRule>
  </conditionalFormatting>
  <conditionalFormatting sqref="AS4:AS6">
    <cfRule type="containsErrors" dxfId="67" priority="1">
      <formula>ISERROR(AS4)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C000"/>
  </sheetPr>
  <dimension ref="A1:EU39"/>
  <sheetViews>
    <sheetView zoomScale="90" zoomScaleNormal="90" workbookViewId="0">
      <pane xSplit="4" ySplit="3" topLeftCell="AE4" activePane="bottomRight" state="frozen"/>
      <selection pane="bottomRight" activeCell="AO8" sqref="AO8"/>
      <selection pane="bottomLeft" activeCell="B9" sqref="B9"/>
      <selection pane="topRight" activeCell="B9" sqref="B9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8.625" style="222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70" width="8.625" style="222"/>
    <col min="71" max="106" width="0.875" style="222" customWidth="1"/>
    <col min="107" max="107" width="12.25" style="222" customWidth="1"/>
    <col min="108" max="108" width="14.875" style="222" customWidth="1"/>
    <col min="109" max="109" width="11.875" style="222" customWidth="1"/>
    <col min="110" max="110" width="7.875" style="222" customWidth="1"/>
    <col min="111" max="111" width="8.5" style="222" customWidth="1"/>
    <col min="112" max="112" width="9.875" style="222" customWidth="1"/>
    <col min="113" max="113" width="6" style="222" customWidth="1"/>
    <col min="114" max="114" width="14.625" style="222" customWidth="1"/>
    <col min="115" max="115" width="16.25" style="222" customWidth="1"/>
    <col min="116" max="116" width="11" style="222" customWidth="1"/>
    <col min="117" max="125" width="1.125" style="222" customWidth="1"/>
    <col min="126" max="126" width="12.25" style="222" customWidth="1"/>
    <col min="127" max="127" width="14.875" style="222" customWidth="1"/>
    <col min="128" max="142" width="5.875" style="222" customWidth="1"/>
    <col min="143" max="143" width="6.5" style="222" customWidth="1"/>
    <col min="144" max="149" width="6.875" style="222" customWidth="1"/>
    <col min="150" max="150" width="7" style="222" customWidth="1"/>
    <col min="151" max="151" width="10.625" style="222" customWidth="1"/>
    <col min="152" max="152" width="14" style="222" bestFit="1" customWidth="1"/>
    <col min="153" max="16384" width="8.625" style="222"/>
  </cols>
  <sheetData>
    <row r="1" spans="1:151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1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23</v>
      </c>
      <c r="DV2" s="323" t="s">
        <v>46</v>
      </c>
      <c r="DW2" s="324" t="s">
        <v>23</v>
      </c>
    </row>
    <row r="3" spans="1:151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248"/>
      <c r="BO3" s="256" t="s">
        <v>8</v>
      </c>
      <c r="BP3" s="249" t="s">
        <v>74</v>
      </c>
      <c r="BQ3" s="249" t="s">
        <v>75</v>
      </c>
      <c r="BR3" s="250" t="s">
        <v>71</v>
      </c>
    </row>
    <row r="4" spans="1:151">
      <c r="A4" s="257">
        <v>44798</v>
      </c>
      <c r="B4" s="258">
        <v>1</v>
      </c>
      <c r="C4" s="259">
        <f>[1]master!K5</f>
        <v>115</v>
      </c>
      <c r="D4" s="260"/>
      <c r="E4" s="261">
        <f t="shared" ref="E4:E31" si="0">AVERAGE(G4,I4,K4,M4,O4,Q4,S4,U4,W4,Y4,AA4,AC4,AE4,AG4,AI4,AK4)</f>
        <v>129.30000000000001</v>
      </c>
      <c r="F4" s="262"/>
      <c r="G4" s="263"/>
      <c r="H4" s="262"/>
      <c r="I4" s="263">
        <v>128.97999999999999</v>
      </c>
      <c r="J4" s="262"/>
      <c r="K4" s="263">
        <v>123.58</v>
      </c>
      <c r="L4" s="262"/>
      <c r="M4" s="263">
        <v>131.72</v>
      </c>
      <c r="N4" s="262"/>
      <c r="O4" s="263">
        <v>127.02</v>
      </c>
      <c r="P4" s="262"/>
      <c r="Q4" s="263">
        <v>132</v>
      </c>
      <c r="R4" s="262"/>
      <c r="S4" s="263">
        <v>130.68</v>
      </c>
      <c r="T4" s="302"/>
      <c r="U4" s="263">
        <v>131.12</v>
      </c>
      <c r="V4" s="275"/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f>IF(DE7&gt;0,DE7,NA())</f>
        <v>#N/A</v>
      </c>
      <c r="AR4" s="273" t="e">
        <f>IF(DF7&gt;0,DF7,NA())</f>
        <v>#N/A</v>
      </c>
      <c r="AS4" s="274">
        <v>150</v>
      </c>
      <c r="AT4" s="267">
        <v>164.48</v>
      </c>
      <c r="AU4" s="275"/>
      <c r="AV4" s="267">
        <v>164.48</v>
      </c>
      <c r="AW4" s="275"/>
      <c r="AX4" s="267"/>
      <c r="AY4" s="275"/>
      <c r="AZ4" s="267"/>
      <c r="BA4" s="275"/>
      <c r="BB4" s="267"/>
      <c r="BC4" s="275"/>
      <c r="BD4" s="267"/>
      <c r="BE4" s="275"/>
      <c r="BF4" s="267"/>
      <c r="BG4" s="275"/>
      <c r="BH4" s="267"/>
      <c r="BI4" s="275"/>
      <c r="BJ4" s="267"/>
      <c r="BK4" s="275"/>
      <c r="BL4" s="269">
        <v>31</v>
      </c>
      <c r="BM4" s="276"/>
      <c r="BN4" s="271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  <c r="DV4" s="323" t="s">
        <v>7</v>
      </c>
      <c r="DW4" s="323" t="s">
        <v>6</v>
      </c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 s="324"/>
    </row>
    <row r="5" spans="1:151">
      <c r="A5" s="257">
        <f>A4+7</f>
        <v>44805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275.64428571428573</v>
      </c>
      <c r="F5" s="264">
        <f>E5-E4</f>
        <v>146.34428571428572</v>
      </c>
      <c r="G5" s="263"/>
      <c r="H5" s="264"/>
      <c r="I5" s="263">
        <v>229.06</v>
      </c>
      <c r="J5" s="264">
        <f t="shared" ref="H5:AL20" si="1">I5-I4</f>
        <v>100.08000000000001</v>
      </c>
      <c r="K5" s="263">
        <v>272.60000000000002</v>
      </c>
      <c r="L5" s="264">
        <f t="shared" ref="L5" si="2">K5-K4</f>
        <v>149.02000000000004</v>
      </c>
      <c r="M5" s="263">
        <v>278.18</v>
      </c>
      <c r="N5" s="264">
        <f t="shared" ref="N5" si="3">M5-M4</f>
        <v>146.46</v>
      </c>
      <c r="O5" s="263">
        <v>280.16000000000003</v>
      </c>
      <c r="P5" s="264">
        <f t="shared" ref="P5" si="4">O5-O4</f>
        <v>153.14000000000004</v>
      </c>
      <c r="Q5" s="263">
        <v>284.41000000000003</v>
      </c>
      <c r="R5" s="264">
        <f t="shared" ref="R5" si="5">Q5-Q4</f>
        <v>152.41000000000003</v>
      </c>
      <c r="S5" s="263">
        <v>291.68</v>
      </c>
      <c r="T5" s="264">
        <f t="shared" ref="T5" si="6">S5-S4</f>
        <v>161</v>
      </c>
      <c r="U5" s="263">
        <v>293.42</v>
      </c>
      <c r="V5" s="264">
        <f t="shared" si="1"/>
        <v>162.30000000000001</v>
      </c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64"/>
      <c r="AM5" s="269">
        <v>28</v>
      </c>
      <c r="AN5" s="270"/>
      <c r="AO5" s="271">
        <f>AN5-AN4</f>
        <v>0</v>
      </c>
      <c r="AP5" s="271"/>
      <c r="AQ5" s="272" t="e">
        <f t="shared" ref="AQ5:AR6" si="7">IF(DE8&gt;0,DE8,NA())</f>
        <v>#N/A</v>
      </c>
      <c r="AR5" s="273" t="e">
        <f t="shared" si="7"/>
        <v>#N/A</v>
      </c>
      <c r="AS5" s="274">
        <v>320</v>
      </c>
      <c r="AT5" s="267">
        <v>337.8</v>
      </c>
      <c r="AU5" s="311">
        <f>AT5-AT4</f>
        <v>173.32000000000002</v>
      </c>
      <c r="AV5" s="267">
        <v>337.8</v>
      </c>
      <c r="AW5" s="311">
        <f>AV5-AV4</f>
        <v>173.32000000000002</v>
      </c>
      <c r="AX5" s="267"/>
      <c r="AY5" s="275"/>
      <c r="AZ5" s="267"/>
      <c r="BA5" s="275"/>
      <c r="BB5" s="267"/>
      <c r="BC5" s="275"/>
      <c r="BD5" s="267"/>
      <c r="BE5" s="275"/>
      <c r="BF5" s="267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1"/>
      <c r="BO5" s="277" t="e">
        <f t="shared" ref="BO5:BO28" si="8">IF(DH8&gt;0,DH8,NA())</f>
        <v>#N/A</v>
      </c>
      <c r="BP5" s="273"/>
      <c r="BQ5" s="273"/>
      <c r="BR5" s="273" t="e">
        <f t="shared" ref="BR5:BR28" si="9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4"/>
      <c r="DW5" s="324" t="s">
        <v>11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 t="s">
        <v>12</v>
      </c>
      <c r="EN5" s="324" t="s">
        <v>13</v>
      </c>
      <c r="EO5" s="324"/>
      <c r="EP5" s="324"/>
      <c r="EQ5" s="324"/>
      <c r="ER5" s="324"/>
      <c r="ES5" s="324"/>
      <c r="ET5" s="324" t="s">
        <v>14</v>
      </c>
      <c r="EU5" s="324" t="s">
        <v>79</v>
      </c>
    </row>
    <row r="6" spans="1:151">
      <c r="A6" s="257">
        <f t="shared" ref="A6:A28" si="10">A5+7</f>
        <v>44812</v>
      </c>
      <c r="B6" s="258">
        <v>3</v>
      </c>
      <c r="C6" s="259">
        <f>[1]master!K7</f>
        <v>335</v>
      </c>
      <c r="D6" s="260">
        <f t="shared" ref="D6:D29" si="11">C6-C5</f>
        <v>120</v>
      </c>
      <c r="E6" s="261">
        <f t="shared" si="0"/>
        <v>393.15250000000003</v>
      </c>
      <c r="F6" s="264">
        <f>E6-E5</f>
        <v>117.5082142857143</v>
      </c>
      <c r="G6" s="263">
        <v>344.52</v>
      </c>
      <c r="H6" s="264">
        <f t="shared" si="1"/>
        <v>344.52</v>
      </c>
      <c r="I6" s="263">
        <v>349.72</v>
      </c>
      <c r="J6" s="264">
        <f t="shared" si="1"/>
        <v>120.66000000000003</v>
      </c>
      <c r="K6" s="263">
        <v>378.44</v>
      </c>
      <c r="L6" s="264">
        <f t="shared" si="1"/>
        <v>105.83999999999997</v>
      </c>
      <c r="M6" s="263">
        <v>362.72</v>
      </c>
      <c r="N6" s="264">
        <f t="shared" si="1"/>
        <v>84.54000000000002</v>
      </c>
      <c r="O6" s="263">
        <v>398.4</v>
      </c>
      <c r="P6" s="264">
        <f t="shared" si="1"/>
        <v>118.23999999999995</v>
      </c>
      <c r="Q6" s="263">
        <v>379.64</v>
      </c>
      <c r="R6" s="264">
        <f t="shared" si="1"/>
        <v>95.229999999999961</v>
      </c>
      <c r="S6" s="263">
        <v>392.44</v>
      </c>
      <c r="T6" s="264">
        <f t="shared" si="1"/>
        <v>100.75999999999999</v>
      </c>
      <c r="U6" s="263">
        <v>447.36</v>
      </c>
      <c r="V6" s="264">
        <f t="shared" si="1"/>
        <v>153.94</v>
      </c>
      <c r="W6" s="263">
        <v>392.38</v>
      </c>
      <c r="X6" s="264">
        <f t="shared" si="1"/>
        <v>392.38</v>
      </c>
      <c r="Y6" s="263">
        <v>406.7</v>
      </c>
      <c r="Z6" s="264">
        <f t="shared" si="1"/>
        <v>406.7</v>
      </c>
      <c r="AA6" s="263">
        <v>409.94</v>
      </c>
      <c r="AB6" s="264">
        <f t="shared" si="1"/>
        <v>409.94</v>
      </c>
      <c r="AC6" s="263">
        <v>395.52</v>
      </c>
      <c r="AD6" s="264">
        <f t="shared" si="1"/>
        <v>395.52</v>
      </c>
      <c r="AE6" s="267">
        <v>412.24</v>
      </c>
      <c r="AF6" s="264">
        <f t="shared" si="1"/>
        <v>412.24</v>
      </c>
      <c r="AG6" s="267">
        <v>398.54</v>
      </c>
      <c r="AH6" s="264">
        <f t="shared" si="1"/>
        <v>398.54</v>
      </c>
      <c r="AI6" s="267">
        <v>413.8</v>
      </c>
      <c r="AJ6" s="264">
        <f t="shared" si="1"/>
        <v>413.8</v>
      </c>
      <c r="AK6" s="267">
        <v>408.08</v>
      </c>
      <c r="AL6" s="264">
        <f>AK6-AK5</f>
        <v>408.08</v>
      </c>
      <c r="AM6" s="269">
        <v>31</v>
      </c>
      <c r="AN6" s="270"/>
      <c r="AO6" s="271">
        <f>AN6-AN5</f>
        <v>0</v>
      </c>
      <c r="AP6" s="271"/>
      <c r="AQ6" s="272" t="e">
        <f t="shared" si="7"/>
        <v>#N/A</v>
      </c>
      <c r="AR6" s="273" t="e">
        <f t="shared" si="7"/>
        <v>#N/A</v>
      </c>
      <c r="AS6" s="274">
        <v>525</v>
      </c>
      <c r="AT6" s="267">
        <v>532</v>
      </c>
      <c r="AU6" s="311">
        <f>AT6-AT5</f>
        <v>194.2</v>
      </c>
      <c r="AV6" s="267">
        <v>518</v>
      </c>
      <c r="AW6" s="311">
        <f>AV6-AV5</f>
        <v>180.2</v>
      </c>
      <c r="AX6" s="267">
        <v>546</v>
      </c>
      <c r="AY6" s="275">
        <f>AX6-AX5</f>
        <v>546</v>
      </c>
      <c r="AZ6" s="267"/>
      <c r="BA6" s="275"/>
      <c r="BB6" s="267"/>
      <c r="BC6" s="275"/>
      <c r="BD6" s="267"/>
      <c r="BE6" s="275"/>
      <c r="BF6" s="267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1"/>
      <c r="BO6" s="277" t="e">
        <f t="shared" si="8"/>
        <v>#N/A</v>
      </c>
      <c r="BP6" s="273"/>
      <c r="BQ6" s="273"/>
      <c r="BR6" s="273" t="e">
        <f t="shared" si="9"/>
        <v>#N/A</v>
      </c>
      <c r="DC6" s="323" t="s">
        <v>17</v>
      </c>
      <c r="DD6" s="324"/>
      <c r="DE6" s="324"/>
      <c r="DF6" s="324"/>
      <c r="DV6" s="323" t="s">
        <v>17</v>
      </c>
      <c r="DW6" s="324">
        <v>1</v>
      </c>
      <c r="DX6" s="324">
        <v>2</v>
      </c>
      <c r="DY6" s="324">
        <v>3</v>
      </c>
      <c r="DZ6" s="324">
        <v>4</v>
      </c>
      <c r="EA6" s="324">
        <v>5</v>
      </c>
      <c r="EB6" s="324">
        <v>6</v>
      </c>
      <c r="EC6" s="324">
        <v>7</v>
      </c>
      <c r="ED6" s="324">
        <v>8</v>
      </c>
      <c r="EE6" s="324">
        <v>9</v>
      </c>
      <c r="EF6" s="324">
        <v>10</v>
      </c>
      <c r="EG6" s="324">
        <v>11</v>
      </c>
      <c r="EH6" s="324">
        <v>12</v>
      </c>
      <c r="EI6" s="324">
        <v>13</v>
      </c>
      <c r="EJ6" s="324">
        <v>14</v>
      </c>
      <c r="EK6" s="324">
        <v>15</v>
      </c>
      <c r="EL6" s="324">
        <v>16</v>
      </c>
      <c r="EM6" s="324"/>
      <c r="EN6" s="324">
        <v>2</v>
      </c>
      <c r="EO6" s="324">
        <v>3</v>
      </c>
      <c r="EP6" s="324">
        <v>4</v>
      </c>
      <c r="EQ6" s="324">
        <v>5</v>
      </c>
      <c r="ER6" s="324">
        <v>6</v>
      </c>
      <c r="ES6" s="324">
        <v>7</v>
      </c>
      <c r="ET6" s="324"/>
      <c r="EU6" s="324"/>
    </row>
    <row r="7" spans="1:151">
      <c r="A7" s="257">
        <f t="shared" si="10"/>
        <v>44819</v>
      </c>
      <c r="B7" s="258">
        <v>4</v>
      </c>
      <c r="C7" s="259">
        <f>[1]master!K8</f>
        <v>470</v>
      </c>
      <c r="D7" s="260">
        <f t="shared" si="11"/>
        <v>135</v>
      </c>
      <c r="E7" s="261">
        <f t="shared" si="0"/>
        <v>487.1875</v>
      </c>
      <c r="F7" s="278">
        <f t="shared" ref="F7:F31" si="12">E7-E6</f>
        <v>94.034999999999968</v>
      </c>
      <c r="G7" s="263">
        <f>IF(DW7&gt;0,DW7,NA())</f>
        <v>435</v>
      </c>
      <c r="H7" s="264">
        <f t="shared" si="1"/>
        <v>90.480000000000018</v>
      </c>
      <c r="I7" s="305">
        <f>IF(DX7&gt;0,DX7,NA())</f>
        <v>457</v>
      </c>
      <c r="J7" s="264">
        <f t="shared" si="1"/>
        <v>107.27999999999997</v>
      </c>
      <c r="K7" s="306">
        <f>IF(DY7&gt;0,DY7,NA())</f>
        <v>465</v>
      </c>
      <c r="L7" s="264">
        <f t="shared" si="1"/>
        <v>86.56</v>
      </c>
      <c r="M7" s="307">
        <f>IF(DZ7&gt;0,DZ7,NA())</f>
        <v>475</v>
      </c>
      <c r="N7" s="264">
        <f t="shared" si="1"/>
        <v>112.27999999999997</v>
      </c>
      <c r="O7" s="308">
        <f>IF(EA7&gt;0,EA7,NA())</f>
        <v>488</v>
      </c>
      <c r="P7" s="264">
        <f t="shared" si="1"/>
        <v>89.600000000000023</v>
      </c>
      <c r="Q7" s="309">
        <f>IF(EB7&gt;0,EB7,NA())</f>
        <v>472</v>
      </c>
      <c r="R7" s="264">
        <f t="shared" si="1"/>
        <v>92.360000000000014</v>
      </c>
      <c r="S7" s="267">
        <f>IF(EC7&gt;0,EC7,NA())</f>
        <v>498</v>
      </c>
      <c r="T7" s="264">
        <f t="shared" si="1"/>
        <v>105.56</v>
      </c>
      <c r="U7" s="267">
        <f>IF(ED7&gt;0,ED7,NA())</f>
        <v>500</v>
      </c>
      <c r="V7" s="264">
        <f t="shared" si="1"/>
        <v>52.639999999999986</v>
      </c>
      <c r="W7" s="266">
        <f>IF(EE7&gt;0,EE7,NA())</f>
        <v>489</v>
      </c>
      <c r="X7" s="264">
        <f t="shared" si="1"/>
        <v>96.62</v>
      </c>
      <c r="Y7" s="266">
        <f>IF(EF7&gt;0,EF7,NA())</f>
        <v>494</v>
      </c>
      <c r="Z7" s="264">
        <f t="shared" si="1"/>
        <v>87.300000000000011</v>
      </c>
      <c r="AA7" s="267">
        <f>IF(EG7&gt;0,EG7,NA())</f>
        <v>511</v>
      </c>
      <c r="AB7" s="264">
        <f t="shared" si="1"/>
        <v>101.06</v>
      </c>
      <c r="AC7" s="267">
        <f>IF(EH7&gt;0,EH7,NA())</f>
        <v>510</v>
      </c>
      <c r="AD7" s="264">
        <f t="shared" si="1"/>
        <v>114.48000000000002</v>
      </c>
      <c r="AE7" s="267">
        <f>IF(EI7&gt;0,EI7,NA())</f>
        <v>490</v>
      </c>
      <c r="AF7" s="264">
        <f t="shared" si="1"/>
        <v>77.759999999999991</v>
      </c>
      <c r="AG7" s="267">
        <f>IF(EJ7&gt;0,EJ7,NA())</f>
        <v>503</v>
      </c>
      <c r="AH7" s="264">
        <f t="shared" si="1"/>
        <v>104.45999999999998</v>
      </c>
      <c r="AI7" s="266">
        <f>IF(EK7&gt;0,EK7,NA())</f>
        <v>490</v>
      </c>
      <c r="AJ7" s="264">
        <f t="shared" si="1"/>
        <v>76.199999999999989</v>
      </c>
      <c r="AK7" s="266">
        <f>IF(EL7&gt;0,EL7,NA())</f>
        <v>518</v>
      </c>
      <c r="AL7" s="264">
        <f t="shared" si="1"/>
        <v>109.92000000000002</v>
      </c>
      <c r="AM7" s="269">
        <v>33</v>
      </c>
      <c r="AN7" s="270"/>
      <c r="AO7" s="271">
        <f t="shared" ref="AO7:AO28" si="13">AN7-AN6</f>
        <v>0</v>
      </c>
      <c r="AP7" s="271"/>
      <c r="AQ7" s="272">
        <v>54</v>
      </c>
      <c r="AR7" s="273" t="e">
        <f t="shared" ref="AQ7:AR20" si="14">IF(DF10&gt;0,DF10,NA())</f>
        <v>#N/A</v>
      </c>
      <c r="AS7" s="274">
        <v>755</v>
      </c>
      <c r="AT7" s="267">
        <f>AVERAGE(AV7,AX7,AZ7,BB7,BD7,BF7,BH7,BJ7)</f>
        <v>663</v>
      </c>
      <c r="AU7" s="311">
        <f>AT7-AT6</f>
        <v>131</v>
      </c>
      <c r="AV7" s="267">
        <f>IF(EN7&gt;0,EN7,NA())</f>
        <v>652</v>
      </c>
      <c r="AW7" s="311">
        <f>AV7-AV5</f>
        <v>314.2</v>
      </c>
      <c r="AX7" s="267">
        <f>IF(EO7&gt;0,EO7,NA())</f>
        <v>675</v>
      </c>
      <c r="AY7" s="275">
        <f>AX7-AX5</f>
        <v>675</v>
      </c>
      <c r="AZ7" s="267">
        <f>IF(EP7&gt;0,EP7,NA())</f>
        <v>648</v>
      </c>
      <c r="BA7" s="275">
        <f>AZ7-AZ5</f>
        <v>648</v>
      </c>
      <c r="BB7" s="267">
        <f>IF(EQ7&gt;0,EQ7,NA())</f>
        <v>681</v>
      </c>
      <c r="BC7" s="275">
        <f>BB7-BB5</f>
        <v>681</v>
      </c>
      <c r="BD7" s="267">
        <f>IF(ER7&gt;0,ER7,NA())</f>
        <v>679</v>
      </c>
      <c r="BE7" s="275">
        <f>BD7-BD5</f>
        <v>679</v>
      </c>
      <c r="BF7" s="267">
        <f>IF(ES7&gt;0,ES7,NA())</f>
        <v>643</v>
      </c>
      <c r="BG7" s="275"/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1"/>
      <c r="BO7" s="277" t="e">
        <f t="shared" si="8"/>
        <v>#N/A</v>
      </c>
      <c r="BP7" s="273"/>
      <c r="BQ7" s="273"/>
      <c r="BR7" s="273" t="e">
        <f t="shared" si="9"/>
        <v>#N/A</v>
      </c>
      <c r="DV7" s="325">
        <v>4</v>
      </c>
      <c r="DW7" s="326">
        <v>435</v>
      </c>
      <c r="DX7" s="326">
        <v>457</v>
      </c>
      <c r="DY7" s="326">
        <v>465</v>
      </c>
      <c r="DZ7" s="326">
        <v>475</v>
      </c>
      <c r="EA7" s="326">
        <v>488</v>
      </c>
      <c r="EB7" s="326">
        <v>472</v>
      </c>
      <c r="EC7" s="326">
        <v>498</v>
      </c>
      <c r="ED7" s="326">
        <v>500</v>
      </c>
      <c r="EE7" s="326">
        <v>489</v>
      </c>
      <c r="EF7" s="326">
        <v>494</v>
      </c>
      <c r="EG7" s="326">
        <v>511</v>
      </c>
      <c r="EH7" s="326">
        <v>510</v>
      </c>
      <c r="EI7" s="326">
        <v>490</v>
      </c>
      <c r="EJ7" s="326">
        <v>503</v>
      </c>
      <c r="EK7" s="326">
        <v>490</v>
      </c>
      <c r="EL7" s="326">
        <v>518</v>
      </c>
      <c r="EM7" s="326">
        <v>487.1875</v>
      </c>
      <c r="EN7" s="326">
        <v>652</v>
      </c>
      <c r="EO7" s="326">
        <v>675</v>
      </c>
      <c r="EP7" s="326">
        <v>648</v>
      </c>
      <c r="EQ7" s="326">
        <v>681</v>
      </c>
      <c r="ER7" s="326">
        <v>679</v>
      </c>
      <c r="ES7" s="326">
        <v>643</v>
      </c>
      <c r="ET7" s="326">
        <v>663</v>
      </c>
      <c r="EU7" s="326">
        <v>535.13636363636363</v>
      </c>
    </row>
    <row r="8" spans="1:151">
      <c r="A8" s="257">
        <f t="shared" si="10"/>
        <v>44826</v>
      </c>
      <c r="B8" s="258">
        <v>5</v>
      </c>
      <c r="C8" s="259">
        <f>[1]master!K9</f>
        <v>590</v>
      </c>
      <c r="D8" s="260">
        <f t="shared" si="11"/>
        <v>120</v>
      </c>
      <c r="E8" s="261">
        <f t="shared" si="0"/>
        <v>598.5625</v>
      </c>
      <c r="F8" s="265">
        <f t="shared" si="12"/>
        <v>111.375</v>
      </c>
      <c r="G8" s="263">
        <f>IF(DW8&gt;0,DW8,NA())</f>
        <v>595</v>
      </c>
      <c r="H8" s="264">
        <f t="shared" si="1"/>
        <v>160</v>
      </c>
      <c r="I8" s="305">
        <f>IF(DX8&gt;0,DX8,NA())</f>
        <v>540</v>
      </c>
      <c r="J8" s="264">
        <f t="shared" si="1"/>
        <v>83</v>
      </c>
      <c r="K8" s="306">
        <f>IF(DY8&gt;0,DY8,NA())</f>
        <v>558</v>
      </c>
      <c r="L8" s="264">
        <f t="shared" si="1"/>
        <v>93</v>
      </c>
      <c r="M8" s="307">
        <f>IF(DZ8&gt;0,DZ8,NA())</f>
        <v>573</v>
      </c>
      <c r="N8" s="264">
        <f t="shared" si="1"/>
        <v>98</v>
      </c>
      <c r="O8" s="308">
        <f>IF(EA8&gt;0,EA8,NA())</f>
        <v>568</v>
      </c>
      <c r="P8" s="264">
        <f t="shared" si="1"/>
        <v>80</v>
      </c>
      <c r="Q8" s="309">
        <f>IF(EB8&gt;0,EB8,NA())</f>
        <v>598</v>
      </c>
      <c r="R8" s="264">
        <f t="shared" si="1"/>
        <v>126</v>
      </c>
      <c r="S8" s="267">
        <f>IF(EC8&gt;0,EC8,NA())</f>
        <v>589</v>
      </c>
      <c r="T8" s="264">
        <f t="shared" si="1"/>
        <v>91</v>
      </c>
      <c r="U8" s="267">
        <f>IF(ED8&gt;0,ED8,NA())</f>
        <v>623</v>
      </c>
      <c r="V8" s="264">
        <f t="shared" si="1"/>
        <v>123</v>
      </c>
      <c r="W8" s="266">
        <f>IF(EE8&gt;0,EE8,NA())</f>
        <v>612</v>
      </c>
      <c r="X8" s="264">
        <f t="shared" si="1"/>
        <v>123</v>
      </c>
      <c r="Y8" s="266">
        <f>IF(EF8&gt;0,EF8,NA())</f>
        <v>603</v>
      </c>
      <c r="Z8" s="264">
        <f t="shared" si="1"/>
        <v>109</v>
      </c>
      <c r="AA8" s="267">
        <f>IF(EG8&gt;0,EG8,NA())</f>
        <v>601</v>
      </c>
      <c r="AB8" s="264">
        <f t="shared" si="1"/>
        <v>90</v>
      </c>
      <c r="AC8" s="267">
        <f>IF(EH8&gt;0,EH8,NA())</f>
        <v>625</v>
      </c>
      <c r="AD8" s="264">
        <f t="shared" si="1"/>
        <v>115</v>
      </c>
      <c r="AE8" s="267">
        <f>IF(EI8&gt;0,EI8,NA())</f>
        <v>623</v>
      </c>
      <c r="AF8" s="264">
        <f t="shared" ref="AF8:AF31" si="15">AE8-AE7</f>
        <v>133</v>
      </c>
      <c r="AG8" s="267">
        <f>IF(EJ8&gt;0,EJ8,NA())</f>
        <v>612</v>
      </c>
      <c r="AH8" s="264">
        <f t="shared" si="1"/>
        <v>109</v>
      </c>
      <c r="AI8" s="266">
        <f>IF(EK8&gt;0,EK8,NA())</f>
        <v>624</v>
      </c>
      <c r="AJ8" s="264">
        <f t="shared" si="1"/>
        <v>134</v>
      </c>
      <c r="AK8" s="266">
        <f>IF(EL8&gt;0,EL8,NA())</f>
        <v>633</v>
      </c>
      <c r="AL8" s="264">
        <f t="shared" si="1"/>
        <v>115</v>
      </c>
      <c r="AM8" s="269">
        <v>35</v>
      </c>
      <c r="AN8" s="270"/>
      <c r="AO8" s="271">
        <f t="shared" si="13"/>
        <v>0</v>
      </c>
      <c r="AP8" s="271"/>
      <c r="AQ8" s="272">
        <v>54</v>
      </c>
      <c r="AR8" s="273" t="e">
        <f t="shared" si="14"/>
        <v>#N/A</v>
      </c>
      <c r="AS8" s="274">
        <v>945</v>
      </c>
      <c r="AT8" s="267">
        <f t="shared" ref="AT8:AT31" si="16">AVERAGE(AV8,AX8,AZ8,BB8,BD8,BF8,BH8,BJ8)</f>
        <v>865.33333333333337</v>
      </c>
      <c r="AU8" s="311">
        <f t="shared" ref="AU8:AU22" si="17">AT8-AT7</f>
        <v>202.33333333333337</v>
      </c>
      <c r="AV8" s="267">
        <f>IF(EN8&gt;0,EN8,NA())</f>
        <v>818</v>
      </c>
      <c r="AW8" s="311">
        <f>AV8-AV7</f>
        <v>166</v>
      </c>
      <c r="AX8" s="267">
        <f>IF(EO8&gt;0,EO8,NA())</f>
        <v>836</v>
      </c>
      <c r="AY8" s="275">
        <f>AX8-AX7</f>
        <v>161</v>
      </c>
      <c r="AZ8" s="267">
        <f>IF(EP8&gt;0,EP8,NA())</f>
        <v>782</v>
      </c>
      <c r="BA8" s="275">
        <f>AZ8-AZ7</f>
        <v>134</v>
      </c>
      <c r="BB8" s="267">
        <f>IF(EQ8&gt;0,EQ8,NA())</f>
        <v>870</v>
      </c>
      <c r="BC8" s="275">
        <f>BB8-BB7</f>
        <v>189</v>
      </c>
      <c r="BD8" s="267">
        <f>IF(ER8&gt;0,ER8,NA())</f>
        <v>1000.9999999999999</v>
      </c>
      <c r="BE8" s="275">
        <f>BD8-BD7</f>
        <v>321.99999999999989</v>
      </c>
      <c r="BF8" s="267">
        <f>IF(ES8&gt;0,ES8,NA())</f>
        <v>885</v>
      </c>
      <c r="BG8" s="275">
        <f>BF8-BF7</f>
        <v>242</v>
      </c>
      <c r="BH8" s="267"/>
      <c r="BI8" s="275">
        <f>BH8-BH7</f>
        <v>0</v>
      </c>
      <c r="BJ8" s="267"/>
      <c r="BK8" s="275">
        <f t="shared" ref="BK8:BK22" si="18">BJ8-BJ7</f>
        <v>0</v>
      </c>
      <c r="BL8" s="269">
        <v>53</v>
      </c>
      <c r="BM8" s="276"/>
      <c r="BN8" s="271"/>
      <c r="BO8" s="277" t="e">
        <f t="shared" si="8"/>
        <v>#N/A</v>
      </c>
      <c r="BP8" s="273"/>
      <c r="BQ8" s="273"/>
      <c r="BR8" s="273" t="e">
        <f t="shared" si="9"/>
        <v>#N/A</v>
      </c>
      <c r="DV8" s="325">
        <v>5</v>
      </c>
      <c r="DW8" s="326">
        <v>595</v>
      </c>
      <c r="DX8" s="326">
        <v>540</v>
      </c>
      <c r="DY8" s="326">
        <v>558</v>
      </c>
      <c r="DZ8" s="326">
        <v>573</v>
      </c>
      <c r="EA8" s="326">
        <v>568</v>
      </c>
      <c r="EB8" s="326">
        <v>598</v>
      </c>
      <c r="EC8" s="326">
        <v>589</v>
      </c>
      <c r="ED8" s="326">
        <v>623</v>
      </c>
      <c r="EE8" s="326">
        <v>612</v>
      </c>
      <c r="EF8" s="326">
        <v>603</v>
      </c>
      <c r="EG8" s="326">
        <v>601</v>
      </c>
      <c r="EH8" s="326">
        <v>625</v>
      </c>
      <c r="EI8" s="326">
        <v>623</v>
      </c>
      <c r="EJ8" s="326">
        <v>612</v>
      </c>
      <c r="EK8" s="326">
        <v>624</v>
      </c>
      <c r="EL8" s="326">
        <v>633</v>
      </c>
      <c r="EM8" s="326">
        <v>598.5625</v>
      </c>
      <c r="EN8" s="326">
        <v>818</v>
      </c>
      <c r="EO8" s="326">
        <v>836</v>
      </c>
      <c r="EP8" s="326">
        <v>782</v>
      </c>
      <c r="EQ8" s="326">
        <v>870</v>
      </c>
      <c r="ER8" s="326">
        <v>1000.9999999999999</v>
      </c>
      <c r="ES8" s="326">
        <v>885</v>
      </c>
      <c r="ET8" s="326">
        <v>865.33333333333337</v>
      </c>
      <c r="EU8" s="326">
        <v>671.31818181818187</v>
      </c>
    </row>
    <row r="9" spans="1:151">
      <c r="A9" s="257">
        <f t="shared" si="10"/>
        <v>44833</v>
      </c>
      <c r="B9" s="258">
        <v>6</v>
      </c>
      <c r="C9" s="259">
        <f>[1]master!K10</f>
        <v>700</v>
      </c>
      <c r="D9" s="260">
        <f t="shared" si="11"/>
        <v>110</v>
      </c>
      <c r="E9" s="261">
        <f t="shared" si="0"/>
        <v>713.3125</v>
      </c>
      <c r="F9" s="265">
        <f t="shared" si="12"/>
        <v>114.75</v>
      </c>
      <c r="G9" s="263">
        <f>IF(DW9&gt;0,DW9,NA())</f>
        <v>735</v>
      </c>
      <c r="H9" s="264">
        <f t="shared" si="1"/>
        <v>140</v>
      </c>
      <c r="I9" s="305">
        <f>IF(DX9&gt;0,DX9,NA())</f>
        <v>670</v>
      </c>
      <c r="J9" s="264">
        <f t="shared" si="1"/>
        <v>130</v>
      </c>
      <c r="K9" s="267">
        <f>IF(DY9&gt;0,DY9,NA())</f>
        <v>654</v>
      </c>
      <c r="L9" s="264">
        <f t="shared" si="1"/>
        <v>96</v>
      </c>
      <c r="M9" s="267">
        <f>IF(DZ9&gt;0,DZ9,NA())</f>
        <v>655</v>
      </c>
      <c r="N9" s="264">
        <f t="shared" si="1"/>
        <v>82</v>
      </c>
      <c r="O9" s="267">
        <f>IF(EA9&gt;0,EA9,NA())</f>
        <v>694</v>
      </c>
      <c r="P9" s="264">
        <f t="shared" si="1"/>
        <v>126</v>
      </c>
      <c r="Q9" s="267">
        <f>IF(EB9&gt;0,EB9,NA())</f>
        <v>687</v>
      </c>
      <c r="R9" s="264">
        <f t="shared" si="1"/>
        <v>89</v>
      </c>
      <c r="S9" s="267">
        <f>IF(EC9&gt;0,EC9,NA())</f>
        <v>705</v>
      </c>
      <c r="T9" s="264">
        <f t="shared" si="1"/>
        <v>116</v>
      </c>
      <c r="U9" s="267">
        <f>IF(ED9&gt;0,ED9,NA())</f>
        <v>709</v>
      </c>
      <c r="V9" s="264">
        <f t="shared" si="1"/>
        <v>86</v>
      </c>
      <c r="W9" s="266">
        <f>IF(EE9&gt;0,EE9,NA())</f>
        <v>704</v>
      </c>
      <c r="X9" s="264">
        <f t="shared" si="1"/>
        <v>92</v>
      </c>
      <c r="Y9" s="266">
        <f>IF(EF9&gt;0,EF9,NA())</f>
        <v>704</v>
      </c>
      <c r="Z9" s="264">
        <f t="shared" si="1"/>
        <v>101</v>
      </c>
      <c r="AA9" s="267">
        <f>IF(EG9&gt;0,EG9,NA())</f>
        <v>740</v>
      </c>
      <c r="AB9" s="264">
        <f t="shared" si="1"/>
        <v>139</v>
      </c>
      <c r="AC9" s="267">
        <f>IF(EH9&gt;0,EH9,NA())</f>
        <v>761</v>
      </c>
      <c r="AD9" s="264">
        <f t="shared" si="1"/>
        <v>136</v>
      </c>
      <c r="AE9" s="267">
        <f>IF(EI9&gt;0,EI9,NA())</f>
        <v>741</v>
      </c>
      <c r="AF9" s="264">
        <f t="shared" si="15"/>
        <v>118</v>
      </c>
      <c r="AG9" s="267">
        <f>IF(EJ9&gt;0,EJ9,NA())</f>
        <v>780</v>
      </c>
      <c r="AH9" s="264">
        <f t="shared" si="1"/>
        <v>168</v>
      </c>
      <c r="AI9" s="266">
        <f>IF(EK9&gt;0,EK9,NA())</f>
        <v>734</v>
      </c>
      <c r="AJ9" s="264">
        <f t="shared" si="1"/>
        <v>110</v>
      </c>
      <c r="AK9" s="266">
        <f>IF(EL9&gt;0,EL9,NA())</f>
        <v>740</v>
      </c>
      <c r="AL9" s="264">
        <f t="shared" si="1"/>
        <v>107</v>
      </c>
      <c r="AM9" s="269">
        <v>37</v>
      </c>
      <c r="AN9" s="270"/>
      <c r="AO9" s="271">
        <f t="shared" si="13"/>
        <v>0</v>
      </c>
      <c r="AP9" s="271"/>
      <c r="AQ9" s="272">
        <v>55</v>
      </c>
      <c r="AR9" s="273" t="e">
        <f t="shared" si="14"/>
        <v>#N/A</v>
      </c>
      <c r="AS9" s="274">
        <v>1130</v>
      </c>
      <c r="AT9" s="267">
        <f t="shared" si="16"/>
        <v>1036.1666666666667</v>
      </c>
      <c r="AU9" s="311">
        <f t="shared" si="17"/>
        <v>170.83333333333337</v>
      </c>
      <c r="AV9" s="267">
        <f>IF(EN9&gt;0,EN9,NA())</f>
        <v>985</v>
      </c>
      <c r="AW9" s="275">
        <f>AV9-AV8</f>
        <v>167</v>
      </c>
      <c r="AX9" s="267">
        <f>IF(EO9&gt;0,EO9,NA())</f>
        <v>1044</v>
      </c>
      <c r="AY9" s="275">
        <f>AX9-AX8</f>
        <v>208</v>
      </c>
      <c r="AZ9" s="267">
        <f>IF(EP9&gt;0,EP9,NA())</f>
        <v>927</v>
      </c>
      <c r="BA9" s="275">
        <f>AZ9-AZ8</f>
        <v>145</v>
      </c>
      <c r="BB9" s="267">
        <f>IF(EQ9&gt;0,EQ9,NA())</f>
        <v>1062</v>
      </c>
      <c r="BC9" s="275">
        <f>BB9-BB8</f>
        <v>192</v>
      </c>
      <c r="BD9" s="267">
        <f>IF(ER9&gt;0,ER9,NA())</f>
        <v>1100</v>
      </c>
      <c r="BE9" s="275">
        <f>BD9-BD8</f>
        <v>99.000000000000114</v>
      </c>
      <c r="BF9" s="267">
        <f>IF(ES9&gt;0,ES9,NA())</f>
        <v>1099</v>
      </c>
      <c r="BG9" s="275">
        <f>BF9-BF8</f>
        <v>214</v>
      </c>
      <c r="BH9" s="267"/>
      <c r="BI9" s="275">
        <f>BH9-BH8</f>
        <v>0</v>
      </c>
      <c r="BJ9" s="267"/>
      <c r="BK9" s="275">
        <f t="shared" si="18"/>
        <v>0</v>
      </c>
      <c r="BL9" s="269">
        <v>57</v>
      </c>
      <c r="BM9" s="276"/>
      <c r="BN9" s="271"/>
      <c r="BO9" s="277" t="e">
        <f t="shared" si="8"/>
        <v>#N/A</v>
      </c>
      <c r="BP9" s="273"/>
      <c r="BQ9" s="273"/>
      <c r="BR9" s="273" t="e">
        <f t="shared" si="9"/>
        <v>#N/A</v>
      </c>
      <c r="DV9" s="325">
        <v>6</v>
      </c>
      <c r="DW9" s="326">
        <v>735</v>
      </c>
      <c r="DX9" s="326">
        <v>670</v>
      </c>
      <c r="DY9" s="326">
        <v>654</v>
      </c>
      <c r="DZ9" s="326">
        <v>655</v>
      </c>
      <c r="EA9" s="326">
        <v>694</v>
      </c>
      <c r="EB9" s="326">
        <v>687</v>
      </c>
      <c r="EC9" s="326">
        <v>705</v>
      </c>
      <c r="ED9" s="326">
        <v>709</v>
      </c>
      <c r="EE9" s="326">
        <v>704</v>
      </c>
      <c r="EF9" s="326">
        <v>704</v>
      </c>
      <c r="EG9" s="326">
        <v>740</v>
      </c>
      <c r="EH9" s="326">
        <v>761</v>
      </c>
      <c r="EI9" s="326">
        <v>741</v>
      </c>
      <c r="EJ9" s="326">
        <v>780</v>
      </c>
      <c r="EK9" s="326">
        <v>734</v>
      </c>
      <c r="EL9" s="326">
        <v>740</v>
      </c>
      <c r="EM9" s="326">
        <v>713.3125</v>
      </c>
      <c r="EN9" s="326">
        <v>985</v>
      </c>
      <c r="EO9" s="326">
        <v>1044</v>
      </c>
      <c r="EP9" s="326">
        <v>927</v>
      </c>
      <c r="EQ9" s="326">
        <v>1062</v>
      </c>
      <c r="ER9" s="326">
        <v>1100</v>
      </c>
      <c r="ES9" s="326">
        <v>1099</v>
      </c>
      <c r="ET9" s="326">
        <v>1036.1666666666667</v>
      </c>
      <c r="EU9" s="326">
        <v>801.36363636363637</v>
      </c>
    </row>
    <row r="10" spans="1:151">
      <c r="A10" s="257">
        <f t="shared" si="10"/>
        <v>44840</v>
      </c>
      <c r="B10" s="258">
        <v>7</v>
      </c>
      <c r="C10" s="259">
        <f>[1]master!K11</f>
        <v>800</v>
      </c>
      <c r="D10" s="260">
        <f t="shared" si="11"/>
        <v>100</v>
      </c>
      <c r="E10" s="261">
        <f t="shared" si="0"/>
        <v>823.0625</v>
      </c>
      <c r="F10" s="265">
        <f t="shared" si="12"/>
        <v>109.75</v>
      </c>
      <c r="G10" s="263">
        <f t="shared" ref="G10:G31" si="19">IF(DW10&gt;0,DW10,NA())</f>
        <v>791</v>
      </c>
      <c r="H10" s="264">
        <f t="shared" si="1"/>
        <v>56</v>
      </c>
      <c r="I10" s="305">
        <f t="shared" ref="I10:I31" si="20">IF(DX10&gt;0,DX10,NA())</f>
        <v>738</v>
      </c>
      <c r="J10" s="264">
        <f t="shared" si="1"/>
        <v>68</v>
      </c>
      <c r="K10" s="267">
        <f t="shared" ref="K10:K31" si="21">IF(DY10&gt;0,DY10,NA())</f>
        <v>780</v>
      </c>
      <c r="L10" s="264">
        <f t="shared" si="1"/>
        <v>126</v>
      </c>
      <c r="M10" s="267">
        <f t="shared" ref="M10:M31" si="22">IF(DZ10&gt;0,DZ10,NA())</f>
        <v>777</v>
      </c>
      <c r="N10" s="264">
        <f t="shared" si="1"/>
        <v>122</v>
      </c>
      <c r="O10" s="267">
        <f t="shared" ref="O10:O31" si="23">IF(EA10&gt;0,EA10,NA())</f>
        <v>736</v>
      </c>
      <c r="P10" s="264">
        <f t="shared" si="1"/>
        <v>42</v>
      </c>
      <c r="Q10" s="267">
        <f t="shared" ref="Q10:Q31" si="24">IF(EB10&gt;0,EB10,NA())</f>
        <v>813</v>
      </c>
      <c r="R10" s="264">
        <f t="shared" si="1"/>
        <v>126</v>
      </c>
      <c r="S10" s="267">
        <f t="shared" ref="S10:S31" si="25">IF(EC10&gt;0,EC10,NA())</f>
        <v>957</v>
      </c>
      <c r="T10" s="264">
        <f t="shared" si="1"/>
        <v>252</v>
      </c>
      <c r="U10" s="267">
        <f t="shared" ref="U10:U31" si="26">IF(ED10&gt;0,ED10,NA())</f>
        <v>935</v>
      </c>
      <c r="V10" s="264">
        <f t="shared" si="1"/>
        <v>226</v>
      </c>
      <c r="W10" s="266">
        <f t="shared" ref="W10:W31" si="27">IF(EE10&gt;0,EE10,NA())</f>
        <v>794</v>
      </c>
      <c r="X10" s="264">
        <f t="shared" si="1"/>
        <v>90</v>
      </c>
      <c r="Y10" s="266">
        <f t="shared" ref="Y10:Y31" si="28">IF(EF10&gt;0,EF10,NA())</f>
        <v>844</v>
      </c>
      <c r="Z10" s="264">
        <f t="shared" si="1"/>
        <v>140</v>
      </c>
      <c r="AA10" s="267">
        <f t="shared" ref="AA10:AA31" si="29">IF(EG10&gt;0,EG10,NA())</f>
        <v>835</v>
      </c>
      <c r="AB10" s="264">
        <f t="shared" si="1"/>
        <v>95</v>
      </c>
      <c r="AC10" s="267">
        <f t="shared" ref="AC10:AC31" si="30">IF(EH10&gt;0,EH10,NA())</f>
        <v>823</v>
      </c>
      <c r="AD10" s="264">
        <f t="shared" si="1"/>
        <v>62</v>
      </c>
      <c r="AE10" s="267">
        <f t="shared" ref="AE10:AE31" si="31">IF(EI10&gt;0,EI10,NA())</f>
        <v>823</v>
      </c>
      <c r="AF10" s="264">
        <f t="shared" si="15"/>
        <v>82</v>
      </c>
      <c r="AG10" s="267">
        <f t="shared" ref="AG10:AG31" si="32">IF(EJ10&gt;0,EJ10,NA())</f>
        <v>836</v>
      </c>
      <c r="AH10" s="264">
        <f t="shared" si="1"/>
        <v>56</v>
      </c>
      <c r="AI10" s="266">
        <f t="shared" ref="AI10:AI31" si="33">IF(EK10&gt;0,EK10,NA())</f>
        <v>827</v>
      </c>
      <c r="AJ10" s="264">
        <f t="shared" si="1"/>
        <v>93</v>
      </c>
      <c r="AK10" s="266">
        <f t="shared" ref="AK10:AK31" si="34">IF(EL10&gt;0,EL10,NA())</f>
        <v>860</v>
      </c>
      <c r="AL10" s="264">
        <f t="shared" si="1"/>
        <v>120</v>
      </c>
      <c r="AM10" s="269">
        <v>39</v>
      </c>
      <c r="AN10" s="270"/>
      <c r="AO10" s="271">
        <f t="shared" si="13"/>
        <v>0</v>
      </c>
      <c r="AP10" s="271"/>
      <c r="AQ10" s="272">
        <v>69</v>
      </c>
      <c r="AR10" s="273" t="e">
        <f t="shared" si="14"/>
        <v>#N/A</v>
      </c>
      <c r="AS10" s="274">
        <v>1280</v>
      </c>
      <c r="AT10" s="267">
        <f t="shared" si="16"/>
        <v>1219</v>
      </c>
      <c r="AU10" s="275">
        <f t="shared" si="17"/>
        <v>182.83333333333326</v>
      </c>
      <c r="AV10" s="267">
        <f t="shared" ref="AV10:AV31" si="35">IF(EN10&gt;0,EN10,NA())</f>
        <v>1105</v>
      </c>
      <c r="AW10" s="275">
        <f t="shared" ref="AW10:AW31" si="36">AV10-AV9</f>
        <v>120</v>
      </c>
      <c r="AX10" s="267">
        <f t="shared" ref="AX10:AX31" si="37">IF(EO10&gt;0,EO10,NA())</f>
        <v>1160</v>
      </c>
      <c r="AY10" s="275">
        <f t="shared" ref="AY10:AY31" si="38">AX10-AX9</f>
        <v>116</v>
      </c>
      <c r="AZ10" s="267">
        <f t="shared" ref="AZ10:AZ31" si="39">IF(EP10&gt;0,EP10,NA())</f>
        <v>1214</v>
      </c>
      <c r="BA10" s="275">
        <f t="shared" ref="BA10:BA31" si="40">AZ10-AZ9</f>
        <v>287</v>
      </c>
      <c r="BB10" s="267">
        <f t="shared" ref="BB10:BB31" si="41">IF(EQ10&gt;0,EQ10,NA())</f>
        <v>1266</v>
      </c>
      <c r="BC10" s="275">
        <f t="shared" ref="BC10:BC31" si="42">BB10-BB9</f>
        <v>204</v>
      </c>
      <c r="BD10" s="267">
        <f t="shared" ref="BD10:BD31" si="43">IF(ER10&gt;0,ER10,NA())</f>
        <v>1394</v>
      </c>
      <c r="BE10" s="275">
        <f t="shared" ref="BE10:BE31" si="44">BD10-BD9</f>
        <v>294</v>
      </c>
      <c r="BF10" s="267">
        <v>1175</v>
      </c>
      <c r="BG10" s="275">
        <f t="shared" ref="BG10:BG31" si="45">BF10-BF9</f>
        <v>76</v>
      </c>
      <c r="BH10" s="267"/>
      <c r="BI10" s="275">
        <f t="shared" ref="BI10:BI22" si="46">BH10-BH9</f>
        <v>0</v>
      </c>
      <c r="BJ10" s="267"/>
      <c r="BK10" s="275">
        <f t="shared" si="18"/>
        <v>0</v>
      </c>
      <c r="BL10" s="269">
        <v>61</v>
      </c>
      <c r="BM10" s="276"/>
      <c r="BN10" s="271">
        <f>AP10</f>
        <v>0</v>
      </c>
      <c r="BO10" s="277" t="e">
        <f t="shared" si="8"/>
        <v>#N/A</v>
      </c>
      <c r="BP10" s="273"/>
      <c r="BQ10" s="273"/>
      <c r="BR10" s="273" t="e">
        <f t="shared" si="9"/>
        <v>#N/A</v>
      </c>
      <c r="DV10" s="325">
        <v>7</v>
      </c>
      <c r="DW10" s="326">
        <v>791</v>
      </c>
      <c r="DX10" s="326">
        <v>738</v>
      </c>
      <c r="DY10" s="326">
        <v>780</v>
      </c>
      <c r="DZ10" s="326">
        <v>777</v>
      </c>
      <c r="EA10" s="326">
        <v>736</v>
      </c>
      <c r="EB10" s="326">
        <v>813</v>
      </c>
      <c r="EC10" s="326">
        <v>957</v>
      </c>
      <c r="ED10" s="326">
        <v>935</v>
      </c>
      <c r="EE10" s="326">
        <v>794</v>
      </c>
      <c r="EF10" s="326">
        <v>844</v>
      </c>
      <c r="EG10" s="326">
        <v>835</v>
      </c>
      <c r="EH10" s="326">
        <v>823</v>
      </c>
      <c r="EI10" s="326">
        <v>823</v>
      </c>
      <c r="EJ10" s="326">
        <v>836</v>
      </c>
      <c r="EK10" s="326">
        <v>827</v>
      </c>
      <c r="EL10" s="326">
        <v>860</v>
      </c>
      <c r="EM10" s="326">
        <v>823.0625</v>
      </c>
      <c r="EN10" s="326">
        <v>1105</v>
      </c>
      <c r="EO10" s="326">
        <v>1160</v>
      </c>
      <c r="EP10" s="326">
        <v>1214</v>
      </c>
      <c r="EQ10" s="326">
        <v>1266</v>
      </c>
      <c r="ER10" s="326">
        <v>1394</v>
      </c>
      <c r="ES10" s="326">
        <v>975</v>
      </c>
      <c r="ET10" s="326">
        <v>1185.6666666666667</v>
      </c>
      <c r="EU10" s="326">
        <v>921.9545454545455</v>
      </c>
    </row>
    <row r="11" spans="1:151">
      <c r="A11" s="257">
        <f t="shared" si="10"/>
        <v>44847</v>
      </c>
      <c r="B11" s="258">
        <v>8</v>
      </c>
      <c r="C11" s="259">
        <f>[1]master!K12</f>
        <v>910</v>
      </c>
      <c r="D11" s="260">
        <f t="shared" si="11"/>
        <v>110</v>
      </c>
      <c r="E11" s="261" t="e">
        <f t="shared" si="0"/>
        <v>#N/A</v>
      </c>
      <c r="F11" s="265" t="e">
        <f t="shared" si="12"/>
        <v>#N/A</v>
      </c>
      <c r="G11" s="263" t="e">
        <f t="shared" si="19"/>
        <v>#N/A</v>
      </c>
      <c r="H11" s="264" t="e">
        <f t="shared" si="1"/>
        <v>#N/A</v>
      </c>
      <c r="I11" s="305" t="e">
        <f t="shared" si="20"/>
        <v>#N/A</v>
      </c>
      <c r="J11" s="264" t="e">
        <f t="shared" si="1"/>
        <v>#N/A</v>
      </c>
      <c r="K11" s="267" t="e">
        <f t="shared" si="21"/>
        <v>#N/A</v>
      </c>
      <c r="L11" s="264" t="e">
        <f t="shared" si="1"/>
        <v>#N/A</v>
      </c>
      <c r="M11" s="267" t="e">
        <f t="shared" si="22"/>
        <v>#N/A</v>
      </c>
      <c r="N11" s="264" t="e">
        <f t="shared" si="1"/>
        <v>#N/A</v>
      </c>
      <c r="O11" s="267" t="e">
        <f t="shared" si="23"/>
        <v>#N/A</v>
      </c>
      <c r="P11" s="264" t="e">
        <f t="shared" si="1"/>
        <v>#N/A</v>
      </c>
      <c r="Q11" s="267" t="e">
        <f t="shared" si="24"/>
        <v>#N/A</v>
      </c>
      <c r="R11" s="264" t="e">
        <f t="shared" si="1"/>
        <v>#N/A</v>
      </c>
      <c r="S11" s="267" t="e">
        <f t="shared" si="25"/>
        <v>#N/A</v>
      </c>
      <c r="T11" s="264" t="e">
        <f t="shared" si="1"/>
        <v>#N/A</v>
      </c>
      <c r="U11" s="267" t="e">
        <f t="shared" si="26"/>
        <v>#N/A</v>
      </c>
      <c r="V11" s="264" t="e">
        <f t="shared" si="1"/>
        <v>#N/A</v>
      </c>
      <c r="W11" s="266" t="e">
        <f t="shared" si="27"/>
        <v>#N/A</v>
      </c>
      <c r="X11" s="264" t="e">
        <f t="shared" si="1"/>
        <v>#N/A</v>
      </c>
      <c r="Y11" s="266" t="e">
        <f t="shared" si="28"/>
        <v>#N/A</v>
      </c>
      <c r="Z11" s="264" t="e">
        <f t="shared" si="1"/>
        <v>#N/A</v>
      </c>
      <c r="AA11" s="267" t="e">
        <f t="shared" si="29"/>
        <v>#N/A</v>
      </c>
      <c r="AB11" s="264" t="e">
        <f t="shared" si="1"/>
        <v>#N/A</v>
      </c>
      <c r="AC11" s="267" t="e">
        <f t="shared" si="30"/>
        <v>#N/A</v>
      </c>
      <c r="AD11" s="264" t="e">
        <f t="shared" si="1"/>
        <v>#N/A</v>
      </c>
      <c r="AE11" s="267" t="e">
        <f t="shared" si="31"/>
        <v>#N/A</v>
      </c>
      <c r="AF11" s="264" t="e">
        <f t="shared" si="15"/>
        <v>#N/A</v>
      </c>
      <c r="AG11" s="267" t="e">
        <f t="shared" si="32"/>
        <v>#N/A</v>
      </c>
      <c r="AH11" s="264" t="e">
        <f t="shared" si="1"/>
        <v>#N/A</v>
      </c>
      <c r="AI11" s="266" t="e">
        <f t="shared" si="33"/>
        <v>#N/A</v>
      </c>
      <c r="AJ11" s="264" t="e">
        <f t="shared" si="1"/>
        <v>#N/A</v>
      </c>
      <c r="AK11" s="266" t="e">
        <f t="shared" si="34"/>
        <v>#N/A</v>
      </c>
      <c r="AL11" s="264" t="e">
        <f t="shared" si="1"/>
        <v>#N/A</v>
      </c>
      <c r="AM11" s="269">
        <v>42</v>
      </c>
      <c r="AN11" s="281"/>
      <c r="AO11" s="271">
        <f t="shared" si="13"/>
        <v>0</v>
      </c>
      <c r="AP11" s="271"/>
      <c r="AQ11" s="282" t="e">
        <f t="shared" si="14"/>
        <v>#N/A</v>
      </c>
      <c r="AR11" s="273" t="e">
        <f t="shared" si="14"/>
        <v>#N/A</v>
      </c>
      <c r="AS11" s="274">
        <v>1420</v>
      </c>
      <c r="AT11" s="267" t="e">
        <f t="shared" si="16"/>
        <v>#N/A</v>
      </c>
      <c r="AU11" s="275" t="e">
        <f t="shared" si="17"/>
        <v>#N/A</v>
      </c>
      <c r="AV11" s="267" t="e">
        <f t="shared" si="35"/>
        <v>#N/A</v>
      </c>
      <c r="AW11" s="275" t="e">
        <f t="shared" si="36"/>
        <v>#N/A</v>
      </c>
      <c r="AX11" s="267" t="e">
        <f t="shared" si="37"/>
        <v>#N/A</v>
      </c>
      <c r="AY11" s="275" t="e">
        <f t="shared" si="38"/>
        <v>#N/A</v>
      </c>
      <c r="AZ11" s="267" t="e">
        <f t="shared" si="39"/>
        <v>#N/A</v>
      </c>
      <c r="BA11" s="275" t="e">
        <f t="shared" si="40"/>
        <v>#N/A</v>
      </c>
      <c r="BB11" s="267" t="e">
        <f t="shared" si="41"/>
        <v>#N/A</v>
      </c>
      <c r="BC11" s="275" t="e">
        <f t="shared" si="42"/>
        <v>#N/A</v>
      </c>
      <c r="BD11" s="267" t="e">
        <f t="shared" si="43"/>
        <v>#N/A</v>
      </c>
      <c r="BE11" s="275" t="e">
        <f t="shared" si="44"/>
        <v>#N/A</v>
      </c>
      <c r="BF11" s="267" t="e">
        <f t="shared" ref="BF10:BF31" si="47">IF(ES11&gt;0,ES11,NA())</f>
        <v>#N/A</v>
      </c>
      <c r="BG11" s="275" t="e">
        <f t="shared" si="45"/>
        <v>#N/A</v>
      </c>
      <c r="BH11" s="267"/>
      <c r="BI11" s="275">
        <f t="shared" si="46"/>
        <v>0</v>
      </c>
      <c r="BJ11" s="267"/>
      <c r="BK11" s="275">
        <f t="shared" si="18"/>
        <v>0</v>
      </c>
      <c r="BL11" s="269">
        <v>63</v>
      </c>
      <c r="BM11" s="276"/>
      <c r="BN11" s="271"/>
      <c r="BO11" s="277" t="e">
        <f t="shared" si="8"/>
        <v>#N/A</v>
      </c>
      <c r="BP11" s="273"/>
      <c r="BQ11" s="273"/>
      <c r="BR11" s="273" t="e">
        <f t="shared" si="9"/>
        <v>#N/A</v>
      </c>
    </row>
    <row r="12" spans="1:151">
      <c r="A12" s="257">
        <f t="shared" si="10"/>
        <v>44854</v>
      </c>
      <c r="B12" s="258">
        <v>9</v>
      </c>
      <c r="C12" s="259">
        <f>[1]master!K13</f>
        <v>1020</v>
      </c>
      <c r="D12" s="260">
        <f t="shared" si="11"/>
        <v>110</v>
      </c>
      <c r="E12" s="261" t="e">
        <f t="shared" si="0"/>
        <v>#N/A</v>
      </c>
      <c r="F12" s="265" t="e">
        <f t="shared" si="12"/>
        <v>#N/A</v>
      </c>
      <c r="G12" s="263" t="e">
        <f t="shared" si="19"/>
        <v>#N/A</v>
      </c>
      <c r="H12" s="264" t="e">
        <f t="shared" si="1"/>
        <v>#N/A</v>
      </c>
      <c r="I12" s="305" t="e">
        <f t="shared" si="20"/>
        <v>#N/A</v>
      </c>
      <c r="J12" s="264" t="e">
        <f t="shared" si="1"/>
        <v>#N/A</v>
      </c>
      <c r="K12" s="267" t="e">
        <f t="shared" si="21"/>
        <v>#N/A</v>
      </c>
      <c r="L12" s="264" t="e">
        <f t="shared" si="1"/>
        <v>#N/A</v>
      </c>
      <c r="M12" s="267" t="e">
        <f t="shared" si="22"/>
        <v>#N/A</v>
      </c>
      <c r="N12" s="264" t="e">
        <f t="shared" si="1"/>
        <v>#N/A</v>
      </c>
      <c r="O12" s="267" t="e">
        <f t="shared" si="23"/>
        <v>#N/A</v>
      </c>
      <c r="P12" s="264" t="e">
        <f t="shared" si="1"/>
        <v>#N/A</v>
      </c>
      <c r="Q12" s="267" t="e">
        <f t="shared" si="24"/>
        <v>#N/A</v>
      </c>
      <c r="R12" s="264" t="e">
        <f t="shared" si="1"/>
        <v>#N/A</v>
      </c>
      <c r="S12" s="267" t="e">
        <f t="shared" si="25"/>
        <v>#N/A</v>
      </c>
      <c r="T12" s="264" t="e">
        <f t="shared" si="1"/>
        <v>#N/A</v>
      </c>
      <c r="U12" s="267" t="e">
        <f t="shared" si="26"/>
        <v>#N/A</v>
      </c>
      <c r="V12" s="264" t="e">
        <f t="shared" si="1"/>
        <v>#N/A</v>
      </c>
      <c r="W12" s="266" t="e">
        <f t="shared" si="27"/>
        <v>#N/A</v>
      </c>
      <c r="X12" s="264" t="e">
        <f t="shared" si="1"/>
        <v>#N/A</v>
      </c>
      <c r="Y12" s="266" t="e">
        <f t="shared" si="28"/>
        <v>#N/A</v>
      </c>
      <c r="Z12" s="264" t="e">
        <f t="shared" si="1"/>
        <v>#N/A</v>
      </c>
      <c r="AA12" s="267" t="e">
        <f t="shared" si="29"/>
        <v>#N/A</v>
      </c>
      <c r="AB12" s="264" t="e">
        <f t="shared" si="1"/>
        <v>#N/A</v>
      </c>
      <c r="AC12" s="267" t="e">
        <f t="shared" si="30"/>
        <v>#N/A</v>
      </c>
      <c r="AD12" s="264" t="e">
        <f t="shared" si="1"/>
        <v>#N/A</v>
      </c>
      <c r="AE12" s="267" t="e">
        <f t="shared" si="31"/>
        <v>#N/A</v>
      </c>
      <c r="AF12" s="264" t="e">
        <f t="shared" si="15"/>
        <v>#N/A</v>
      </c>
      <c r="AG12" s="267" t="e">
        <f t="shared" si="32"/>
        <v>#N/A</v>
      </c>
      <c r="AH12" s="264" t="e">
        <f t="shared" si="1"/>
        <v>#N/A</v>
      </c>
      <c r="AI12" s="266" t="e">
        <f t="shared" si="33"/>
        <v>#N/A</v>
      </c>
      <c r="AJ12" s="264" t="e">
        <f t="shared" si="1"/>
        <v>#N/A</v>
      </c>
      <c r="AK12" s="266" t="e">
        <f t="shared" si="34"/>
        <v>#N/A</v>
      </c>
      <c r="AL12" s="264" t="e">
        <f t="shared" si="1"/>
        <v>#N/A</v>
      </c>
      <c r="AM12" s="269">
        <v>45</v>
      </c>
      <c r="AN12" s="270"/>
      <c r="AO12" s="271">
        <f t="shared" si="13"/>
        <v>0</v>
      </c>
      <c r="AP12" s="271"/>
      <c r="AQ12" s="273" t="e">
        <f t="shared" si="14"/>
        <v>#N/A</v>
      </c>
      <c r="AR12" s="273" t="e">
        <f t="shared" si="14"/>
        <v>#N/A</v>
      </c>
      <c r="AS12" s="274">
        <v>1545</v>
      </c>
      <c r="AT12" s="267" t="e">
        <f t="shared" si="16"/>
        <v>#N/A</v>
      </c>
      <c r="AU12" s="275" t="e">
        <f t="shared" si="17"/>
        <v>#N/A</v>
      </c>
      <c r="AV12" s="267" t="e">
        <f t="shared" si="35"/>
        <v>#N/A</v>
      </c>
      <c r="AW12" s="275" t="e">
        <f t="shared" si="36"/>
        <v>#N/A</v>
      </c>
      <c r="AX12" s="267" t="e">
        <f t="shared" si="37"/>
        <v>#N/A</v>
      </c>
      <c r="AY12" s="275" t="e">
        <f t="shared" si="38"/>
        <v>#N/A</v>
      </c>
      <c r="AZ12" s="267" t="e">
        <f t="shared" si="39"/>
        <v>#N/A</v>
      </c>
      <c r="BA12" s="275" t="e">
        <f t="shared" si="40"/>
        <v>#N/A</v>
      </c>
      <c r="BB12" s="267" t="e">
        <f t="shared" si="41"/>
        <v>#N/A</v>
      </c>
      <c r="BC12" s="275" t="e">
        <f t="shared" si="42"/>
        <v>#N/A</v>
      </c>
      <c r="BD12" s="267" t="e">
        <f t="shared" si="43"/>
        <v>#N/A</v>
      </c>
      <c r="BE12" s="275" t="e">
        <f t="shared" si="44"/>
        <v>#N/A</v>
      </c>
      <c r="BF12" s="267" t="e">
        <f t="shared" si="47"/>
        <v>#N/A</v>
      </c>
      <c r="BG12" s="275" t="e">
        <f t="shared" si="45"/>
        <v>#N/A</v>
      </c>
      <c r="BH12" s="267"/>
      <c r="BI12" s="275">
        <f t="shared" si="46"/>
        <v>0</v>
      </c>
      <c r="BJ12" s="267"/>
      <c r="BK12" s="275">
        <f t="shared" si="18"/>
        <v>0</v>
      </c>
      <c r="BL12" s="269">
        <v>65</v>
      </c>
      <c r="BM12" s="276"/>
      <c r="BN12" s="271"/>
      <c r="BO12" s="277" t="e">
        <f t="shared" si="8"/>
        <v>#N/A</v>
      </c>
      <c r="BP12" s="273"/>
      <c r="BQ12" s="273"/>
      <c r="BR12" s="273" t="e">
        <f t="shared" si="9"/>
        <v>#N/A</v>
      </c>
    </row>
    <row r="13" spans="1:151">
      <c r="A13" s="257">
        <f t="shared" si="10"/>
        <v>44861</v>
      </c>
      <c r="B13" s="258">
        <v>10</v>
      </c>
      <c r="C13" s="259">
        <f>[1]master!K14</f>
        <v>1130</v>
      </c>
      <c r="D13" s="260">
        <f t="shared" si="11"/>
        <v>110</v>
      </c>
      <c r="E13" s="261" t="e">
        <f t="shared" si="0"/>
        <v>#N/A</v>
      </c>
      <c r="F13" s="265" t="e">
        <f t="shared" si="12"/>
        <v>#N/A</v>
      </c>
      <c r="G13" s="263" t="e">
        <f t="shared" si="19"/>
        <v>#N/A</v>
      </c>
      <c r="H13" s="264" t="e">
        <f t="shared" si="1"/>
        <v>#N/A</v>
      </c>
      <c r="I13" s="305" t="e">
        <f t="shared" si="20"/>
        <v>#N/A</v>
      </c>
      <c r="J13" s="264" t="e">
        <f t="shared" si="1"/>
        <v>#N/A</v>
      </c>
      <c r="K13" s="267" t="e">
        <f t="shared" si="21"/>
        <v>#N/A</v>
      </c>
      <c r="L13" s="264" t="e">
        <f t="shared" si="1"/>
        <v>#N/A</v>
      </c>
      <c r="M13" s="267" t="e">
        <f t="shared" si="22"/>
        <v>#N/A</v>
      </c>
      <c r="N13" s="264" t="e">
        <f t="shared" si="1"/>
        <v>#N/A</v>
      </c>
      <c r="O13" s="267" t="e">
        <f t="shared" si="23"/>
        <v>#N/A</v>
      </c>
      <c r="P13" s="264" t="e">
        <f t="shared" si="1"/>
        <v>#N/A</v>
      </c>
      <c r="Q13" s="267" t="e">
        <f t="shared" si="24"/>
        <v>#N/A</v>
      </c>
      <c r="R13" s="264" t="e">
        <f t="shared" si="1"/>
        <v>#N/A</v>
      </c>
      <c r="S13" s="267" t="e">
        <f t="shared" si="25"/>
        <v>#N/A</v>
      </c>
      <c r="T13" s="264" t="e">
        <f t="shared" si="1"/>
        <v>#N/A</v>
      </c>
      <c r="U13" s="267" t="e">
        <f t="shared" si="26"/>
        <v>#N/A</v>
      </c>
      <c r="V13" s="264" t="e">
        <f t="shared" si="1"/>
        <v>#N/A</v>
      </c>
      <c r="W13" s="266" t="e">
        <f t="shared" si="27"/>
        <v>#N/A</v>
      </c>
      <c r="X13" s="264" t="e">
        <f t="shared" si="1"/>
        <v>#N/A</v>
      </c>
      <c r="Y13" s="266" t="e">
        <f t="shared" si="28"/>
        <v>#N/A</v>
      </c>
      <c r="Z13" s="264" t="e">
        <f t="shared" si="1"/>
        <v>#N/A</v>
      </c>
      <c r="AA13" s="267" t="e">
        <f t="shared" si="29"/>
        <v>#N/A</v>
      </c>
      <c r="AB13" s="264" t="e">
        <f t="shared" si="1"/>
        <v>#N/A</v>
      </c>
      <c r="AC13" s="267" t="e">
        <f t="shared" si="30"/>
        <v>#N/A</v>
      </c>
      <c r="AD13" s="264" t="e">
        <f t="shared" si="1"/>
        <v>#N/A</v>
      </c>
      <c r="AE13" s="267" t="e">
        <f t="shared" si="31"/>
        <v>#N/A</v>
      </c>
      <c r="AF13" s="264" t="e">
        <f t="shared" si="15"/>
        <v>#N/A</v>
      </c>
      <c r="AG13" s="267" t="e">
        <f t="shared" si="32"/>
        <v>#N/A</v>
      </c>
      <c r="AH13" s="264" t="e">
        <f t="shared" si="1"/>
        <v>#N/A</v>
      </c>
      <c r="AI13" s="266" t="e">
        <f t="shared" si="33"/>
        <v>#N/A</v>
      </c>
      <c r="AJ13" s="264" t="e">
        <f t="shared" si="1"/>
        <v>#N/A</v>
      </c>
      <c r="AK13" s="266" t="e">
        <f t="shared" si="34"/>
        <v>#N/A</v>
      </c>
      <c r="AL13" s="264" t="e">
        <f t="shared" si="1"/>
        <v>#N/A</v>
      </c>
      <c r="AM13" s="269">
        <v>48</v>
      </c>
      <c r="AN13" s="270"/>
      <c r="AO13" s="271">
        <f t="shared" si="13"/>
        <v>0</v>
      </c>
      <c r="AP13" s="271"/>
      <c r="AQ13" s="273" t="e">
        <f t="shared" si="14"/>
        <v>#N/A</v>
      </c>
      <c r="AR13" s="273" t="e">
        <f t="shared" si="14"/>
        <v>#N/A</v>
      </c>
      <c r="AS13" s="274">
        <v>1670</v>
      </c>
      <c r="AT13" s="267" t="e">
        <f t="shared" si="16"/>
        <v>#N/A</v>
      </c>
      <c r="AU13" s="275" t="e">
        <f t="shared" si="17"/>
        <v>#N/A</v>
      </c>
      <c r="AV13" s="267" t="e">
        <f t="shared" si="35"/>
        <v>#N/A</v>
      </c>
      <c r="AW13" s="275" t="e">
        <f t="shared" si="36"/>
        <v>#N/A</v>
      </c>
      <c r="AX13" s="267" t="e">
        <f t="shared" si="37"/>
        <v>#N/A</v>
      </c>
      <c r="AY13" s="275" t="e">
        <f t="shared" si="38"/>
        <v>#N/A</v>
      </c>
      <c r="AZ13" s="267" t="e">
        <f t="shared" si="39"/>
        <v>#N/A</v>
      </c>
      <c r="BA13" s="275" t="e">
        <f t="shared" si="40"/>
        <v>#N/A</v>
      </c>
      <c r="BB13" s="267" t="e">
        <f t="shared" si="41"/>
        <v>#N/A</v>
      </c>
      <c r="BC13" s="275" t="e">
        <f t="shared" si="42"/>
        <v>#N/A</v>
      </c>
      <c r="BD13" s="267" t="e">
        <f t="shared" si="43"/>
        <v>#N/A</v>
      </c>
      <c r="BE13" s="275" t="e">
        <f t="shared" si="44"/>
        <v>#N/A</v>
      </c>
      <c r="BF13" s="267" t="e">
        <f t="shared" si="47"/>
        <v>#N/A</v>
      </c>
      <c r="BG13" s="275" t="e">
        <f t="shared" si="45"/>
        <v>#N/A</v>
      </c>
      <c r="BH13" s="267"/>
      <c r="BI13" s="275">
        <f t="shared" si="46"/>
        <v>0</v>
      </c>
      <c r="BJ13" s="267"/>
      <c r="BK13" s="275">
        <f t="shared" si="18"/>
        <v>0</v>
      </c>
      <c r="BL13" s="269">
        <v>67</v>
      </c>
      <c r="BM13" s="276"/>
      <c r="BN13" s="271"/>
      <c r="BO13" s="277" t="e">
        <f t="shared" si="8"/>
        <v>#N/A</v>
      </c>
      <c r="BP13" s="273"/>
      <c r="BQ13" s="273"/>
      <c r="BR13" s="273" t="e">
        <f t="shared" si="9"/>
        <v>#N/A</v>
      </c>
    </row>
    <row r="14" spans="1:151">
      <c r="A14" s="257">
        <f t="shared" si="10"/>
        <v>44868</v>
      </c>
      <c r="B14" s="258">
        <v>11</v>
      </c>
      <c r="C14" s="259">
        <f>[1]master!K15</f>
        <v>1240</v>
      </c>
      <c r="D14" s="260">
        <f t="shared" si="11"/>
        <v>110</v>
      </c>
      <c r="E14" s="261" t="e">
        <f t="shared" si="0"/>
        <v>#N/A</v>
      </c>
      <c r="F14" s="265" t="e">
        <f t="shared" si="12"/>
        <v>#N/A</v>
      </c>
      <c r="G14" s="263" t="e">
        <f t="shared" si="19"/>
        <v>#N/A</v>
      </c>
      <c r="H14" s="264" t="e">
        <f t="shared" si="1"/>
        <v>#N/A</v>
      </c>
      <c r="I14" s="305" t="e">
        <f t="shared" si="20"/>
        <v>#N/A</v>
      </c>
      <c r="J14" s="264" t="e">
        <f t="shared" si="1"/>
        <v>#N/A</v>
      </c>
      <c r="K14" s="267" t="e">
        <f t="shared" si="21"/>
        <v>#N/A</v>
      </c>
      <c r="L14" s="264" t="e">
        <f t="shared" si="1"/>
        <v>#N/A</v>
      </c>
      <c r="M14" s="267" t="e">
        <f t="shared" si="22"/>
        <v>#N/A</v>
      </c>
      <c r="N14" s="264" t="e">
        <f t="shared" si="1"/>
        <v>#N/A</v>
      </c>
      <c r="O14" s="267" t="e">
        <f t="shared" si="23"/>
        <v>#N/A</v>
      </c>
      <c r="P14" s="264" t="e">
        <f t="shared" si="1"/>
        <v>#N/A</v>
      </c>
      <c r="Q14" s="267" t="e">
        <f t="shared" si="24"/>
        <v>#N/A</v>
      </c>
      <c r="R14" s="264" t="e">
        <f t="shared" si="1"/>
        <v>#N/A</v>
      </c>
      <c r="S14" s="267" t="e">
        <f t="shared" si="25"/>
        <v>#N/A</v>
      </c>
      <c r="T14" s="264" t="e">
        <f t="shared" si="1"/>
        <v>#N/A</v>
      </c>
      <c r="U14" s="267" t="e">
        <f t="shared" si="26"/>
        <v>#N/A</v>
      </c>
      <c r="V14" s="264" t="e">
        <f t="shared" si="1"/>
        <v>#N/A</v>
      </c>
      <c r="W14" s="266" t="e">
        <f t="shared" si="27"/>
        <v>#N/A</v>
      </c>
      <c r="X14" s="264" t="e">
        <f t="shared" si="1"/>
        <v>#N/A</v>
      </c>
      <c r="Y14" s="266" t="e">
        <f t="shared" si="28"/>
        <v>#N/A</v>
      </c>
      <c r="Z14" s="264" t="e">
        <f t="shared" si="1"/>
        <v>#N/A</v>
      </c>
      <c r="AA14" s="267" t="e">
        <f t="shared" si="29"/>
        <v>#N/A</v>
      </c>
      <c r="AB14" s="264" t="e">
        <f t="shared" si="1"/>
        <v>#N/A</v>
      </c>
      <c r="AC14" s="267" t="e">
        <f t="shared" si="30"/>
        <v>#N/A</v>
      </c>
      <c r="AD14" s="264" t="e">
        <f t="shared" si="1"/>
        <v>#N/A</v>
      </c>
      <c r="AE14" s="267" t="e">
        <f t="shared" si="31"/>
        <v>#N/A</v>
      </c>
      <c r="AF14" s="264" t="e">
        <f t="shared" si="15"/>
        <v>#N/A</v>
      </c>
      <c r="AG14" s="267" t="e">
        <f t="shared" si="32"/>
        <v>#N/A</v>
      </c>
      <c r="AH14" s="264" t="e">
        <f t="shared" si="1"/>
        <v>#N/A</v>
      </c>
      <c r="AI14" s="266" t="e">
        <f t="shared" si="33"/>
        <v>#N/A</v>
      </c>
      <c r="AJ14" s="264" t="e">
        <f t="shared" si="1"/>
        <v>#N/A</v>
      </c>
      <c r="AK14" s="266" t="e">
        <f t="shared" si="34"/>
        <v>#N/A</v>
      </c>
      <c r="AL14" s="264" t="e">
        <f t="shared" si="1"/>
        <v>#N/A</v>
      </c>
      <c r="AM14" s="269">
        <v>52</v>
      </c>
      <c r="AN14" s="270"/>
      <c r="AO14" s="271">
        <f t="shared" si="13"/>
        <v>0</v>
      </c>
      <c r="AP14" s="271"/>
      <c r="AQ14" s="273" t="e">
        <f t="shared" si="14"/>
        <v>#N/A</v>
      </c>
      <c r="AR14" s="273" t="e">
        <f t="shared" si="14"/>
        <v>#N/A</v>
      </c>
      <c r="AS14" s="274">
        <v>1795</v>
      </c>
      <c r="AT14" s="267" t="e">
        <f t="shared" si="16"/>
        <v>#N/A</v>
      </c>
      <c r="AU14" s="275" t="e">
        <f t="shared" si="17"/>
        <v>#N/A</v>
      </c>
      <c r="AV14" s="267" t="e">
        <f t="shared" si="35"/>
        <v>#N/A</v>
      </c>
      <c r="AW14" s="275" t="e">
        <f t="shared" si="36"/>
        <v>#N/A</v>
      </c>
      <c r="AX14" s="267" t="e">
        <f t="shared" si="37"/>
        <v>#N/A</v>
      </c>
      <c r="AY14" s="275" t="e">
        <f t="shared" si="38"/>
        <v>#N/A</v>
      </c>
      <c r="AZ14" s="267" t="e">
        <f t="shared" si="39"/>
        <v>#N/A</v>
      </c>
      <c r="BA14" s="275" t="e">
        <f t="shared" si="40"/>
        <v>#N/A</v>
      </c>
      <c r="BB14" s="267" t="e">
        <f t="shared" si="41"/>
        <v>#N/A</v>
      </c>
      <c r="BC14" s="275" t="e">
        <f t="shared" si="42"/>
        <v>#N/A</v>
      </c>
      <c r="BD14" s="267" t="e">
        <f t="shared" si="43"/>
        <v>#N/A</v>
      </c>
      <c r="BE14" s="275" t="e">
        <f t="shared" si="44"/>
        <v>#N/A</v>
      </c>
      <c r="BF14" s="267" t="e">
        <f t="shared" si="47"/>
        <v>#N/A</v>
      </c>
      <c r="BG14" s="275" t="e">
        <f t="shared" si="45"/>
        <v>#N/A</v>
      </c>
      <c r="BH14" s="267"/>
      <c r="BI14" s="275">
        <f t="shared" si="46"/>
        <v>0</v>
      </c>
      <c r="BJ14" s="267"/>
      <c r="BK14" s="275">
        <f t="shared" si="18"/>
        <v>0</v>
      </c>
      <c r="BL14" s="269">
        <v>69</v>
      </c>
      <c r="BM14" s="276"/>
      <c r="BN14" s="271"/>
      <c r="BO14" s="277" t="e">
        <f t="shared" si="8"/>
        <v>#N/A</v>
      </c>
      <c r="BP14" s="273"/>
      <c r="BQ14" s="273"/>
      <c r="BR14" s="273" t="e">
        <f t="shared" si="9"/>
        <v>#N/A</v>
      </c>
    </row>
    <row r="15" spans="1:151">
      <c r="A15" s="257">
        <f t="shared" si="10"/>
        <v>44875</v>
      </c>
      <c r="B15" s="258">
        <v>12</v>
      </c>
      <c r="C15" s="259">
        <f>[1]master!K16</f>
        <v>1340</v>
      </c>
      <c r="D15" s="260">
        <f t="shared" si="11"/>
        <v>100</v>
      </c>
      <c r="E15" s="261" t="e">
        <f t="shared" si="0"/>
        <v>#N/A</v>
      </c>
      <c r="F15" s="265" t="e">
        <f t="shared" si="12"/>
        <v>#N/A</v>
      </c>
      <c r="G15" s="263" t="e">
        <f t="shared" si="19"/>
        <v>#N/A</v>
      </c>
      <c r="H15" s="264" t="e">
        <f t="shared" si="1"/>
        <v>#N/A</v>
      </c>
      <c r="I15" s="305" t="e">
        <f t="shared" si="20"/>
        <v>#N/A</v>
      </c>
      <c r="J15" s="264" t="e">
        <f t="shared" si="1"/>
        <v>#N/A</v>
      </c>
      <c r="K15" s="267" t="e">
        <f t="shared" si="21"/>
        <v>#N/A</v>
      </c>
      <c r="L15" s="264" t="e">
        <f t="shared" si="1"/>
        <v>#N/A</v>
      </c>
      <c r="M15" s="267" t="e">
        <f t="shared" si="22"/>
        <v>#N/A</v>
      </c>
      <c r="N15" s="264" t="e">
        <f t="shared" si="1"/>
        <v>#N/A</v>
      </c>
      <c r="O15" s="267" t="e">
        <f t="shared" si="23"/>
        <v>#N/A</v>
      </c>
      <c r="P15" s="264" t="e">
        <f t="shared" si="1"/>
        <v>#N/A</v>
      </c>
      <c r="Q15" s="267" t="e">
        <f t="shared" si="24"/>
        <v>#N/A</v>
      </c>
      <c r="R15" s="264" t="e">
        <f t="shared" si="1"/>
        <v>#N/A</v>
      </c>
      <c r="S15" s="267" t="e">
        <f t="shared" si="25"/>
        <v>#N/A</v>
      </c>
      <c r="T15" s="264" t="e">
        <f t="shared" si="1"/>
        <v>#N/A</v>
      </c>
      <c r="U15" s="267" t="e">
        <f t="shared" si="26"/>
        <v>#N/A</v>
      </c>
      <c r="V15" s="264" t="e">
        <f t="shared" si="1"/>
        <v>#N/A</v>
      </c>
      <c r="W15" s="266" t="e">
        <f t="shared" si="27"/>
        <v>#N/A</v>
      </c>
      <c r="X15" s="264" t="e">
        <f t="shared" si="1"/>
        <v>#N/A</v>
      </c>
      <c r="Y15" s="266" t="e">
        <f t="shared" si="28"/>
        <v>#N/A</v>
      </c>
      <c r="Z15" s="264" t="e">
        <f t="shared" si="1"/>
        <v>#N/A</v>
      </c>
      <c r="AA15" s="267" t="e">
        <f t="shared" si="29"/>
        <v>#N/A</v>
      </c>
      <c r="AB15" s="264" t="e">
        <f t="shared" si="1"/>
        <v>#N/A</v>
      </c>
      <c r="AC15" s="267" t="e">
        <f t="shared" si="30"/>
        <v>#N/A</v>
      </c>
      <c r="AD15" s="264" t="e">
        <f t="shared" si="1"/>
        <v>#N/A</v>
      </c>
      <c r="AE15" s="267" t="e">
        <f t="shared" si="31"/>
        <v>#N/A</v>
      </c>
      <c r="AF15" s="264" t="e">
        <f t="shared" si="15"/>
        <v>#N/A</v>
      </c>
      <c r="AG15" s="267" t="e">
        <f t="shared" si="32"/>
        <v>#N/A</v>
      </c>
      <c r="AH15" s="264" t="e">
        <f t="shared" si="1"/>
        <v>#N/A</v>
      </c>
      <c r="AI15" s="266" t="e">
        <f t="shared" si="33"/>
        <v>#N/A</v>
      </c>
      <c r="AJ15" s="264" t="e">
        <f t="shared" si="1"/>
        <v>#N/A</v>
      </c>
      <c r="AK15" s="266" t="e">
        <f t="shared" si="34"/>
        <v>#N/A</v>
      </c>
      <c r="AL15" s="264" t="e">
        <f t="shared" si="1"/>
        <v>#N/A</v>
      </c>
      <c r="AM15" s="269">
        <v>56</v>
      </c>
      <c r="AN15" s="270"/>
      <c r="AO15" s="271">
        <f t="shared" si="13"/>
        <v>0</v>
      </c>
      <c r="AP15" s="271"/>
      <c r="AQ15" s="273" t="e">
        <f t="shared" si="14"/>
        <v>#N/A</v>
      </c>
      <c r="AR15" s="273" t="e">
        <f t="shared" si="14"/>
        <v>#N/A</v>
      </c>
      <c r="AS15" s="274">
        <v>1920</v>
      </c>
      <c r="AT15" s="267" t="e">
        <f t="shared" si="16"/>
        <v>#N/A</v>
      </c>
      <c r="AU15" s="275" t="e">
        <f t="shared" si="17"/>
        <v>#N/A</v>
      </c>
      <c r="AV15" s="267" t="e">
        <f t="shared" si="35"/>
        <v>#N/A</v>
      </c>
      <c r="AW15" s="275" t="e">
        <f t="shared" si="36"/>
        <v>#N/A</v>
      </c>
      <c r="AX15" s="267" t="e">
        <f t="shared" si="37"/>
        <v>#N/A</v>
      </c>
      <c r="AY15" s="275" t="e">
        <f t="shared" si="38"/>
        <v>#N/A</v>
      </c>
      <c r="AZ15" s="267" t="e">
        <f t="shared" si="39"/>
        <v>#N/A</v>
      </c>
      <c r="BA15" s="275" t="e">
        <f t="shared" si="40"/>
        <v>#N/A</v>
      </c>
      <c r="BB15" s="267" t="e">
        <f t="shared" si="41"/>
        <v>#N/A</v>
      </c>
      <c r="BC15" s="275" t="e">
        <f t="shared" si="42"/>
        <v>#N/A</v>
      </c>
      <c r="BD15" s="267" t="e">
        <f t="shared" si="43"/>
        <v>#N/A</v>
      </c>
      <c r="BE15" s="275" t="e">
        <f t="shared" si="44"/>
        <v>#N/A</v>
      </c>
      <c r="BF15" s="267" t="e">
        <f t="shared" si="47"/>
        <v>#N/A</v>
      </c>
      <c r="BG15" s="275" t="e">
        <f t="shared" si="45"/>
        <v>#N/A</v>
      </c>
      <c r="BH15" s="267"/>
      <c r="BI15" s="275">
        <f t="shared" si="46"/>
        <v>0</v>
      </c>
      <c r="BJ15" s="267"/>
      <c r="BK15" s="275">
        <f t="shared" si="18"/>
        <v>0</v>
      </c>
      <c r="BL15" s="269">
        <v>71</v>
      </c>
      <c r="BM15" s="276"/>
      <c r="BN15" s="271"/>
      <c r="BO15" s="277" t="e">
        <f t="shared" si="8"/>
        <v>#N/A</v>
      </c>
      <c r="BP15" s="273"/>
      <c r="BQ15" s="273"/>
      <c r="BR15" s="273" t="e">
        <f t="shared" si="9"/>
        <v>#N/A</v>
      </c>
    </row>
    <row r="16" spans="1:151">
      <c r="A16" s="257">
        <f t="shared" si="10"/>
        <v>44882</v>
      </c>
      <c r="B16" s="258">
        <v>13</v>
      </c>
      <c r="C16" s="259">
        <f>[1]master!K17</f>
        <v>1440</v>
      </c>
      <c r="D16" s="260">
        <f t="shared" si="11"/>
        <v>100</v>
      </c>
      <c r="E16" s="261" t="e">
        <f t="shared" si="0"/>
        <v>#N/A</v>
      </c>
      <c r="F16" s="265" t="e">
        <f t="shared" si="12"/>
        <v>#N/A</v>
      </c>
      <c r="G16" s="263" t="e">
        <f t="shared" si="19"/>
        <v>#N/A</v>
      </c>
      <c r="H16" s="264" t="e">
        <f t="shared" si="1"/>
        <v>#N/A</v>
      </c>
      <c r="I16" s="305" t="e">
        <f t="shared" si="20"/>
        <v>#N/A</v>
      </c>
      <c r="J16" s="264" t="e">
        <f t="shared" si="1"/>
        <v>#N/A</v>
      </c>
      <c r="K16" s="267" t="e">
        <f t="shared" si="21"/>
        <v>#N/A</v>
      </c>
      <c r="L16" s="264" t="e">
        <f t="shared" si="1"/>
        <v>#N/A</v>
      </c>
      <c r="M16" s="267" t="e">
        <f t="shared" si="22"/>
        <v>#N/A</v>
      </c>
      <c r="N16" s="264" t="e">
        <f t="shared" si="1"/>
        <v>#N/A</v>
      </c>
      <c r="O16" s="267" t="e">
        <f t="shared" si="23"/>
        <v>#N/A</v>
      </c>
      <c r="P16" s="264" t="e">
        <f t="shared" si="1"/>
        <v>#N/A</v>
      </c>
      <c r="Q16" s="267" t="e">
        <f t="shared" si="24"/>
        <v>#N/A</v>
      </c>
      <c r="R16" s="264" t="e">
        <f t="shared" si="1"/>
        <v>#N/A</v>
      </c>
      <c r="S16" s="267" t="e">
        <f t="shared" si="25"/>
        <v>#N/A</v>
      </c>
      <c r="T16" s="264" t="e">
        <f t="shared" si="1"/>
        <v>#N/A</v>
      </c>
      <c r="U16" s="267" t="e">
        <f t="shared" si="26"/>
        <v>#N/A</v>
      </c>
      <c r="V16" s="264" t="e">
        <f t="shared" si="1"/>
        <v>#N/A</v>
      </c>
      <c r="W16" s="266" t="e">
        <f t="shared" si="27"/>
        <v>#N/A</v>
      </c>
      <c r="X16" s="264" t="e">
        <f t="shared" si="1"/>
        <v>#N/A</v>
      </c>
      <c r="Y16" s="266" t="e">
        <f t="shared" si="28"/>
        <v>#N/A</v>
      </c>
      <c r="Z16" s="264" t="e">
        <f t="shared" si="1"/>
        <v>#N/A</v>
      </c>
      <c r="AA16" s="267" t="e">
        <f t="shared" si="29"/>
        <v>#N/A</v>
      </c>
      <c r="AB16" s="264" t="e">
        <f t="shared" si="1"/>
        <v>#N/A</v>
      </c>
      <c r="AC16" s="267" t="e">
        <f t="shared" si="30"/>
        <v>#N/A</v>
      </c>
      <c r="AD16" s="264" t="e">
        <f t="shared" si="1"/>
        <v>#N/A</v>
      </c>
      <c r="AE16" s="267" t="e">
        <f t="shared" si="31"/>
        <v>#N/A</v>
      </c>
      <c r="AF16" s="264" t="e">
        <f t="shared" si="15"/>
        <v>#N/A</v>
      </c>
      <c r="AG16" s="267" t="e">
        <f t="shared" si="32"/>
        <v>#N/A</v>
      </c>
      <c r="AH16" s="264" t="e">
        <f t="shared" si="1"/>
        <v>#N/A</v>
      </c>
      <c r="AI16" s="266" t="e">
        <f t="shared" si="33"/>
        <v>#N/A</v>
      </c>
      <c r="AJ16" s="264" t="e">
        <f t="shared" si="1"/>
        <v>#N/A</v>
      </c>
      <c r="AK16" s="266" t="e">
        <f t="shared" si="34"/>
        <v>#N/A</v>
      </c>
      <c r="AL16" s="264" t="e">
        <f t="shared" si="1"/>
        <v>#N/A</v>
      </c>
      <c r="AM16" s="269">
        <v>61</v>
      </c>
      <c r="AN16" s="270"/>
      <c r="AO16" s="271">
        <f t="shared" si="13"/>
        <v>0</v>
      </c>
      <c r="AP16" s="271"/>
      <c r="AQ16" s="273" t="e">
        <f t="shared" si="14"/>
        <v>#N/A</v>
      </c>
      <c r="AR16" s="273" t="e">
        <f t="shared" si="14"/>
        <v>#N/A</v>
      </c>
      <c r="AS16" s="274">
        <v>2045</v>
      </c>
      <c r="AT16" s="267" t="e">
        <f t="shared" si="16"/>
        <v>#N/A</v>
      </c>
      <c r="AU16" s="275" t="e">
        <f t="shared" si="17"/>
        <v>#N/A</v>
      </c>
      <c r="AV16" s="267" t="e">
        <f t="shared" si="35"/>
        <v>#N/A</v>
      </c>
      <c r="AW16" s="275" t="e">
        <f t="shared" si="36"/>
        <v>#N/A</v>
      </c>
      <c r="AX16" s="267" t="e">
        <f t="shared" si="37"/>
        <v>#N/A</v>
      </c>
      <c r="AY16" s="275" t="e">
        <f t="shared" si="38"/>
        <v>#N/A</v>
      </c>
      <c r="AZ16" s="267" t="e">
        <f t="shared" si="39"/>
        <v>#N/A</v>
      </c>
      <c r="BA16" s="275" t="e">
        <f t="shared" si="40"/>
        <v>#N/A</v>
      </c>
      <c r="BB16" s="267" t="e">
        <f t="shared" si="41"/>
        <v>#N/A</v>
      </c>
      <c r="BC16" s="275" t="e">
        <f t="shared" si="42"/>
        <v>#N/A</v>
      </c>
      <c r="BD16" s="267" t="e">
        <f t="shared" si="43"/>
        <v>#N/A</v>
      </c>
      <c r="BE16" s="275" t="e">
        <f t="shared" si="44"/>
        <v>#N/A</v>
      </c>
      <c r="BF16" s="267" t="e">
        <f t="shared" si="47"/>
        <v>#N/A</v>
      </c>
      <c r="BG16" s="275" t="e">
        <f t="shared" si="45"/>
        <v>#N/A</v>
      </c>
      <c r="BH16" s="267"/>
      <c r="BI16" s="275">
        <f t="shared" si="46"/>
        <v>0</v>
      </c>
      <c r="BJ16" s="267"/>
      <c r="BK16" s="275">
        <f t="shared" si="18"/>
        <v>0</v>
      </c>
      <c r="BL16" s="269">
        <v>75</v>
      </c>
      <c r="BM16" s="276"/>
      <c r="BN16" s="271"/>
      <c r="BO16" s="277" t="e">
        <f t="shared" si="8"/>
        <v>#N/A</v>
      </c>
      <c r="BP16" s="273"/>
      <c r="BQ16" s="273"/>
      <c r="BR16" s="273" t="e">
        <f t="shared" si="9"/>
        <v>#N/A</v>
      </c>
    </row>
    <row r="17" spans="1:70">
      <c r="A17" s="257">
        <f t="shared" si="10"/>
        <v>44889</v>
      </c>
      <c r="B17" s="258">
        <v>14</v>
      </c>
      <c r="C17" s="259">
        <f>[1]master!K18</f>
        <v>1540</v>
      </c>
      <c r="D17" s="260">
        <f t="shared" si="11"/>
        <v>100</v>
      </c>
      <c r="E17" s="261" t="e">
        <f t="shared" si="0"/>
        <v>#N/A</v>
      </c>
      <c r="F17" s="265" t="e">
        <f t="shared" si="12"/>
        <v>#N/A</v>
      </c>
      <c r="G17" s="263" t="e">
        <f t="shared" si="19"/>
        <v>#N/A</v>
      </c>
      <c r="H17" s="264" t="e">
        <f t="shared" si="1"/>
        <v>#N/A</v>
      </c>
      <c r="I17" s="305" t="e">
        <f t="shared" si="20"/>
        <v>#N/A</v>
      </c>
      <c r="J17" s="264" t="e">
        <f t="shared" si="1"/>
        <v>#N/A</v>
      </c>
      <c r="K17" s="267" t="e">
        <f t="shared" si="21"/>
        <v>#N/A</v>
      </c>
      <c r="L17" s="264" t="e">
        <f t="shared" si="1"/>
        <v>#N/A</v>
      </c>
      <c r="M17" s="267" t="e">
        <f t="shared" si="22"/>
        <v>#N/A</v>
      </c>
      <c r="N17" s="264" t="e">
        <f t="shared" si="1"/>
        <v>#N/A</v>
      </c>
      <c r="O17" s="267" t="e">
        <f t="shared" si="23"/>
        <v>#N/A</v>
      </c>
      <c r="P17" s="264" t="e">
        <f t="shared" si="1"/>
        <v>#N/A</v>
      </c>
      <c r="Q17" s="267" t="e">
        <f t="shared" si="24"/>
        <v>#N/A</v>
      </c>
      <c r="R17" s="264" t="e">
        <f t="shared" si="1"/>
        <v>#N/A</v>
      </c>
      <c r="S17" s="267" t="e">
        <f t="shared" si="25"/>
        <v>#N/A</v>
      </c>
      <c r="T17" s="264" t="e">
        <f t="shared" si="1"/>
        <v>#N/A</v>
      </c>
      <c r="U17" s="267" t="e">
        <f t="shared" si="26"/>
        <v>#N/A</v>
      </c>
      <c r="V17" s="264" t="e">
        <f t="shared" si="1"/>
        <v>#N/A</v>
      </c>
      <c r="W17" s="266" t="e">
        <f t="shared" si="27"/>
        <v>#N/A</v>
      </c>
      <c r="X17" s="264" t="e">
        <f t="shared" si="1"/>
        <v>#N/A</v>
      </c>
      <c r="Y17" s="266" t="e">
        <f t="shared" si="28"/>
        <v>#N/A</v>
      </c>
      <c r="Z17" s="264" t="e">
        <f t="shared" si="1"/>
        <v>#N/A</v>
      </c>
      <c r="AA17" s="267" t="e">
        <f t="shared" si="29"/>
        <v>#N/A</v>
      </c>
      <c r="AB17" s="264" t="e">
        <f t="shared" si="1"/>
        <v>#N/A</v>
      </c>
      <c r="AC17" s="267" t="e">
        <f t="shared" si="30"/>
        <v>#N/A</v>
      </c>
      <c r="AD17" s="264" t="e">
        <f t="shared" si="1"/>
        <v>#N/A</v>
      </c>
      <c r="AE17" s="267" t="e">
        <f t="shared" si="31"/>
        <v>#N/A</v>
      </c>
      <c r="AF17" s="264" t="e">
        <f t="shared" si="15"/>
        <v>#N/A</v>
      </c>
      <c r="AG17" s="267" t="e">
        <f t="shared" si="32"/>
        <v>#N/A</v>
      </c>
      <c r="AH17" s="264" t="e">
        <f t="shared" si="1"/>
        <v>#N/A</v>
      </c>
      <c r="AI17" s="266" t="e">
        <f t="shared" si="33"/>
        <v>#N/A</v>
      </c>
      <c r="AJ17" s="264" t="e">
        <f t="shared" si="1"/>
        <v>#N/A</v>
      </c>
      <c r="AK17" s="266" t="e">
        <f t="shared" si="34"/>
        <v>#N/A</v>
      </c>
      <c r="AL17" s="264" t="e">
        <f t="shared" si="1"/>
        <v>#N/A</v>
      </c>
      <c r="AM17" s="269">
        <v>67</v>
      </c>
      <c r="AN17" s="270"/>
      <c r="AO17" s="271">
        <f t="shared" si="13"/>
        <v>0</v>
      </c>
      <c r="AP17" s="271"/>
      <c r="AQ17" s="273" t="e">
        <f t="shared" si="14"/>
        <v>#N/A</v>
      </c>
      <c r="AR17" s="273" t="e">
        <f t="shared" si="14"/>
        <v>#N/A</v>
      </c>
      <c r="AS17" s="274">
        <v>2170</v>
      </c>
      <c r="AT17" s="267" t="e">
        <f t="shared" si="16"/>
        <v>#N/A</v>
      </c>
      <c r="AU17" s="275" t="e">
        <f t="shared" si="17"/>
        <v>#N/A</v>
      </c>
      <c r="AV17" s="267" t="e">
        <f t="shared" si="35"/>
        <v>#N/A</v>
      </c>
      <c r="AW17" s="275" t="e">
        <f t="shared" si="36"/>
        <v>#N/A</v>
      </c>
      <c r="AX17" s="267" t="e">
        <f t="shared" si="37"/>
        <v>#N/A</v>
      </c>
      <c r="AY17" s="275" t="e">
        <f t="shared" si="38"/>
        <v>#N/A</v>
      </c>
      <c r="AZ17" s="267" t="e">
        <f t="shared" si="39"/>
        <v>#N/A</v>
      </c>
      <c r="BA17" s="275" t="e">
        <f t="shared" si="40"/>
        <v>#N/A</v>
      </c>
      <c r="BB17" s="267" t="e">
        <f t="shared" si="41"/>
        <v>#N/A</v>
      </c>
      <c r="BC17" s="275" t="e">
        <f t="shared" si="42"/>
        <v>#N/A</v>
      </c>
      <c r="BD17" s="267" t="e">
        <f t="shared" si="43"/>
        <v>#N/A</v>
      </c>
      <c r="BE17" s="275" t="e">
        <f t="shared" si="44"/>
        <v>#N/A</v>
      </c>
      <c r="BF17" s="267" t="e">
        <f t="shared" si="47"/>
        <v>#N/A</v>
      </c>
      <c r="BG17" s="275" t="e">
        <f t="shared" si="45"/>
        <v>#N/A</v>
      </c>
      <c r="BH17" s="267"/>
      <c r="BI17" s="275">
        <f t="shared" si="46"/>
        <v>0</v>
      </c>
      <c r="BJ17" s="267"/>
      <c r="BK17" s="275">
        <f t="shared" si="18"/>
        <v>0</v>
      </c>
      <c r="BL17" s="269">
        <v>80</v>
      </c>
      <c r="BM17" s="276"/>
      <c r="BN17" s="271"/>
      <c r="BO17" s="277" t="e">
        <f t="shared" si="8"/>
        <v>#N/A</v>
      </c>
      <c r="BP17" s="273"/>
      <c r="BQ17" s="273"/>
      <c r="BR17" s="273" t="e">
        <f t="shared" si="9"/>
        <v>#N/A</v>
      </c>
    </row>
    <row r="18" spans="1:70">
      <c r="A18" s="257">
        <f t="shared" si="10"/>
        <v>44896</v>
      </c>
      <c r="B18" s="258">
        <v>15</v>
      </c>
      <c r="C18" s="259">
        <f>[1]master!K19</f>
        <v>1650</v>
      </c>
      <c r="D18" s="260">
        <f t="shared" si="11"/>
        <v>110</v>
      </c>
      <c r="E18" s="261" t="e">
        <f t="shared" si="0"/>
        <v>#N/A</v>
      </c>
      <c r="F18" s="265" t="e">
        <f t="shared" si="12"/>
        <v>#N/A</v>
      </c>
      <c r="G18" s="267" t="e">
        <f t="shared" si="19"/>
        <v>#N/A</v>
      </c>
      <c r="H18" s="264" t="e">
        <f t="shared" si="1"/>
        <v>#N/A</v>
      </c>
      <c r="I18" s="267" t="e">
        <f t="shared" si="20"/>
        <v>#N/A</v>
      </c>
      <c r="J18" s="264" t="e">
        <f t="shared" si="1"/>
        <v>#N/A</v>
      </c>
      <c r="K18" s="267" t="e">
        <f t="shared" si="21"/>
        <v>#N/A</v>
      </c>
      <c r="L18" s="264" t="e">
        <f t="shared" si="1"/>
        <v>#N/A</v>
      </c>
      <c r="M18" s="267" t="e">
        <f t="shared" si="22"/>
        <v>#N/A</v>
      </c>
      <c r="N18" s="264" t="e">
        <f t="shared" si="1"/>
        <v>#N/A</v>
      </c>
      <c r="O18" s="267" t="e">
        <f t="shared" si="23"/>
        <v>#N/A</v>
      </c>
      <c r="P18" s="264" t="e">
        <f t="shared" si="1"/>
        <v>#N/A</v>
      </c>
      <c r="Q18" s="267" t="e">
        <f t="shared" si="24"/>
        <v>#N/A</v>
      </c>
      <c r="R18" s="264" t="e">
        <f t="shared" si="1"/>
        <v>#N/A</v>
      </c>
      <c r="S18" s="267" t="e">
        <f t="shared" si="25"/>
        <v>#N/A</v>
      </c>
      <c r="T18" s="264" t="e">
        <f t="shared" si="1"/>
        <v>#N/A</v>
      </c>
      <c r="U18" s="267" t="e">
        <f t="shared" si="26"/>
        <v>#N/A</v>
      </c>
      <c r="V18" s="264" t="e">
        <f t="shared" si="1"/>
        <v>#N/A</v>
      </c>
      <c r="W18" s="266" t="e">
        <f t="shared" si="27"/>
        <v>#N/A</v>
      </c>
      <c r="X18" s="264" t="e">
        <f t="shared" si="1"/>
        <v>#N/A</v>
      </c>
      <c r="Y18" s="266" t="e">
        <f t="shared" si="28"/>
        <v>#N/A</v>
      </c>
      <c r="Z18" s="264" t="e">
        <f t="shared" si="1"/>
        <v>#N/A</v>
      </c>
      <c r="AA18" s="267" t="e">
        <f t="shared" si="29"/>
        <v>#N/A</v>
      </c>
      <c r="AB18" s="264" t="e">
        <f t="shared" si="1"/>
        <v>#N/A</v>
      </c>
      <c r="AC18" s="267" t="e">
        <f t="shared" si="30"/>
        <v>#N/A</v>
      </c>
      <c r="AD18" s="264" t="e">
        <f t="shared" si="1"/>
        <v>#N/A</v>
      </c>
      <c r="AE18" s="267" t="e">
        <f t="shared" si="31"/>
        <v>#N/A</v>
      </c>
      <c r="AF18" s="264" t="e">
        <f t="shared" si="15"/>
        <v>#N/A</v>
      </c>
      <c r="AG18" s="267" t="e">
        <f t="shared" si="32"/>
        <v>#N/A</v>
      </c>
      <c r="AH18" s="264" t="e">
        <f t="shared" si="1"/>
        <v>#N/A</v>
      </c>
      <c r="AI18" s="266" t="e">
        <f t="shared" si="33"/>
        <v>#N/A</v>
      </c>
      <c r="AJ18" s="264" t="e">
        <f t="shared" si="1"/>
        <v>#N/A</v>
      </c>
      <c r="AK18" s="266" t="e">
        <f t="shared" si="34"/>
        <v>#N/A</v>
      </c>
      <c r="AL18" s="264" t="e">
        <f t="shared" si="1"/>
        <v>#N/A</v>
      </c>
      <c r="AM18" s="269">
        <v>74</v>
      </c>
      <c r="AN18" s="270"/>
      <c r="AO18" s="271">
        <f t="shared" si="13"/>
        <v>0</v>
      </c>
      <c r="AP18" s="271"/>
      <c r="AQ18" s="273" t="e">
        <f t="shared" si="14"/>
        <v>#N/A</v>
      </c>
      <c r="AR18" s="273" t="e">
        <f t="shared" si="14"/>
        <v>#N/A</v>
      </c>
      <c r="AS18" s="274">
        <v>2295</v>
      </c>
      <c r="AT18" s="267" t="e">
        <f t="shared" si="16"/>
        <v>#N/A</v>
      </c>
      <c r="AU18" s="275" t="e">
        <f t="shared" si="17"/>
        <v>#N/A</v>
      </c>
      <c r="AV18" s="267" t="e">
        <f t="shared" si="35"/>
        <v>#N/A</v>
      </c>
      <c r="AW18" s="275" t="e">
        <f t="shared" si="36"/>
        <v>#N/A</v>
      </c>
      <c r="AX18" s="267" t="e">
        <f t="shared" si="37"/>
        <v>#N/A</v>
      </c>
      <c r="AY18" s="275" t="e">
        <f t="shared" si="38"/>
        <v>#N/A</v>
      </c>
      <c r="AZ18" s="267" t="e">
        <f t="shared" si="39"/>
        <v>#N/A</v>
      </c>
      <c r="BA18" s="275" t="e">
        <f t="shared" si="40"/>
        <v>#N/A</v>
      </c>
      <c r="BB18" s="267" t="e">
        <f t="shared" si="41"/>
        <v>#N/A</v>
      </c>
      <c r="BC18" s="275" t="e">
        <f t="shared" si="42"/>
        <v>#N/A</v>
      </c>
      <c r="BD18" s="267" t="e">
        <f t="shared" si="43"/>
        <v>#N/A</v>
      </c>
      <c r="BE18" s="275" t="e">
        <f t="shared" si="44"/>
        <v>#N/A</v>
      </c>
      <c r="BF18" s="267" t="e">
        <f t="shared" si="47"/>
        <v>#N/A</v>
      </c>
      <c r="BG18" s="275" t="e">
        <f t="shared" si="45"/>
        <v>#N/A</v>
      </c>
      <c r="BH18" s="267"/>
      <c r="BI18" s="275">
        <f t="shared" si="46"/>
        <v>0</v>
      </c>
      <c r="BJ18" s="267"/>
      <c r="BK18" s="275">
        <f t="shared" si="18"/>
        <v>0</v>
      </c>
      <c r="BL18" s="269">
        <v>85</v>
      </c>
      <c r="BM18" s="276"/>
      <c r="BN18" s="271"/>
      <c r="BO18" s="277" t="e">
        <f t="shared" si="8"/>
        <v>#N/A</v>
      </c>
      <c r="BP18" s="273"/>
      <c r="BQ18" s="273"/>
      <c r="BR18" s="273" t="e">
        <f t="shared" si="9"/>
        <v>#N/A</v>
      </c>
    </row>
    <row r="19" spans="1:70">
      <c r="A19" s="257">
        <f t="shared" si="10"/>
        <v>44903</v>
      </c>
      <c r="B19" s="258">
        <v>16</v>
      </c>
      <c r="C19" s="259">
        <f>[1]master!K20</f>
        <v>1780</v>
      </c>
      <c r="D19" s="260">
        <f t="shared" si="11"/>
        <v>130</v>
      </c>
      <c r="E19" s="261" t="e">
        <f t="shared" si="0"/>
        <v>#N/A</v>
      </c>
      <c r="F19" s="265" t="e">
        <f t="shared" si="12"/>
        <v>#N/A</v>
      </c>
      <c r="G19" s="267" t="e">
        <f t="shared" si="19"/>
        <v>#N/A</v>
      </c>
      <c r="H19" s="264" t="e">
        <f t="shared" si="1"/>
        <v>#N/A</v>
      </c>
      <c r="I19" s="267" t="e">
        <f t="shared" si="20"/>
        <v>#N/A</v>
      </c>
      <c r="J19" s="264" t="e">
        <f t="shared" si="1"/>
        <v>#N/A</v>
      </c>
      <c r="K19" s="267" t="e">
        <f t="shared" si="21"/>
        <v>#N/A</v>
      </c>
      <c r="L19" s="264" t="e">
        <f t="shared" si="1"/>
        <v>#N/A</v>
      </c>
      <c r="M19" s="267" t="e">
        <f t="shared" si="22"/>
        <v>#N/A</v>
      </c>
      <c r="N19" s="264" t="e">
        <f t="shared" si="1"/>
        <v>#N/A</v>
      </c>
      <c r="O19" s="267" t="e">
        <f t="shared" si="23"/>
        <v>#N/A</v>
      </c>
      <c r="P19" s="264" t="e">
        <f t="shared" si="1"/>
        <v>#N/A</v>
      </c>
      <c r="Q19" s="267" t="e">
        <f t="shared" si="24"/>
        <v>#N/A</v>
      </c>
      <c r="R19" s="264" t="e">
        <f t="shared" si="1"/>
        <v>#N/A</v>
      </c>
      <c r="S19" s="267" t="e">
        <f t="shared" si="25"/>
        <v>#N/A</v>
      </c>
      <c r="T19" s="264" t="e">
        <f t="shared" si="1"/>
        <v>#N/A</v>
      </c>
      <c r="U19" s="267" t="e">
        <f t="shared" si="26"/>
        <v>#N/A</v>
      </c>
      <c r="V19" s="264" t="e">
        <f t="shared" si="1"/>
        <v>#N/A</v>
      </c>
      <c r="W19" s="266" t="e">
        <f t="shared" si="27"/>
        <v>#N/A</v>
      </c>
      <c r="X19" s="264" t="e">
        <f t="shared" si="1"/>
        <v>#N/A</v>
      </c>
      <c r="Y19" s="266" t="e">
        <f t="shared" si="28"/>
        <v>#N/A</v>
      </c>
      <c r="Z19" s="264" t="e">
        <f t="shared" si="1"/>
        <v>#N/A</v>
      </c>
      <c r="AA19" s="267" t="e">
        <f t="shared" si="29"/>
        <v>#N/A</v>
      </c>
      <c r="AB19" s="264" t="e">
        <f t="shared" si="1"/>
        <v>#N/A</v>
      </c>
      <c r="AC19" s="267" t="e">
        <f t="shared" si="30"/>
        <v>#N/A</v>
      </c>
      <c r="AD19" s="264" t="e">
        <f t="shared" si="1"/>
        <v>#N/A</v>
      </c>
      <c r="AE19" s="267" t="e">
        <f t="shared" si="31"/>
        <v>#N/A</v>
      </c>
      <c r="AF19" s="264" t="e">
        <f t="shared" si="15"/>
        <v>#N/A</v>
      </c>
      <c r="AG19" s="267" t="e">
        <f t="shared" si="32"/>
        <v>#N/A</v>
      </c>
      <c r="AH19" s="264" t="e">
        <f t="shared" si="1"/>
        <v>#N/A</v>
      </c>
      <c r="AI19" s="266" t="e">
        <f t="shared" si="33"/>
        <v>#N/A</v>
      </c>
      <c r="AJ19" s="264" t="e">
        <f t="shared" si="1"/>
        <v>#N/A</v>
      </c>
      <c r="AK19" s="266" t="e">
        <f t="shared" si="34"/>
        <v>#N/A</v>
      </c>
      <c r="AL19" s="264" t="e">
        <f t="shared" si="1"/>
        <v>#N/A</v>
      </c>
      <c r="AM19" s="269">
        <v>82</v>
      </c>
      <c r="AN19" s="270"/>
      <c r="AO19" s="271">
        <f t="shared" si="13"/>
        <v>0</v>
      </c>
      <c r="AP19" s="271"/>
      <c r="AQ19" s="273" t="e">
        <f t="shared" si="14"/>
        <v>#N/A</v>
      </c>
      <c r="AR19" s="273" t="e">
        <f t="shared" si="14"/>
        <v>#N/A</v>
      </c>
      <c r="AS19" s="274">
        <v>2420</v>
      </c>
      <c r="AT19" s="267" t="e">
        <f t="shared" si="16"/>
        <v>#N/A</v>
      </c>
      <c r="AU19" s="275" t="e">
        <f t="shared" si="17"/>
        <v>#N/A</v>
      </c>
      <c r="AV19" s="267" t="e">
        <f t="shared" si="35"/>
        <v>#N/A</v>
      </c>
      <c r="AW19" s="275" t="e">
        <f t="shared" si="36"/>
        <v>#N/A</v>
      </c>
      <c r="AX19" s="267" t="e">
        <f t="shared" si="37"/>
        <v>#N/A</v>
      </c>
      <c r="AY19" s="275" t="e">
        <f t="shared" si="38"/>
        <v>#N/A</v>
      </c>
      <c r="AZ19" s="267" t="e">
        <f t="shared" si="39"/>
        <v>#N/A</v>
      </c>
      <c r="BA19" s="275" t="e">
        <f t="shared" si="40"/>
        <v>#N/A</v>
      </c>
      <c r="BB19" s="267" t="e">
        <f t="shared" si="41"/>
        <v>#N/A</v>
      </c>
      <c r="BC19" s="275" t="e">
        <f t="shared" si="42"/>
        <v>#N/A</v>
      </c>
      <c r="BD19" s="267" t="e">
        <f t="shared" si="43"/>
        <v>#N/A</v>
      </c>
      <c r="BE19" s="275" t="e">
        <f t="shared" si="44"/>
        <v>#N/A</v>
      </c>
      <c r="BF19" s="267" t="e">
        <f t="shared" si="47"/>
        <v>#N/A</v>
      </c>
      <c r="BG19" s="275" t="e">
        <f t="shared" si="45"/>
        <v>#N/A</v>
      </c>
      <c r="BH19" s="267"/>
      <c r="BI19" s="275">
        <f t="shared" si="46"/>
        <v>0</v>
      </c>
      <c r="BJ19" s="267"/>
      <c r="BK19" s="275">
        <f t="shared" si="18"/>
        <v>0</v>
      </c>
      <c r="BL19" s="269">
        <v>90</v>
      </c>
      <c r="BM19" s="276"/>
      <c r="BN19" s="271"/>
      <c r="BO19" s="277" t="e">
        <f t="shared" si="8"/>
        <v>#N/A</v>
      </c>
      <c r="BP19" s="273"/>
      <c r="BQ19" s="273"/>
      <c r="BR19" s="273" t="e">
        <f t="shared" si="9"/>
        <v>#N/A</v>
      </c>
    </row>
    <row r="20" spans="1:70">
      <c r="A20" s="257">
        <f t="shared" si="10"/>
        <v>44910</v>
      </c>
      <c r="B20" s="258">
        <v>17</v>
      </c>
      <c r="C20" s="259">
        <f>[1]master!K21</f>
        <v>1920</v>
      </c>
      <c r="D20" s="260">
        <f t="shared" si="11"/>
        <v>140</v>
      </c>
      <c r="E20" s="261" t="e">
        <f t="shared" si="0"/>
        <v>#N/A</v>
      </c>
      <c r="F20" s="265" t="e">
        <f t="shared" si="12"/>
        <v>#N/A</v>
      </c>
      <c r="G20" s="267" t="e">
        <f t="shared" si="19"/>
        <v>#N/A</v>
      </c>
      <c r="H20" s="264" t="e">
        <f t="shared" si="1"/>
        <v>#N/A</v>
      </c>
      <c r="I20" s="267" t="e">
        <f t="shared" si="20"/>
        <v>#N/A</v>
      </c>
      <c r="J20" s="264" t="e">
        <f t="shared" si="1"/>
        <v>#N/A</v>
      </c>
      <c r="K20" s="267" t="e">
        <f t="shared" si="21"/>
        <v>#N/A</v>
      </c>
      <c r="L20" s="264" t="e">
        <f t="shared" si="1"/>
        <v>#N/A</v>
      </c>
      <c r="M20" s="267" t="e">
        <f t="shared" si="22"/>
        <v>#N/A</v>
      </c>
      <c r="N20" s="264" t="e">
        <f t="shared" si="1"/>
        <v>#N/A</v>
      </c>
      <c r="O20" s="267" t="e">
        <f t="shared" si="23"/>
        <v>#N/A</v>
      </c>
      <c r="P20" s="264" t="e">
        <f t="shared" si="1"/>
        <v>#N/A</v>
      </c>
      <c r="Q20" s="267" t="e">
        <f t="shared" si="24"/>
        <v>#N/A</v>
      </c>
      <c r="R20" s="264" t="e">
        <f t="shared" si="1"/>
        <v>#N/A</v>
      </c>
      <c r="S20" s="267" t="e">
        <f t="shared" si="25"/>
        <v>#N/A</v>
      </c>
      <c r="T20" s="264" t="e">
        <f t="shared" si="1"/>
        <v>#N/A</v>
      </c>
      <c r="U20" s="267" t="e">
        <f t="shared" si="26"/>
        <v>#N/A</v>
      </c>
      <c r="V20" s="264" t="e">
        <f t="shared" si="1"/>
        <v>#N/A</v>
      </c>
      <c r="W20" s="266" t="e">
        <f t="shared" si="27"/>
        <v>#N/A</v>
      </c>
      <c r="X20" s="264" t="e">
        <f t="shared" si="1"/>
        <v>#N/A</v>
      </c>
      <c r="Y20" s="266" t="e">
        <f t="shared" si="28"/>
        <v>#N/A</v>
      </c>
      <c r="Z20" s="264" t="e">
        <f t="shared" si="1"/>
        <v>#N/A</v>
      </c>
      <c r="AA20" s="267" t="e">
        <f t="shared" si="29"/>
        <v>#N/A</v>
      </c>
      <c r="AB20" s="264" t="e">
        <f t="shared" si="1"/>
        <v>#N/A</v>
      </c>
      <c r="AC20" s="267" t="e">
        <f t="shared" si="30"/>
        <v>#N/A</v>
      </c>
      <c r="AD20" s="264" t="e">
        <f t="shared" si="1"/>
        <v>#N/A</v>
      </c>
      <c r="AE20" s="267" t="e">
        <f t="shared" si="31"/>
        <v>#N/A</v>
      </c>
      <c r="AF20" s="264" t="e">
        <f t="shared" si="15"/>
        <v>#N/A</v>
      </c>
      <c r="AG20" s="267" t="e">
        <f t="shared" si="32"/>
        <v>#N/A</v>
      </c>
      <c r="AH20" s="264" t="e">
        <f t="shared" si="1"/>
        <v>#N/A</v>
      </c>
      <c r="AI20" s="266" t="e">
        <f t="shared" si="33"/>
        <v>#N/A</v>
      </c>
      <c r="AJ20" s="264" t="e">
        <f t="shared" si="1"/>
        <v>#N/A</v>
      </c>
      <c r="AK20" s="266" t="e">
        <f t="shared" si="34"/>
        <v>#N/A</v>
      </c>
      <c r="AL20" s="264" t="e">
        <f t="shared" ref="J20:AL31" si="48">AK20-AK19</f>
        <v>#N/A</v>
      </c>
      <c r="AM20" s="269">
        <v>90</v>
      </c>
      <c r="AN20" s="270"/>
      <c r="AO20" s="271">
        <f t="shared" si="13"/>
        <v>0</v>
      </c>
      <c r="AP20" s="271"/>
      <c r="AQ20" s="273" t="e">
        <f t="shared" si="14"/>
        <v>#N/A</v>
      </c>
      <c r="AR20" s="273" t="e">
        <f t="shared" si="14"/>
        <v>#N/A</v>
      </c>
      <c r="AS20" s="274">
        <v>2560</v>
      </c>
      <c r="AT20" s="267" t="e">
        <f t="shared" si="16"/>
        <v>#N/A</v>
      </c>
      <c r="AU20" s="275" t="e">
        <f t="shared" si="17"/>
        <v>#N/A</v>
      </c>
      <c r="AV20" s="267" t="e">
        <f t="shared" si="35"/>
        <v>#N/A</v>
      </c>
      <c r="AW20" s="275" t="e">
        <f t="shared" si="36"/>
        <v>#N/A</v>
      </c>
      <c r="AX20" s="267" t="e">
        <f t="shared" si="37"/>
        <v>#N/A</v>
      </c>
      <c r="AY20" s="275" t="e">
        <f t="shared" si="38"/>
        <v>#N/A</v>
      </c>
      <c r="AZ20" s="267" t="e">
        <f t="shared" si="39"/>
        <v>#N/A</v>
      </c>
      <c r="BA20" s="275" t="e">
        <f t="shared" si="40"/>
        <v>#N/A</v>
      </c>
      <c r="BB20" s="267" t="e">
        <f t="shared" si="41"/>
        <v>#N/A</v>
      </c>
      <c r="BC20" s="275" t="e">
        <f t="shared" si="42"/>
        <v>#N/A</v>
      </c>
      <c r="BD20" s="267" t="e">
        <f t="shared" si="43"/>
        <v>#N/A</v>
      </c>
      <c r="BE20" s="275" t="e">
        <f t="shared" si="44"/>
        <v>#N/A</v>
      </c>
      <c r="BF20" s="267" t="e">
        <f t="shared" si="47"/>
        <v>#N/A</v>
      </c>
      <c r="BG20" s="275" t="e">
        <f t="shared" si="45"/>
        <v>#N/A</v>
      </c>
      <c r="BH20" s="267"/>
      <c r="BI20" s="275">
        <f t="shared" si="46"/>
        <v>0</v>
      </c>
      <c r="BJ20" s="267"/>
      <c r="BK20" s="275">
        <f t="shared" si="18"/>
        <v>0</v>
      </c>
      <c r="BL20" s="269">
        <v>95</v>
      </c>
      <c r="BM20" s="276"/>
      <c r="BN20" s="271"/>
      <c r="BO20" s="277" t="e">
        <f t="shared" si="8"/>
        <v>#N/A</v>
      </c>
      <c r="BP20" s="273"/>
      <c r="BQ20" s="273"/>
      <c r="BR20" s="273" t="e">
        <f t="shared" si="9"/>
        <v>#N/A</v>
      </c>
    </row>
    <row r="21" spans="1:70">
      <c r="A21" s="257">
        <f t="shared" si="10"/>
        <v>44917</v>
      </c>
      <c r="B21" s="258">
        <v>18</v>
      </c>
      <c r="C21" s="259">
        <f>[1]master!K22</f>
        <v>2060</v>
      </c>
      <c r="D21" s="260">
        <f t="shared" si="11"/>
        <v>140</v>
      </c>
      <c r="E21" s="261" t="e">
        <f t="shared" si="0"/>
        <v>#N/A</v>
      </c>
      <c r="F21" s="265" t="e">
        <f t="shared" si="12"/>
        <v>#N/A</v>
      </c>
      <c r="G21" s="267" t="e">
        <f t="shared" si="19"/>
        <v>#N/A</v>
      </c>
      <c r="H21" s="264" t="e">
        <f t="shared" ref="H21:H31" si="49">G21-G20</f>
        <v>#N/A</v>
      </c>
      <c r="I21" s="267" t="e">
        <f t="shared" si="20"/>
        <v>#N/A</v>
      </c>
      <c r="J21" s="264" t="e">
        <f t="shared" si="48"/>
        <v>#N/A</v>
      </c>
      <c r="K21" s="267" t="e">
        <f t="shared" si="21"/>
        <v>#N/A</v>
      </c>
      <c r="L21" s="264" t="e">
        <f t="shared" si="48"/>
        <v>#N/A</v>
      </c>
      <c r="M21" s="267" t="e">
        <f t="shared" si="22"/>
        <v>#N/A</v>
      </c>
      <c r="N21" s="264" t="e">
        <f t="shared" si="48"/>
        <v>#N/A</v>
      </c>
      <c r="O21" s="267" t="e">
        <f t="shared" si="23"/>
        <v>#N/A</v>
      </c>
      <c r="P21" s="264" t="e">
        <f t="shared" si="48"/>
        <v>#N/A</v>
      </c>
      <c r="Q21" s="267" t="e">
        <f t="shared" si="24"/>
        <v>#N/A</v>
      </c>
      <c r="R21" s="264" t="e">
        <f t="shared" si="48"/>
        <v>#N/A</v>
      </c>
      <c r="S21" s="267" t="e">
        <f t="shared" si="25"/>
        <v>#N/A</v>
      </c>
      <c r="T21" s="264" t="e">
        <f t="shared" si="48"/>
        <v>#N/A</v>
      </c>
      <c r="U21" s="267" t="e">
        <f t="shared" si="26"/>
        <v>#N/A</v>
      </c>
      <c r="V21" s="264" t="e">
        <f t="shared" si="48"/>
        <v>#N/A</v>
      </c>
      <c r="W21" s="266" t="e">
        <f t="shared" si="27"/>
        <v>#N/A</v>
      </c>
      <c r="X21" s="264" t="e">
        <f t="shared" si="48"/>
        <v>#N/A</v>
      </c>
      <c r="Y21" s="266" t="e">
        <f t="shared" si="28"/>
        <v>#N/A</v>
      </c>
      <c r="Z21" s="264" t="e">
        <f t="shared" si="48"/>
        <v>#N/A</v>
      </c>
      <c r="AA21" s="267" t="e">
        <f t="shared" si="29"/>
        <v>#N/A</v>
      </c>
      <c r="AB21" s="264" t="e">
        <f t="shared" si="48"/>
        <v>#N/A</v>
      </c>
      <c r="AC21" s="267" t="e">
        <f t="shared" si="30"/>
        <v>#N/A</v>
      </c>
      <c r="AD21" s="264" t="e">
        <f t="shared" ref="AD21:AD31" si="50">AC21-AC20</f>
        <v>#N/A</v>
      </c>
      <c r="AE21" s="267" t="e">
        <f t="shared" si="31"/>
        <v>#N/A</v>
      </c>
      <c r="AF21" s="264" t="e">
        <f t="shared" si="15"/>
        <v>#N/A</v>
      </c>
      <c r="AG21" s="267" t="e">
        <f t="shared" si="32"/>
        <v>#N/A</v>
      </c>
      <c r="AH21" s="264" t="e">
        <f t="shared" si="48"/>
        <v>#N/A</v>
      </c>
      <c r="AI21" s="266" t="e">
        <f t="shared" si="33"/>
        <v>#N/A</v>
      </c>
      <c r="AJ21" s="264" t="e">
        <f t="shared" si="48"/>
        <v>#N/A</v>
      </c>
      <c r="AK21" s="266" t="e">
        <f t="shared" si="34"/>
        <v>#N/A</v>
      </c>
      <c r="AL21" s="264" t="e">
        <f t="shared" si="48"/>
        <v>#N/A</v>
      </c>
      <c r="AM21" s="269">
        <v>97</v>
      </c>
      <c r="AN21" s="270"/>
      <c r="AO21" s="271">
        <f t="shared" si="13"/>
        <v>0</v>
      </c>
      <c r="AP21" s="271"/>
      <c r="AQ21" s="273" t="e">
        <f t="shared" ref="AQ21:AR31" si="51">IF(DE24&gt;0,DE24,NA())</f>
        <v>#N/A</v>
      </c>
      <c r="AR21" s="273" t="e">
        <f t="shared" si="51"/>
        <v>#N/A</v>
      </c>
      <c r="AS21" s="274">
        <v>2715</v>
      </c>
      <c r="AT21" s="267" t="e">
        <f t="shared" si="16"/>
        <v>#N/A</v>
      </c>
      <c r="AU21" s="275" t="e">
        <f t="shared" si="17"/>
        <v>#N/A</v>
      </c>
      <c r="AV21" s="267" t="e">
        <f t="shared" si="35"/>
        <v>#N/A</v>
      </c>
      <c r="AW21" s="275" t="e">
        <f t="shared" si="36"/>
        <v>#N/A</v>
      </c>
      <c r="AX21" s="267" t="e">
        <f t="shared" si="37"/>
        <v>#N/A</v>
      </c>
      <c r="AY21" s="275" t="e">
        <f t="shared" si="38"/>
        <v>#N/A</v>
      </c>
      <c r="AZ21" s="267" t="e">
        <f t="shared" si="39"/>
        <v>#N/A</v>
      </c>
      <c r="BA21" s="275" t="e">
        <f t="shared" si="40"/>
        <v>#N/A</v>
      </c>
      <c r="BB21" s="267" t="e">
        <f t="shared" si="41"/>
        <v>#N/A</v>
      </c>
      <c r="BC21" s="275" t="e">
        <f t="shared" si="42"/>
        <v>#N/A</v>
      </c>
      <c r="BD21" s="267" t="e">
        <f t="shared" si="43"/>
        <v>#N/A</v>
      </c>
      <c r="BE21" s="275" t="e">
        <f t="shared" si="44"/>
        <v>#N/A</v>
      </c>
      <c r="BF21" s="267" t="e">
        <f t="shared" si="47"/>
        <v>#N/A</v>
      </c>
      <c r="BG21" s="275" t="e">
        <f t="shared" si="45"/>
        <v>#N/A</v>
      </c>
      <c r="BH21" s="267"/>
      <c r="BI21" s="275">
        <f t="shared" si="46"/>
        <v>0</v>
      </c>
      <c r="BJ21" s="267"/>
      <c r="BK21" s="275">
        <f t="shared" si="18"/>
        <v>0</v>
      </c>
      <c r="BL21" s="269">
        <v>97</v>
      </c>
      <c r="BM21" s="276"/>
      <c r="BN21" s="271"/>
      <c r="BO21" s="277" t="e">
        <f t="shared" si="8"/>
        <v>#N/A</v>
      </c>
      <c r="BP21" s="273"/>
      <c r="BQ21" s="273"/>
      <c r="BR21" s="273" t="e">
        <f t="shared" si="9"/>
        <v>#N/A</v>
      </c>
    </row>
    <row r="22" spans="1:70">
      <c r="A22" s="257">
        <f t="shared" si="10"/>
        <v>44924</v>
      </c>
      <c r="B22" s="258">
        <v>19</v>
      </c>
      <c r="C22" s="283">
        <f>[1]master!K23</f>
        <v>2200</v>
      </c>
      <c r="D22" s="260">
        <f t="shared" si="11"/>
        <v>140</v>
      </c>
      <c r="E22" s="261" t="e">
        <f t="shared" si="0"/>
        <v>#N/A</v>
      </c>
      <c r="F22" s="265" t="e">
        <f t="shared" si="12"/>
        <v>#N/A</v>
      </c>
      <c r="G22" s="267" t="e">
        <f t="shared" si="19"/>
        <v>#N/A</v>
      </c>
      <c r="H22" s="264" t="e">
        <f t="shared" si="49"/>
        <v>#N/A</v>
      </c>
      <c r="I22" s="267" t="e">
        <f t="shared" si="20"/>
        <v>#N/A</v>
      </c>
      <c r="J22" s="264" t="e">
        <f t="shared" si="48"/>
        <v>#N/A</v>
      </c>
      <c r="K22" s="267" t="e">
        <f t="shared" si="21"/>
        <v>#N/A</v>
      </c>
      <c r="L22" s="264" t="e">
        <f t="shared" si="48"/>
        <v>#N/A</v>
      </c>
      <c r="M22" s="267" t="e">
        <f t="shared" si="22"/>
        <v>#N/A</v>
      </c>
      <c r="N22" s="264" t="e">
        <f t="shared" si="48"/>
        <v>#N/A</v>
      </c>
      <c r="O22" s="267" t="e">
        <f t="shared" si="23"/>
        <v>#N/A</v>
      </c>
      <c r="P22" s="264" t="e">
        <f t="shared" si="48"/>
        <v>#N/A</v>
      </c>
      <c r="Q22" s="267" t="e">
        <f t="shared" si="24"/>
        <v>#N/A</v>
      </c>
      <c r="R22" s="264" t="e">
        <f t="shared" si="48"/>
        <v>#N/A</v>
      </c>
      <c r="S22" s="267" t="e">
        <f t="shared" si="25"/>
        <v>#N/A</v>
      </c>
      <c r="T22" s="264" t="e">
        <f t="shared" si="48"/>
        <v>#N/A</v>
      </c>
      <c r="U22" s="267" t="e">
        <f t="shared" si="26"/>
        <v>#N/A</v>
      </c>
      <c r="V22" s="264" t="e">
        <f t="shared" si="48"/>
        <v>#N/A</v>
      </c>
      <c r="W22" s="266" t="e">
        <f t="shared" si="27"/>
        <v>#N/A</v>
      </c>
      <c r="X22" s="264" t="e">
        <f t="shared" si="48"/>
        <v>#N/A</v>
      </c>
      <c r="Y22" s="266" t="e">
        <f t="shared" si="28"/>
        <v>#N/A</v>
      </c>
      <c r="Z22" s="264" t="e">
        <f t="shared" si="48"/>
        <v>#N/A</v>
      </c>
      <c r="AA22" s="267" t="e">
        <f t="shared" si="29"/>
        <v>#N/A</v>
      </c>
      <c r="AB22" s="264" t="e">
        <f t="shared" si="48"/>
        <v>#N/A</v>
      </c>
      <c r="AC22" s="267" t="e">
        <f t="shared" si="30"/>
        <v>#N/A</v>
      </c>
      <c r="AD22" s="264" t="e">
        <f t="shared" si="50"/>
        <v>#N/A</v>
      </c>
      <c r="AE22" s="267" t="e">
        <f t="shared" si="31"/>
        <v>#N/A</v>
      </c>
      <c r="AF22" s="264" t="e">
        <f t="shared" si="15"/>
        <v>#N/A</v>
      </c>
      <c r="AG22" s="267" t="e">
        <f t="shared" si="32"/>
        <v>#N/A</v>
      </c>
      <c r="AH22" s="264" t="e">
        <f t="shared" si="48"/>
        <v>#N/A</v>
      </c>
      <c r="AI22" s="266" t="e">
        <f t="shared" si="33"/>
        <v>#N/A</v>
      </c>
      <c r="AJ22" s="264" t="e">
        <f t="shared" si="48"/>
        <v>#N/A</v>
      </c>
      <c r="AK22" s="266" t="e">
        <f t="shared" si="34"/>
        <v>#N/A</v>
      </c>
      <c r="AL22" s="264" t="e">
        <f t="shared" si="48"/>
        <v>#N/A</v>
      </c>
      <c r="AM22" s="284">
        <v>104</v>
      </c>
      <c r="AN22" s="270"/>
      <c r="AO22" s="271">
        <f t="shared" si="13"/>
        <v>0</v>
      </c>
      <c r="AP22" s="271"/>
      <c r="AQ22" s="273" t="e">
        <f t="shared" si="51"/>
        <v>#N/A</v>
      </c>
      <c r="AR22" s="273" t="e">
        <f t="shared" si="51"/>
        <v>#N/A</v>
      </c>
      <c r="AS22" s="285">
        <v>2875</v>
      </c>
      <c r="AT22" s="267" t="e">
        <f t="shared" si="16"/>
        <v>#N/A</v>
      </c>
      <c r="AU22" s="275" t="e">
        <f t="shared" si="17"/>
        <v>#N/A</v>
      </c>
      <c r="AV22" s="267" t="e">
        <f t="shared" si="35"/>
        <v>#N/A</v>
      </c>
      <c r="AW22" s="275" t="e">
        <f t="shared" si="36"/>
        <v>#N/A</v>
      </c>
      <c r="AX22" s="267" t="e">
        <f t="shared" si="37"/>
        <v>#N/A</v>
      </c>
      <c r="AY22" s="275" t="e">
        <f t="shared" si="38"/>
        <v>#N/A</v>
      </c>
      <c r="AZ22" s="267" t="e">
        <f t="shared" si="39"/>
        <v>#N/A</v>
      </c>
      <c r="BA22" s="275" t="e">
        <f t="shared" si="40"/>
        <v>#N/A</v>
      </c>
      <c r="BB22" s="267" t="e">
        <f t="shared" si="41"/>
        <v>#N/A</v>
      </c>
      <c r="BC22" s="275" t="e">
        <f t="shared" si="42"/>
        <v>#N/A</v>
      </c>
      <c r="BD22" s="267" t="e">
        <f t="shared" si="43"/>
        <v>#N/A</v>
      </c>
      <c r="BE22" s="275" t="e">
        <f t="shared" si="44"/>
        <v>#N/A</v>
      </c>
      <c r="BF22" s="267" t="e">
        <f t="shared" si="47"/>
        <v>#N/A</v>
      </c>
      <c r="BG22" s="275" t="e">
        <f t="shared" si="45"/>
        <v>#N/A</v>
      </c>
      <c r="BH22" s="267"/>
      <c r="BI22" s="275">
        <f t="shared" si="46"/>
        <v>0</v>
      </c>
      <c r="BJ22" s="267"/>
      <c r="BK22" s="275">
        <f t="shared" si="18"/>
        <v>0</v>
      </c>
      <c r="BL22" s="284">
        <v>99</v>
      </c>
      <c r="BM22" s="276"/>
      <c r="BN22" s="271"/>
      <c r="BO22" s="277" t="e">
        <f t="shared" si="8"/>
        <v>#N/A</v>
      </c>
      <c r="BP22" s="273"/>
      <c r="BQ22" s="273"/>
      <c r="BR22" s="273" t="e">
        <f t="shared" si="9"/>
        <v>#N/A</v>
      </c>
    </row>
    <row r="23" spans="1:70">
      <c r="A23" s="257">
        <f t="shared" si="10"/>
        <v>44931</v>
      </c>
      <c r="B23" s="258">
        <v>20</v>
      </c>
      <c r="C23" s="283">
        <f>[1]master!K24</f>
        <v>2340</v>
      </c>
      <c r="D23" s="260">
        <f t="shared" si="11"/>
        <v>140</v>
      </c>
      <c r="E23" s="261" t="e">
        <f t="shared" si="0"/>
        <v>#N/A</v>
      </c>
      <c r="F23" s="265" t="e">
        <f t="shared" si="12"/>
        <v>#N/A</v>
      </c>
      <c r="G23" s="267" t="e">
        <f t="shared" si="19"/>
        <v>#N/A</v>
      </c>
      <c r="H23" s="264" t="e">
        <f t="shared" si="49"/>
        <v>#N/A</v>
      </c>
      <c r="I23" s="267" t="e">
        <f t="shared" si="20"/>
        <v>#N/A</v>
      </c>
      <c r="J23" s="264" t="e">
        <f t="shared" si="48"/>
        <v>#N/A</v>
      </c>
      <c r="K23" s="267" t="e">
        <f t="shared" si="21"/>
        <v>#N/A</v>
      </c>
      <c r="L23" s="264" t="e">
        <f t="shared" si="48"/>
        <v>#N/A</v>
      </c>
      <c r="M23" s="267" t="e">
        <f t="shared" si="22"/>
        <v>#N/A</v>
      </c>
      <c r="N23" s="264" t="e">
        <f t="shared" si="48"/>
        <v>#N/A</v>
      </c>
      <c r="O23" s="267" t="e">
        <f t="shared" si="23"/>
        <v>#N/A</v>
      </c>
      <c r="P23" s="264" t="e">
        <f t="shared" si="48"/>
        <v>#N/A</v>
      </c>
      <c r="Q23" s="267" t="e">
        <f t="shared" si="24"/>
        <v>#N/A</v>
      </c>
      <c r="R23" s="264" t="e">
        <f t="shared" si="48"/>
        <v>#N/A</v>
      </c>
      <c r="S23" s="267" t="e">
        <f t="shared" si="25"/>
        <v>#N/A</v>
      </c>
      <c r="T23" s="264" t="e">
        <f t="shared" si="48"/>
        <v>#N/A</v>
      </c>
      <c r="U23" s="267" t="e">
        <f t="shared" si="26"/>
        <v>#N/A</v>
      </c>
      <c r="V23" s="264" t="e">
        <f t="shared" si="48"/>
        <v>#N/A</v>
      </c>
      <c r="W23" s="266" t="e">
        <f t="shared" si="27"/>
        <v>#N/A</v>
      </c>
      <c r="X23" s="264" t="e">
        <f t="shared" si="48"/>
        <v>#N/A</v>
      </c>
      <c r="Y23" s="266" t="e">
        <f t="shared" si="28"/>
        <v>#N/A</v>
      </c>
      <c r="Z23" s="264" t="e">
        <f t="shared" si="48"/>
        <v>#N/A</v>
      </c>
      <c r="AA23" s="267" t="e">
        <f t="shared" si="29"/>
        <v>#N/A</v>
      </c>
      <c r="AB23" s="264" t="e">
        <f t="shared" si="48"/>
        <v>#N/A</v>
      </c>
      <c r="AC23" s="267" t="e">
        <f t="shared" si="30"/>
        <v>#N/A</v>
      </c>
      <c r="AD23" s="264" t="e">
        <f t="shared" si="50"/>
        <v>#N/A</v>
      </c>
      <c r="AE23" s="267" t="e">
        <f t="shared" si="31"/>
        <v>#N/A</v>
      </c>
      <c r="AF23" s="264" t="e">
        <f t="shared" si="15"/>
        <v>#N/A</v>
      </c>
      <c r="AG23" s="267" t="e">
        <f t="shared" si="32"/>
        <v>#N/A</v>
      </c>
      <c r="AH23" s="264" t="e">
        <f t="shared" si="48"/>
        <v>#N/A</v>
      </c>
      <c r="AI23" s="266" t="e">
        <f t="shared" si="33"/>
        <v>#N/A</v>
      </c>
      <c r="AJ23" s="264" t="e">
        <f t="shared" si="48"/>
        <v>#N/A</v>
      </c>
      <c r="AK23" s="266" t="e">
        <f t="shared" si="34"/>
        <v>#N/A</v>
      </c>
      <c r="AL23" s="264" t="e">
        <f t="shared" si="48"/>
        <v>#N/A</v>
      </c>
      <c r="AM23" s="284">
        <v>110</v>
      </c>
      <c r="AN23" s="270"/>
      <c r="AO23" s="271">
        <f t="shared" si="13"/>
        <v>0</v>
      </c>
      <c r="AP23" s="271"/>
      <c r="AQ23" s="273" t="e">
        <f t="shared" si="51"/>
        <v>#N/A</v>
      </c>
      <c r="AR23" s="273" t="e">
        <f t="shared" si="51"/>
        <v>#N/A</v>
      </c>
      <c r="AS23" s="285">
        <v>3035</v>
      </c>
      <c r="AT23" s="267" t="e">
        <f t="shared" si="16"/>
        <v>#N/A</v>
      </c>
      <c r="AU23" s="275" t="e">
        <f>AT23-AT22</f>
        <v>#N/A</v>
      </c>
      <c r="AV23" s="267" t="e">
        <f t="shared" si="35"/>
        <v>#N/A</v>
      </c>
      <c r="AW23" s="275" t="e">
        <f t="shared" si="36"/>
        <v>#N/A</v>
      </c>
      <c r="AX23" s="267" t="e">
        <f t="shared" si="37"/>
        <v>#N/A</v>
      </c>
      <c r="AY23" s="275" t="e">
        <f t="shared" si="38"/>
        <v>#N/A</v>
      </c>
      <c r="AZ23" s="267" t="e">
        <f t="shared" si="39"/>
        <v>#N/A</v>
      </c>
      <c r="BA23" s="275" t="e">
        <f t="shared" si="40"/>
        <v>#N/A</v>
      </c>
      <c r="BB23" s="267" t="e">
        <f t="shared" si="41"/>
        <v>#N/A</v>
      </c>
      <c r="BC23" s="275" t="e">
        <f t="shared" si="42"/>
        <v>#N/A</v>
      </c>
      <c r="BD23" s="267" t="e">
        <f t="shared" si="43"/>
        <v>#N/A</v>
      </c>
      <c r="BE23" s="275" t="e">
        <f t="shared" si="44"/>
        <v>#N/A</v>
      </c>
      <c r="BF23" s="267" t="e">
        <f t="shared" si="47"/>
        <v>#N/A</v>
      </c>
      <c r="BG23" s="275" t="e">
        <f t="shared" si="45"/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1"/>
      <c r="BO23" s="277" t="e">
        <f t="shared" si="8"/>
        <v>#N/A</v>
      </c>
      <c r="BP23" s="273"/>
      <c r="BQ23" s="273"/>
      <c r="BR23" s="273" t="e">
        <f t="shared" si="9"/>
        <v>#N/A</v>
      </c>
    </row>
    <row r="24" spans="1:70">
      <c r="A24" s="257">
        <f t="shared" si="10"/>
        <v>44938</v>
      </c>
      <c r="B24" s="258">
        <v>21</v>
      </c>
      <c r="C24" s="283">
        <f>[1]master!K25</f>
        <v>2505</v>
      </c>
      <c r="D24" s="260">
        <f t="shared" si="11"/>
        <v>165</v>
      </c>
      <c r="E24" s="261" t="e">
        <f t="shared" si="0"/>
        <v>#N/A</v>
      </c>
      <c r="F24" s="265" t="e">
        <f t="shared" si="12"/>
        <v>#N/A</v>
      </c>
      <c r="G24" s="267" t="e">
        <f t="shared" si="19"/>
        <v>#N/A</v>
      </c>
      <c r="H24" s="264" t="e">
        <f t="shared" si="49"/>
        <v>#N/A</v>
      </c>
      <c r="I24" s="267" t="e">
        <f t="shared" si="20"/>
        <v>#N/A</v>
      </c>
      <c r="J24" s="264" t="e">
        <f t="shared" si="48"/>
        <v>#N/A</v>
      </c>
      <c r="K24" s="267" t="e">
        <f t="shared" si="21"/>
        <v>#N/A</v>
      </c>
      <c r="L24" s="264" t="e">
        <f t="shared" si="48"/>
        <v>#N/A</v>
      </c>
      <c r="M24" s="267" t="e">
        <f t="shared" si="22"/>
        <v>#N/A</v>
      </c>
      <c r="N24" s="264" t="e">
        <f t="shared" si="48"/>
        <v>#N/A</v>
      </c>
      <c r="O24" s="267" t="e">
        <f t="shared" si="23"/>
        <v>#N/A</v>
      </c>
      <c r="P24" s="264" t="e">
        <f t="shared" si="48"/>
        <v>#N/A</v>
      </c>
      <c r="Q24" s="267" t="e">
        <f t="shared" si="24"/>
        <v>#N/A</v>
      </c>
      <c r="R24" s="264" t="e">
        <f t="shared" si="48"/>
        <v>#N/A</v>
      </c>
      <c r="S24" s="267" t="e">
        <f t="shared" si="25"/>
        <v>#N/A</v>
      </c>
      <c r="T24" s="264" t="e">
        <f t="shared" si="48"/>
        <v>#N/A</v>
      </c>
      <c r="U24" s="267" t="e">
        <f t="shared" si="26"/>
        <v>#N/A</v>
      </c>
      <c r="V24" s="264" t="e">
        <f t="shared" si="48"/>
        <v>#N/A</v>
      </c>
      <c r="W24" s="266" t="e">
        <f t="shared" si="27"/>
        <v>#N/A</v>
      </c>
      <c r="X24" s="264" t="e">
        <f t="shared" si="48"/>
        <v>#N/A</v>
      </c>
      <c r="Y24" s="266" t="e">
        <f t="shared" si="28"/>
        <v>#N/A</v>
      </c>
      <c r="Z24" s="264" t="e">
        <f t="shared" si="48"/>
        <v>#N/A</v>
      </c>
      <c r="AA24" s="267" t="e">
        <f t="shared" si="29"/>
        <v>#N/A</v>
      </c>
      <c r="AB24" s="264" t="e">
        <f t="shared" si="48"/>
        <v>#N/A</v>
      </c>
      <c r="AC24" s="267" t="e">
        <f t="shared" si="30"/>
        <v>#N/A</v>
      </c>
      <c r="AD24" s="264" t="e">
        <f t="shared" si="50"/>
        <v>#N/A</v>
      </c>
      <c r="AE24" s="267" t="e">
        <f t="shared" si="31"/>
        <v>#N/A</v>
      </c>
      <c r="AF24" s="264" t="e">
        <f t="shared" si="15"/>
        <v>#N/A</v>
      </c>
      <c r="AG24" s="267" t="e">
        <f t="shared" si="32"/>
        <v>#N/A</v>
      </c>
      <c r="AH24" s="264" t="e">
        <f t="shared" si="48"/>
        <v>#N/A</v>
      </c>
      <c r="AI24" s="266" t="e">
        <f t="shared" si="33"/>
        <v>#N/A</v>
      </c>
      <c r="AJ24" s="264" t="e">
        <f t="shared" si="48"/>
        <v>#N/A</v>
      </c>
      <c r="AK24" s="266" t="e">
        <f t="shared" si="34"/>
        <v>#N/A</v>
      </c>
      <c r="AL24" s="264" t="e">
        <f t="shared" si="48"/>
        <v>#N/A</v>
      </c>
      <c r="AM24" s="284">
        <v>114</v>
      </c>
      <c r="AN24" s="270"/>
      <c r="AO24" s="271">
        <f t="shared" si="13"/>
        <v>0</v>
      </c>
      <c r="AP24" s="271"/>
      <c r="AQ24" s="273" t="e">
        <f t="shared" si="51"/>
        <v>#N/A</v>
      </c>
      <c r="AR24" s="273" t="e">
        <f t="shared" si="51"/>
        <v>#N/A</v>
      </c>
      <c r="AS24" s="285">
        <v>3195</v>
      </c>
      <c r="AT24" s="267" t="e">
        <f t="shared" si="16"/>
        <v>#N/A</v>
      </c>
      <c r="AU24" s="275" t="e">
        <f t="shared" ref="AU24:AU31" si="52">AT24-AT23</f>
        <v>#N/A</v>
      </c>
      <c r="AV24" s="267" t="e">
        <f t="shared" si="35"/>
        <v>#N/A</v>
      </c>
      <c r="AW24" s="275" t="e">
        <f t="shared" si="36"/>
        <v>#N/A</v>
      </c>
      <c r="AX24" s="267" t="e">
        <f t="shared" si="37"/>
        <v>#N/A</v>
      </c>
      <c r="AY24" s="275" t="e">
        <f t="shared" si="38"/>
        <v>#N/A</v>
      </c>
      <c r="AZ24" s="267" t="e">
        <f t="shared" si="39"/>
        <v>#N/A</v>
      </c>
      <c r="BA24" s="275" t="e">
        <f t="shared" si="40"/>
        <v>#N/A</v>
      </c>
      <c r="BB24" s="267" t="e">
        <f t="shared" si="41"/>
        <v>#N/A</v>
      </c>
      <c r="BC24" s="275" t="e">
        <f t="shared" si="42"/>
        <v>#N/A</v>
      </c>
      <c r="BD24" s="267" t="e">
        <f t="shared" si="43"/>
        <v>#N/A</v>
      </c>
      <c r="BE24" s="275" t="e">
        <f t="shared" si="44"/>
        <v>#N/A</v>
      </c>
      <c r="BF24" s="267" t="e">
        <f t="shared" si="47"/>
        <v>#N/A</v>
      </c>
      <c r="BG24" s="275" t="e">
        <f t="shared" si="45"/>
        <v>#N/A</v>
      </c>
      <c r="BH24" s="267"/>
      <c r="BI24" s="275">
        <f t="shared" ref="BI24:BI31" si="53">BH24-BH23</f>
        <v>0</v>
      </c>
      <c r="BJ24" s="267"/>
      <c r="BK24" s="275">
        <f t="shared" ref="BK24:BK31" si="54">BJ24-BJ23</f>
        <v>0</v>
      </c>
      <c r="BL24" s="284">
        <v>104</v>
      </c>
      <c r="BM24" s="276"/>
      <c r="BN24" s="271"/>
      <c r="BO24" s="277" t="e">
        <f t="shared" si="8"/>
        <v>#N/A</v>
      </c>
      <c r="BP24" s="273"/>
      <c r="BQ24" s="273"/>
      <c r="BR24" s="273" t="e">
        <f t="shared" si="9"/>
        <v>#N/A</v>
      </c>
    </row>
    <row r="25" spans="1:70">
      <c r="A25" s="257">
        <f t="shared" si="10"/>
        <v>44945</v>
      </c>
      <c r="B25" s="258">
        <v>22</v>
      </c>
      <c r="C25" s="283">
        <f>[1]master!K26</f>
        <v>2675</v>
      </c>
      <c r="D25" s="260">
        <f t="shared" si="11"/>
        <v>170</v>
      </c>
      <c r="E25" s="261" t="e">
        <f t="shared" si="0"/>
        <v>#N/A</v>
      </c>
      <c r="F25" s="265" t="e">
        <f t="shared" si="12"/>
        <v>#N/A</v>
      </c>
      <c r="G25" s="267" t="e">
        <f t="shared" si="19"/>
        <v>#N/A</v>
      </c>
      <c r="H25" s="264" t="e">
        <f t="shared" si="49"/>
        <v>#N/A</v>
      </c>
      <c r="I25" s="267" t="e">
        <f t="shared" si="20"/>
        <v>#N/A</v>
      </c>
      <c r="J25" s="264" t="e">
        <f t="shared" si="48"/>
        <v>#N/A</v>
      </c>
      <c r="K25" s="267" t="e">
        <f t="shared" si="21"/>
        <v>#N/A</v>
      </c>
      <c r="L25" s="264" t="e">
        <f t="shared" si="48"/>
        <v>#N/A</v>
      </c>
      <c r="M25" s="267" t="e">
        <f t="shared" si="22"/>
        <v>#N/A</v>
      </c>
      <c r="N25" s="264" t="e">
        <f t="shared" si="48"/>
        <v>#N/A</v>
      </c>
      <c r="O25" s="267" t="e">
        <f t="shared" si="23"/>
        <v>#N/A</v>
      </c>
      <c r="P25" s="264" t="e">
        <f t="shared" si="48"/>
        <v>#N/A</v>
      </c>
      <c r="Q25" s="267" t="e">
        <f t="shared" si="24"/>
        <v>#N/A</v>
      </c>
      <c r="R25" s="264" t="e">
        <f t="shared" si="48"/>
        <v>#N/A</v>
      </c>
      <c r="S25" s="267" t="e">
        <f t="shared" si="25"/>
        <v>#N/A</v>
      </c>
      <c r="T25" s="264" t="e">
        <f t="shared" si="48"/>
        <v>#N/A</v>
      </c>
      <c r="U25" s="267" t="e">
        <f t="shared" si="26"/>
        <v>#N/A</v>
      </c>
      <c r="V25" s="264" t="e">
        <f t="shared" si="48"/>
        <v>#N/A</v>
      </c>
      <c r="W25" s="266" t="e">
        <f t="shared" si="27"/>
        <v>#N/A</v>
      </c>
      <c r="X25" s="264" t="e">
        <f t="shared" si="48"/>
        <v>#N/A</v>
      </c>
      <c r="Y25" s="266" t="e">
        <f t="shared" si="28"/>
        <v>#N/A</v>
      </c>
      <c r="Z25" s="264" t="e">
        <f t="shared" si="48"/>
        <v>#N/A</v>
      </c>
      <c r="AA25" s="267" t="e">
        <f t="shared" si="29"/>
        <v>#N/A</v>
      </c>
      <c r="AB25" s="264" t="e">
        <f t="shared" si="48"/>
        <v>#N/A</v>
      </c>
      <c r="AC25" s="267" t="e">
        <f t="shared" si="30"/>
        <v>#N/A</v>
      </c>
      <c r="AD25" s="264" t="e">
        <f t="shared" si="50"/>
        <v>#N/A</v>
      </c>
      <c r="AE25" s="267" t="e">
        <f t="shared" si="31"/>
        <v>#N/A</v>
      </c>
      <c r="AF25" s="264" t="e">
        <f t="shared" si="15"/>
        <v>#N/A</v>
      </c>
      <c r="AG25" s="267" t="e">
        <f t="shared" si="32"/>
        <v>#N/A</v>
      </c>
      <c r="AH25" s="264" t="e">
        <f t="shared" si="48"/>
        <v>#N/A</v>
      </c>
      <c r="AI25" s="266" t="e">
        <f t="shared" si="33"/>
        <v>#N/A</v>
      </c>
      <c r="AJ25" s="264" t="e">
        <f t="shared" si="48"/>
        <v>#N/A</v>
      </c>
      <c r="AK25" s="266" t="e">
        <f t="shared" si="34"/>
        <v>#N/A</v>
      </c>
      <c r="AL25" s="264" t="e">
        <f t="shared" si="48"/>
        <v>#N/A</v>
      </c>
      <c r="AM25" s="284">
        <v>117</v>
      </c>
      <c r="AN25" s="286"/>
      <c r="AO25" s="271">
        <f t="shared" si="13"/>
        <v>0</v>
      </c>
      <c r="AP25" s="271"/>
      <c r="AQ25" s="273" t="e">
        <f t="shared" si="51"/>
        <v>#N/A</v>
      </c>
      <c r="AR25" s="273" t="e">
        <f t="shared" si="51"/>
        <v>#N/A</v>
      </c>
      <c r="AS25" s="285">
        <v>3355</v>
      </c>
      <c r="AT25" s="267" t="e">
        <f t="shared" si="16"/>
        <v>#N/A</v>
      </c>
      <c r="AU25" s="275" t="e">
        <f t="shared" si="52"/>
        <v>#N/A</v>
      </c>
      <c r="AV25" s="267" t="e">
        <f t="shared" si="35"/>
        <v>#N/A</v>
      </c>
      <c r="AW25" s="275" t="e">
        <f t="shared" si="36"/>
        <v>#N/A</v>
      </c>
      <c r="AX25" s="267" t="e">
        <f t="shared" si="37"/>
        <v>#N/A</v>
      </c>
      <c r="AY25" s="275" t="e">
        <f t="shared" si="38"/>
        <v>#N/A</v>
      </c>
      <c r="AZ25" s="267" t="e">
        <f t="shared" si="39"/>
        <v>#N/A</v>
      </c>
      <c r="BA25" s="275" t="e">
        <f t="shared" si="40"/>
        <v>#N/A</v>
      </c>
      <c r="BB25" s="267" t="e">
        <f t="shared" si="41"/>
        <v>#N/A</v>
      </c>
      <c r="BC25" s="275" t="e">
        <f t="shared" si="42"/>
        <v>#N/A</v>
      </c>
      <c r="BD25" s="267" t="e">
        <f t="shared" si="43"/>
        <v>#N/A</v>
      </c>
      <c r="BE25" s="275" t="e">
        <f t="shared" si="44"/>
        <v>#N/A</v>
      </c>
      <c r="BF25" s="267" t="e">
        <f t="shared" si="47"/>
        <v>#N/A</v>
      </c>
      <c r="BG25" s="275" t="e">
        <f t="shared" si="45"/>
        <v>#N/A</v>
      </c>
      <c r="BH25" s="267"/>
      <c r="BI25" s="275">
        <f t="shared" si="53"/>
        <v>0</v>
      </c>
      <c r="BJ25" s="267"/>
      <c r="BK25" s="275">
        <f t="shared" si="54"/>
        <v>0</v>
      </c>
      <c r="BL25" s="284">
        <v>110</v>
      </c>
      <c r="BM25" s="276"/>
      <c r="BN25" s="271"/>
      <c r="BO25" s="277" t="e">
        <f t="shared" si="8"/>
        <v>#N/A</v>
      </c>
      <c r="BP25" s="273"/>
      <c r="BQ25" s="273"/>
      <c r="BR25" s="273" t="e">
        <f t="shared" si="9"/>
        <v>#N/A</v>
      </c>
    </row>
    <row r="26" spans="1:70">
      <c r="A26" s="257">
        <f t="shared" si="10"/>
        <v>44952</v>
      </c>
      <c r="B26" s="258">
        <v>23</v>
      </c>
      <c r="C26" s="283">
        <f>[1]master!K27</f>
        <v>2825</v>
      </c>
      <c r="D26" s="260">
        <f t="shared" si="11"/>
        <v>150</v>
      </c>
      <c r="E26" s="261" t="e">
        <f t="shared" si="0"/>
        <v>#N/A</v>
      </c>
      <c r="F26" s="265" t="e">
        <f t="shared" si="12"/>
        <v>#N/A</v>
      </c>
      <c r="G26" s="267" t="e">
        <f t="shared" si="19"/>
        <v>#N/A</v>
      </c>
      <c r="H26" s="264" t="e">
        <f t="shared" si="49"/>
        <v>#N/A</v>
      </c>
      <c r="I26" s="267" t="e">
        <f t="shared" si="20"/>
        <v>#N/A</v>
      </c>
      <c r="J26" s="264" t="e">
        <f t="shared" si="48"/>
        <v>#N/A</v>
      </c>
      <c r="K26" s="267" t="e">
        <f t="shared" si="21"/>
        <v>#N/A</v>
      </c>
      <c r="L26" s="264" t="e">
        <f t="shared" si="48"/>
        <v>#N/A</v>
      </c>
      <c r="M26" s="267" t="e">
        <f t="shared" si="22"/>
        <v>#N/A</v>
      </c>
      <c r="N26" s="264" t="e">
        <f t="shared" si="48"/>
        <v>#N/A</v>
      </c>
      <c r="O26" s="267" t="e">
        <f t="shared" si="23"/>
        <v>#N/A</v>
      </c>
      <c r="P26" s="264" t="e">
        <f t="shared" si="48"/>
        <v>#N/A</v>
      </c>
      <c r="Q26" s="267" t="e">
        <f t="shared" si="24"/>
        <v>#N/A</v>
      </c>
      <c r="R26" s="264" t="e">
        <f t="shared" si="48"/>
        <v>#N/A</v>
      </c>
      <c r="S26" s="267" t="e">
        <f t="shared" si="25"/>
        <v>#N/A</v>
      </c>
      <c r="T26" s="264" t="e">
        <f t="shared" si="48"/>
        <v>#N/A</v>
      </c>
      <c r="U26" s="267" t="e">
        <f t="shared" si="26"/>
        <v>#N/A</v>
      </c>
      <c r="V26" s="264" t="e">
        <f t="shared" si="48"/>
        <v>#N/A</v>
      </c>
      <c r="W26" s="266" t="e">
        <f t="shared" si="27"/>
        <v>#N/A</v>
      </c>
      <c r="X26" s="264" t="e">
        <f t="shared" si="48"/>
        <v>#N/A</v>
      </c>
      <c r="Y26" s="266" t="e">
        <f t="shared" si="28"/>
        <v>#N/A</v>
      </c>
      <c r="Z26" s="264" t="e">
        <f t="shared" si="48"/>
        <v>#N/A</v>
      </c>
      <c r="AA26" s="267" t="e">
        <f t="shared" si="29"/>
        <v>#N/A</v>
      </c>
      <c r="AB26" s="264" t="e">
        <f t="shared" si="48"/>
        <v>#N/A</v>
      </c>
      <c r="AC26" s="267" t="e">
        <f t="shared" si="30"/>
        <v>#N/A</v>
      </c>
      <c r="AD26" s="264" t="e">
        <f t="shared" si="50"/>
        <v>#N/A</v>
      </c>
      <c r="AE26" s="267" t="e">
        <f t="shared" si="31"/>
        <v>#N/A</v>
      </c>
      <c r="AF26" s="264" t="e">
        <f t="shared" si="15"/>
        <v>#N/A</v>
      </c>
      <c r="AG26" s="267" t="e">
        <f t="shared" si="32"/>
        <v>#N/A</v>
      </c>
      <c r="AH26" s="264" t="e">
        <f t="shared" si="48"/>
        <v>#N/A</v>
      </c>
      <c r="AI26" s="266" t="e">
        <f t="shared" si="33"/>
        <v>#N/A</v>
      </c>
      <c r="AJ26" s="264" t="e">
        <f t="shared" si="48"/>
        <v>#N/A</v>
      </c>
      <c r="AK26" s="266" t="e">
        <f t="shared" si="34"/>
        <v>#N/A</v>
      </c>
      <c r="AL26" s="264" t="e">
        <f t="shared" si="48"/>
        <v>#N/A</v>
      </c>
      <c r="AM26" s="284">
        <v>119</v>
      </c>
      <c r="AN26" s="286"/>
      <c r="AO26" s="271">
        <f t="shared" si="13"/>
        <v>0</v>
      </c>
      <c r="AP26" s="271"/>
      <c r="AQ26" s="273" t="e">
        <f t="shared" si="51"/>
        <v>#N/A</v>
      </c>
      <c r="AR26" s="273" t="e">
        <f t="shared" si="51"/>
        <v>#N/A</v>
      </c>
      <c r="AS26" s="285">
        <v>3515</v>
      </c>
      <c r="AT26" s="267" t="e">
        <f t="shared" si="16"/>
        <v>#N/A</v>
      </c>
      <c r="AU26" s="275" t="e">
        <f t="shared" si="52"/>
        <v>#N/A</v>
      </c>
      <c r="AV26" s="267" t="e">
        <f t="shared" si="35"/>
        <v>#N/A</v>
      </c>
      <c r="AW26" s="275" t="e">
        <f t="shared" si="36"/>
        <v>#N/A</v>
      </c>
      <c r="AX26" s="267" t="e">
        <f t="shared" si="37"/>
        <v>#N/A</v>
      </c>
      <c r="AY26" s="275" t="e">
        <f t="shared" si="38"/>
        <v>#N/A</v>
      </c>
      <c r="AZ26" s="267" t="e">
        <f t="shared" si="39"/>
        <v>#N/A</v>
      </c>
      <c r="BA26" s="275" t="e">
        <f t="shared" si="40"/>
        <v>#N/A</v>
      </c>
      <c r="BB26" s="267" t="e">
        <f t="shared" si="41"/>
        <v>#N/A</v>
      </c>
      <c r="BC26" s="275" t="e">
        <f t="shared" si="42"/>
        <v>#N/A</v>
      </c>
      <c r="BD26" s="267" t="e">
        <f t="shared" si="43"/>
        <v>#N/A</v>
      </c>
      <c r="BE26" s="275" t="e">
        <f t="shared" si="44"/>
        <v>#N/A</v>
      </c>
      <c r="BF26" s="267" t="e">
        <f t="shared" si="47"/>
        <v>#N/A</v>
      </c>
      <c r="BG26" s="275" t="e">
        <f t="shared" si="45"/>
        <v>#N/A</v>
      </c>
      <c r="BH26" s="267"/>
      <c r="BI26" s="275">
        <f t="shared" si="53"/>
        <v>0</v>
      </c>
      <c r="BJ26" s="267"/>
      <c r="BK26" s="275">
        <f t="shared" si="54"/>
        <v>0</v>
      </c>
      <c r="BL26" s="284">
        <v>115</v>
      </c>
      <c r="BM26" s="276"/>
      <c r="BN26" s="271"/>
      <c r="BO26" s="277" t="e">
        <f t="shared" si="8"/>
        <v>#N/A</v>
      </c>
      <c r="BP26" s="273"/>
      <c r="BQ26" s="273"/>
      <c r="BR26" s="273" t="e">
        <f t="shared" si="9"/>
        <v>#N/A</v>
      </c>
    </row>
    <row r="27" spans="1:70">
      <c r="A27" s="257">
        <f t="shared" si="10"/>
        <v>44959</v>
      </c>
      <c r="B27" s="258">
        <v>24</v>
      </c>
      <c r="C27" s="283">
        <f>[1]master!K28</f>
        <v>2965</v>
      </c>
      <c r="D27" s="260">
        <f t="shared" si="11"/>
        <v>140</v>
      </c>
      <c r="E27" s="261" t="e">
        <f t="shared" si="0"/>
        <v>#N/A</v>
      </c>
      <c r="F27" s="265" t="e">
        <f t="shared" si="12"/>
        <v>#N/A</v>
      </c>
      <c r="G27" s="267" t="e">
        <f t="shared" si="19"/>
        <v>#N/A</v>
      </c>
      <c r="H27" s="264" t="e">
        <f t="shared" si="49"/>
        <v>#N/A</v>
      </c>
      <c r="I27" s="267" t="e">
        <f t="shared" si="20"/>
        <v>#N/A</v>
      </c>
      <c r="J27" s="264" t="e">
        <f t="shared" si="48"/>
        <v>#N/A</v>
      </c>
      <c r="K27" s="267" t="e">
        <f t="shared" si="21"/>
        <v>#N/A</v>
      </c>
      <c r="L27" s="264" t="e">
        <f t="shared" si="48"/>
        <v>#N/A</v>
      </c>
      <c r="M27" s="267" t="e">
        <f t="shared" si="22"/>
        <v>#N/A</v>
      </c>
      <c r="N27" s="264" t="e">
        <f t="shared" si="48"/>
        <v>#N/A</v>
      </c>
      <c r="O27" s="267" t="e">
        <f t="shared" si="23"/>
        <v>#N/A</v>
      </c>
      <c r="P27" s="264" t="e">
        <f t="shared" si="48"/>
        <v>#N/A</v>
      </c>
      <c r="Q27" s="267" t="e">
        <f t="shared" si="24"/>
        <v>#N/A</v>
      </c>
      <c r="R27" s="264" t="e">
        <f t="shared" si="48"/>
        <v>#N/A</v>
      </c>
      <c r="S27" s="267" t="e">
        <f t="shared" si="25"/>
        <v>#N/A</v>
      </c>
      <c r="T27" s="264" t="e">
        <f t="shared" si="48"/>
        <v>#N/A</v>
      </c>
      <c r="U27" s="267" t="e">
        <f t="shared" si="26"/>
        <v>#N/A</v>
      </c>
      <c r="V27" s="264" t="e">
        <f t="shared" si="48"/>
        <v>#N/A</v>
      </c>
      <c r="W27" s="266" t="e">
        <f t="shared" si="27"/>
        <v>#N/A</v>
      </c>
      <c r="X27" s="264" t="e">
        <f t="shared" si="48"/>
        <v>#N/A</v>
      </c>
      <c r="Y27" s="266" t="e">
        <f t="shared" si="28"/>
        <v>#N/A</v>
      </c>
      <c r="Z27" s="264" t="e">
        <f t="shared" si="48"/>
        <v>#N/A</v>
      </c>
      <c r="AA27" s="267" t="e">
        <f t="shared" si="29"/>
        <v>#N/A</v>
      </c>
      <c r="AB27" s="264" t="e">
        <f t="shared" si="48"/>
        <v>#N/A</v>
      </c>
      <c r="AC27" s="267" t="e">
        <f t="shared" si="30"/>
        <v>#N/A</v>
      </c>
      <c r="AD27" s="264" t="e">
        <f t="shared" si="50"/>
        <v>#N/A</v>
      </c>
      <c r="AE27" s="267" t="e">
        <f t="shared" si="31"/>
        <v>#N/A</v>
      </c>
      <c r="AF27" s="264" t="e">
        <f t="shared" si="15"/>
        <v>#N/A</v>
      </c>
      <c r="AG27" s="267" t="e">
        <f t="shared" si="32"/>
        <v>#N/A</v>
      </c>
      <c r="AH27" s="264" t="e">
        <f t="shared" si="48"/>
        <v>#N/A</v>
      </c>
      <c r="AI27" s="266" t="e">
        <f t="shared" si="33"/>
        <v>#N/A</v>
      </c>
      <c r="AJ27" s="264" t="e">
        <f t="shared" si="48"/>
        <v>#N/A</v>
      </c>
      <c r="AK27" s="266" t="e">
        <f t="shared" si="34"/>
        <v>#N/A</v>
      </c>
      <c r="AL27" s="264" t="e">
        <f t="shared" si="48"/>
        <v>#N/A</v>
      </c>
      <c r="AM27" s="284">
        <v>121</v>
      </c>
      <c r="AN27" s="286"/>
      <c r="AO27" s="271">
        <f t="shared" si="13"/>
        <v>0</v>
      </c>
      <c r="AP27" s="271"/>
      <c r="AQ27" s="273" t="e">
        <f t="shared" si="51"/>
        <v>#N/A</v>
      </c>
      <c r="AR27" s="273" t="e">
        <f t="shared" si="51"/>
        <v>#N/A</v>
      </c>
      <c r="AS27" s="285">
        <v>3675</v>
      </c>
      <c r="AT27" s="267" t="e">
        <f t="shared" si="16"/>
        <v>#N/A</v>
      </c>
      <c r="AU27" s="275" t="e">
        <f t="shared" si="52"/>
        <v>#N/A</v>
      </c>
      <c r="AV27" s="267" t="e">
        <f t="shared" si="35"/>
        <v>#N/A</v>
      </c>
      <c r="AW27" s="275" t="e">
        <f t="shared" si="36"/>
        <v>#N/A</v>
      </c>
      <c r="AX27" s="267" t="e">
        <f t="shared" si="37"/>
        <v>#N/A</v>
      </c>
      <c r="AY27" s="275" t="e">
        <f t="shared" si="38"/>
        <v>#N/A</v>
      </c>
      <c r="AZ27" s="267" t="e">
        <f t="shared" si="39"/>
        <v>#N/A</v>
      </c>
      <c r="BA27" s="275" t="e">
        <f t="shared" si="40"/>
        <v>#N/A</v>
      </c>
      <c r="BB27" s="267" t="e">
        <f t="shared" si="41"/>
        <v>#N/A</v>
      </c>
      <c r="BC27" s="275" t="e">
        <f t="shared" si="42"/>
        <v>#N/A</v>
      </c>
      <c r="BD27" s="267" t="e">
        <f t="shared" si="43"/>
        <v>#N/A</v>
      </c>
      <c r="BE27" s="275" t="e">
        <f t="shared" si="44"/>
        <v>#N/A</v>
      </c>
      <c r="BF27" s="267" t="e">
        <f t="shared" si="47"/>
        <v>#N/A</v>
      </c>
      <c r="BG27" s="275" t="e">
        <f t="shared" si="45"/>
        <v>#N/A</v>
      </c>
      <c r="BH27" s="267"/>
      <c r="BI27" s="275">
        <f t="shared" si="53"/>
        <v>0</v>
      </c>
      <c r="BJ27" s="267"/>
      <c r="BK27" s="275">
        <f t="shared" si="54"/>
        <v>0</v>
      </c>
      <c r="BL27" s="284">
        <v>120</v>
      </c>
      <c r="BM27" s="276"/>
      <c r="BN27" s="271"/>
      <c r="BO27" s="277" t="e">
        <f t="shared" si="8"/>
        <v>#N/A</v>
      </c>
      <c r="BP27" s="273"/>
      <c r="BQ27" s="273"/>
      <c r="BR27" s="273" t="e">
        <f t="shared" si="9"/>
        <v>#N/A</v>
      </c>
    </row>
    <row r="28" spans="1:70">
      <c r="A28" s="287">
        <f t="shared" si="10"/>
        <v>44966</v>
      </c>
      <c r="B28" s="288">
        <v>25</v>
      </c>
      <c r="C28" s="289">
        <f>[1]master!K29</f>
        <v>3090</v>
      </c>
      <c r="D28" s="290">
        <f t="shared" si="11"/>
        <v>125</v>
      </c>
      <c r="E28" s="261" t="e">
        <f t="shared" si="0"/>
        <v>#N/A</v>
      </c>
      <c r="F28" s="310" t="e">
        <f t="shared" si="12"/>
        <v>#N/A</v>
      </c>
      <c r="G28" s="297" t="e">
        <f t="shared" si="19"/>
        <v>#N/A</v>
      </c>
      <c r="H28" s="264" t="e">
        <f t="shared" si="49"/>
        <v>#N/A</v>
      </c>
      <c r="I28" s="297" t="e">
        <f t="shared" si="20"/>
        <v>#N/A</v>
      </c>
      <c r="J28" s="264" t="e">
        <f t="shared" si="48"/>
        <v>#N/A</v>
      </c>
      <c r="K28" s="297" t="e">
        <f t="shared" si="21"/>
        <v>#N/A</v>
      </c>
      <c r="L28" s="264" t="e">
        <f t="shared" si="48"/>
        <v>#N/A</v>
      </c>
      <c r="M28" s="297" t="e">
        <f t="shared" si="22"/>
        <v>#N/A</v>
      </c>
      <c r="N28" s="264" t="e">
        <f t="shared" si="48"/>
        <v>#N/A</v>
      </c>
      <c r="O28" s="297" t="e">
        <f t="shared" si="23"/>
        <v>#N/A</v>
      </c>
      <c r="P28" s="264" t="e">
        <f t="shared" si="48"/>
        <v>#N/A</v>
      </c>
      <c r="Q28" s="297" t="e">
        <f t="shared" si="24"/>
        <v>#N/A</v>
      </c>
      <c r="R28" s="264" t="e">
        <f t="shared" si="48"/>
        <v>#N/A</v>
      </c>
      <c r="S28" s="297" t="e">
        <f t="shared" si="25"/>
        <v>#N/A</v>
      </c>
      <c r="T28" s="264" t="e">
        <f t="shared" si="48"/>
        <v>#N/A</v>
      </c>
      <c r="U28" s="297" t="e">
        <f t="shared" si="26"/>
        <v>#N/A</v>
      </c>
      <c r="V28" s="264" t="e">
        <f t="shared" si="48"/>
        <v>#N/A</v>
      </c>
      <c r="W28" s="297" t="e">
        <f t="shared" si="27"/>
        <v>#N/A</v>
      </c>
      <c r="X28" s="264" t="e">
        <f t="shared" si="48"/>
        <v>#N/A</v>
      </c>
      <c r="Y28" s="297" t="e">
        <f t="shared" si="28"/>
        <v>#N/A</v>
      </c>
      <c r="Z28" s="264" t="e">
        <f t="shared" si="48"/>
        <v>#N/A</v>
      </c>
      <c r="AA28" s="297" t="e">
        <f t="shared" si="29"/>
        <v>#N/A</v>
      </c>
      <c r="AB28" s="264" t="e">
        <f t="shared" si="48"/>
        <v>#N/A</v>
      </c>
      <c r="AC28" s="297" t="e">
        <f t="shared" si="30"/>
        <v>#N/A</v>
      </c>
      <c r="AD28" s="264" t="e">
        <f t="shared" si="50"/>
        <v>#N/A</v>
      </c>
      <c r="AE28" s="297" t="e">
        <f t="shared" si="31"/>
        <v>#N/A</v>
      </c>
      <c r="AF28" s="264" t="e">
        <f t="shared" si="15"/>
        <v>#N/A</v>
      </c>
      <c r="AG28" s="297" t="e">
        <f t="shared" si="32"/>
        <v>#N/A</v>
      </c>
      <c r="AH28" s="264" t="e">
        <f t="shared" si="48"/>
        <v>#N/A</v>
      </c>
      <c r="AI28" s="297" t="e">
        <f t="shared" si="33"/>
        <v>#N/A</v>
      </c>
      <c r="AJ28" s="264" t="e">
        <f t="shared" si="48"/>
        <v>#N/A</v>
      </c>
      <c r="AK28" s="297" t="e">
        <f t="shared" si="34"/>
        <v>#N/A</v>
      </c>
      <c r="AL28" s="264" t="e">
        <f t="shared" si="48"/>
        <v>#N/A</v>
      </c>
      <c r="AM28" s="291">
        <v>123</v>
      </c>
      <c r="AN28" s="292"/>
      <c r="AO28" s="293">
        <f t="shared" si="13"/>
        <v>0</v>
      </c>
      <c r="AP28" s="293"/>
      <c r="AQ28" s="294" t="e">
        <f t="shared" si="51"/>
        <v>#N/A</v>
      </c>
      <c r="AR28" s="294" t="e">
        <f t="shared" si="51"/>
        <v>#N/A</v>
      </c>
      <c r="AS28" s="295">
        <v>3825</v>
      </c>
      <c r="AT28" s="267" t="e">
        <f t="shared" si="16"/>
        <v>#N/A</v>
      </c>
      <c r="AU28" s="296" t="e">
        <f t="shared" si="52"/>
        <v>#N/A</v>
      </c>
      <c r="AV28" s="297" t="e">
        <f t="shared" si="35"/>
        <v>#N/A</v>
      </c>
      <c r="AW28" s="296" t="e">
        <f t="shared" si="36"/>
        <v>#N/A</v>
      </c>
      <c r="AX28" s="267" t="e">
        <f t="shared" si="37"/>
        <v>#N/A</v>
      </c>
      <c r="AY28" s="296" t="e">
        <f t="shared" si="38"/>
        <v>#N/A</v>
      </c>
      <c r="AZ28" s="267" t="e">
        <f t="shared" si="39"/>
        <v>#N/A</v>
      </c>
      <c r="BA28" s="296" t="e">
        <f t="shared" si="40"/>
        <v>#N/A</v>
      </c>
      <c r="BB28" s="267" t="e">
        <f t="shared" si="41"/>
        <v>#N/A</v>
      </c>
      <c r="BC28" s="296" t="e">
        <f t="shared" si="42"/>
        <v>#N/A</v>
      </c>
      <c r="BD28" s="267" t="e">
        <f t="shared" si="43"/>
        <v>#N/A</v>
      </c>
      <c r="BE28" s="296" t="e">
        <f t="shared" si="44"/>
        <v>#N/A</v>
      </c>
      <c r="BF28" s="267" t="e">
        <f t="shared" si="47"/>
        <v>#N/A</v>
      </c>
      <c r="BG28" s="296" t="e">
        <f t="shared" si="45"/>
        <v>#N/A</v>
      </c>
      <c r="BH28" s="297"/>
      <c r="BI28" s="296">
        <f t="shared" si="53"/>
        <v>0</v>
      </c>
      <c r="BJ28" s="297"/>
      <c r="BK28" s="296">
        <f t="shared" si="54"/>
        <v>0</v>
      </c>
      <c r="BL28" s="291">
        <v>125</v>
      </c>
      <c r="BM28" s="294"/>
      <c r="BN28" s="293"/>
      <c r="BO28" s="298" t="e">
        <f t="shared" si="8"/>
        <v>#N/A</v>
      </c>
      <c r="BP28" s="294"/>
      <c r="BQ28" s="294"/>
      <c r="BR28" s="294" t="e">
        <f t="shared" si="9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11"/>
        <v>110</v>
      </c>
      <c r="E29" s="261" t="e">
        <f t="shared" si="0"/>
        <v>#N/A</v>
      </c>
      <c r="F29" s="265" t="e">
        <f t="shared" si="12"/>
        <v>#N/A</v>
      </c>
      <c r="G29" s="267" t="e">
        <f t="shared" si="19"/>
        <v>#N/A</v>
      </c>
      <c r="H29" s="264" t="e">
        <f t="shared" si="49"/>
        <v>#N/A</v>
      </c>
      <c r="I29" s="267" t="e">
        <f t="shared" si="20"/>
        <v>#N/A</v>
      </c>
      <c r="J29" s="264" t="e">
        <f t="shared" si="48"/>
        <v>#N/A</v>
      </c>
      <c r="K29" s="267" t="e">
        <f t="shared" si="21"/>
        <v>#N/A</v>
      </c>
      <c r="L29" s="264" t="e">
        <f t="shared" si="48"/>
        <v>#N/A</v>
      </c>
      <c r="M29" s="267" t="e">
        <f t="shared" si="22"/>
        <v>#N/A</v>
      </c>
      <c r="N29" s="264" t="e">
        <f t="shared" si="48"/>
        <v>#N/A</v>
      </c>
      <c r="O29" s="267" t="e">
        <f t="shared" si="23"/>
        <v>#N/A</v>
      </c>
      <c r="P29" s="264" t="e">
        <f t="shared" si="48"/>
        <v>#N/A</v>
      </c>
      <c r="Q29" s="267" t="e">
        <f t="shared" si="24"/>
        <v>#N/A</v>
      </c>
      <c r="R29" s="264" t="e">
        <f t="shared" si="48"/>
        <v>#N/A</v>
      </c>
      <c r="S29" s="267" t="e">
        <f t="shared" si="25"/>
        <v>#N/A</v>
      </c>
      <c r="T29" s="264" t="e">
        <f t="shared" si="48"/>
        <v>#N/A</v>
      </c>
      <c r="U29" s="267" t="e">
        <f t="shared" si="26"/>
        <v>#N/A</v>
      </c>
      <c r="V29" s="264" t="e">
        <f t="shared" si="48"/>
        <v>#N/A</v>
      </c>
      <c r="W29" s="266" t="e">
        <f t="shared" si="27"/>
        <v>#N/A</v>
      </c>
      <c r="X29" s="264" t="e">
        <f t="shared" si="48"/>
        <v>#N/A</v>
      </c>
      <c r="Y29" s="266" t="e">
        <f t="shared" si="28"/>
        <v>#N/A</v>
      </c>
      <c r="Z29" s="264" t="e">
        <f t="shared" si="48"/>
        <v>#N/A</v>
      </c>
      <c r="AA29" s="267" t="e">
        <f t="shared" si="29"/>
        <v>#N/A</v>
      </c>
      <c r="AB29" s="264" t="e">
        <f t="shared" si="48"/>
        <v>#N/A</v>
      </c>
      <c r="AC29" s="267" t="e">
        <f t="shared" si="30"/>
        <v>#N/A</v>
      </c>
      <c r="AD29" s="264" t="e">
        <f t="shared" si="50"/>
        <v>#N/A</v>
      </c>
      <c r="AE29" s="267" t="e">
        <f t="shared" si="31"/>
        <v>#N/A</v>
      </c>
      <c r="AF29" s="264" t="e">
        <f t="shared" si="15"/>
        <v>#N/A</v>
      </c>
      <c r="AG29" s="267" t="e">
        <f t="shared" si="32"/>
        <v>#N/A</v>
      </c>
      <c r="AH29" s="264" t="e">
        <f t="shared" si="48"/>
        <v>#N/A</v>
      </c>
      <c r="AI29" s="266" t="e">
        <f t="shared" si="33"/>
        <v>#N/A</v>
      </c>
      <c r="AJ29" s="264" t="e">
        <f t="shared" si="48"/>
        <v>#N/A</v>
      </c>
      <c r="AK29" s="266" t="e">
        <f t="shared" si="34"/>
        <v>#N/A</v>
      </c>
      <c r="AL29" s="264" t="e">
        <f t="shared" si="48"/>
        <v>#N/A</v>
      </c>
      <c r="AM29" s="284"/>
      <c r="AN29" s="286"/>
      <c r="AO29" s="271"/>
      <c r="AP29" s="271"/>
      <c r="AQ29" s="273" t="e">
        <f t="shared" si="51"/>
        <v>#N/A</v>
      </c>
      <c r="AR29" s="273" t="e">
        <f t="shared" si="51"/>
        <v>#N/A</v>
      </c>
      <c r="AS29" s="285" t="e">
        <f>master!#REF!</f>
        <v>#REF!</v>
      </c>
      <c r="AT29" s="267" t="e">
        <f t="shared" si="16"/>
        <v>#N/A</v>
      </c>
      <c r="AU29" s="275" t="e">
        <f t="shared" si="52"/>
        <v>#N/A</v>
      </c>
      <c r="AV29" s="267" t="e">
        <f t="shared" si="35"/>
        <v>#N/A</v>
      </c>
      <c r="AW29" s="275" t="e">
        <f t="shared" si="36"/>
        <v>#N/A</v>
      </c>
      <c r="AX29" s="267" t="e">
        <f t="shared" si="37"/>
        <v>#N/A</v>
      </c>
      <c r="AY29" s="275" t="e">
        <f t="shared" si="38"/>
        <v>#N/A</v>
      </c>
      <c r="AZ29" s="267" t="e">
        <f t="shared" si="39"/>
        <v>#N/A</v>
      </c>
      <c r="BA29" s="275" t="e">
        <f t="shared" si="40"/>
        <v>#N/A</v>
      </c>
      <c r="BB29" s="267" t="e">
        <f t="shared" si="41"/>
        <v>#N/A</v>
      </c>
      <c r="BC29" s="275" t="e">
        <f t="shared" si="42"/>
        <v>#N/A</v>
      </c>
      <c r="BD29" s="267" t="e">
        <f t="shared" si="43"/>
        <v>#N/A</v>
      </c>
      <c r="BE29" s="275" t="e">
        <f t="shared" si="44"/>
        <v>#N/A</v>
      </c>
      <c r="BF29" s="267" t="e">
        <f t="shared" si="47"/>
        <v>#N/A</v>
      </c>
      <c r="BG29" s="275" t="e">
        <f t="shared" si="45"/>
        <v>#N/A</v>
      </c>
      <c r="BH29" s="267"/>
      <c r="BI29" s="275">
        <f t="shared" si="53"/>
        <v>0</v>
      </c>
      <c r="BJ29" s="267"/>
      <c r="BK29" s="275">
        <f t="shared" si="54"/>
        <v>0</v>
      </c>
      <c r="BL29" s="284">
        <v>125</v>
      </c>
      <c r="BM29" s="276"/>
      <c r="BN29" s="271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0"/>
        <v>#N/A</v>
      </c>
      <c r="F30" s="265" t="e">
        <f t="shared" si="12"/>
        <v>#N/A</v>
      </c>
      <c r="G30" s="267" t="e">
        <f t="shared" si="19"/>
        <v>#N/A</v>
      </c>
      <c r="H30" s="264" t="e">
        <f t="shared" si="49"/>
        <v>#N/A</v>
      </c>
      <c r="I30" s="267" t="e">
        <f t="shared" si="20"/>
        <v>#N/A</v>
      </c>
      <c r="J30" s="264" t="e">
        <f t="shared" si="48"/>
        <v>#N/A</v>
      </c>
      <c r="K30" s="267" t="e">
        <f t="shared" si="21"/>
        <v>#N/A</v>
      </c>
      <c r="L30" s="264" t="e">
        <f t="shared" si="48"/>
        <v>#N/A</v>
      </c>
      <c r="M30" s="267" t="e">
        <f t="shared" si="22"/>
        <v>#N/A</v>
      </c>
      <c r="N30" s="264" t="e">
        <f t="shared" si="48"/>
        <v>#N/A</v>
      </c>
      <c r="O30" s="267" t="e">
        <f t="shared" si="23"/>
        <v>#N/A</v>
      </c>
      <c r="P30" s="264" t="e">
        <f t="shared" si="48"/>
        <v>#N/A</v>
      </c>
      <c r="Q30" s="267" t="e">
        <f t="shared" si="24"/>
        <v>#N/A</v>
      </c>
      <c r="R30" s="264" t="e">
        <f t="shared" si="48"/>
        <v>#N/A</v>
      </c>
      <c r="S30" s="267" t="e">
        <f t="shared" si="25"/>
        <v>#N/A</v>
      </c>
      <c r="T30" s="264" t="e">
        <f t="shared" si="48"/>
        <v>#N/A</v>
      </c>
      <c r="U30" s="267" t="e">
        <f t="shared" si="26"/>
        <v>#N/A</v>
      </c>
      <c r="V30" s="264" t="e">
        <f t="shared" si="48"/>
        <v>#N/A</v>
      </c>
      <c r="W30" s="266" t="e">
        <f t="shared" si="27"/>
        <v>#N/A</v>
      </c>
      <c r="X30" s="264" t="e">
        <f t="shared" si="48"/>
        <v>#N/A</v>
      </c>
      <c r="Y30" s="266" t="e">
        <f t="shared" si="28"/>
        <v>#N/A</v>
      </c>
      <c r="Z30" s="264" t="e">
        <f t="shared" si="48"/>
        <v>#N/A</v>
      </c>
      <c r="AA30" s="267" t="e">
        <f t="shared" si="29"/>
        <v>#N/A</v>
      </c>
      <c r="AB30" s="264" t="e">
        <f t="shared" si="48"/>
        <v>#N/A</v>
      </c>
      <c r="AC30" s="267" t="e">
        <f t="shared" si="30"/>
        <v>#N/A</v>
      </c>
      <c r="AD30" s="264" t="e">
        <f t="shared" si="50"/>
        <v>#N/A</v>
      </c>
      <c r="AE30" s="267" t="e">
        <f t="shared" si="31"/>
        <v>#N/A</v>
      </c>
      <c r="AF30" s="264" t="e">
        <f t="shared" si="15"/>
        <v>#N/A</v>
      </c>
      <c r="AG30" s="267" t="e">
        <f t="shared" si="32"/>
        <v>#N/A</v>
      </c>
      <c r="AH30" s="264" t="e">
        <f t="shared" si="48"/>
        <v>#N/A</v>
      </c>
      <c r="AI30" s="266" t="e">
        <f t="shared" si="33"/>
        <v>#N/A</v>
      </c>
      <c r="AJ30" s="264" t="e">
        <f t="shared" si="48"/>
        <v>#N/A</v>
      </c>
      <c r="AK30" s="266" t="e">
        <f t="shared" si="34"/>
        <v>#N/A</v>
      </c>
      <c r="AL30" s="264" t="e">
        <f t="shared" si="48"/>
        <v>#N/A</v>
      </c>
      <c r="AM30" s="284"/>
      <c r="AN30" s="286"/>
      <c r="AO30" s="271"/>
      <c r="AP30" s="271"/>
      <c r="AQ30" s="273" t="e">
        <f t="shared" si="51"/>
        <v>#N/A</v>
      </c>
      <c r="AR30" s="273" t="e">
        <f t="shared" si="51"/>
        <v>#N/A</v>
      </c>
      <c r="AS30" s="285" t="e">
        <f>master!#REF!</f>
        <v>#REF!</v>
      </c>
      <c r="AT30" s="267" t="e">
        <f t="shared" si="16"/>
        <v>#N/A</v>
      </c>
      <c r="AU30" s="275" t="e">
        <f t="shared" si="52"/>
        <v>#N/A</v>
      </c>
      <c r="AV30" s="267" t="e">
        <f t="shared" si="35"/>
        <v>#N/A</v>
      </c>
      <c r="AW30" s="275" t="e">
        <f t="shared" si="36"/>
        <v>#N/A</v>
      </c>
      <c r="AX30" s="267" t="e">
        <f t="shared" si="37"/>
        <v>#N/A</v>
      </c>
      <c r="AY30" s="275" t="e">
        <f t="shared" si="38"/>
        <v>#N/A</v>
      </c>
      <c r="AZ30" s="267" t="e">
        <f t="shared" si="39"/>
        <v>#N/A</v>
      </c>
      <c r="BA30" s="275" t="e">
        <f t="shared" si="40"/>
        <v>#N/A</v>
      </c>
      <c r="BB30" s="267" t="e">
        <f t="shared" si="41"/>
        <v>#N/A</v>
      </c>
      <c r="BC30" s="275" t="e">
        <f t="shared" si="42"/>
        <v>#N/A</v>
      </c>
      <c r="BD30" s="267" t="e">
        <f t="shared" si="43"/>
        <v>#N/A</v>
      </c>
      <c r="BE30" s="275" t="e">
        <f t="shared" si="44"/>
        <v>#N/A</v>
      </c>
      <c r="BF30" s="267" t="e">
        <f t="shared" si="47"/>
        <v>#N/A</v>
      </c>
      <c r="BG30" s="275" t="e">
        <f t="shared" si="45"/>
        <v>#N/A</v>
      </c>
      <c r="BH30" s="267"/>
      <c r="BI30" s="275">
        <f t="shared" si="53"/>
        <v>0</v>
      </c>
      <c r="BJ30" s="267"/>
      <c r="BK30" s="275">
        <f t="shared" si="54"/>
        <v>0</v>
      </c>
      <c r="BL30" s="284"/>
      <c r="BM30" s="276"/>
      <c r="BN30" s="271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0"/>
        <v>#N/A</v>
      </c>
      <c r="F31" s="265" t="e">
        <f t="shared" si="12"/>
        <v>#N/A</v>
      </c>
      <c r="G31" s="267" t="e">
        <f t="shared" si="19"/>
        <v>#N/A</v>
      </c>
      <c r="H31" s="264" t="e">
        <f t="shared" si="49"/>
        <v>#N/A</v>
      </c>
      <c r="I31" s="267" t="e">
        <f t="shared" si="20"/>
        <v>#N/A</v>
      </c>
      <c r="J31" s="264" t="e">
        <f t="shared" si="48"/>
        <v>#N/A</v>
      </c>
      <c r="K31" s="267" t="e">
        <f t="shared" si="21"/>
        <v>#N/A</v>
      </c>
      <c r="L31" s="264" t="e">
        <f t="shared" si="48"/>
        <v>#N/A</v>
      </c>
      <c r="M31" s="267" t="e">
        <f t="shared" si="22"/>
        <v>#N/A</v>
      </c>
      <c r="N31" s="264" t="e">
        <f t="shared" si="48"/>
        <v>#N/A</v>
      </c>
      <c r="O31" s="267" t="e">
        <f t="shared" si="23"/>
        <v>#N/A</v>
      </c>
      <c r="P31" s="264" t="e">
        <f t="shared" si="48"/>
        <v>#N/A</v>
      </c>
      <c r="Q31" s="267" t="e">
        <f t="shared" si="24"/>
        <v>#N/A</v>
      </c>
      <c r="R31" s="264" t="e">
        <f t="shared" si="48"/>
        <v>#N/A</v>
      </c>
      <c r="S31" s="267" t="e">
        <f t="shared" si="25"/>
        <v>#N/A</v>
      </c>
      <c r="T31" s="264" t="e">
        <f t="shared" si="48"/>
        <v>#N/A</v>
      </c>
      <c r="U31" s="267" t="e">
        <f t="shared" si="26"/>
        <v>#N/A</v>
      </c>
      <c r="V31" s="264" t="e">
        <f t="shared" si="48"/>
        <v>#N/A</v>
      </c>
      <c r="W31" s="266" t="e">
        <f t="shared" si="27"/>
        <v>#N/A</v>
      </c>
      <c r="X31" s="264" t="e">
        <f t="shared" si="48"/>
        <v>#N/A</v>
      </c>
      <c r="Y31" s="266" t="e">
        <f t="shared" si="28"/>
        <v>#N/A</v>
      </c>
      <c r="Z31" s="264" t="e">
        <f t="shared" si="48"/>
        <v>#N/A</v>
      </c>
      <c r="AA31" s="267" t="e">
        <f t="shared" si="29"/>
        <v>#N/A</v>
      </c>
      <c r="AB31" s="264" t="e">
        <f t="shared" si="48"/>
        <v>#N/A</v>
      </c>
      <c r="AC31" s="267" t="e">
        <f t="shared" si="30"/>
        <v>#N/A</v>
      </c>
      <c r="AD31" s="264" t="e">
        <f t="shared" si="50"/>
        <v>#N/A</v>
      </c>
      <c r="AE31" s="267" t="e">
        <f t="shared" si="31"/>
        <v>#N/A</v>
      </c>
      <c r="AF31" s="264" t="e">
        <f t="shared" si="15"/>
        <v>#N/A</v>
      </c>
      <c r="AG31" s="267" t="e">
        <f t="shared" si="32"/>
        <v>#N/A</v>
      </c>
      <c r="AH31" s="264" t="e">
        <f t="shared" si="48"/>
        <v>#N/A</v>
      </c>
      <c r="AI31" s="266" t="e">
        <f t="shared" si="33"/>
        <v>#N/A</v>
      </c>
      <c r="AJ31" s="264" t="e">
        <f t="shared" si="48"/>
        <v>#N/A</v>
      </c>
      <c r="AK31" s="266" t="e">
        <f t="shared" si="34"/>
        <v>#N/A</v>
      </c>
      <c r="AL31" s="279" t="e">
        <f t="shared" ref="AL31" si="55">AK31-AK30</f>
        <v>#N/A</v>
      </c>
      <c r="AM31" s="284"/>
      <c r="AN31" s="286"/>
      <c r="AO31" s="271"/>
      <c r="AP31" s="271"/>
      <c r="AQ31" s="273" t="e">
        <f t="shared" si="51"/>
        <v>#N/A</v>
      </c>
      <c r="AR31" s="273" t="e">
        <f t="shared" si="51"/>
        <v>#N/A</v>
      </c>
      <c r="AS31" s="285" t="e">
        <f>master!#REF!</f>
        <v>#REF!</v>
      </c>
      <c r="AT31" s="267" t="e">
        <f t="shared" si="16"/>
        <v>#N/A</v>
      </c>
      <c r="AU31" s="275" t="e">
        <f t="shared" si="52"/>
        <v>#N/A</v>
      </c>
      <c r="AV31" s="267" t="e">
        <f t="shared" si="35"/>
        <v>#N/A</v>
      </c>
      <c r="AW31" s="275" t="e">
        <f t="shared" si="36"/>
        <v>#N/A</v>
      </c>
      <c r="AX31" s="267" t="e">
        <f t="shared" si="37"/>
        <v>#N/A</v>
      </c>
      <c r="AY31" s="275" t="e">
        <f t="shared" si="38"/>
        <v>#N/A</v>
      </c>
      <c r="AZ31" s="267" t="e">
        <f t="shared" si="39"/>
        <v>#N/A</v>
      </c>
      <c r="BA31" s="275" t="e">
        <f t="shared" si="40"/>
        <v>#N/A</v>
      </c>
      <c r="BB31" s="267" t="e">
        <f t="shared" si="41"/>
        <v>#N/A</v>
      </c>
      <c r="BC31" s="275" t="e">
        <f t="shared" si="42"/>
        <v>#N/A</v>
      </c>
      <c r="BD31" s="267" t="e">
        <f t="shared" si="43"/>
        <v>#N/A</v>
      </c>
      <c r="BE31" s="275" t="e">
        <f t="shared" si="44"/>
        <v>#N/A</v>
      </c>
      <c r="BF31" s="267" t="e">
        <f t="shared" si="47"/>
        <v>#N/A</v>
      </c>
      <c r="BG31" s="275" t="e">
        <f t="shared" si="45"/>
        <v>#N/A</v>
      </c>
      <c r="BH31" s="267"/>
      <c r="BI31" s="275">
        <f t="shared" si="53"/>
        <v>0</v>
      </c>
      <c r="BJ31" s="267"/>
      <c r="BK31" s="275">
        <f t="shared" si="54"/>
        <v>0</v>
      </c>
      <c r="BL31" s="284"/>
      <c r="BM31" s="276"/>
      <c r="BN31" s="271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66" priority="4" operator="greaterThan">
      <formula>0</formula>
    </cfRule>
    <cfRule type="cellIs" dxfId="65" priority="5" operator="lessThan">
      <formula>0</formula>
    </cfRule>
  </conditionalFormatting>
  <conditionalFormatting sqref="E1:BR3 E29:BR1048576 E4:AR28 AT4:BR28">
    <cfRule type="containsErrors" dxfId="64" priority="3">
      <formula>ISERROR(E1)</formula>
    </cfRule>
  </conditionalFormatting>
  <conditionalFormatting sqref="AS7:AS28">
    <cfRule type="containsErrors" dxfId="63" priority="2">
      <formula>ISERROR(AS7)</formula>
    </cfRule>
  </conditionalFormatting>
  <conditionalFormatting sqref="AS4:AS6">
    <cfRule type="containsErrors" dxfId="62" priority="1">
      <formula>ISERROR(AS4)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C000"/>
  </sheetPr>
  <dimension ref="A1:EU39"/>
  <sheetViews>
    <sheetView zoomScale="95" zoomScaleNormal="95" workbookViewId="0">
      <pane xSplit="4" ySplit="3" topLeftCell="AI7" activePane="bottomRight" state="frozen"/>
      <selection pane="bottomRight" activeCell="AQ12" sqref="AQ12"/>
      <selection pane="bottomLeft" activeCell="B9" sqref="B9"/>
      <selection pane="topRight" activeCell="B9" sqref="B9"/>
    </sheetView>
  </sheetViews>
  <sheetFormatPr defaultRowHeight="20.100000000000001"/>
  <cols>
    <col min="1" max="1" width="11.5" style="22" bestFit="1" customWidth="1"/>
    <col min="2" max="3" width="9.25" style="22" customWidth="1"/>
    <col min="6" max="6" width="9" customWidth="1"/>
    <col min="8" max="8" width="9" customWidth="1"/>
    <col min="10" max="10" width="9" customWidth="1"/>
    <col min="12" max="12" width="9" customWidth="1"/>
    <col min="14" max="14" width="9" customWidth="1"/>
    <col min="16" max="16" width="9" customWidth="1"/>
    <col min="18" max="18" width="9" customWidth="1"/>
    <col min="20" max="20" width="9" customWidth="1"/>
    <col min="22" max="22" width="9" customWidth="1"/>
    <col min="24" max="24" width="9" customWidth="1"/>
    <col min="26" max="26" width="9" customWidth="1"/>
    <col min="28" max="28" width="9" customWidth="1"/>
    <col min="30" max="30" width="9" customWidth="1"/>
    <col min="32" max="32" width="9" customWidth="1"/>
    <col min="34" max="34" width="9" customWidth="1"/>
    <col min="36" max="36" width="9" customWidth="1"/>
    <col min="38" max="38" width="8.625" customWidth="1"/>
    <col min="43" max="43" width="11.25" bestFit="1" customWidth="1"/>
    <col min="45" max="45" width="6.75" style="22" bestFit="1" customWidth="1"/>
    <col min="71" max="106" width="0.875" customWidth="1"/>
    <col min="107" max="107" width="13.625" customWidth="1"/>
    <col min="108" max="108" width="16.625" customWidth="1"/>
    <col min="109" max="109" width="13.75" customWidth="1"/>
    <col min="110" max="110" width="8.625" customWidth="1"/>
    <col min="111" max="111" width="8.5" customWidth="1"/>
    <col min="112" max="112" width="9.875" customWidth="1"/>
    <col min="113" max="113" width="6" customWidth="1"/>
    <col min="114" max="114" width="14.625" customWidth="1"/>
    <col min="115" max="115" width="16.25" customWidth="1"/>
    <col min="116" max="116" width="11" customWidth="1"/>
    <col min="117" max="125" width="1.125" customWidth="1"/>
    <col min="126" max="126" width="13.625" customWidth="1"/>
    <col min="127" max="127" width="16.625" customWidth="1"/>
    <col min="128" max="142" width="6.375" customWidth="1"/>
    <col min="143" max="143" width="7.25" customWidth="1"/>
    <col min="144" max="149" width="7.375" customWidth="1"/>
    <col min="150" max="150" width="7.875" customWidth="1"/>
    <col min="151" max="151" width="11.875" customWidth="1"/>
    <col min="152" max="152" width="14" bestFit="1" customWidth="1"/>
  </cols>
  <sheetData>
    <row r="1" spans="1:151" ht="35.1" thickBot="1">
      <c r="C1" s="333" t="s">
        <v>34</v>
      </c>
      <c r="D1" s="334"/>
      <c r="E1" s="334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335"/>
      <c r="V1" s="335"/>
      <c r="W1" s="335"/>
      <c r="X1" s="335"/>
      <c r="Y1" s="335"/>
      <c r="Z1" s="335"/>
      <c r="AA1" s="335"/>
      <c r="AB1" s="335"/>
      <c r="AC1" s="335"/>
      <c r="AD1" s="335"/>
      <c r="AE1" s="335"/>
      <c r="AF1" s="335"/>
      <c r="AG1" s="335"/>
      <c r="AH1" s="335"/>
      <c r="AI1" s="335"/>
      <c r="AJ1" s="335"/>
      <c r="AK1" s="335"/>
      <c r="AL1" s="335"/>
      <c r="AM1" s="335"/>
      <c r="AN1" s="335"/>
      <c r="AO1" s="335"/>
      <c r="AP1" s="335"/>
      <c r="AQ1" s="335"/>
      <c r="AR1" s="335"/>
      <c r="AS1" s="336" t="s">
        <v>35</v>
      </c>
      <c r="AT1" s="337"/>
      <c r="AU1" s="338"/>
      <c r="AV1" s="338"/>
      <c r="AW1" s="338"/>
      <c r="AX1" s="338"/>
      <c r="AY1" s="338"/>
      <c r="AZ1" s="338"/>
      <c r="BA1" s="338"/>
      <c r="BB1" s="338"/>
      <c r="BC1" s="338"/>
      <c r="BD1" s="338"/>
      <c r="BE1" s="338"/>
      <c r="BF1" s="338"/>
      <c r="BG1" s="338"/>
      <c r="BH1" s="338"/>
      <c r="BI1" s="338"/>
      <c r="BJ1" s="338"/>
      <c r="BK1" s="338"/>
      <c r="BL1" s="338"/>
      <c r="BM1" s="338"/>
      <c r="BN1" s="338"/>
      <c r="BO1" s="338"/>
      <c r="BP1" s="338"/>
      <c r="BQ1" s="338"/>
      <c r="BR1" s="338"/>
      <c r="DC1" s="10" t="s">
        <v>36</v>
      </c>
      <c r="DD1" t="s">
        <v>37</v>
      </c>
    </row>
    <row r="2" spans="1:151" ht="20.45">
      <c r="B2" s="23"/>
      <c r="C2" s="24" t="s">
        <v>4</v>
      </c>
      <c r="D2" s="37">
        <v>42.83</v>
      </c>
      <c r="E2" s="38" t="s">
        <v>38</v>
      </c>
      <c r="F2" s="39" t="s">
        <v>38</v>
      </c>
      <c r="G2" s="40" t="s">
        <v>39</v>
      </c>
      <c r="H2" s="39" t="s">
        <v>38</v>
      </c>
      <c r="I2" s="40" t="s">
        <v>39</v>
      </c>
      <c r="J2" s="39" t="s">
        <v>38</v>
      </c>
      <c r="K2" s="40" t="s">
        <v>39</v>
      </c>
      <c r="L2" s="39" t="s">
        <v>38</v>
      </c>
      <c r="M2" s="40" t="s">
        <v>39</v>
      </c>
      <c r="N2" s="39" t="s">
        <v>38</v>
      </c>
      <c r="O2" s="40" t="s">
        <v>39</v>
      </c>
      <c r="P2" s="39" t="s">
        <v>38</v>
      </c>
      <c r="Q2" s="40" t="s">
        <v>39</v>
      </c>
      <c r="R2" s="39" t="s">
        <v>38</v>
      </c>
      <c r="S2" s="40" t="s">
        <v>39</v>
      </c>
      <c r="T2" s="39" t="s">
        <v>38</v>
      </c>
      <c r="U2" s="40" t="s">
        <v>39</v>
      </c>
      <c r="V2" s="39" t="s">
        <v>38</v>
      </c>
      <c r="W2" s="40" t="s">
        <v>39</v>
      </c>
      <c r="X2" s="39" t="s">
        <v>38</v>
      </c>
      <c r="Y2" s="40" t="s">
        <v>39</v>
      </c>
      <c r="Z2" s="39" t="s">
        <v>38</v>
      </c>
      <c r="AA2" s="40" t="s">
        <v>39</v>
      </c>
      <c r="AB2" s="39" t="s">
        <v>38</v>
      </c>
      <c r="AC2" s="40" t="s">
        <v>39</v>
      </c>
      <c r="AD2" s="39" t="s">
        <v>38</v>
      </c>
      <c r="AE2" s="40" t="s">
        <v>39</v>
      </c>
      <c r="AF2" s="39" t="s">
        <v>38</v>
      </c>
      <c r="AG2" s="40" t="s">
        <v>39</v>
      </c>
      <c r="AH2" s="39" t="s">
        <v>38</v>
      </c>
      <c r="AI2" s="40" t="s">
        <v>39</v>
      </c>
      <c r="AJ2" s="39" t="s">
        <v>38</v>
      </c>
      <c r="AK2" s="40" t="s">
        <v>39</v>
      </c>
      <c r="AL2" s="39" t="s">
        <v>38</v>
      </c>
      <c r="AM2" s="41" t="s">
        <v>40</v>
      </c>
      <c r="AN2" s="42" t="s">
        <v>41</v>
      </c>
      <c r="AO2" s="42" t="s">
        <v>41</v>
      </c>
      <c r="AP2" s="98" t="s">
        <v>42</v>
      </c>
      <c r="AQ2" s="43" t="s">
        <v>8</v>
      </c>
      <c r="AR2" s="44" t="s">
        <v>43</v>
      </c>
      <c r="AS2" s="24" t="str">
        <f>C2</f>
        <v>AA</v>
      </c>
      <c r="AT2" s="38">
        <v>49.15</v>
      </c>
      <c r="AU2" s="89" t="s">
        <v>38</v>
      </c>
      <c r="AV2" s="40" t="s">
        <v>39</v>
      </c>
      <c r="AW2" s="89" t="s">
        <v>38</v>
      </c>
      <c r="AX2" s="40" t="s">
        <v>39</v>
      </c>
      <c r="AY2" s="89" t="s">
        <v>38</v>
      </c>
      <c r="AZ2" s="40" t="s">
        <v>39</v>
      </c>
      <c r="BA2" s="89" t="s">
        <v>38</v>
      </c>
      <c r="BB2" s="40" t="s">
        <v>39</v>
      </c>
      <c r="BC2" s="89" t="s">
        <v>38</v>
      </c>
      <c r="BD2" s="40" t="s">
        <v>39</v>
      </c>
      <c r="BE2" s="89" t="s">
        <v>38</v>
      </c>
      <c r="BF2" s="40" t="s">
        <v>39</v>
      </c>
      <c r="BG2" s="89" t="s">
        <v>38</v>
      </c>
      <c r="BH2" s="40" t="s">
        <v>39</v>
      </c>
      <c r="BI2" s="89" t="s">
        <v>38</v>
      </c>
      <c r="BJ2" s="40" t="s">
        <v>39</v>
      </c>
      <c r="BK2" s="89" t="s">
        <v>38</v>
      </c>
      <c r="BL2" s="41" t="s">
        <v>44</v>
      </c>
      <c r="BM2" s="42" t="s">
        <v>41</v>
      </c>
      <c r="BN2" s="98" t="s">
        <v>42</v>
      </c>
      <c r="BO2" s="44" t="s">
        <v>45</v>
      </c>
      <c r="BP2" s="44" t="str">
        <f>BO2</f>
        <v xml:space="preserve">  Male</v>
      </c>
      <c r="BQ2" s="44" t="str">
        <f>BP2</f>
        <v xml:space="preserve">  Male</v>
      </c>
      <c r="BR2" s="44" t="s">
        <v>43</v>
      </c>
      <c r="DC2" s="10" t="s">
        <v>46</v>
      </c>
      <c r="DD2" t="s">
        <v>24</v>
      </c>
      <c r="DV2" s="10" t="s">
        <v>46</v>
      </c>
      <c r="DW2" t="s">
        <v>24</v>
      </c>
    </row>
    <row r="3" spans="1:151" ht="20.45">
      <c r="A3" s="25" t="s">
        <v>47</v>
      </c>
      <c r="B3" s="26" t="s">
        <v>48</v>
      </c>
      <c r="C3" s="27" t="s">
        <v>49</v>
      </c>
      <c r="D3" s="45" t="s">
        <v>50</v>
      </c>
      <c r="E3" s="99" t="s">
        <v>51</v>
      </c>
      <c r="F3" s="100" t="s">
        <v>52</v>
      </c>
      <c r="G3" s="99">
        <v>1</v>
      </c>
      <c r="H3" s="100" t="s">
        <v>53</v>
      </c>
      <c r="I3" s="101">
        <v>2</v>
      </c>
      <c r="J3" s="100" t="s">
        <v>54</v>
      </c>
      <c r="K3" s="102">
        <v>3</v>
      </c>
      <c r="L3" s="100" t="s">
        <v>55</v>
      </c>
      <c r="M3" s="103">
        <v>4</v>
      </c>
      <c r="N3" s="100" t="s">
        <v>56</v>
      </c>
      <c r="O3" s="104">
        <v>5</v>
      </c>
      <c r="P3" s="100" t="s">
        <v>57</v>
      </c>
      <c r="Q3" s="104">
        <v>6</v>
      </c>
      <c r="R3" s="100" t="s">
        <v>58</v>
      </c>
      <c r="S3" s="104">
        <v>7</v>
      </c>
      <c r="T3" s="100" t="s">
        <v>59</v>
      </c>
      <c r="U3" s="105">
        <v>8</v>
      </c>
      <c r="V3" s="100" t="s">
        <v>60</v>
      </c>
      <c r="W3" s="105">
        <v>9</v>
      </c>
      <c r="X3" s="100" t="s">
        <v>61</v>
      </c>
      <c r="Y3" s="105">
        <v>10</v>
      </c>
      <c r="Z3" s="100" t="s">
        <v>62</v>
      </c>
      <c r="AA3" s="104">
        <v>11</v>
      </c>
      <c r="AB3" s="100" t="s">
        <v>63</v>
      </c>
      <c r="AC3" s="104">
        <v>12</v>
      </c>
      <c r="AD3" s="100" t="s">
        <v>54</v>
      </c>
      <c r="AE3" s="104">
        <v>13</v>
      </c>
      <c r="AF3" s="100" t="s">
        <v>64</v>
      </c>
      <c r="AG3" s="105">
        <v>14</v>
      </c>
      <c r="AH3" s="100" t="s">
        <v>65</v>
      </c>
      <c r="AI3" s="105">
        <v>15</v>
      </c>
      <c r="AJ3" s="100" t="s">
        <v>66</v>
      </c>
      <c r="AK3" s="105">
        <v>16</v>
      </c>
      <c r="AL3" s="47" t="s">
        <v>67</v>
      </c>
      <c r="AM3" s="49" t="s">
        <v>1</v>
      </c>
      <c r="AN3" s="50" t="s">
        <v>68</v>
      </c>
      <c r="AO3" s="50" t="s">
        <v>69</v>
      </c>
      <c r="AP3" s="50"/>
      <c r="AQ3" s="51" t="s">
        <v>70</v>
      </c>
      <c r="AR3" s="52" t="s">
        <v>71</v>
      </c>
      <c r="AS3" s="27" t="s">
        <v>72</v>
      </c>
      <c r="AT3" s="46" t="s">
        <v>70</v>
      </c>
      <c r="AU3" s="47" t="s">
        <v>50</v>
      </c>
      <c r="AV3" s="48">
        <v>1</v>
      </c>
      <c r="AW3" s="47" t="s">
        <v>53</v>
      </c>
      <c r="AX3" s="90">
        <v>2</v>
      </c>
      <c r="AY3" s="47" t="s">
        <v>54</v>
      </c>
      <c r="AZ3" s="48">
        <v>3</v>
      </c>
      <c r="BA3" s="47" t="s">
        <v>55</v>
      </c>
      <c r="BB3" s="90">
        <v>4</v>
      </c>
      <c r="BC3" s="47" t="s">
        <v>56</v>
      </c>
      <c r="BD3" s="48">
        <v>5</v>
      </c>
      <c r="BE3" s="47" t="s">
        <v>57</v>
      </c>
      <c r="BF3" s="90">
        <v>6</v>
      </c>
      <c r="BG3" s="47" t="s">
        <v>58</v>
      </c>
      <c r="BH3" s="48">
        <v>7</v>
      </c>
      <c r="BI3" s="47" t="s">
        <v>59</v>
      </c>
      <c r="BJ3" s="90">
        <v>8</v>
      </c>
      <c r="BK3" s="47" t="s">
        <v>60</v>
      </c>
      <c r="BL3" s="91" t="s">
        <v>45</v>
      </c>
      <c r="BM3" s="92" t="s">
        <v>73</v>
      </c>
      <c r="BN3" s="50"/>
      <c r="BO3" s="93" t="s">
        <v>8</v>
      </c>
      <c r="BP3" s="51" t="s">
        <v>74</v>
      </c>
      <c r="BQ3" s="51" t="s">
        <v>75</v>
      </c>
      <c r="BR3" s="52" t="s">
        <v>71</v>
      </c>
    </row>
    <row r="4" spans="1:151" ht="26.1">
      <c r="A4" s="28">
        <v>44798</v>
      </c>
      <c r="B4" s="29">
        <v>1</v>
      </c>
      <c r="C4" s="30">
        <f>[1]master!K5</f>
        <v>115</v>
      </c>
      <c r="D4" s="53"/>
      <c r="E4" s="54">
        <f t="shared" ref="E4:E31" si="0">AVERAGE(G4,I4,K4,M4,O4,Q4,S4,U4,W4,Y4,AA4,AC4,AE4,AG4,AI4,AK4)</f>
        <v>127.90428571428571</v>
      </c>
      <c r="F4" s="55"/>
      <c r="G4" s="56"/>
      <c r="H4" s="55"/>
      <c r="I4" s="56">
        <v>129.68</v>
      </c>
      <c r="J4" s="55"/>
      <c r="K4" s="56">
        <v>128.18</v>
      </c>
      <c r="L4" s="55"/>
      <c r="M4" s="56">
        <v>131.22999999999999</v>
      </c>
      <c r="N4" s="55"/>
      <c r="O4" s="56">
        <v>125.88</v>
      </c>
      <c r="P4" s="55"/>
      <c r="Q4" s="56">
        <v>127.32</v>
      </c>
      <c r="R4" s="55"/>
      <c r="S4" s="56">
        <v>127.06</v>
      </c>
      <c r="T4" s="57"/>
      <c r="U4" s="56">
        <v>125.98</v>
      </c>
      <c r="V4" s="94"/>
      <c r="W4" s="73"/>
      <c r="X4" s="94"/>
      <c r="Y4" s="73"/>
      <c r="Z4" s="94"/>
      <c r="AA4" s="67"/>
      <c r="AB4" s="94"/>
      <c r="AC4" s="67"/>
      <c r="AD4" s="94"/>
      <c r="AE4" s="67"/>
      <c r="AF4" s="94"/>
      <c r="AG4" s="67"/>
      <c r="AH4" s="94"/>
      <c r="AI4" s="73"/>
      <c r="AJ4" s="94"/>
      <c r="AK4" s="73"/>
      <c r="AL4" s="58"/>
      <c r="AM4" s="59">
        <v>24</v>
      </c>
      <c r="AN4" s="60"/>
      <c r="AO4" s="61"/>
      <c r="AP4" s="61"/>
      <c r="AQ4" s="62" t="e">
        <f>IF(DE7&gt;0,DE7,NA())</f>
        <v>#N/A</v>
      </c>
      <c r="AR4" s="63" t="e">
        <f>IF(DF7&gt;0,DF7,NA())</f>
        <v>#N/A</v>
      </c>
      <c r="AS4" s="216">
        <v>150</v>
      </c>
      <c r="AT4" s="67">
        <v>162.6</v>
      </c>
      <c r="AU4" s="94"/>
      <c r="AV4" s="67">
        <v>162.6</v>
      </c>
      <c r="AW4" s="94"/>
      <c r="AX4" s="67"/>
      <c r="AY4" s="94"/>
      <c r="AZ4" s="67"/>
      <c r="BA4" s="94"/>
      <c r="BB4" s="67"/>
      <c r="BC4" s="94"/>
      <c r="BD4" s="67"/>
      <c r="BE4" s="94"/>
      <c r="BF4" s="67"/>
      <c r="BG4" s="94"/>
      <c r="BH4" s="67"/>
      <c r="BI4" s="94"/>
      <c r="BJ4" s="67"/>
      <c r="BK4" s="94"/>
      <c r="BL4" s="59">
        <v>31</v>
      </c>
      <c r="BM4" s="95"/>
      <c r="BN4" s="61"/>
      <c r="BO4" s="74" t="e">
        <f>IF(DH7&gt;0,DH7,NA())</f>
        <v>#N/A</v>
      </c>
      <c r="BP4" s="63"/>
      <c r="BQ4" s="63"/>
      <c r="BR4" s="63" t="e">
        <f>IF(DI7&gt;0,DI7,NA())</f>
        <v>#N/A</v>
      </c>
      <c r="DD4" s="10" t="s">
        <v>6</v>
      </c>
      <c r="DV4" s="10" t="s">
        <v>7</v>
      </c>
      <c r="DW4" s="10" t="s">
        <v>6</v>
      </c>
    </row>
    <row r="5" spans="1:151" ht="26.1">
      <c r="A5" s="28">
        <f>A4+7</f>
        <v>44805</v>
      </c>
      <c r="B5" s="29">
        <v>2</v>
      </c>
      <c r="C5" s="30">
        <f>[1]master!K6</f>
        <v>215</v>
      </c>
      <c r="D5" s="53">
        <f>C5-C4</f>
        <v>100</v>
      </c>
      <c r="E5" s="54">
        <f t="shared" si="0"/>
        <v>266.24285714285713</v>
      </c>
      <c r="F5" s="64">
        <f>E5-E4</f>
        <v>138.33857142857141</v>
      </c>
      <c r="G5" s="56"/>
      <c r="H5" s="64">
        <f>G5-G4</f>
        <v>0</v>
      </c>
      <c r="I5" s="56">
        <v>216.94</v>
      </c>
      <c r="J5" s="64">
        <f>I5-I4</f>
        <v>87.259999999999991</v>
      </c>
      <c r="K5" s="56">
        <v>278.39999999999998</v>
      </c>
      <c r="L5" s="64">
        <f>K5-K4</f>
        <v>150.21999999999997</v>
      </c>
      <c r="M5" s="56">
        <v>274.14</v>
      </c>
      <c r="N5" s="64">
        <f>M5-M4</f>
        <v>142.91</v>
      </c>
      <c r="O5" s="56">
        <v>270.74</v>
      </c>
      <c r="P5" s="64">
        <f>O5-O4</f>
        <v>144.86000000000001</v>
      </c>
      <c r="Q5" s="56">
        <v>274.32</v>
      </c>
      <c r="R5" s="64">
        <f>Q5-Q4</f>
        <v>147</v>
      </c>
      <c r="S5" s="56">
        <v>276.7</v>
      </c>
      <c r="T5" s="64">
        <f>S5-S4</f>
        <v>149.63999999999999</v>
      </c>
      <c r="U5" s="56">
        <v>272.45999999999998</v>
      </c>
      <c r="V5" s="77">
        <f>U5-U4</f>
        <v>146.47999999999996</v>
      </c>
      <c r="W5" s="73"/>
      <c r="X5" s="65"/>
      <c r="Y5" s="73"/>
      <c r="Z5" s="65"/>
      <c r="AA5" s="67"/>
      <c r="AB5" s="65"/>
      <c r="AC5" s="67"/>
      <c r="AD5" s="65"/>
      <c r="AE5" s="67"/>
      <c r="AF5" s="65"/>
      <c r="AG5" s="67"/>
      <c r="AH5" s="65"/>
      <c r="AI5" s="73"/>
      <c r="AJ5" s="65"/>
      <c r="AK5" s="73"/>
      <c r="AL5" s="217"/>
      <c r="AM5" s="59">
        <v>28</v>
      </c>
      <c r="AN5" s="60"/>
      <c r="AO5" s="61">
        <f>AN5-AN4</f>
        <v>0</v>
      </c>
      <c r="AP5" s="61"/>
      <c r="AQ5" s="62" t="e">
        <f t="shared" ref="AQ5:AR6" si="1">IF(DE8&gt;0,DE8,NA())</f>
        <v>#N/A</v>
      </c>
      <c r="AR5" s="63" t="e">
        <f t="shared" si="1"/>
        <v>#N/A</v>
      </c>
      <c r="AS5" s="216">
        <v>320</v>
      </c>
      <c r="AT5" s="67">
        <v>348</v>
      </c>
      <c r="AU5" s="322">
        <f>AT5-AT4</f>
        <v>185.4</v>
      </c>
      <c r="AV5" s="67">
        <v>348</v>
      </c>
      <c r="AW5" s="322">
        <f>AV5-AV4</f>
        <v>185.4</v>
      </c>
      <c r="AX5" s="67"/>
      <c r="AY5" s="94"/>
      <c r="AZ5" s="67"/>
      <c r="BA5" s="94"/>
      <c r="BB5" s="67"/>
      <c r="BC5" s="94"/>
      <c r="BD5" s="67"/>
      <c r="BE5" s="94"/>
      <c r="BF5" s="67"/>
      <c r="BG5" s="94"/>
      <c r="BH5" s="67"/>
      <c r="BI5" s="94">
        <f>BH5-BH4</f>
        <v>0</v>
      </c>
      <c r="BJ5" s="67"/>
      <c r="BK5" s="94">
        <f>BJ5-BJ4</f>
        <v>0</v>
      </c>
      <c r="BL5" s="59">
        <v>35</v>
      </c>
      <c r="BM5" s="95"/>
      <c r="BN5" s="61"/>
      <c r="BO5" s="74" t="e">
        <f t="shared" ref="BO5:BO28" si="2">IF(DH8&gt;0,DH8,NA())</f>
        <v>#N/A</v>
      </c>
      <c r="BP5" s="63"/>
      <c r="BQ5" s="63"/>
      <c r="BR5" s="63" t="e">
        <f t="shared" ref="BR5:BR28" si="3">IF(DI8&gt;0,DI8,NA())</f>
        <v>#N/A</v>
      </c>
      <c r="DD5" t="s">
        <v>76</v>
      </c>
      <c r="DE5" t="s">
        <v>77</v>
      </c>
      <c r="DF5" t="s">
        <v>78</v>
      </c>
      <c r="DW5" t="s">
        <v>11</v>
      </c>
      <c r="EM5" t="s">
        <v>12</v>
      </c>
      <c r="EN5" t="s">
        <v>13</v>
      </c>
      <c r="ET5" t="s">
        <v>14</v>
      </c>
      <c r="EU5" t="s">
        <v>79</v>
      </c>
    </row>
    <row r="6" spans="1:151" ht="26.1">
      <c r="A6" s="28">
        <f t="shared" ref="A6:A28" si="4">A5+7</f>
        <v>44812</v>
      </c>
      <c r="B6" s="29">
        <v>3</v>
      </c>
      <c r="C6" s="30">
        <f>[1]master!K7</f>
        <v>335</v>
      </c>
      <c r="D6" s="53">
        <f t="shared" ref="D6:D29" si="5">C6-C5</f>
        <v>120</v>
      </c>
      <c r="E6" s="54">
        <f t="shared" si="0"/>
        <v>391.67</v>
      </c>
      <c r="F6" s="64">
        <f t="shared" ref="F6" si="6">E6-E5</f>
        <v>125.42714285714288</v>
      </c>
      <c r="G6" s="56">
        <v>388.98</v>
      </c>
      <c r="H6" s="64">
        <f t="shared" ref="H6" si="7">G6-G5</f>
        <v>388.98</v>
      </c>
      <c r="I6" s="56">
        <v>371.64</v>
      </c>
      <c r="J6" s="64">
        <f t="shared" ref="J6" si="8">I6-I5</f>
        <v>154.69999999999999</v>
      </c>
      <c r="K6" s="56">
        <v>402.92</v>
      </c>
      <c r="L6" s="64">
        <f t="shared" ref="L6" si="9">K6-K5</f>
        <v>124.52000000000004</v>
      </c>
      <c r="M6" s="56">
        <v>394.36</v>
      </c>
      <c r="N6" s="64">
        <f t="shared" ref="N6" si="10">M6-M5</f>
        <v>120.22000000000003</v>
      </c>
      <c r="O6" s="56">
        <v>398.44</v>
      </c>
      <c r="P6" s="64">
        <f t="shared" ref="P6" si="11">O6-O5</f>
        <v>127.69999999999999</v>
      </c>
      <c r="Q6" s="56">
        <v>389.44</v>
      </c>
      <c r="R6" s="64">
        <f t="shared" ref="R6" si="12">Q6-Q5</f>
        <v>115.12</v>
      </c>
      <c r="S6" s="56">
        <v>388.12</v>
      </c>
      <c r="T6" s="64">
        <f t="shared" ref="T6" si="13">S6-S5</f>
        <v>111.42000000000002</v>
      </c>
      <c r="U6" s="56">
        <v>396.52</v>
      </c>
      <c r="V6" s="77">
        <f t="shared" ref="V6:X31" si="14">U6-U5</f>
        <v>124.06</v>
      </c>
      <c r="W6" s="56">
        <v>377.8</v>
      </c>
      <c r="X6" s="65">
        <f t="shared" si="14"/>
        <v>377.8</v>
      </c>
      <c r="Y6" s="56">
        <v>397</v>
      </c>
      <c r="Z6" s="65">
        <f t="shared" ref="Z6" si="15">Y6-Y5</f>
        <v>397</v>
      </c>
      <c r="AA6" s="56">
        <v>390.98</v>
      </c>
      <c r="AB6" s="65">
        <f t="shared" ref="AB6" si="16">AA6-AA5</f>
        <v>390.98</v>
      </c>
      <c r="AC6" s="56">
        <v>386.32</v>
      </c>
      <c r="AD6" s="65">
        <f t="shared" ref="AD6" si="17">AC6-AC5</f>
        <v>386.32</v>
      </c>
      <c r="AE6" s="67">
        <v>394.36</v>
      </c>
      <c r="AF6" s="65">
        <f t="shared" ref="AF6" si="18">AE6-AE5</f>
        <v>394.36</v>
      </c>
      <c r="AG6" s="67">
        <v>400.68</v>
      </c>
      <c r="AH6" s="65">
        <f t="shared" ref="AH6" si="19">AG6-AG5</f>
        <v>400.68</v>
      </c>
      <c r="AI6" s="67">
        <v>390.24</v>
      </c>
      <c r="AJ6" s="65">
        <f t="shared" ref="AJ6" si="20">AI6-AI5</f>
        <v>390.24</v>
      </c>
      <c r="AK6" s="67">
        <v>398.92</v>
      </c>
      <c r="AL6" s="66">
        <f t="shared" ref="AL6" si="21">AK6-AK5</f>
        <v>398.92</v>
      </c>
      <c r="AM6" s="59">
        <v>31</v>
      </c>
      <c r="AN6" s="60"/>
      <c r="AO6" s="61">
        <f>AN6-AN5</f>
        <v>0</v>
      </c>
      <c r="AP6" s="61"/>
      <c r="AQ6" s="62" t="e">
        <f t="shared" si="1"/>
        <v>#N/A</v>
      </c>
      <c r="AR6" s="63" t="e">
        <f t="shared" si="1"/>
        <v>#N/A</v>
      </c>
      <c r="AS6" s="216">
        <v>525</v>
      </c>
      <c r="AT6" s="67">
        <v>523</v>
      </c>
      <c r="AU6" s="322">
        <f>AT6-AT5</f>
        <v>175</v>
      </c>
      <c r="AV6" s="67">
        <v>520</v>
      </c>
      <c r="AW6" s="94">
        <f>AV6-AV5</f>
        <v>172</v>
      </c>
      <c r="AX6" s="67">
        <v>525</v>
      </c>
      <c r="AY6" s="94"/>
      <c r="AZ6" s="67"/>
      <c r="BA6" s="94"/>
      <c r="BB6" s="67"/>
      <c r="BC6" s="94"/>
      <c r="BD6" s="67"/>
      <c r="BE6" s="94"/>
      <c r="BF6" s="67"/>
      <c r="BG6" s="94"/>
      <c r="BH6" s="67"/>
      <c r="BI6" s="94">
        <f>BH6-BH5</f>
        <v>0</v>
      </c>
      <c r="BJ6" s="67"/>
      <c r="BK6" s="94">
        <f>BJ6-BJ5</f>
        <v>0</v>
      </c>
      <c r="BL6" s="59">
        <v>40</v>
      </c>
      <c r="BM6" s="95"/>
      <c r="BN6" s="61"/>
      <c r="BO6" s="74" t="e">
        <f t="shared" si="2"/>
        <v>#N/A</v>
      </c>
      <c r="BP6" s="63"/>
      <c r="BQ6" s="63"/>
      <c r="BR6" s="63" t="e">
        <f t="shared" si="3"/>
        <v>#N/A</v>
      </c>
      <c r="DC6" s="10" t="s">
        <v>17</v>
      </c>
      <c r="DV6" s="10" t="s">
        <v>17</v>
      </c>
      <c r="DW6">
        <v>1</v>
      </c>
      <c r="DX6">
        <v>2</v>
      </c>
      <c r="DY6">
        <v>3</v>
      </c>
      <c r="DZ6">
        <v>4</v>
      </c>
      <c r="EA6">
        <v>5</v>
      </c>
      <c r="EB6">
        <v>6</v>
      </c>
      <c r="EC6">
        <v>7</v>
      </c>
      <c r="ED6">
        <v>8</v>
      </c>
      <c r="EE6">
        <v>9</v>
      </c>
      <c r="EF6">
        <v>10</v>
      </c>
      <c r="EG6">
        <v>11</v>
      </c>
      <c r="EH6">
        <v>12</v>
      </c>
      <c r="EI6">
        <v>13</v>
      </c>
      <c r="EJ6">
        <v>14</v>
      </c>
      <c r="EK6">
        <v>15</v>
      </c>
      <c r="EL6">
        <v>16</v>
      </c>
      <c r="EN6">
        <v>2</v>
      </c>
      <c r="EO6">
        <v>3</v>
      </c>
      <c r="EP6">
        <v>4</v>
      </c>
      <c r="EQ6">
        <v>5</v>
      </c>
      <c r="ER6">
        <v>6</v>
      </c>
      <c r="ES6">
        <v>7</v>
      </c>
    </row>
    <row r="7" spans="1:151" ht="26.1">
      <c r="A7" s="28">
        <f t="shared" si="4"/>
        <v>44819</v>
      </c>
      <c r="B7" s="29">
        <v>4</v>
      </c>
      <c r="C7" s="30">
        <f>[1]master!K8</f>
        <v>470</v>
      </c>
      <c r="D7" s="53">
        <f t="shared" si="5"/>
        <v>135</v>
      </c>
      <c r="E7" s="54">
        <f t="shared" si="0"/>
        <v>500.3125</v>
      </c>
      <c r="F7" s="218">
        <f t="shared" ref="F7" si="22">E7-E6</f>
        <v>108.64249999999998</v>
      </c>
      <c r="G7" s="56">
        <f>IF(DW7&gt;0,DW7,NA())</f>
        <v>485</v>
      </c>
      <c r="H7" s="64">
        <f t="shared" ref="H7" si="23">G7-G6</f>
        <v>96.019999999999982</v>
      </c>
      <c r="I7" s="68">
        <f>IF(DX7&gt;0,DX7,NA())</f>
        <v>503</v>
      </c>
      <c r="J7" s="64">
        <f t="shared" ref="J7" si="24">I7-I6</f>
        <v>131.36000000000001</v>
      </c>
      <c r="K7" s="69">
        <f>IF(DY7&gt;0,DY7,NA())</f>
        <v>515</v>
      </c>
      <c r="L7" s="64">
        <f t="shared" ref="L7" si="25">K7-K6</f>
        <v>112.07999999999998</v>
      </c>
      <c r="M7" s="70">
        <f>IF(DZ7&gt;0,DZ7,NA())</f>
        <v>499</v>
      </c>
      <c r="N7" s="64">
        <f t="shared" ref="N7" si="26">M7-M6</f>
        <v>104.63999999999999</v>
      </c>
      <c r="O7" s="71">
        <f>IF(EA7&gt;0,EA7,NA())</f>
        <v>508</v>
      </c>
      <c r="P7" s="64">
        <f t="shared" ref="P7" si="27">O7-O6</f>
        <v>109.56</v>
      </c>
      <c r="Q7" s="72">
        <f>IF(EB7&gt;0,EB7,NA())</f>
        <v>497</v>
      </c>
      <c r="R7" s="64">
        <f t="shared" ref="R7" si="28">Q7-Q6</f>
        <v>107.56</v>
      </c>
      <c r="S7" s="67">
        <f>IF(EC7&gt;0,EC7,NA())</f>
        <v>505</v>
      </c>
      <c r="T7" s="64">
        <f t="shared" ref="T7" si="29">S7-S6</f>
        <v>116.88</v>
      </c>
      <c r="U7" s="67">
        <f>IF(ED7&gt;0,ED7,NA())</f>
        <v>509</v>
      </c>
      <c r="V7" s="77">
        <f t="shared" si="14"/>
        <v>112.48000000000002</v>
      </c>
      <c r="W7" s="73">
        <f>IF(EE7&gt;0,EE7,NA())</f>
        <v>485</v>
      </c>
      <c r="X7" s="65">
        <f t="shared" si="14"/>
        <v>107.19999999999999</v>
      </c>
      <c r="Y7" s="73">
        <f>IF(EF7&gt;0,EF7,NA())</f>
        <v>500</v>
      </c>
      <c r="Z7" s="65">
        <f t="shared" ref="Z7" si="30">Y7-Y6</f>
        <v>103</v>
      </c>
      <c r="AA7" s="67">
        <f>IF(EG7&gt;0,EG7,NA())</f>
        <v>488</v>
      </c>
      <c r="AB7" s="65">
        <f t="shared" ref="AB7" si="31">AA7-AA6</f>
        <v>97.019999999999982</v>
      </c>
      <c r="AC7" s="67">
        <f>IF(EH7&gt;0,EH7,NA())</f>
        <v>495</v>
      </c>
      <c r="AD7" s="65">
        <f t="shared" ref="AD7" si="32">AC7-AC6</f>
        <v>108.68</v>
      </c>
      <c r="AE7" s="67">
        <f>IF(EI7&gt;0,EI7,NA())</f>
        <v>496</v>
      </c>
      <c r="AF7" s="65">
        <f t="shared" ref="AF7" si="33">AE7-AE6</f>
        <v>101.63999999999999</v>
      </c>
      <c r="AG7" s="67">
        <f>IF(EJ7&gt;0,EJ7,NA())</f>
        <v>516</v>
      </c>
      <c r="AH7" s="65">
        <f t="shared" ref="AH7" si="34">AG7-AG6</f>
        <v>115.32</v>
      </c>
      <c r="AI7" s="73">
        <f>IF(EK7&gt;0,EK7,NA())</f>
        <v>499</v>
      </c>
      <c r="AJ7" s="65">
        <f t="shared" ref="AJ7" si="35">AI7-AI6</f>
        <v>108.75999999999999</v>
      </c>
      <c r="AK7" s="73">
        <f>IF(EL7&gt;0,EL7,NA())</f>
        <v>505</v>
      </c>
      <c r="AL7" s="66">
        <f t="shared" ref="AL7" si="36">AK7-AK6</f>
        <v>106.07999999999998</v>
      </c>
      <c r="AM7" s="59">
        <v>33</v>
      </c>
      <c r="AN7" s="60"/>
      <c r="AO7" s="61">
        <f t="shared" ref="AO7:AO28" si="37">AN7-AN6</f>
        <v>0</v>
      </c>
      <c r="AP7" s="61"/>
      <c r="AQ7" s="62">
        <v>55</v>
      </c>
      <c r="AR7" s="63" t="e">
        <f t="shared" ref="AQ7:AR20" si="38">IF(DF10&gt;0,DF10,NA())</f>
        <v>#N/A</v>
      </c>
      <c r="AS7" s="216">
        <v>755</v>
      </c>
      <c r="AT7" s="67">
        <f>AVERAGE(AV7,AX7,AZ7,BB7,BD7,BF7,BH7,BJ7)</f>
        <v>654.5</v>
      </c>
      <c r="AU7" s="322">
        <f>AT7-AT6</f>
        <v>131.5</v>
      </c>
      <c r="AV7" s="67">
        <f>IF(EN7&gt;0,EN7,NA())</f>
        <v>702</v>
      </c>
      <c r="AW7" s="94">
        <f>AV7-AV5</f>
        <v>354</v>
      </c>
      <c r="AX7" s="67">
        <f>IF(EO7&gt;0,EO7,NA())</f>
        <v>642</v>
      </c>
      <c r="AY7" s="94">
        <f>AX7-AX5</f>
        <v>642</v>
      </c>
      <c r="AZ7" s="67">
        <f>IF(EP7&gt;0,EP7,NA())</f>
        <v>575</v>
      </c>
      <c r="BA7" s="94">
        <f>AZ7-AZ5</f>
        <v>575</v>
      </c>
      <c r="BB7" s="67">
        <f>IF(EQ7&gt;0,EQ7,NA())</f>
        <v>677</v>
      </c>
      <c r="BC7" s="94">
        <f>BB7-BB5</f>
        <v>677</v>
      </c>
      <c r="BD7" s="67">
        <f>IF(ER7&gt;0,ER7,NA())</f>
        <v>645</v>
      </c>
      <c r="BE7" s="94">
        <f>BD7-BD5</f>
        <v>645</v>
      </c>
      <c r="BF7" s="67">
        <f>IF(ES7&gt;0,ES7,NA())</f>
        <v>686</v>
      </c>
      <c r="BG7" s="94"/>
      <c r="BH7" s="67"/>
      <c r="BI7" s="94">
        <f>BH7-BH6</f>
        <v>0</v>
      </c>
      <c r="BJ7" s="67"/>
      <c r="BK7" s="94">
        <f>BJ7-BJ6</f>
        <v>0</v>
      </c>
      <c r="BL7" s="59">
        <v>48</v>
      </c>
      <c r="BM7" s="95"/>
      <c r="BN7" s="61"/>
      <c r="BO7" s="74" t="e">
        <f t="shared" si="2"/>
        <v>#N/A</v>
      </c>
      <c r="BP7" s="63"/>
      <c r="BQ7" s="63"/>
      <c r="BR7" s="63" t="e">
        <f t="shared" si="3"/>
        <v>#N/A</v>
      </c>
      <c r="DV7" s="11">
        <v>4</v>
      </c>
      <c r="DW7" s="12">
        <v>485</v>
      </c>
      <c r="DX7" s="12">
        <v>503</v>
      </c>
      <c r="DY7" s="12">
        <v>515</v>
      </c>
      <c r="DZ7" s="12">
        <v>499</v>
      </c>
      <c r="EA7" s="12">
        <v>508</v>
      </c>
      <c r="EB7" s="12">
        <v>497</v>
      </c>
      <c r="EC7" s="12">
        <v>505</v>
      </c>
      <c r="ED7" s="12">
        <v>509</v>
      </c>
      <c r="EE7" s="12">
        <v>485</v>
      </c>
      <c r="EF7" s="12">
        <v>500</v>
      </c>
      <c r="EG7" s="12">
        <v>488</v>
      </c>
      <c r="EH7" s="12">
        <v>495</v>
      </c>
      <c r="EI7" s="12">
        <v>496</v>
      </c>
      <c r="EJ7" s="12">
        <v>516</v>
      </c>
      <c r="EK7" s="12">
        <v>499</v>
      </c>
      <c r="EL7" s="12">
        <v>505</v>
      </c>
      <c r="EM7" s="12">
        <v>500.3125</v>
      </c>
      <c r="EN7" s="12">
        <v>702</v>
      </c>
      <c r="EO7" s="12">
        <v>642</v>
      </c>
      <c r="EP7" s="12">
        <v>575</v>
      </c>
      <c r="EQ7" s="12">
        <v>677</v>
      </c>
      <c r="ER7" s="12">
        <v>645</v>
      </c>
      <c r="ES7" s="12">
        <v>686</v>
      </c>
      <c r="ET7" s="12">
        <v>654.5</v>
      </c>
      <c r="EU7" s="12">
        <v>542.36363636363637</v>
      </c>
    </row>
    <row r="8" spans="1:151" ht="26.1">
      <c r="A8" s="28">
        <f t="shared" si="4"/>
        <v>44826</v>
      </c>
      <c r="B8" s="29">
        <v>5</v>
      </c>
      <c r="C8" s="30">
        <f>[1]master!K9</f>
        <v>590</v>
      </c>
      <c r="D8" s="53">
        <f t="shared" si="5"/>
        <v>120</v>
      </c>
      <c r="E8" s="54">
        <f>AVERAGE(G8,I8,K8,M8,O8,Q8,S8,U8,W8,Y8,AA8,AC8,AE8,AG8,AI8,AK8)</f>
        <v>613.25</v>
      </c>
      <c r="F8" s="65">
        <f t="shared" ref="F8" si="39">E8-E7</f>
        <v>112.9375</v>
      </c>
      <c r="G8" s="56">
        <f>IF(DW8&gt;0,DW8,NA())</f>
        <v>610</v>
      </c>
      <c r="H8" s="64">
        <f t="shared" ref="H8" si="40">G8-G7</f>
        <v>125</v>
      </c>
      <c r="I8" s="68">
        <f>IF(DX8&gt;0,DX8,NA())</f>
        <v>592</v>
      </c>
      <c r="J8" s="64">
        <f t="shared" ref="J8" si="41">I8-I7</f>
        <v>89</v>
      </c>
      <c r="K8" s="69">
        <f>IF(DY8&gt;0,DY8,NA())</f>
        <v>600</v>
      </c>
      <c r="L8" s="64">
        <f t="shared" ref="L8" si="42">K8-K7</f>
        <v>85</v>
      </c>
      <c r="M8" s="70">
        <f>IF(DZ8&gt;0,DZ8,NA())</f>
        <v>610</v>
      </c>
      <c r="N8" s="64">
        <f t="shared" ref="N8" si="43">M8-M7</f>
        <v>111</v>
      </c>
      <c r="O8" s="71">
        <f>IF(EA8&gt;0,EA8,NA())</f>
        <v>614</v>
      </c>
      <c r="P8" s="64">
        <f t="shared" ref="P8" si="44">O8-O7</f>
        <v>106</v>
      </c>
      <c r="Q8" s="72">
        <f>IF(EB8&gt;0,EB8,NA())</f>
        <v>621</v>
      </c>
      <c r="R8" s="64">
        <f t="shared" ref="R8" si="45">Q8-Q7</f>
        <v>124</v>
      </c>
      <c r="S8" s="67">
        <f>IF(EC8&gt;0,EC8,NA())</f>
        <v>620</v>
      </c>
      <c r="T8" s="64">
        <f t="shared" ref="T8" si="46">S8-S7</f>
        <v>115</v>
      </c>
      <c r="U8" s="67">
        <f>IF(ED8&gt;0,ED8,NA())</f>
        <v>616</v>
      </c>
      <c r="V8" s="77">
        <f t="shared" si="14"/>
        <v>107</v>
      </c>
      <c r="W8" s="73">
        <f>IF(EE8&gt;0,EE8,NA())</f>
        <v>626</v>
      </c>
      <c r="X8" s="65">
        <f t="shared" si="14"/>
        <v>141</v>
      </c>
      <c r="Y8" s="73">
        <f>IF(EF8&gt;0,EF8,NA())</f>
        <v>603</v>
      </c>
      <c r="Z8" s="65">
        <f t="shared" ref="Z8" si="47">Y8-Y7</f>
        <v>103</v>
      </c>
      <c r="AA8" s="67">
        <f>IF(EG8&gt;0,EG8,NA())</f>
        <v>604</v>
      </c>
      <c r="AB8" s="65">
        <f t="shared" ref="AB8" si="48">AA8-AA7</f>
        <v>116</v>
      </c>
      <c r="AC8" s="67">
        <f>IF(EH8&gt;0,EH8,NA())</f>
        <v>611</v>
      </c>
      <c r="AD8" s="65">
        <f t="shared" ref="AD8" si="49">AC8-AC7</f>
        <v>116</v>
      </c>
      <c r="AE8" s="67">
        <f>IF(EI8&gt;0,EI8,NA())</f>
        <v>627</v>
      </c>
      <c r="AF8" s="65">
        <f t="shared" ref="AF8" si="50">AE8-AE7</f>
        <v>131</v>
      </c>
      <c r="AG8" s="67">
        <f>IF(EJ8&gt;0,EJ8,NA())</f>
        <v>621</v>
      </c>
      <c r="AH8" s="65">
        <f t="shared" ref="AH8" si="51">AG8-AG7</f>
        <v>105</v>
      </c>
      <c r="AI8" s="73">
        <f>IF(EK8&gt;0,EK8,NA())</f>
        <v>621</v>
      </c>
      <c r="AJ8" s="65">
        <f t="shared" ref="AJ8" si="52">AI8-AI7</f>
        <v>122</v>
      </c>
      <c r="AK8" s="73">
        <f>IF(EL8&gt;0,EL8,NA())</f>
        <v>616</v>
      </c>
      <c r="AL8" s="66">
        <f t="shared" ref="AL8" si="53">AK8-AK7</f>
        <v>111</v>
      </c>
      <c r="AM8" s="59">
        <v>35</v>
      </c>
      <c r="AN8" s="60"/>
      <c r="AO8" s="61">
        <f t="shared" si="37"/>
        <v>0</v>
      </c>
      <c r="AP8" s="61"/>
      <c r="AQ8" s="62">
        <v>54.5</v>
      </c>
      <c r="AR8" s="63" t="e">
        <f t="shared" si="38"/>
        <v>#N/A</v>
      </c>
      <c r="AS8" s="216">
        <v>945</v>
      </c>
      <c r="AT8" s="67">
        <f t="shared" ref="AT8:AT31" si="54">AVERAGE(AV8,AX8,AZ8,BB8,BD8,BF8,BH8,BJ8)</f>
        <v>819.16666666666663</v>
      </c>
      <c r="AU8" s="322">
        <f t="shared" ref="AU8:AU22" si="55">AT8-AT7</f>
        <v>164.66666666666663</v>
      </c>
      <c r="AV8" s="67">
        <f>IF(EN8&gt;0,EN8,NA())</f>
        <v>810</v>
      </c>
      <c r="AW8" s="94">
        <f>AV8-AV7</f>
        <v>108</v>
      </c>
      <c r="AX8" s="67">
        <f>IF(EO8&gt;0,EO8,NA())</f>
        <v>785</v>
      </c>
      <c r="AY8" s="94">
        <f>AX8-AX7</f>
        <v>143</v>
      </c>
      <c r="AZ8" s="67">
        <f>IF(EP8&gt;0,EP8,NA())</f>
        <v>799</v>
      </c>
      <c r="BA8" s="94">
        <f>AZ8-AZ7</f>
        <v>224</v>
      </c>
      <c r="BB8" s="67">
        <f>IF(EQ8&gt;0,EQ8,NA())</f>
        <v>842</v>
      </c>
      <c r="BC8" s="94">
        <f>BB8-BB7</f>
        <v>165</v>
      </c>
      <c r="BD8" s="67">
        <f>IF(ER8&gt;0,ER8,NA())</f>
        <v>836</v>
      </c>
      <c r="BE8" s="94">
        <f>BD8-BD7</f>
        <v>191</v>
      </c>
      <c r="BF8" s="67">
        <f>IF(ES8&gt;0,ES8,NA())</f>
        <v>843</v>
      </c>
      <c r="BG8" s="94">
        <f>BF8-BF7</f>
        <v>157</v>
      </c>
      <c r="BH8" s="67"/>
      <c r="BI8" s="94">
        <f>BH8-BH7</f>
        <v>0</v>
      </c>
      <c r="BJ8" s="67"/>
      <c r="BK8" s="94">
        <f t="shared" ref="BK8:BK22" si="56">BJ8-BJ7</f>
        <v>0</v>
      </c>
      <c r="BL8" s="59">
        <v>53</v>
      </c>
      <c r="BM8" s="95"/>
      <c r="BN8" s="61"/>
      <c r="BO8" s="74" t="e">
        <f t="shared" si="2"/>
        <v>#N/A</v>
      </c>
      <c r="BP8" s="63"/>
      <c r="BQ8" s="63"/>
      <c r="BR8" s="63" t="e">
        <f t="shared" si="3"/>
        <v>#N/A</v>
      </c>
      <c r="DV8" s="11">
        <v>5</v>
      </c>
      <c r="DW8" s="12">
        <v>610</v>
      </c>
      <c r="DX8" s="12">
        <v>592</v>
      </c>
      <c r="DY8" s="12">
        <v>600</v>
      </c>
      <c r="DZ8" s="12">
        <v>610</v>
      </c>
      <c r="EA8" s="12">
        <v>614</v>
      </c>
      <c r="EB8" s="12">
        <v>621</v>
      </c>
      <c r="EC8" s="12">
        <v>620</v>
      </c>
      <c r="ED8" s="12">
        <v>616</v>
      </c>
      <c r="EE8" s="12">
        <v>626</v>
      </c>
      <c r="EF8" s="12">
        <v>603</v>
      </c>
      <c r="EG8" s="12">
        <v>604</v>
      </c>
      <c r="EH8" s="12">
        <v>611</v>
      </c>
      <c r="EI8" s="12">
        <v>627</v>
      </c>
      <c r="EJ8" s="12">
        <v>621</v>
      </c>
      <c r="EK8" s="12">
        <v>621</v>
      </c>
      <c r="EL8" s="12">
        <v>616</v>
      </c>
      <c r="EM8" s="12">
        <v>613.25</v>
      </c>
      <c r="EN8" s="12">
        <v>810</v>
      </c>
      <c r="EO8" s="12">
        <v>785</v>
      </c>
      <c r="EP8" s="12">
        <v>799</v>
      </c>
      <c r="EQ8" s="12">
        <v>842</v>
      </c>
      <c r="ER8" s="12">
        <v>836</v>
      </c>
      <c r="ES8" s="12">
        <v>843</v>
      </c>
      <c r="ET8" s="12">
        <v>819.16666666666663</v>
      </c>
      <c r="EU8" s="12">
        <v>669.40909090909088</v>
      </c>
    </row>
    <row r="9" spans="1:151" ht="26.1">
      <c r="A9" s="28">
        <f t="shared" si="4"/>
        <v>44833</v>
      </c>
      <c r="B9" s="29">
        <v>6</v>
      </c>
      <c r="C9" s="30">
        <f>[1]master!K10</f>
        <v>700</v>
      </c>
      <c r="D9" s="53">
        <f t="shared" si="5"/>
        <v>110</v>
      </c>
      <c r="E9" s="54">
        <f t="shared" si="0"/>
        <v>695.375</v>
      </c>
      <c r="F9" s="65">
        <f t="shared" ref="F9" si="57">E9-E8</f>
        <v>82.125</v>
      </c>
      <c r="G9" s="56">
        <f>IF(DW9&gt;0,DW9,NA())</f>
        <v>595</v>
      </c>
      <c r="H9" s="64">
        <f t="shared" ref="H9" si="58">G9-G8</f>
        <v>-15</v>
      </c>
      <c r="I9" s="68">
        <f>IF(DX9&gt;0,DX9,NA())</f>
        <v>605</v>
      </c>
      <c r="J9" s="64">
        <f t="shared" ref="J9" si="59">I9-I8</f>
        <v>13</v>
      </c>
      <c r="K9" s="67">
        <f>IF(DY9&gt;0,DY9,NA())</f>
        <v>601</v>
      </c>
      <c r="L9" s="64">
        <f t="shared" ref="L9" si="60">K9-K8</f>
        <v>1</v>
      </c>
      <c r="M9" s="67">
        <f>IF(DZ9&gt;0,DZ9,NA())</f>
        <v>610</v>
      </c>
      <c r="N9" s="64">
        <f t="shared" ref="N9" si="61">M9-M8</f>
        <v>0</v>
      </c>
      <c r="O9" s="67">
        <f>IF(EA9&gt;0,EA9,NA())</f>
        <v>607</v>
      </c>
      <c r="P9" s="64">
        <f t="shared" ref="P9" si="62">O9-O8</f>
        <v>-7</v>
      </c>
      <c r="Q9" s="67">
        <f>IF(EB9&gt;0,EB9,NA())</f>
        <v>720</v>
      </c>
      <c r="R9" s="64">
        <f t="shared" ref="R9" si="63">Q9-Q8</f>
        <v>99</v>
      </c>
      <c r="S9" s="67">
        <f>IF(EC9&gt;0,EC9,NA())</f>
        <v>847</v>
      </c>
      <c r="T9" s="65">
        <f t="shared" ref="T9" si="64">S9-S8</f>
        <v>227</v>
      </c>
      <c r="U9" s="67">
        <f>IF(ED9&gt;0,ED9,NA())</f>
        <v>856</v>
      </c>
      <c r="V9" s="77">
        <f t="shared" si="14"/>
        <v>240</v>
      </c>
      <c r="W9" s="73">
        <f>IF(EE9&gt;0,EE9,NA())</f>
        <v>715</v>
      </c>
      <c r="X9" s="65">
        <f t="shared" si="14"/>
        <v>89</v>
      </c>
      <c r="Y9" s="73">
        <f>IF(EF9&gt;0,EF9,NA())</f>
        <v>714</v>
      </c>
      <c r="Z9" s="65">
        <f t="shared" ref="Z9" si="65">Y9-Y8</f>
        <v>111</v>
      </c>
      <c r="AA9" s="67">
        <f>IF(EG9&gt;0,EG9,NA())</f>
        <v>710</v>
      </c>
      <c r="AB9" s="65">
        <f t="shared" ref="AB9" si="66">AA9-AA8</f>
        <v>106</v>
      </c>
      <c r="AC9" s="67">
        <f>IF(EH9&gt;0,EH9,NA())</f>
        <v>704</v>
      </c>
      <c r="AD9" s="65">
        <f t="shared" ref="AD9" si="67">AC9-AC8</f>
        <v>93</v>
      </c>
      <c r="AE9" s="67">
        <f>IF(EI9&gt;0,EI9,NA())</f>
        <v>693</v>
      </c>
      <c r="AF9" s="65">
        <f t="shared" ref="AF9" si="68">AE9-AE8</f>
        <v>66</v>
      </c>
      <c r="AG9" s="67">
        <f>IF(EJ9&gt;0,EJ9,NA())</f>
        <v>718</v>
      </c>
      <c r="AH9" s="65">
        <f t="shared" ref="AH9" si="69">AG9-AG8</f>
        <v>97</v>
      </c>
      <c r="AI9" s="73">
        <f>IF(EK9&gt;0,EK9,NA())</f>
        <v>713</v>
      </c>
      <c r="AJ9" s="65">
        <f t="shared" ref="AJ9" si="70">AI9-AI8</f>
        <v>92</v>
      </c>
      <c r="AK9" s="73">
        <f>IF(EL9&gt;0,EL9,NA())</f>
        <v>718</v>
      </c>
      <c r="AL9" s="66">
        <f t="shared" ref="AL9" si="71">AK9-AK8</f>
        <v>102</v>
      </c>
      <c r="AM9" s="59">
        <v>37</v>
      </c>
      <c r="AN9" s="60"/>
      <c r="AO9" s="61">
        <f t="shared" si="37"/>
        <v>0</v>
      </c>
      <c r="AP9" s="61"/>
      <c r="AQ9" s="62">
        <v>54</v>
      </c>
      <c r="AR9" s="63" t="e">
        <f t="shared" si="38"/>
        <v>#N/A</v>
      </c>
      <c r="AS9" s="216">
        <v>1130</v>
      </c>
      <c r="AT9" s="67">
        <f t="shared" si="54"/>
        <v>1023.1666666666666</v>
      </c>
      <c r="AU9" s="322">
        <f t="shared" si="55"/>
        <v>204</v>
      </c>
      <c r="AV9" s="67">
        <f>IF(EN9&gt;0,EN9,NA())</f>
        <v>873</v>
      </c>
      <c r="AW9" s="94">
        <f>AV9-AV8</f>
        <v>63</v>
      </c>
      <c r="AX9" s="67">
        <f>IF(EO9&gt;0,EO9,NA())</f>
        <v>955</v>
      </c>
      <c r="AY9" s="94">
        <f>AX9-AX8</f>
        <v>170</v>
      </c>
      <c r="AZ9" s="67">
        <f>IF(EP9&gt;0,EP9,NA())</f>
        <v>995</v>
      </c>
      <c r="BA9" s="94">
        <f>AZ9-AZ8</f>
        <v>196</v>
      </c>
      <c r="BB9" s="67">
        <f>IF(EQ9&gt;0,EQ9,NA())</f>
        <v>995</v>
      </c>
      <c r="BC9" s="94">
        <f>BB9-BB8</f>
        <v>153</v>
      </c>
      <c r="BD9" s="67">
        <f>IF(ER9&gt;0,ER9,NA())</f>
        <v>1181</v>
      </c>
      <c r="BE9" s="94">
        <f>BD9-BD8</f>
        <v>345</v>
      </c>
      <c r="BF9" s="67">
        <f>IF(ES9&gt;0,ES9,NA())</f>
        <v>1140</v>
      </c>
      <c r="BG9" s="94">
        <f>BF9-BF8</f>
        <v>297</v>
      </c>
      <c r="BH9" s="67"/>
      <c r="BI9" s="94">
        <f>BH9-BH8</f>
        <v>0</v>
      </c>
      <c r="BJ9" s="67"/>
      <c r="BK9" s="94">
        <f t="shared" si="56"/>
        <v>0</v>
      </c>
      <c r="BL9" s="59">
        <v>57</v>
      </c>
      <c r="BM9" s="95"/>
      <c r="BN9" s="61"/>
      <c r="BO9" s="74" t="e">
        <f t="shared" si="2"/>
        <v>#N/A</v>
      </c>
      <c r="BP9" s="63"/>
      <c r="BQ9" s="63"/>
      <c r="BR9" s="63" t="e">
        <f t="shared" si="3"/>
        <v>#N/A</v>
      </c>
      <c r="DV9" s="11">
        <v>6</v>
      </c>
      <c r="DW9" s="12">
        <v>595</v>
      </c>
      <c r="DX9" s="12">
        <v>605</v>
      </c>
      <c r="DY9" s="12">
        <v>601</v>
      </c>
      <c r="DZ9" s="12">
        <v>610</v>
      </c>
      <c r="EA9" s="12">
        <v>607</v>
      </c>
      <c r="EB9" s="12">
        <v>720</v>
      </c>
      <c r="EC9" s="12">
        <v>847</v>
      </c>
      <c r="ED9" s="12">
        <v>856</v>
      </c>
      <c r="EE9" s="12">
        <v>715</v>
      </c>
      <c r="EF9" s="12">
        <v>714</v>
      </c>
      <c r="EG9" s="12">
        <v>710</v>
      </c>
      <c r="EH9" s="12">
        <v>704</v>
      </c>
      <c r="EI9" s="12">
        <v>693</v>
      </c>
      <c r="EJ9" s="12">
        <v>718</v>
      </c>
      <c r="EK9" s="12">
        <v>713</v>
      </c>
      <c r="EL9" s="12">
        <v>718</v>
      </c>
      <c r="EM9" s="12">
        <v>695.375</v>
      </c>
      <c r="EN9" s="12">
        <v>873</v>
      </c>
      <c r="EO9" s="12">
        <v>955</v>
      </c>
      <c r="EP9" s="12">
        <v>995</v>
      </c>
      <c r="EQ9" s="12">
        <v>995</v>
      </c>
      <c r="ER9" s="12">
        <v>1181</v>
      </c>
      <c r="ES9" s="12">
        <v>1140</v>
      </c>
      <c r="ET9" s="12">
        <v>1023.1666666666666</v>
      </c>
      <c r="EU9" s="12">
        <v>784.77272727272725</v>
      </c>
    </row>
    <row r="10" spans="1:151" ht="26.1">
      <c r="A10" s="28">
        <f t="shared" si="4"/>
        <v>44840</v>
      </c>
      <c r="B10" s="29">
        <v>7</v>
      </c>
      <c r="C10" s="30">
        <f>[1]master!K11</f>
        <v>800</v>
      </c>
      <c r="D10" s="53">
        <f t="shared" si="5"/>
        <v>100</v>
      </c>
      <c r="E10" s="54">
        <f t="shared" si="0"/>
        <v>840.4375</v>
      </c>
      <c r="F10" s="65">
        <f t="shared" ref="F10" si="72">E10-E9</f>
        <v>145.0625</v>
      </c>
      <c r="G10" s="56">
        <f t="shared" ref="G10:G31" si="73">IF(DW10&gt;0,DW10,NA())</f>
        <v>787</v>
      </c>
      <c r="H10" s="64">
        <f t="shared" ref="H10" si="74">G10-G9</f>
        <v>192</v>
      </c>
      <c r="I10" s="68">
        <f t="shared" ref="I10:I31" si="75">IF(DX10&gt;0,DX10,NA())</f>
        <v>776</v>
      </c>
      <c r="J10" s="64">
        <f t="shared" ref="J10" si="76">I10-I9</f>
        <v>171</v>
      </c>
      <c r="K10" s="67">
        <f t="shared" ref="K10:K31" si="77">IF(DY10&gt;0,DY10,NA())</f>
        <v>764</v>
      </c>
      <c r="L10" s="64">
        <f t="shared" ref="L10" si="78">K10-K9</f>
        <v>163</v>
      </c>
      <c r="M10" s="67">
        <f t="shared" ref="M10:M31" si="79">IF(DZ10&gt;0,DZ10,NA())</f>
        <v>789</v>
      </c>
      <c r="N10" s="64">
        <f t="shared" ref="N10" si="80">M10-M9</f>
        <v>179</v>
      </c>
      <c r="O10" s="67">
        <f t="shared" ref="O10:O31" si="81">IF(EA10&gt;0,EA10,NA())</f>
        <v>774</v>
      </c>
      <c r="P10" s="64">
        <f t="shared" ref="P10" si="82">O10-O9</f>
        <v>167</v>
      </c>
      <c r="Q10" s="67">
        <f t="shared" ref="Q10:Q31" si="83">IF(EB10&gt;0,EB10,NA())</f>
        <v>884</v>
      </c>
      <c r="R10" s="64">
        <f t="shared" ref="R10" si="84">Q10-Q9</f>
        <v>164</v>
      </c>
      <c r="S10" s="67">
        <f t="shared" ref="S10:S31" si="85">IF(EC10&gt;0,EC10,NA())</f>
        <v>969</v>
      </c>
      <c r="T10" s="65">
        <f t="shared" ref="T10" si="86">S10-S9</f>
        <v>122</v>
      </c>
      <c r="U10" s="67">
        <f t="shared" ref="U10:U31" si="87">IF(ED10&gt;0,ED10,NA())</f>
        <v>985</v>
      </c>
      <c r="V10" s="77">
        <f t="shared" si="14"/>
        <v>129</v>
      </c>
      <c r="W10" s="73">
        <f t="shared" ref="W10:W31" si="88">IF(EE10&gt;0,EE10,NA())</f>
        <v>840</v>
      </c>
      <c r="X10" s="65">
        <f t="shared" si="14"/>
        <v>125</v>
      </c>
      <c r="Y10" s="73">
        <f t="shared" ref="Y10:Y31" si="89">IF(EF10&gt;0,EF10,NA())</f>
        <v>828</v>
      </c>
      <c r="Z10" s="65">
        <f t="shared" ref="Z10" si="90">Y10-Y9</f>
        <v>114</v>
      </c>
      <c r="AA10" s="67">
        <f t="shared" ref="AA10:AA31" si="91">IF(EG10&gt;0,EG10,NA())</f>
        <v>850</v>
      </c>
      <c r="AB10" s="65">
        <f t="shared" ref="AB10" si="92">AA10-AA9</f>
        <v>140</v>
      </c>
      <c r="AC10" s="67">
        <f t="shared" ref="AC10:AC31" si="93">IF(EH10&gt;0,EH10,NA())</f>
        <v>821</v>
      </c>
      <c r="AD10" s="65">
        <f t="shared" ref="AD10" si="94">AC10-AC9</f>
        <v>117</v>
      </c>
      <c r="AE10" s="67">
        <f t="shared" ref="AE10:AE31" si="95">IF(EI10&gt;0,EI10,NA())</f>
        <v>832</v>
      </c>
      <c r="AF10" s="65">
        <f t="shared" ref="AF10" si="96">AE10-AE9</f>
        <v>139</v>
      </c>
      <c r="AG10" s="67">
        <f t="shared" ref="AG10:AG31" si="97">IF(EJ10&gt;0,EJ10,NA())</f>
        <v>842</v>
      </c>
      <c r="AH10" s="65">
        <f t="shared" ref="AH10" si="98">AG10-AG9</f>
        <v>124</v>
      </c>
      <c r="AI10" s="73">
        <f t="shared" ref="AI10:AI31" si="99">IF(EK10&gt;0,EK10,NA())</f>
        <v>863</v>
      </c>
      <c r="AJ10" s="65">
        <f t="shared" ref="AJ10" si="100">AI10-AI9</f>
        <v>150</v>
      </c>
      <c r="AK10" s="73">
        <f t="shared" ref="AK10:AK31" si="101">IF(EL10&gt;0,EL10,NA())</f>
        <v>843</v>
      </c>
      <c r="AL10" s="65">
        <f t="shared" ref="AL10" si="102">AK10-AK9</f>
        <v>125</v>
      </c>
      <c r="AM10" s="59">
        <v>39</v>
      </c>
      <c r="AN10" s="60"/>
      <c r="AO10" s="61">
        <f t="shared" si="37"/>
        <v>0</v>
      </c>
      <c r="AP10" s="61"/>
      <c r="AQ10" s="62">
        <v>72</v>
      </c>
      <c r="AR10" s="63" t="e">
        <f t="shared" si="38"/>
        <v>#N/A</v>
      </c>
      <c r="AS10" s="216">
        <v>1280</v>
      </c>
      <c r="AT10" s="67">
        <f t="shared" si="54"/>
        <v>1203.1666666666667</v>
      </c>
      <c r="AU10" s="94">
        <f t="shared" si="55"/>
        <v>180.00000000000011</v>
      </c>
      <c r="AV10" s="67">
        <f t="shared" ref="AV10:AV31" si="103">IF(EN10&gt;0,EN10,NA())</f>
        <v>1153</v>
      </c>
      <c r="AW10" s="94">
        <f t="shared" ref="AW10:AW31" si="104">AV10-AV9</f>
        <v>280</v>
      </c>
      <c r="AX10" s="67">
        <f t="shared" ref="AX10:AX31" si="105">IF(EO10&gt;0,EO10,NA())</f>
        <v>1202</v>
      </c>
      <c r="AY10" s="94">
        <f t="shared" ref="AY10:AY31" si="106">AX10-AX9</f>
        <v>247</v>
      </c>
      <c r="AZ10" s="67">
        <f t="shared" ref="AZ10:AZ31" si="107">IF(EP10&gt;0,EP10,NA())</f>
        <v>1211</v>
      </c>
      <c r="BA10" s="94">
        <f t="shared" ref="BA10:BA31" si="108">AZ10-AZ9</f>
        <v>216</v>
      </c>
      <c r="BB10" s="67">
        <f t="shared" ref="BB10:BB31" si="109">IF(EQ10&gt;0,EQ10,NA())</f>
        <v>1212</v>
      </c>
      <c r="BC10" s="94">
        <f t="shared" ref="BC10:BC31" si="110">BB10-BB9</f>
        <v>217</v>
      </c>
      <c r="BD10" s="67">
        <f t="shared" ref="BD10:BD31" si="111">IF(ER10&gt;0,ER10,NA())</f>
        <v>1315</v>
      </c>
      <c r="BE10" s="94">
        <f t="shared" ref="BE10:BE31" si="112">BD10-BD9</f>
        <v>134</v>
      </c>
      <c r="BF10" s="67">
        <f t="shared" ref="BF10:BF31" si="113">IF(ES10&gt;0,ES10,NA())</f>
        <v>1126</v>
      </c>
      <c r="BG10" s="94">
        <f t="shared" ref="BG10:BG31" si="114">BF10-BF9</f>
        <v>-14</v>
      </c>
      <c r="BH10" s="67"/>
      <c r="BI10" s="94">
        <f t="shared" ref="BI10:BI22" si="115">BH10-BH9</f>
        <v>0</v>
      </c>
      <c r="BJ10" s="67"/>
      <c r="BK10" s="94">
        <f t="shared" si="56"/>
        <v>0</v>
      </c>
      <c r="BL10" s="59">
        <v>61</v>
      </c>
      <c r="BM10" s="95"/>
      <c r="BN10" s="61">
        <f>AP10</f>
        <v>0</v>
      </c>
      <c r="BO10" s="74" t="e">
        <f t="shared" si="2"/>
        <v>#N/A</v>
      </c>
      <c r="BP10" s="63"/>
      <c r="BQ10" s="63"/>
      <c r="BR10" s="63" t="e">
        <f t="shared" si="3"/>
        <v>#N/A</v>
      </c>
      <c r="DV10" s="11">
        <v>7</v>
      </c>
      <c r="DW10" s="12">
        <v>787</v>
      </c>
      <c r="DX10" s="12">
        <v>776</v>
      </c>
      <c r="DY10" s="12">
        <v>764</v>
      </c>
      <c r="DZ10" s="12">
        <v>789</v>
      </c>
      <c r="EA10" s="12">
        <v>774</v>
      </c>
      <c r="EB10" s="12">
        <v>884</v>
      </c>
      <c r="EC10" s="12">
        <v>969</v>
      </c>
      <c r="ED10" s="12">
        <v>985</v>
      </c>
      <c r="EE10" s="12">
        <v>840</v>
      </c>
      <c r="EF10" s="12">
        <v>828</v>
      </c>
      <c r="EG10" s="12">
        <v>850</v>
      </c>
      <c r="EH10" s="12">
        <v>821</v>
      </c>
      <c r="EI10" s="12">
        <v>832</v>
      </c>
      <c r="EJ10" s="12">
        <v>842</v>
      </c>
      <c r="EK10" s="12">
        <v>863</v>
      </c>
      <c r="EL10" s="12">
        <v>843</v>
      </c>
      <c r="EM10" s="12">
        <v>840.4375</v>
      </c>
      <c r="EN10" s="12">
        <v>1153</v>
      </c>
      <c r="EO10" s="12">
        <v>1202</v>
      </c>
      <c r="EP10" s="12">
        <v>1211</v>
      </c>
      <c r="EQ10" s="12">
        <v>1212</v>
      </c>
      <c r="ER10" s="12">
        <v>1315</v>
      </c>
      <c r="ES10" s="12">
        <v>1126</v>
      </c>
      <c r="ET10" s="12">
        <v>1203.1666666666667</v>
      </c>
      <c r="EU10" s="12">
        <v>939.36363636363637</v>
      </c>
    </row>
    <row r="11" spans="1:151" ht="26.1">
      <c r="A11" s="28">
        <f t="shared" si="4"/>
        <v>44847</v>
      </c>
      <c r="B11" s="29">
        <v>8</v>
      </c>
      <c r="C11" s="30">
        <f>[1]master!K12</f>
        <v>910</v>
      </c>
      <c r="D11" s="53">
        <f t="shared" si="5"/>
        <v>110</v>
      </c>
      <c r="E11" s="54" t="e">
        <f t="shared" si="0"/>
        <v>#N/A</v>
      </c>
      <c r="F11" s="65" t="e">
        <f t="shared" ref="F11" si="116">E11-E10</f>
        <v>#N/A</v>
      </c>
      <c r="G11" s="56" t="e">
        <f t="shared" si="73"/>
        <v>#N/A</v>
      </c>
      <c r="H11" s="64" t="e">
        <f t="shared" ref="H11" si="117">G11-G10</f>
        <v>#N/A</v>
      </c>
      <c r="I11" s="68" t="e">
        <f t="shared" si="75"/>
        <v>#N/A</v>
      </c>
      <c r="J11" s="64" t="e">
        <f t="shared" ref="J11" si="118">I11-I10</f>
        <v>#N/A</v>
      </c>
      <c r="K11" s="67" t="e">
        <f t="shared" si="77"/>
        <v>#N/A</v>
      </c>
      <c r="L11" s="64" t="e">
        <f t="shared" ref="L11" si="119">K11-K10</f>
        <v>#N/A</v>
      </c>
      <c r="M11" s="67" t="e">
        <f t="shared" si="79"/>
        <v>#N/A</v>
      </c>
      <c r="N11" s="64" t="e">
        <f t="shared" ref="N11" si="120">M11-M10</f>
        <v>#N/A</v>
      </c>
      <c r="O11" s="67" t="e">
        <f t="shared" si="81"/>
        <v>#N/A</v>
      </c>
      <c r="P11" s="64" t="e">
        <f t="shared" ref="P11" si="121">O11-O10</f>
        <v>#N/A</v>
      </c>
      <c r="Q11" s="67" t="e">
        <f t="shared" si="83"/>
        <v>#N/A</v>
      </c>
      <c r="R11" s="64" t="e">
        <f t="shared" ref="R11" si="122">Q11-Q10</f>
        <v>#N/A</v>
      </c>
      <c r="S11" s="67" t="e">
        <f t="shared" si="85"/>
        <v>#N/A</v>
      </c>
      <c r="T11" s="65" t="e">
        <f t="shared" ref="T11" si="123">S11-S10</f>
        <v>#N/A</v>
      </c>
      <c r="U11" s="67" t="e">
        <f t="shared" si="87"/>
        <v>#N/A</v>
      </c>
      <c r="V11" s="77" t="e">
        <f t="shared" si="14"/>
        <v>#N/A</v>
      </c>
      <c r="W11" s="73" t="e">
        <f t="shared" si="88"/>
        <v>#N/A</v>
      </c>
      <c r="X11" s="65" t="e">
        <f t="shared" si="14"/>
        <v>#N/A</v>
      </c>
      <c r="Y11" s="73" t="e">
        <f t="shared" si="89"/>
        <v>#N/A</v>
      </c>
      <c r="Z11" s="65" t="e">
        <f t="shared" ref="Z11" si="124">Y11-Y10</f>
        <v>#N/A</v>
      </c>
      <c r="AA11" s="67" t="e">
        <f t="shared" si="91"/>
        <v>#N/A</v>
      </c>
      <c r="AB11" s="65" t="e">
        <f t="shared" ref="AB11" si="125">AA11-AA10</f>
        <v>#N/A</v>
      </c>
      <c r="AC11" s="67" t="e">
        <f t="shared" si="93"/>
        <v>#N/A</v>
      </c>
      <c r="AD11" s="65" t="e">
        <f t="shared" ref="AD11" si="126">AC11-AC10</f>
        <v>#N/A</v>
      </c>
      <c r="AE11" s="67" t="e">
        <f t="shared" si="95"/>
        <v>#N/A</v>
      </c>
      <c r="AF11" s="65" t="e">
        <f t="shared" ref="AF11" si="127">AE11-AE10</f>
        <v>#N/A</v>
      </c>
      <c r="AG11" s="67" t="e">
        <f t="shared" si="97"/>
        <v>#N/A</v>
      </c>
      <c r="AH11" s="65" t="e">
        <f t="shared" ref="AH11" si="128">AG11-AG10</f>
        <v>#N/A</v>
      </c>
      <c r="AI11" s="73" t="e">
        <f t="shared" si="99"/>
        <v>#N/A</v>
      </c>
      <c r="AJ11" s="65" t="e">
        <f t="shared" ref="AJ11" si="129">AI11-AI10</f>
        <v>#N/A</v>
      </c>
      <c r="AK11" s="73" t="e">
        <f t="shared" si="101"/>
        <v>#N/A</v>
      </c>
      <c r="AL11" s="65" t="e">
        <f t="shared" ref="AL11" si="130">AK11-AK10</f>
        <v>#N/A</v>
      </c>
      <c r="AM11" s="59">
        <v>42</v>
      </c>
      <c r="AN11" s="75"/>
      <c r="AO11" s="61">
        <f t="shared" si="37"/>
        <v>0</v>
      </c>
      <c r="AP11" s="61"/>
      <c r="AQ11" s="76" t="e">
        <f t="shared" si="38"/>
        <v>#N/A</v>
      </c>
      <c r="AR11" s="63" t="e">
        <f t="shared" si="38"/>
        <v>#N/A</v>
      </c>
      <c r="AS11" s="216">
        <v>1420</v>
      </c>
      <c r="AT11" s="67" t="e">
        <f t="shared" si="54"/>
        <v>#N/A</v>
      </c>
      <c r="AU11" s="94" t="e">
        <f t="shared" si="55"/>
        <v>#N/A</v>
      </c>
      <c r="AV11" s="67" t="e">
        <f t="shared" si="103"/>
        <v>#N/A</v>
      </c>
      <c r="AW11" s="94" t="e">
        <f t="shared" si="104"/>
        <v>#N/A</v>
      </c>
      <c r="AX11" s="67" t="e">
        <f t="shared" si="105"/>
        <v>#N/A</v>
      </c>
      <c r="AY11" s="94" t="e">
        <f t="shared" si="106"/>
        <v>#N/A</v>
      </c>
      <c r="AZ11" s="67" t="e">
        <f t="shared" si="107"/>
        <v>#N/A</v>
      </c>
      <c r="BA11" s="94" t="e">
        <f t="shared" si="108"/>
        <v>#N/A</v>
      </c>
      <c r="BB11" s="67" t="e">
        <f t="shared" si="109"/>
        <v>#N/A</v>
      </c>
      <c r="BC11" s="94" t="e">
        <f t="shared" si="110"/>
        <v>#N/A</v>
      </c>
      <c r="BD11" s="67" t="e">
        <f t="shared" si="111"/>
        <v>#N/A</v>
      </c>
      <c r="BE11" s="94" t="e">
        <f t="shared" si="112"/>
        <v>#N/A</v>
      </c>
      <c r="BF11" s="67" t="e">
        <f t="shared" si="113"/>
        <v>#N/A</v>
      </c>
      <c r="BG11" s="94" t="e">
        <f t="shared" si="114"/>
        <v>#N/A</v>
      </c>
      <c r="BH11" s="67"/>
      <c r="BI11" s="94">
        <f t="shared" si="115"/>
        <v>0</v>
      </c>
      <c r="BJ11" s="67"/>
      <c r="BK11" s="94">
        <f t="shared" si="56"/>
        <v>0</v>
      </c>
      <c r="BL11" s="59">
        <v>63</v>
      </c>
      <c r="BM11" s="95"/>
      <c r="BN11" s="61"/>
      <c r="BO11" s="74" t="e">
        <f t="shared" si="2"/>
        <v>#N/A</v>
      </c>
      <c r="BP11" s="63"/>
      <c r="BQ11" s="63"/>
      <c r="BR11" s="63" t="e">
        <f t="shared" si="3"/>
        <v>#N/A</v>
      </c>
    </row>
    <row r="12" spans="1:151" ht="26.1">
      <c r="A12" s="28">
        <f t="shared" si="4"/>
        <v>44854</v>
      </c>
      <c r="B12" s="29">
        <v>9</v>
      </c>
      <c r="C12" s="30">
        <f>[1]master!K13</f>
        <v>1020</v>
      </c>
      <c r="D12" s="53">
        <f t="shared" si="5"/>
        <v>110</v>
      </c>
      <c r="E12" s="54" t="e">
        <f t="shared" si="0"/>
        <v>#N/A</v>
      </c>
      <c r="F12" s="65" t="e">
        <f t="shared" ref="F12" si="131">E12-E11</f>
        <v>#N/A</v>
      </c>
      <c r="G12" s="56" t="e">
        <f t="shared" si="73"/>
        <v>#N/A</v>
      </c>
      <c r="H12" s="64" t="e">
        <f t="shared" ref="H12" si="132">G12-G11</f>
        <v>#N/A</v>
      </c>
      <c r="I12" s="68" t="e">
        <f t="shared" si="75"/>
        <v>#N/A</v>
      </c>
      <c r="J12" s="64" t="e">
        <f t="shared" ref="J12" si="133">I12-I11</f>
        <v>#N/A</v>
      </c>
      <c r="K12" s="67" t="e">
        <f t="shared" si="77"/>
        <v>#N/A</v>
      </c>
      <c r="L12" s="64" t="e">
        <f t="shared" ref="L12" si="134">K12-K11</f>
        <v>#N/A</v>
      </c>
      <c r="M12" s="67" t="e">
        <f t="shared" si="79"/>
        <v>#N/A</v>
      </c>
      <c r="N12" s="64" t="e">
        <f t="shared" ref="N12" si="135">M12-M11</f>
        <v>#N/A</v>
      </c>
      <c r="O12" s="67" t="e">
        <f t="shared" si="81"/>
        <v>#N/A</v>
      </c>
      <c r="P12" s="64" t="e">
        <f t="shared" ref="P12" si="136">O12-O11</f>
        <v>#N/A</v>
      </c>
      <c r="Q12" s="67" t="e">
        <f t="shared" si="83"/>
        <v>#N/A</v>
      </c>
      <c r="R12" s="64" t="e">
        <f t="shared" ref="R12" si="137">Q12-Q11</f>
        <v>#N/A</v>
      </c>
      <c r="S12" s="67" t="e">
        <f t="shared" si="85"/>
        <v>#N/A</v>
      </c>
      <c r="T12" s="65" t="e">
        <f t="shared" ref="T12" si="138">S12-S11</f>
        <v>#N/A</v>
      </c>
      <c r="U12" s="67" t="e">
        <f t="shared" si="87"/>
        <v>#N/A</v>
      </c>
      <c r="V12" s="77" t="e">
        <f t="shared" si="14"/>
        <v>#N/A</v>
      </c>
      <c r="W12" s="73" t="e">
        <f t="shared" si="88"/>
        <v>#N/A</v>
      </c>
      <c r="X12" s="65" t="e">
        <f t="shared" si="14"/>
        <v>#N/A</v>
      </c>
      <c r="Y12" s="73" t="e">
        <f t="shared" si="89"/>
        <v>#N/A</v>
      </c>
      <c r="Z12" s="65" t="e">
        <f t="shared" ref="Z12" si="139">Y12-Y11</f>
        <v>#N/A</v>
      </c>
      <c r="AA12" s="67" t="e">
        <f t="shared" si="91"/>
        <v>#N/A</v>
      </c>
      <c r="AB12" s="65" t="e">
        <f t="shared" ref="AB12" si="140">AA12-AA11</f>
        <v>#N/A</v>
      </c>
      <c r="AC12" s="67" t="e">
        <f t="shared" si="93"/>
        <v>#N/A</v>
      </c>
      <c r="AD12" s="65" t="e">
        <f t="shared" ref="AD12" si="141">AC12-AC11</f>
        <v>#N/A</v>
      </c>
      <c r="AE12" s="67" t="e">
        <f t="shared" si="95"/>
        <v>#N/A</v>
      </c>
      <c r="AF12" s="65" t="e">
        <f t="shared" ref="AF12" si="142">AE12-AE11</f>
        <v>#N/A</v>
      </c>
      <c r="AG12" s="67" t="e">
        <f t="shared" si="97"/>
        <v>#N/A</v>
      </c>
      <c r="AH12" s="65" t="e">
        <f t="shared" ref="AH12" si="143">AG12-AG11</f>
        <v>#N/A</v>
      </c>
      <c r="AI12" s="73" t="e">
        <f t="shared" si="99"/>
        <v>#N/A</v>
      </c>
      <c r="AJ12" s="65" t="e">
        <f t="shared" ref="AJ12" si="144">AI12-AI11</f>
        <v>#N/A</v>
      </c>
      <c r="AK12" s="73" t="e">
        <f t="shared" si="101"/>
        <v>#N/A</v>
      </c>
      <c r="AL12" s="65" t="e">
        <f t="shared" ref="AL12" si="145">AK12-AK11</f>
        <v>#N/A</v>
      </c>
      <c r="AM12" s="59">
        <v>45</v>
      </c>
      <c r="AN12" s="60"/>
      <c r="AO12" s="61">
        <f t="shared" si="37"/>
        <v>0</v>
      </c>
      <c r="AP12" s="61"/>
      <c r="AQ12" s="63" t="e">
        <f t="shared" si="38"/>
        <v>#N/A</v>
      </c>
      <c r="AR12" s="63" t="e">
        <f t="shared" si="38"/>
        <v>#N/A</v>
      </c>
      <c r="AS12" s="216">
        <v>1545</v>
      </c>
      <c r="AT12" s="67" t="e">
        <f t="shared" si="54"/>
        <v>#N/A</v>
      </c>
      <c r="AU12" s="94" t="e">
        <f t="shared" si="55"/>
        <v>#N/A</v>
      </c>
      <c r="AV12" s="67" t="e">
        <f t="shared" si="103"/>
        <v>#N/A</v>
      </c>
      <c r="AW12" s="94" t="e">
        <f t="shared" si="104"/>
        <v>#N/A</v>
      </c>
      <c r="AX12" s="67" t="e">
        <f t="shared" si="105"/>
        <v>#N/A</v>
      </c>
      <c r="AY12" s="94" t="e">
        <f t="shared" si="106"/>
        <v>#N/A</v>
      </c>
      <c r="AZ12" s="67" t="e">
        <f t="shared" si="107"/>
        <v>#N/A</v>
      </c>
      <c r="BA12" s="94" t="e">
        <f t="shared" si="108"/>
        <v>#N/A</v>
      </c>
      <c r="BB12" s="67" t="e">
        <f t="shared" si="109"/>
        <v>#N/A</v>
      </c>
      <c r="BC12" s="94" t="e">
        <f t="shared" si="110"/>
        <v>#N/A</v>
      </c>
      <c r="BD12" s="67" t="e">
        <f t="shared" si="111"/>
        <v>#N/A</v>
      </c>
      <c r="BE12" s="94" t="e">
        <f t="shared" si="112"/>
        <v>#N/A</v>
      </c>
      <c r="BF12" s="67" t="e">
        <f t="shared" si="113"/>
        <v>#N/A</v>
      </c>
      <c r="BG12" s="94" t="e">
        <f t="shared" si="114"/>
        <v>#N/A</v>
      </c>
      <c r="BH12" s="67"/>
      <c r="BI12" s="94">
        <f t="shared" si="115"/>
        <v>0</v>
      </c>
      <c r="BJ12" s="67"/>
      <c r="BK12" s="94">
        <f t="shared" si="56"/>
        <v>0</v>
      </c>
      <c r="BL12" s="59">
        <v>65</v>
      </c>
      <c r="BM12" s="95"/>
      <c r="BN12" s="61"/>
      <c r="BO12" s="74" t="e">
        <f t="shared" si="2"/>
        <v>#N/A</v>
      </c>
      <c r="BP12" s="63"/>
      <c r="BQ12" s="63"/>
      <c r="BR12" s="63" t="e">
        <f t="shared" si="3"/>
        <v>#N/A</v>
      </c>
    </row>
    <row r="13" spans="1:151" ht="26.1">
      <c r="A13" s="28">
        <f t="shared" si="4"/>
        <v>44861</v>
      </c>
      <c r="B13" s="29">
        <v>10</v>
      </c>
      <c r="C13" s="30">
        <f>[1]master!K14</f>
        <v>1130</v>
      </c>
      <c r="D13" s="53">
        <f t="shared" si="5"/>
        <v>110</v>
      </c>
      <c r="E13" s="54" t="e">
        <f t="shared" si="0"/>
        <v>#N/A</v>
      </c>
      <c r="F13" s="65" t="e">
        <f t="shared" ref="F13" si="146">E13-E12</f>
        <v>#N/A</v>
      </c>
      <c r="G13" s="56" t="e">
        <f t="shared" si="73"/>
        <v>#N/A</v>
      </c>
      <c r="H13" s="64" t="e">
        <f t="shared" ref="H13" si="147">G13-G12</f>
        <v>#N/A</v>
      </c>
      <c r="I13" s="68" t="e">
        <f t="shared" si="75"/>
        <v>#N/A</v>
      </c>
      <c r="J13" s="64" t="e">
        <f t="shared" ref="J13" si="148">I13-I12</f>
        <v>#N/A</v>
      </c>
      <c r="K13" s="67" t="e">
        <f t="shared" si="77"/>
        <v>#N/A</v>
      </c>
      <c r="L13" s="64" t="e">
        <f t="shared" ref="L13" si="149">K13-K12</f>
        <v>#N/A</v>
      </c>
      <c r="M13" s="67" t="e">
        <f t="shared" si="79"/>
        <v>#N/A</v>
      </c>
      <c r="N13" s="64" t="e">
        <f t="shared" ref="N13" si="150">M13-M12</f>
        <v>#N/A</v>
      </c>
      <c r="O13" s="67" t="e">
        <f t="shared" si="81"/>
        <v>#N/A</v>
      </c>
      <c r="P13" s="64" t="e">
        <f t="shared" ref="P13" si="151">O13-O12</f>
        <v>#N/A</v>
      </c>
      <c r="Q13" s="67" t="e">
        <f t="shared" si="83"/>
        <v>#N/A</v>
      </c>
      <c r="R13" s="65" t="e">
        <f t="shared" ref="R13" si="152">Q13-Q12</f>
        <v>#N/A</v>
      </c>
      <c r="S13" s="67" t="e">
        <f t="shared" si="85"/>
        <v>#N/A</v>
      </c>
      <c r="T13" s="65" t="e">
        <f t="shared" ref="T13" si="153">S13-S12</f>
        <v>#N/A</v>
      </c>
      <c r="U13" s="67" t="e">
        <f t="shared" si="87"/>
        <v>#N/A</v>
      </c>
      <c r="V13" s="77" t="e">
        <f t="shared" si="14"/>
        <v>#N/A</v>
      </c>
      <c r="W13" s="73" t="e">
        <f t="shared" si="88"/>
        <v>#N/A</v>
      </c>
      <c r="X13" s="65" t="e">
        <f t="shared" si="14"/>
        <v>#N/A</v>
      </c>
      <c r="Y13" s="73" t="e">
        <f t="shared" si="89"/>
        <v>#N/A</v>
      </c>
      <c r="Z13" s="65" t="e">
        <f t="shared" ref="Z13" si="154">Y13-Y12</f>
        <v>#N/A</v>
      </c>
      <c r="AA13" s="67" t="e">
        <f t="shared" si="91"/>
        <v>#N/A</v>
      </c>
      <c r="AB13" s="65" t="e">
        <f t="shared" ref="AB13" si="155">AA13-AA12</f>
        <v>#N/A</v>
      </c>
      <c r="AC13" s="67" t="e">
        <f t="shared" si="93"/>
        <v>#N/A</v>
      </c>
      <c r="AD13" s="65" t="e">
        <f t="shared" ref="AD13" si="156">AC13-AC12</f>
        <v>#N/A</v>
      </c>
      <c r="AE13" s="67" t="e">
        <f t="shared" si="95"/>
        <v>#N/A</v>
      </c>
      <c r="AF13" s="65" t="e">
        <f t="shared" ref="AF13" si="157">AE13-AE12</f>
        <v>#N/A</v>
      </c>
      <c r="AG13" s="67" t="e">
        <f t="shared" si="97"/>
        <v>#N/A</v>
      </c>
      <c r="AH13" s="65" t="e">
        <f t="shared" ref="AH13" si="158">AG13-AG12</f>
        <v>#N/A</v>
      </c>
      <c r="AI13" s="73" t="e">
        <f t="shared" si="99"/>
        <v>#N/A</v>
      </c>
      <c r="AJ13" s="65" t="e">
        <f t="shared" ref="AJ13" si="159">AI13-AI12</f>
        <v>#N/A</v>
      </c>
      <c r="AK13" s="73" t="e">
        <f t="shared" si="101"/>
        <v>#N/A</v>
      </c>
      <c r="AL13" s="65" t="e">
        <f t="shared" ref="AL13" si="160">AK13-AK12</f>
        <v>#N/A</v>
      </c>
      <c r="AM13" s="59">
        <v>48</v>
      </c>
      <c r="AN13" s="60"/>
      <c r="AO13" s="61">
        <f t="shared" si="37"/>
        <v>0</v>
      </c>
      <c r="AP13" s="61"/>
      <c r="AQ13" s="63" t="e">
        <f t="shared" si="38"/>
        <v>#N/A</v>
      </c>
      <c r="AR13" s="63" t="e">
        <f t="shared" si="38"/>
        <v>#N/A</v>
      </c>
      <c r="AS13" s="216">
        <v>1670</v>
      </c>
      <c r="AT13" s="67" t="e">
        <f t="shared" si="54"/>
        <v>#N/A</v>
      </c>
      <c r="AU13" s="94" t="e">
        <f t="shared" si="55"/>
        <v>#N/A</v>
      </c>
      <c r="AV13" s="67" t="e">
        <f t="shared" si="103"/>
        <v>#N/A</v>
      </c>
      <c r="AW13" s="94" t="e">
        <f t="shared" si="104"/>
        <v>#N/A</v>
      </c>
      <c r="AX13" s="67" t="e">
        <f t="shared" si="105"/>
        <v>#N/A</v>
      </c>
      <c r="AY13" s="94" t="e">
        <f t="shared" si="106"/>
        <v>#N/A</v>
      </c>
      <c r="AZ13" s="67" t="e">
        <f t="shared" si="107"/>
        <v>#N/A</v>
      </c>
      <c r="BA13" s="94" t="e">
        <f t="shared" si="108"/>
        <v>#N/A</v>
      </c>
      <c r="BB13" s="67" t="e">
        <f t="shared" si="109"/>
        <v>#N/A</v>
      </c>
      <c r="BC13" s="94" t="e">
        <f t="shared" si="110"/>
        <v>#N/A</v>
      </c>
      <c r="BD13" s="67" t="e">
        <f t="shared" si="111"/>
        <v>#N/A</v>
      </c>
      <c r="BE13" s="94" t="e">
        <f t="shared" si="112"/>
        <v>#N/A</v>
      </c>
      <c r="BF13" s="67" t="e">
        <f t="shared" si="113"/>
        <v>#N/A</v>
      </c>
      <c r="BG13" s="94" t="e">
        <f t="shared" si="114"/>
        <v>#N/A</v>
      </c>
      <c r="BH13" s="67"/>
      <c r="BI13" s="94">
        <f t="shared" si="115"/>
        <v>0</v>
      </c>
      <c r="BJ13" s="67"/>
      <c r="BK13" s="94">
        <f t="shared" si="56"/>
        <v>0</v>
      </c>
      <c r="BL13" s="59">
        <v>67</v>
      </c>
      <c r="BM13" s="95"/>
      <c r="BN13" s="61"/>
      <c r="BO13" s="74" t="e">
        <f t="shared" si="2"/>
        <v>#N/A</v>
      </c>
      <c r="BP13" s="63"/>
      <c r="BQ13" s="63"/>
      <c r="BR13" s="63" t="e">
        <f t="shared" si="3"/>
        <v>#N/A</v>
      </c>
    </row>
    <row r="14" spans="1:151" ht="26.1">
      <c r="A14" s="28">
        <f t="shared" si="4"/>
        <v>44868</v>
      </c>
      <c r="B14" s="29">
        <v>11</v>
      </c>
      <c r="C14" s="30">
        <f>[1]master!K15</f>
        <v>1240</v>
      </c>
      <c r="D14" s="53">
        <f t="shared" si="5"/>
        <v>110</v>
      </c>
      <c r="E14" s="54" t="e">
        <f t="shared" si="0"/>
        <v>#N/A</v>
      </c>
      <c r="F14" s="65" t="e">
        <f t="shared" ref="F14" si="161">E14-E13</f>
        <v>#N/A</v>
      </c>
      <c r="G14" s="56" t="e">
        <f t="shared" si="73"/>
        <v>#N/A</v>
      </c>
      <c r="H14" s="64" t="e">
        <f t="shared" ref="H14" si="162">G14-G13</f>
        <v>#N/A</v>
      </c>
      <c r="I14" s="68" t="e">
        <f t="shared" si="75"/>
        <v>#N/A</v>
      </c>
      <c r="J14" s="64" t="e">
        <f t="shared" ref="J14" si="163">I14-I13</f>
        <v>#N/A</v>
      </c>
      <c r="K14" s="67" t="e">
        <f t="shared" si="77"/>
        <v>#N/A</v>
      </c>
      <c r="L14" s="64" t="e">
        <f t="shared" ref="L14" si="164">K14-K13</f>
        <v>#N/A</v>
      </c>
      <c r="M14" s="67" t="e">
        <f t="shared" si="79"/>
        <v>#N/A</v>
      </c>
      <c r="N14" s="64" t="e">
        <f t="shared" ref="N14" si="165">M14-M13</f>
        <v>#N/A</v>
      </c>
      <c r="O14" s="67" t="e">
        <f t="shared" si="81"/>
        <v>#N/A</v>
      </c>
      <c r="P14" s="64" t="e">
        <f t="shared" ref="P14" si="166">O14-O13</f>
        <v>#N/A</v>
      </c>
      <c r="Q14" s="67" t="e">
        <f t="shared" si="83"/>
        <v>#N/A</v>
      </c>
      <c r="R14" s="65" t="e">
        <f t="shared" ref="R14" si="167">Q14-Q13</f>
        <v>#N/A</v>
      </c>
      <c r="S14" s="67" t="e">
        <f t="shared" si="85"/>
        <v>#N/A</v>
      </c>
      <c r="T14" s="65" t="e">
        <f t="shared" ref="T14" si="168">S14-S13</f>
        <v>#N/A</v>
      </c>
      <c r="U14" s="67" t="e">
        <f t="shared" si="87"/>
        <v>#N/A</v>
      </c>
      <c r="V14" s="77" t="e">
        <f t="shared" si="14"/>
        <v>#N/A</v>
      </c>
      <c r="W14" s="73" t="e">
        <f t="shared" si="88"/>
        <v>#N/A</v>
      </c>
      <c r="X14" s="77" t="e">
        <f t="shared" si="14"/>
        <v>#N/A</v>
      </c>
      <c r="Y14" s="73" t="e">
        <f t="shared" si="89"/>
        <v>#N/A</v>
      </c>
      <c r="Z14" s="65" t="e">
        <f t="shared" ref="Z14" si="169">Y14-Y13</f>
        <v>#N/A</v>
      </c>
      <c r="AA14" s="67" t="e">
        <f t="shared" si="91"/>
        <v>#N/A</v>
      </c>
      <c r="AB14" s="65" t="e">
        <f t="shared" ref="AB14" si="170">AA14-AA13</f>
        <v>#N/A</v>
      </c>
      <c r="AC14" s="67" t="e">
        <f t="shared" si="93"/>
        <v>#N/A</v>
      </c>
      <c r="AD14" s="65" t="e">
        <f t="shared" ref="AD14" si="171">AC14-AC13</f>
        <v>#N/A</v>
      </c>
      <c r="AE14" s="67" t="e">
        <f t="shared" si="95"/>
        <v>#N/A</v>
      </c>
      <c r="AF14" s="65" t="e">
        <f t="shared" ref="AF14" si="172">AE14-AE13</f>
        <v>#N/A</v>
      </c>
      <c r="AG14" s="67" t="e">
        <f t="shared" si="97"/>
        <v>#N/A</v>
      </c>
      <c r="AH14" s="65" t="e">
        <f t="shared" ref="AH14" si="173">AG14-AG13</f>
        <v>#N/A</v>
      </c>
      <c r="AI14" s="73" t="e">
        <f t="shared" si="99"/>
        <v>#N/A</v>
      </c>
      <c r="AJ14" s="65" t="e">
        <f t="shared" ref="AJ14" si="174">AI14-AI13</f>
        <v>#N/A</v>
      </c>
      <c r="AK14" s="73" t="e">
        <f t="shared" si="101"/>
        <v>#N/A</v>
      </c>
      <c r="AL14" s="65" t="e">
        <f t="shared" ref="AL14" si="175">AK14-AK13</f>
        <v>#N/A</v>
      </c>
      <c r="AM14" s="59">
        <v>52</v>
      </c>
      <c r="AN14" s="60"/>
      <c r="AO14" s="61">
        <f t="shared" si="37"/>
        <v>0</v>
      </c>
      <c r="AP14" s="61"/>
      <c r="AQ14" s="63" t="e">
        <f t="shared" si="38"/>
        <v>#N/A</v>
      </c>
      <c r="AR14" s="63" t="e">
        <f t="shared" si="38"/>
        <v>#N/A</v>
      </c>
      <c r="AS14" s="216">
        <v>1795</v>
      </c>
      <c r="AT14" s="67" t="e">
        <f t="shared" si="54"/>
        <v>#N/A</v>
      </c>
      <c r="AU14" s="94" t="e">
        <f t="shared" si="55"/>
        <v>#N/A</v>
      </c>
      <c r="AV14" s="67" t="e">
        <f t="shared" si="103"/>
        <v>#N/A</v>
      </c>
      <c r="AW14" s="94" t="e">
        <f t="shared" si="104"/>
        <v>#N/A</v>
      </c>
      <c r="AX14" s="67" t="e">
        <f t="shared" si="105"/>
        <v>#N/A</v>
      </c>
      <c r="AY14" s="94" t="e">
        <f t="shared" si="106"/>
        <v>#N/A</v>
      </c>
      <c r="AZ14" s="67" t="e">
        <f t="shared" si="107"/>
        <v>#N/A</v>
      </c>
      <c r="BA14" s="94" t="e">
        <f t="shared" si="108"/>
        <v>#N/A</v>
      </c>
      <c r="BB14" s="67" t="e">
        <f t="shared" si="109"/>
        <v>#N/A</v>
      </c>
      <c r="BC14" s="94" t="e">
        <f t="shared" si="110"/>
        <v>#N/A</v>
      </c>
      <c r="BD14" s="67" t="e">
        <f t="shared" si="111"/>
        <v>#N/A</v>
      </c>
      <c r="BE14" s="94" t="e">
        <f t="shared" si="112"/>
        <v>#N/A</v>
      </c>
      <c r="BF14" s="67" t="e">
        <f t="shared" si="113"/>
        <v>#N/A</v>
      </c>
      <c r="BG14" s="94" t="e">
        <f t="shared" si="114"/>
        <v>#N/A</v>
      </c>
      <c r="BH14" s="67"/>
      <c r="BI14" s="94">
        <f t="shared" si="115"/>
        <v>0</v>
      </c>
      <c r="BJ14" s="67"/>
      <c r="BK14" s="94">
        <f t="shared" si="56"/>
        <v>0</v>
      </c>
      <c r="BL14" s="59">
        <v>69</v>
      </c>
      <c r="BM14" s="95"/>
      <c r="BN14" s="61"/>
      <c r="BO14" s="74" t="e">
        <f t="shared" si="2"/>
        <v>#N/A</v>
      </c>
      <c r="BP14" s="63"/>
      <c r="BQ14" s="63"/>
      <c r="BR14" s="63" t="e">
        <f t="shared" si="3"/>
        <v>#N/A</v>
      </c>
    </row>
    <row r="15" spans="1:151" ht="26.1">
      <c r="A15" s="28">
        <f t="shared" si="4"/>
        <v>44875</v>
      </c>
      <c r="B15" s="29">
        <v>12</v>
      </c>
      <c r="C15" s="30">
        <f>[1]master!K16</f>
        <v>1340</v>
      </c>
      <c r="D15" s="53">
        <f t="shared" si="5"/>
        <v>100</v>
      </c>
      <c r="E15" s="54" t="e">
        <f t="shared" si="0"/>
        <v>#N/A</v>
      </c>
      <c r="F15" s="65" t="e">
        <f t="shared" ref="F15" si="176">E15-E14</f>
        <v>#N/A</v>
      </c>
      <c r="G15" s="56" t="e">
        <f t="shared" si="73"/>
        <v>#N/A</v>
      </c>
      <c r="H15" s="64" t="e">
        <f t="shared" ref="H15" si="177">G15-G14</f>
        <v>#N/A</v>
      </c>
      <c r="I15" s="68" t="e">
        <f t="shared" si="75"/>
        <v>#N/A</v>
      </c>
      <c r="J15" s="64" t="e">
        <f t="shared" ref="J15" si="178">I15-I14</f>
        <v>#N/A</v>
      </c>
      <c r="K15" s="67" t="e">
        <f t="shared" si="77"/>
        <v>#N/A</v>
      </c>
      <c r="L15" s="64" t="e">
        <f t="shared" ref="L15" si="179">K15-K14</f>
        <v>#N/A</v>
      </c>
      <c r="M15" s="67" t="e">
        <f t="shared" si="79"/>
        <v>#N/A</v>
      </c>
      <c r="N15" s="65" t="e">
        <f t="shared" ref="N15" si="180">M15-M14</f>
        <v>#N/A</v>
      </c>
      <c r="O15" s="67" t="e">
        <f t="shared" si="81"/>
        <v>#N/A</v>
      </c>
      <c r="P15" s="65" t="e">
        <f t="shared" ref="P15" si="181">O15-O14</f>
        <v>#N/A</v>
      </c>
      <c r="Q15" s="67" t="e">
        <f t="shared" si="83"/>
        <v>#N/A</v>
      </c>
      <c r="R15" s="65" t="e">
        <f t="shared" ref="R15" si="182">Q15-Q14</f>
        <v>#N/A</v>
      </c>
      <c r="S15" s="67" t="e">
        <f t="shared" si="85"/>
        <v>#N/A</v>
      </c>
      <c r="T15" s="65" t="e">
        <f t="shared" ref="T15" si="183">S15-S14</f>
        <v>#N/A</v>
      </c>
      <c r="U15" s="67" t="e">
        <f t="shared" si="87"/>
        <v>#N/A</v>
      </c>
      <c r="V15" s="77" t="e">
        <f t="shared" si="14"/>
        <v>#N/A</v>
      </c>
      <c r="W15" s="73" t="e">
        <f t="shared" si="88"/>
        <v>#N/A</v>
      </c>
      <c r="X15" s="65" t="e">
        <f t="shared" si="14"/>
        <v>#N/A</v>
      </c>
      <c r="Y15" s="73" t="e">
        <f t="shared" si="89"/>
        <v>#N/A</v>
      </c>
      <c r="Z15" s="65" t="e">
        <f t="shared" ref="Z15" si="184">Y15-Y14</f>
        <v>#N/A</v>
      </c>
      <c r="AA15" s="67" t="e">
        <f t="shared" si="91"/>
        <v>#N/A</v>
      </c>
      <c r="AB15" s="65" t="e">
        <f t="shared" ref="AB15" si="185">AA15-AA14</f>
        <v>#N/A</v>
      </c>
      <c r="AC15" s="67" t="e">
        <f t="shared" si="93"/>
        <v>#N/A</v>
      </c>
      <c r="AD15" s="65" t="e">
        <f t="shared" ref="AD15" si="186">AC15-AC14</f>
        <v>#N/A</v>
      </c>
      <c r="AE15" s="67" t="e">
        <f t="shared" si="95"/>
        <v>#N/A</v>
      </c>
      <c r="AF15" s="65" t="e">
        <f t="shared" ref="AF15" si="187">AE15-AE14</f>
        <v>#N/A</v>
      </c>
      <c r="AG15" s="67" t="e">
        <f t="shared" si="97"/>
        <v>#N/A</v>
      </c>
      <c r="AH15" s="65" t="e">
        <f t="shared" ref="AH15" si="188">AG15-AG14</f>
        <v>#N/A</v>
      </c>
      <c r="AI15" s="73" t="e">
        <f t="shared" si="99"/>
        <v>#N/A</v>
      </c>
      <c r="AJ15" s="65" t="e">
        <f t="shared" ref="AJ15" si="189">AI15-AI14</f>
        <v>#N/A</v>
      </c>
      <c r="AK15" s="73" t="e">
        <f t="shared" si="101"/>
        <v>#N/A</v>
      </c>
      <c r="AL15" s="65" t="e">
        <f t="shared" ref="AL15" si="190">AK15-AK14</f>
        <v>#N/A</v>
      </c>
      <c r="AM15" s="59">
        <v>56</v>
      </c>
      <c r="AN15" s="60"/>
      <c r="AO15" s="61">
        <f t="shared" si="37"/>
        <v>0</v>
      </c>
      <c r="AP15" s="61"/>
      <c r="AQ15" s="63" t="e">
        <f t="shared" si="38"/>
        <v>#N/A</v>
      </c>
      <c r="AR15" s="63" t="e">
        <f t="shared" si="38"/>
        <v>#N/A</v>
      </c>
      <c r="AS15" s="216">
        <v>1920</v>
      </c>
      <c r="AT15" s="67" t="e">
        <f t="shared" si="54"/>
        <v>#N/A</v>
      </c>
      <c r="AU15" s="94" t="e">
        <f t="shared" si="55"/>
        <v>#N/A</v>
      </c>
      <c r="AV15" s="67" t="e">
        <f t="shared" si="103"/>
        <v>#N/A</v>
      </c>
      <c r="AW15" s="94" t="e">
        <f t="shared" si="104"/>
        <v>#N/A</v>
      </c>
      <c r="AX15" s="67" t="e">
        <f t="shared" si="105"/>
        <v>#N/A</v>
      </c>
      <c r="AY15" s="94" t="e">
        <f t="shared" si="106"/>
        <v>#N/A</v>
      </c>
      <c r="AZ15" s="67" t="e">
        <f t="shared" si="107"/>
        <v>#N/A</v>
      </c>
      <c r="BA15" s="94" t="e">
        <f t="shared" si="108"/>
        <v>#N/A</v>
      </c>
      <c r="BB15" s="67" t="e">
        <f t="shared" si="109"/>
        <v>#N/A</v>
      </c>
      <c r="BC15" s="94" t="e">
        <f t="shared" si="110"/>
        <v>#N/A</v>
      </c>
      <c r="BD15" s="67" t="e">
        <f t="shared" si="111"/>
        <v>#N/A</v>
      </c>
      <c r="BE15" s="94" t="e">
        <f t="shared" si="112"/>
        <v>#N/A</v>
      </c>
      <c r="BF15" s="67" t="e">
        <f t="shared" si="113"/>
        <v>#N/A</v>
      </c>
      <c r="BG15" s="94" t="e">
        <f t="shared" si="114"/>
        <v>#N/A</v>
      </c>
      <c r="BH15" s="67"/>
      <c r="BI15" s="94">
        <f t="shared" si="115"/>
        <v>0</v>
      </c>
      <c r="BJ15" s="67"/>
      <c r="BK15" s="94">
        <f t="shared" si="56"/>
        <v>0</v>
      </c>
      <c r="BL15" s="59">
        <v>71</v>
      </c>
      <c r="BM15" s="95"/>
      <c r="BN15" s="61"/>
      <c r="BO15" s="74" t="e">
        <f t="shared" si="2"/>
        <v>#N/A</v>
      </c>
      <c r="BP15" s="63"/>
      <c r="BQ15" s="63"/>
      <c r="BR15" s="63" t="e">
        <f t="shared" si="3"/>
        <v>#N/A</v>
      </c>
    </row>
    <row r="16" spans="1:151" ht="26.1">
      <c r="A16" s="28">
        <f t="shared" si="4"/>
        <v>44882</v>
      </c>
      <c r="B16" s="29">
        <v>13</v>
      </c>
      <c r="C16" s="30">
        <f>[1]master!K17</f>
        <v>1440</v>
      </c>
      <c r="D16" s="53">
        <f t="shared" si="5"/>
        <v>100</v>
      </c>
      <c r="E16" s="54" t="e">
        <f t="shared" si="0"/>
        <v>#N/A</v>
      </c>
      <c r="F16" s="65" t="e">
        <f t="shared" ref="F16" si="191">E16-E15</f>
        <v>#N/A</v>
      </c>
      <c r="G16" s="56" t="e">
        <f t="shared" si="73"/>
        <v>#N/A</v>
      </c>
      <c r="H16" s="64" t="e">
        <f t="shared" ref="H16" si="192">G16-G15</f>
        <v>#N/A</v>
      </c>
      <c r="I16" s="68" t="e">
        <f t="shared" si="75"/>
        <v>#N/A</v>
      </c>
      <c r="J16" s="64" t="e">
        <f t="shared" ref="J16" si="193">I16-I15</f>
        <v>#N/A</v>
      </c>
      <c r="K16" s="67" t="e">
        <f t="shared" si="77"/>
        <v>#N/A</v>
      </c>
      <c r="L16" s="64" t="e">
        <f t="shared" ref="L16" si="194">K16-K15</f>
        <v>#N/A</v>
      </c>
      <c r="M16" s="67" t="e">
        <f t="shared" si="79"/>
        <v>#N/A</v>
      </c>
      <c r="N16" s="65" t="e">
        <f t="shared" ref="N16" si="195">M16-M15</f>
        <v>#N/A</v>
      </c>
      <c r="O16" s="67" t="e">
        <f t="shared" si="81"/>
        <v>#N/A</v>
      </c>
      <c r="P16" s="65" t="e">
        <f t="shared" ref="P16" si="196">O16-O15</f>
        <v>#N/A</v>
      </c>
      <c r="Q16" s="67" t="e">
        <f t="shared" si="83"/>
        <v>#N/A</v>
      </c>
      <c r="R16" s="65" t="e">
        <f t="shared" ref="R16" si="197">Q16-Q15</f>
        <v>#N/A</v>
      </c>
      <c r="S16" s="67" t="e">
        <f t="shared" si="85"/>
        <v>#N/A</v>
      </c>
      <c r="T16" s="65" t="e">
        <f t="shared" ref="T16" si="198">S16-S15</f>
        <v>#N/A</v>
      </c>
      <c r="U16" s="67" t="e">
        <f t="shared" si="87"/>
        <v>#N/A</v>
      </c>
      <c r="V16" s="77" t="e">
        <f t="shared" si="14"/>
        <v>#N/A</v>
      </c>
      <c r="W16" s="73" t="e">
        <f t="shared" si="88"/>
        <v>#N/A</v>
      </c>
      <c r="X16" s="65" t="e">
        <f t="shared" si="14"/>
        <v>#N/A</v>
      </c>
      <c r="Y16" s="73" t="e">
        <f t="shared" si="89"/>
        <v>#N/A</v>
      </c>
      <c r="Z16" s="65" t="e">
        <f t="shared" ref="Z16" si="199">Y16-Y15</f>
        <v>#N/A</v>
      </c>
      <c r="AA16" s="67" t="e">
        <f t="shared" si="91"/>
        <v>#N/A</v>
      </c>
      <c r="AB16" s="65" t="e">
        <f t="shared" ref="AB16" si="200">AA16-AA15</f>
        <v>#N/A</v>
      </c>
      <c r="AC16" s="67" t="e">
        <f t="shared" si="93"/>
        <v>#N/A</v>
      </c>
      <c r="AD16" s="65" t="e">
        <f t="shared" ref="AD16" si="201">AC16-AC15</f>
        <v>#N/A</v>
      </c>
      <c r="AE16" s="67" t="e">
        <f t="shared" si="95"/>
        <v>#N/A</v>
      </c>
      <c r="AF16" s="65" t="e">
        <f t="shared" ref="AF16" si="202">AE16-AE15</f>
        <v>#N/A</v>
      </c>
      <c r="AG16" s="67" t="e">
        <f t="shared" si="97"/>
        <v>#N/A</v>
      </c>
      <c r="AH16" s="65" t="e">
        <f t="shared" ref="AH16" si="203">AG16-AG15</f>
        <v>#N/A</v>
      </c>
      <c r="AI16" s="73" t="e">
        <f t="shared" si="99"/>
        <v>#N/A</v>
      </c>
      <c r="AJ16" s="65" t="e">
        <f t="shared" ref="AJ16" si="204">AI16-AI15</f>
        <v>#N/A</v>
      </c>
      <c r="AK16" s="73" t="e">
        <f t="shared" si="101"/>
        <v>#N/A</v>
      </c>
      <c r="AL16" s="65" t="e">
        <f t="shared" ref="AL16" si="205">AK16-AK15</f>
        <v>#N/A</v>
      </c>
      <c r="AM16" s="59">
        <v>61</v>
      </c>
      <c r="AN16" s="60"/>
      <c r="AO16" s="61">
        <f t="shared" si="37"/>
        <v>0</v>
      </c>
      <c r="AP16" s="61"/>
      <c r="AQ16" s="63" t="e">
        <f t="shared" si="38"/>
        <v>#N/A</v>
      </c>
      <c r="AR16" s="63" t="e">
        <f t="shared" si="38"/>
        <v>#N/A</v>
      </c>
      <c r="AS16" s="216">
        <v>2045</v>
      </c>
      <c r="AT16" s="67" t="e">
        <f t="shared" si="54"/>
        <v>#N/A</v>
      </c>
      <c r="AU16" s="94" t="e">
        <f t="shared" si="55"/>
        <v>#N/A</v>
      </c>
      <c r="AV16" s="67" t="e">
        <f t="shared" si="103"/>
        <v>#N/A</v>
      </c>
      <c r="AW16" s="94" t="e">
        <f t="shared" si="104"/>
        <v>#N/A</v>
      </c>
      <c r="AX16" s="67" t="e">
        <f t="shared" si="105"/>
        <v>#N/A</v>
      </c>
      <c r="AY16" s="94" t="e">
        <f t="shared" si="106"/>
        <v>#N/A</v>
      </c>
      <c r="AZ16" s="67" t="e">
        <f t="shared" si="107"/>
        <v>#N/A</v>
      </c>
      <c r="BA16" s="94" t="e">
        <f t="shared" si="108"/>
        <v>#N/A</v>
      </c>
      <c r="BB16" s="67" t="e">
        <f t="shared" si="109"/>
        <v>#N/A</v>
      </c>
      <c r="BC16" s="94" t="e">
        <f t="shared" si="110"/>
        <v>#N/A</v>
      </c>
      <c r="BD16" s="67" t="e">
        <f t="shared" si="111"/>
        <v>#N/A</v>
      </c>
      <c r="BE16" s="94" t="e">
        <f t="shared" si="112"/>
        <v>#N/A</v>
      </c>
      <c r="BF16" s="67" t="e">
        <f t="shared" si="113"/>
        <v>#N/A</v>
      </c>
      <c r="BG16" s="94" t="e">
        <f t="shared" si="114"/>
        <v>#N/A</v>
      </c>
      <c r="BH16" s="67"/>
      <c r="BI16" s="94">
        <f t="shared" si="115"/>
        <v>0</v>
      </c>
      <c r="BJ16" s="67"/>
      <c r="BK16" s="94">
        <f t="shared" si="56"/>
        <v>0</v>
      </c>
      <c r="BL16" s="59">
        <v>75</v>
      </c>
      <c r="BM16" s="95"/>
      <c r="BN16" s="61"/>
      <c r="BO16" s="74" t="e">
        <f t="shared" si="2"/>
        <v>#N/A</v>
      </c>
      <c r="BP16" s="63"/>
      <c r="BQ16" s="63"/>
      <c r="BR16" s="63" t="e">
        <f t="shared" si="3"/>
        <v>#N/A</v>
      </c>
    </row>
    <row r="17" spans="1:70" ht="26.1">
      <c r="A17" s="28">
        <f t="shared" si="4"/>
        <v>44889</v>
      </c>
      <c r="B17" s="29">
        <v>14</v>
      </c>
      <c r="C17" s="30">
        <f>[1]master!K18</f>
        <v>1540</v>
      </c>
      <c r="D17" s="53">
        <f t="shared" si="5"/>
        <v>100</v>
      </c>
      <c r="E17" s="54" t="e">
        <f t="shared" si="0"/>
        <v>#N/A</v>
      </c>
      <c r="F17" s="65" t="e">
        <f t="shared" ref="F17" si="206">E17-E16</f>
        <v>#N/A</v>
      </c>
      <c r="G17" s="56" t="e">
        <f t="shared" si="73"/>
        <v>#N/A</v>
      </c>
      <c r="H17" s="64" t="e">
        <f t="shared" ref="H17" si="207">G17-G16</f>
        <v>#N/A</v>
      </c>
      <c r="I17" s="68" t="e">
        <f t="shared" si="75"/>
        <v>#N/A</v>
      </c>
      <c r="J17" s="64" t="e">
        <f t="shared" ref="J17" si="208">I17-I16</f>
        <v>#N/A</v>
      </c>
      <c r="K17" s="67" t="e">
        <f t="shared" si="77"/>
        <v>#N/A</v>
      </c>
      <c r="L17" s="64" t="e">
        <f t="shared" ref="L17" si="209">K17-K16</f>
        <v>#N/A</v>
      </c>
      <c r="M17" s="67" t="e">
        <f t="shared" si="79"/>
        <v>#N/A</v>
      </c>
      <c r="N17" s="65" t="e">
        <f t="shared" ref="N17" si="210">M17-M16</f>
        <v>#N/A</v>
      </c>
      <c r="O17" s="67" t="e">
        <f t="shared" si="81"/>
        <v>#N/A</v>
      </c>
      <c r="P17" s="65" t="e">
        <f t="shared" ref="P17" si="211">O17-O16</f>
        <v>#N/A</v>
      </c>
      <c r="Q17" s="67" t="e">
        <f t="shared" si="83"/>
        <v>#N/A</v>
      </c>
      <c r="R17" s="65" t="e">
        <f t="shared" ref="R17" si="212">Q17-Q16</f>
        <v>#N/A</v>
      </c>
      <c r="S17" s="67" t="e">
        <f t="shared" si="85"/>
        <v>#N/A</v>
      </c>
      <c r="T17" s="65" t="e">
        <f t="shared" ref="T17" si="213">S17-S16</f>
        <v>#N/A</v>
      </c>
      <c r="U17" s="67" t="e">
        <f t="shared" si="87"/>
        <v>#N/A</v>
      </c>
      <c r="V17" s="77" t="e">
        <f t="shared" si="14"/>
        <v>#N/A</v>
      </c>
      <c r="W17" s="73" t="e">
        <f t="shared" si="88"/>
        <v>#N/A</v>
      </c>
      <c r="X17" s="65" t="e">
        <f t="shared" si="14"/>
        <v>#N/A</v>
      </c>
      <c r="Y17" s="73" t="e">
        <f t="shared" si="89"/>
        <v>#N/A</v>
      </c>
      <c r="Z17" s="65" t="e">
        <f t="shared" ref="Z17" si="214">Y17-Y16</f>
        <v>#N/A</v>
      </c>
      <c r="AA17" s="67" t="e">
        <f t="shared" si="91"/>
        <v>#N/A</v>
      </c>
      <c r="AB17" s="65" t="e">
        <f t="shared" ref="AB17" si="215">AA17-AA16</f>
        <v>#N/A</v>
      </c>
      <c r="AC17" s="67" t="e">
        <f t="shared" si="93"/>
        <v>#N/A</v>
      </c>
      <c r="AD17" s="65" t="e">
        <f t="shared" ref="AD17" si="216">AC17-AC16</f>
        <v>#N/A</v>
      </c>
      <c r="AE17" s="67" t="e">
        <f t="shared" si="95"/>
        <v>#N/A</v>
      </c>
      <c r="AF17" s="65" t="e">
        <f t="shared" ref="AF17" si="217">AE17-AE16</f>
        <v>#N/A</v>
      </c>
      <c r="AG17" s="67" t="e">
        <f t="shared" si="97"/>
        <v>#N/A</v>
      </c>
      <c r="AH17" s="65" t="e">
        <f t="shared" ref="AH17" si="218">AG17-AG16</f>
        <v>#N/A</v>
      </c>
      <c r="AI17" s="73" t="e">
        <f t="shared" si="99"/>
        <v>#N/A</v>
      </c>
      <c r="AJ17" s="65" t="e">
        <f t="shared" ref="AJ17" si="219">AI17-AI16</f>
        <v>#N/A</v>
      </c>
      <c r="AK17" s="73" t="e">
        <f t="shared" si="101"/>
        <v>#N/A</v>
      </c>
      <c r="AL17" s="65" t="e">
        <f t="shared" ref="AL17" si="220">AK17-AK16</f>
        <v>#N/A</v>
      </c>
      <c r="AM17" s="59">
        <v>67</v>
      </c>
      <c r="AN17" s="60"/>
      <c r="AO17" s="61">
        <f t="shared" si="37"/>
        <v>0</v>
      </c>
      <c r="AP17" s="61"/>
      <c r="AQ17" s="63" t="e">
        <f t="shared" si="38"/>
        <v>#N/A</v>
      </c>
      <c r="AR17" s="63" t="e">
        <f t="shared" si="38"/>
        <v>#N/A</v>
      </c>
      <c r="AS17" s="216">
        <v>2170</v>
      </c>
      <c r="AT17" s="67" t="e">
        <f t="shared" si="54"/>
        <v>#N/A</v>
      </c>
      <c r="AU17" s="94" t="e">
        <f t="shared" si="55"/>
        <v>#N/A</v>
      </c>
      <c r="AV17" s="67" t="e">
        <f t="shared" si="103"/>
        <v>#N/A</v>
      </c>
      <c r="AW17" s="94" t="e">
        <f t="shared" si="104"/>
        <v>#N/A</v>
      </c>
      <c r="AX17" s="67" t="e">
        <f t="shared" si="105"/>
        <v>#N/A</v>
      </c>
      <c r="AY17" s="94" t="e">
        <f t="shared" si="106"/>
        <v>#N/A</v>
      </c>
      <c r="AZ17" s="67" t="e">
        <f t="shared" si="107"/>
        <v>#N/A</v>
      </c>
      <c r="BA17" s="94" t="e">
        <f t="shared" si="108"/>
        <v>#N/A</v>
      </c>
      <c r="BB17" s="67" t="e">
        <f t="shared" si="109"/>
        <v>#N/A</v>
      </c>
      <c r="BC17" s="94" t="e">
        <f t="shared" si="110"/>
        <v>#N/A</v>
      </c>
      <c r="BD17" s="67" t="e">
        <f t="shared" si="111"/>
        <v>#N/A</v>
      </c>
      <c r="BE17" s="94" t="e">
        <f t="shared" si="112"/>
        <v>#N/A</v>
      </c>
      <c r="BF17" s="67" t="e">
        <f t="shared" si="113"/>
        <v>#N/A</v>
      </c>
      <c r="BG17" s="94" t="e">
        <f t="shared" si="114"/>
        <v>#N/A</v>
      </c>
      <c r="BH17" s="67"/>
      <c r="BI17" s="94">
        <f t="shared" si="115"/>
        <v>0</v>
      </c>
      <c r="BJ17" s="67"/>
      <c r="BK17" s="94">
        <f t="shared" si="56"/>
        <v>0</v>
      </c>
      <c r="BL17" s="59">
        <v>80</v>
      </c>
      <c r="BM17" s="95"/>
      <c r="BN17" s="61"/>
      <c r="BO17" s="74" t="e">
        <f t="shared" si="2"/>
        <v>#N/A</v>
      </c>
      <c r="BP17" s="63"/>
      <c r="BQ17" s="63"/>
      <c r="BR17" s="63" t="e">
        <f t="shared" si="3"/>
        <v>#N/A</v>
      </c>
    </row>
    <row r="18" spans="1:70" ht="26.1">
      <c r="A18" s="28">
        <f t="shared" si="4"/>
        <v>44896</v>
      </c>
      <c r="B18" s="29">
        <v>15</v>
      </c>
      <c r="C18" s="30">
        <f>[1]master!K19</f>
        <v>1650</v>
      </c>
      <c r="D18" s="53">
        <f t="shared" si="5"/>
        <v>110</v>
      </c>
      <c r="E18" s="54" t="e">
        <f t="shared" si="0"/>
        <v>#N/A</v>
      </c>
      <c r="F18" s="65" t="e">
        <f t="shared" ref="F18" si="221">E18-E17</f>
        <v>#N/A</v>
      </c>
      <c r="G18" s="67" t="e">
        <f t="shared" si="73"/>
        <v>#N/A</v>
      </c>
      <c r="H18" s="64" t="e">
        <f t="shared" ref="H18" si="222">G18-G17</f>
        <v>#N/A</v>
      </c>
      <c r="I18" s="67" t="e">
        <f t="shared" si="75"/>
        <v>#N/A</v>
      </c>
      <c r="J18" s="64" t="e">
        <f t="shared" ref="J18" si="223">I18-I17</f>
        <v>#N/A</v>
      </c>
      <c r="K18" s="67" t="e">
        <f t="shared" si="77"/>
        <v>#N/A</v>
      </c>
      <c r="L18" s="64" t="e">
        <f t="shared" ref="L18" si="224">K18-K17</f>
        <v>#N/A</v>
      </c>
      <c r="M18" s="67" t="e">
        <f t="shared" si="79"/>
        <v>#N/A</v>
      </c>
      <c r="N18" s="65" t="e">
        <f t="shared" ref="N18" si="225">M18-M17</f>
        <v>#N/A</v>
      </c>
      <c r="O18" s="67" t="e">
        <f t="shared" si="81"/>
        <v>#N/A</v>
      </c>
      <c r="P18" s="65" t="e">
        <f t="shared" ref="P18" si="226">O18-O17</f>
        <v>#N/A</v>
      </c>
      <c r="Q18" s="67" t="e">
        <f t="shared" si="83"/>
        <v>#N/A</v>
      </c>
      <c r="R18" s="65" t="e">
        <f t="shared" ref="R18" si="227">Q18-Q17</f>
        <v>#N/A</v>
      </c>
      <c r="S18" s="67" t="e">
        <f t="shared" si="85"/>
        <v>#N/A</v>
      </c>
      <c r="T18" s="65" t="e">
        <f t="shared" ref="T18" si="228">S18-S17</f>
        <v>#N/A</v>
      </c>
      <c r="U18" s="67" t="e">
        <f t="shared" si="87"/>
        <v>#N/A</v>
      </c>
      <c r="V18" s="77" t="e">
        <f t="shared" si="14"/>
        <v>#N/A</v>
      </c>
      <c r="W18" s="73" t="e">
        <f t="shared" si="88"/>
        <v>#N/A</v>
      </c>
      <c r="X18" s="65" t="e">
        <f t="shared" si="14"/>
        <v>#N/A</v>
      </c>
      <c r="Y18" s="73" t="e">
        <f t="shared" si="89"/>
        <v>#N/A</v>
      </c>
      <c r="Z18" s="65" t="e">
        <f t="shared" ref="Z18" si="229">Y18-Y17</f>
        <v>#N/A</v>
      </c>
      <c r="AA18" s="67" t="e">
        <f t="shared" si="91"/>
        <v>#N/A</v>
      </c>
      <c r="AB18" s="65" t="e">
        <f t="shared" ref="AB18" si="230">AA18-AA17</f>
        <v>#N/A</v>
      </c>
      <c r="AC18" s="67" t="e">
        <f t="shared" si="93"/>
        <v>#N/A</v>
      </c>
      <c r="AD18" s="65" t="e">
        <f t="shared" ref="AD18" si="231">AC18-AC17</f>
        <v>#N/A</v>
      </c>
      <c r="AE18" s="67" t="e">
        <f t="shared" si="95"/>
        <v>#N/A</v>
      </c>
      <c r="AF18" s="65" t="e">
        <f t="shared" ref="AF18" si="232">AE18-AE17</f>
        <v>#N/A</v>
      </c>
      <c r="AG18" s="67" t="e">
        <f t="shared" si="97"/>
        <v>#N/A</v>
      </c>
      <c r="AH18" s="65" t="e">
        <f t="shared" ref="AH18" si="233">AG18-AG17</f>
        <v>#N/A</v>
      </c>
      <c r="AI18" s="73" t="e">
        <f t="shared" si="99"/>
        <v>#N/A</v>
      </c>
      <c r="AJ18" s="65" t="e">
        <f t="shared" ref="AJ18" si="234">AI18-AI17</f>
        <v>#N/A</v>
      </c>
      <c r="AK18" s="73" t="e">
        <f t="shared" si="101"/>
        <v>#N/A</v>
      </c>
      <c r="AL18" s="65" t="e">
        <f t="shared" ref="AL18" si="235">AK18-AK17</f>
        <v>#N/A</v>
      </c>
      <c r="AM18" s="59">
        <v>74</v>
      </c>
      <c r="AN18" s="60"/>
      <c r="AO18" s="61">
        <f t="shared" si="37"/>
        <v>0</v>
      </c>
      <c r="AP18" s="61"/>
      <c r="AQ18" s="63" t="e">
        <f t="shared" si="38"/>
        <v>#N/A</v>
      </c>
      <c r="AR18" s="63" t="e">
        <f t="shared" si="38"/>
        <v>#N/A</v>
      </c>
      <c r="AS18" s="216">
        <v>2295</v>
      </c>
      <c r="AT18" s="67" t="e">
        <f t="shared" si="54"/>
        <v>#N/A</v>
      </c>
      <c r="AU18" s="94" t="e">
        <f t="shared" si="55"/>
        <v>#N/A</v>
      </c>
      <c r="AV18" s="67" t="e">
        <f t="shared" si="103"/>
        <v>#N/A</v>
      </c>
      <c r="AW18" s="94" t="e">
        <f t="shared" si="104"/>
        <v>#N/A</v>
      </c>
      <c r="AX18" s="67" t="e">
        <f t="shared" si="105"/>
        <v>#N/A</v>
      </c>
      <c r="AY18" s="94" t="e">
        <f t="shared" si="106"/>
        <v>#N/A</v>
      </c>
      <c r="AZ18" s="67" t="e">
        <f t="shared" si="107"/>
        <v>#N/A</v>
      </c>
      <c r="BA18" s="94" t="e">
        <f t="shared" si="108"/>
        <v>#N/A</v>
      </c>
      <c r="BB18" s="67" t="e">
        <f t="shared" si="109"/>
        <v>#N/A</v>
      </c>
      <c r="BC18" s="94" t="e">
        <f t="shared" si="110"/>
        <v>#N/A</v>
      </c>
      <c r="BD18" s="67" t="e">
        <f t="shared" si="111"/>
        <v>#N/A</v>
      </c>
      <c r="BE18" s="94" t="e">
        <f t="shared" si="112"/>
        <v>#N/A</v>
      </c>
      <c r="BF18" s="67" t="e">
        <f t="shared" si="113"/>
        <v>#N/A</v>
      </c>
      <c r="BG18" s="94" t="e">
        <f t="shared" si="114"/>
        <v>#N/A</v>
      </c>
      <c r="BH18" s="67"/>
      <c r="BI18" s="94">
        <f t="shared" si="115"/>
        <v>0</v>
      </c>
      <c r="BJ18" s="67"/>
      <c r="BK18" s="94">
        <f t="shared" si="56"/>
        <v>0</v>
      </c>
      <c r="BL18" s="59">
        <v>85</v>
      </c>
      <c r="BM18" s="95"/>
      <c r="BN18" s="61"/>
      <c r="BO18" s="74" t="e">
        <f t="shared" si="2"/>
        <v>#N/A</v>
      </c>
      <c r="BP18" s="63"/>
      <c r="BQ18" s="63"/>
      <c r="BR18" s="63" t="e">
        <f t="shared" si="3"/>
        <v>#N/A</v>
      </c>
    </row>
    <row r="19" spans="1:70" ht="26.1">
      <c r="A19" s="28">
        <f t="shared" si="4"/>
        <v>44903</v>
      </c>
      <c r="B19" s="29">
        <v>16</v>
      </c>
      <c r="C19" s="30">
        <f>[1]master!K20</f>
        <v>1780</v>
      </c>
      <c r="D19" s="53">
        <f t="shared" si="5"/>
        <v>130</v>
      </c>
      <c r="E19" s="54" t="e">
        <f t="shared" si="0"/>
        <v>#N/A</v>
      </c>
      <c r="F19" s="65" t="e">
        <f t="shared" ref="F19" si="236">E19-E18</f>
        <v>#N/A</v>
      </c>
      <c r="G19" s="67" t="e">
        <f t="shared" si="73"/>
        <v>#N/A</v>
      </c>
      <c r="H19" s="64" t="e">
        <f t="shared" ref="H19" si="237">G19-G18</f>
        <v>#N/A</v>
      </c>
      <c r="I19" s="67" t="e">
        <f t="shared" si="75"/>
        <v>#N/A</v>
      </c>
      <c r="J19" s="64" t="e">
        <f t="shared" ref="J19" si="238">I19-I18</f>
        <v>#N/A</v>
      </c>
      <c r="K19" s="67" t="e">
        <f t="shared" si="77"/>
        <v>#N/A</v>
      </c>
      <c r="L19" s="64" t="e">
        <f t="shared" ref="L19" si="239">K19-K18</f>
        <v>#N/A</v>
      </c>
      <c r="M19" s="67" t="e">
        <f t="shared" si="79"/>
        <v>#N/A</v>
      </c>
      <c r="N19" s="65" t="e">
        <f t="shared" ref="N19" si="240">M19-M18</f>
        <v>#N/A</v>
      </c>
      <c r="O19" s="67" t="e">
        <f t="shared" si="81"/>
        <v>#N/A</v>
      </c>
      <c r="P19" s="65" t="e">
        <f t="shared" ref="P19" si="241">O19-O18</f>
        <v>#N/A</v>
      </c>
      <c r="Q19" s="67" t="e">
        <f t="shared" si="83"/>
        <v>#N/A</v>
      </c>
      <c r="R19" s="65" t="e">
        <f t="shared" ref="R19" si="242">Q19-Q18</f>
        <v>#N/A</v>
      </c>
      <c r="S19" s="67" t="e">
        <f t="shared" si="85"/>
        <v>#N/A</v>
      </c>
      <c r="T19" s="65" t="e">
        <f t="shared" ref="T19" si="243">S19-S18</f>
        <v>#N/A</v>
      </c>
      <c r="U19" s="67" t="e">
        <f t="shared" si="87"/>
        <v>#N/A</v>
      </c>
      <c r="V19" s="77" t="e">
        <f t="shared" si="14"/>
        <v>#N/A</v>
      </c>
      <c r="W19" s="73" t="e">
        <f t="shared" si="88"/>
        <v>#N/A</v>
      </c>
      <c r="X19" s="65" t="e">
        <f t="shared" si="14"/>
        <v>#N/A</v>
      </c>
      <c r="Y19" s="73" t="e">
        <f t="shared" si="89"/>
        <v>#N/A</v>
      </c>
      <c r="Z19" s="65" t="e">
        <f t="shared" ref="Z19" si="244">Y19-Y18</f>
        <v>#N/A</v>
      </c>
      <c r="AA19" s="67" t="e">
        <f t="shared" si="91"/>
        <v>#N/A</v>
      </c>
      <c r="AB19" s="65" t="e">
        <f t="shared" ref="AB19" si="245">AA19-AA18</f>
        <v>#N/A</v>
      </c>
      <c r="AC19" s="67" t="e">
        <f t="shared" si="93"/>
        <v>#N/A</v>
      </c>
      <c r="AD19" s="65" t="e">
        <f t="shared" ref="AD19" si="246">AC19-AC18</f>
        <v>#N/A</v>
      </c>
      <c r="AE19" s="67" t="e">
        <f t="shared" si="95"/>
        <v>#N/A</v>
      </c>
      <c r="AF19" s="65" t="e">
        <f t="shared" ref="AF19" si="247">AE19-AE18</f>
        <v>#N/A</v>
      </c>
      <c r="AG19" s="67" t="e">
        <f t="shared" si="97"/>
        <v>#N/A</v>
      </c>
      <c r="AH19" s="65" t="e">
        <f t="shared" ref="AH19" si="248">AG19-AG18</f>
        <v>#N/A</v>
      </c>
      <c r="AI19" s="73" t="e">
        <f t="shared" si="99"/>
        <v>#N/A</v>
      </c>
      <c r="AJ19" s="65" t="e">
        <f t="shared" ref="AJ19" si="249">AI19-AI18</f>
        <v>#N/A</v>
      </c>
      <c r="AK19" s="73" t="e">
        <f t="shared" si="101"/>
        <v>#N/A</v>
      </c>
      <c r="AL19" s="65" t="e">
        <f t="shared" ref="AL19" si="250">AK19-AK18</f>
        <v>#N/A</v>
      </c>
      <c r="AM19" s="59">
        <v>82</v>
      </c>
      <c r="AN19" s="60"/>
      <c r="AO19" s="61">
        <f t="shared" si="37"/>
        <v>0</v>
      </c>
      <c r="AP19" s="61"/>
      <c r="AQ19" s="63" t="e">
        <f t="shared" si="38"/>
        <v>#N/A</v>
      </c>
      <c r="AR19" s="63" t="e">
        <f t="shared" si="38"/>
        <v>#N/A</v>
      </c>
      <c r="AS19" s="216">
        <v>2420</v>
      </c>
      <c r="AT19" s="67" t="e">
        <f t="shared" si="54"/>
        <v>#N/A</v>
      </c>
      <c r="AU19" s="94" t="e">
        <f t="shared" si="55"/>
        <v>#N/A</v>
      </c>
      <c r="AV19" s="67" t="e">
        <f t="shared" si="103"/>
        <v>#N/A</v>
      </c>
      <c r="AW19" s="94" t="e">
        <f t="shared" si="104"/>
        <v>#N/A</v>
      </c>
      <c r="AX19" s="67" t="e">
        <f t="shared" si="105"/>
        <v>#N/A</v>
      </c>
      <c r="AY19" s="94" t="e">
        <f t="shared" si="106"/>
        <v>#N/A</v>
      </c>
      <c r="AZ19" s="67" t="e">
        <f t="shared" si="107"/>
        <v>#N/A</v>
      </c>
      <c r="BA19" s="94" t="e">
        <f t="shared" si="108"/>
        <v>#N/A</v>
      </c>
      <c r="BB19" s="67" t="e">
        <f t="shared" si="109"/>
        <v>#N/A</v>
      </c>
      <c r="BC19" s="94" t="e">
        <f t="shared" si="110"/>
        <v>#N/A</v>
      </c>
      <c r="BD19" s="67" t="e">
        <f t="shared" si="111"/>
        <v>#N/A</v>
      </c>
      <c r="BE19" s="94" t="e">
        <f t="shared" si="112"/>
        <v>#N/A</v>
      </c>
      <c r="BF19" s="67" t="e">
        <f t="shared" si="113"/>
        <v>#N/A</v>
      </c>
      <c r="BG19" s="94" t="e">
        <f t="shared" si="114"/>
        <v>#N/A</v>
      </c>
      <c r="BH19" s="67"/>
      <c r="BI19" s="94">
        <f t="shared" si="115"/>
        <v>0</v>
      </c>
      <c r="BJ19" s="67"/>
      <c r="BK19" s="94">
        <f t="shared" si="56"/>
        <v>0</v>
      </c>
      <c r="BL19" s="59">
        <v>90</v>
      </c>
      <c r="BM19" s="95"/>
      <c r="BN19" s="61"/>
      <c r="BO19" s="74" t="e">
        <f t="shared" si="2"/>
        <v>#N/A</v>
      </c>
      <c r="BP19" s="63"/>
      <c r="BQ19" s="63"/>
      <c r="BR19" s="63" t="e">
        <f t="shared" si="3"/>
        <v>#N/A</v>
      </c>
    </row>
    <row r="20" spans="1:70" ht="26.1">
      <c r="A20" s="28">
        <f t="shared" si="4"/>
        <v>44910</v>
      </c>
      <c r="B20" s="29">
        <v>17</v>
      </c>
      <c r="C20" s="30">
        <f>[1]master!K21</f>
        <v>1920</v>
      </c>
      <c r="D20" s="53">
        <f t="shared" si="5"/>
        <v>140</v>
      </c>
      <c r="E20" s="54" t="e">
        <f t="shared" si="0"/>
        <v>#N/A</v>
      </c>
      <c r="F20" s="65" t="e">
        <f t="shared" ref="F20" si="251">E20-E19</f>
        <v>#N/A</v>
      </c>
      <c r="G20" s="67" t="e">
        <f t="shared" si="73"/>
        <v>#N/A</v>
      </c>
      <c r="H20" s="64" t="e">
        <f t="shared" ref="H20" si="252">G20-G19</f>
        <v>#N/A</v>
      </c>
      <c r="I20" s="67" t="e">
        <f t="shared" si="75"/>
        <v>#N/A</v>
      </c>
      <c r="J20" s="64" t="e">
        <f t="shared" ref="J20" si="253">I20-I19</f>
        <v>#N/A</v>
      </c>
      <c r="K20" s="67" t="e">
        <f t="shared" si="77"/>
        <v>#N/A</v>
      </c>
      <c r="L20" s="64" t="e">
        <f t="shared" ref="L20" si="254">K20-K19</f>
        <v>#N/A</v>
      </c>
      <c r="M20" s="67" t="e">
        <f t="shared" si="79"/>
        <v>#N/A</v>
      </c>
      <c r="N20" s="65" t="e">
        <f t="shared" ref="N20" si="255">M20-M19</f>
        <v>#N/A</v>
      </c>
      <c r="O20" s="67" t="e">
        <f t="shared" si="81"/>
        <v>#N/A</v>
      </c>
      <c r="P20" s="65" t="e">
        <f t="shared" ref="P20" si="256">O20-O19</f>
        <v>#N/A</v>
      </c>
      <c r="Q20" s="67" t="e">
        <f t="shared" si="83"/>
        <v>#N/A</v>
      </c>
      <c r="R20" s="65" t="e">
        <f t="shared" ref="R20" si="257">Q20-Q19</f>
        <v>#N/A</v>
      </c>
      <c r="S20" s="67" t="e">
        <f t="shared" si="85"/>
        <v>#N/A</v>
      </c>
      <c r="T20" s="65" t="e">
        <f t="shared" ref="T20" si="258">S20-S19</f>
        <v>#N/A</v>
      </c>
      <c r="U20" s="67" t="e">
        <f t="shared" si="87"/>
        <v>#N/A</v>
      </c>
      <c r="V20" s="77" t="e">
        <f t="shared" si="14"/>
        <v>#N/A</v>
      </c>
      <c r="W20" s="73" t="e">
        <f t="shared" si="88"/>
        <v>#N/A</v>
      </c>
      <c r="X20" s="65" t="e">
        <f t="shared" si="14"/>
        <v>#N/A</v>
      </c>
      <c r="Y20" s="73" t="e">
        <f t="shared" si="89"/>
        <v>#N/A</v>
      </c>
      <c r="Z20" s="65" t="e">
        <f t="shared" ref="Z20" si="259">Y20-Y19</f>
        <v>#N/A</v>
      </c>
      <c r="AA20" s="67" t="e">
        <f t="shared" si="91"/>
        <v>#N/A</v>
      </c>
      <c r="AB20" s="65" t="e">
        <f t="shared" ref="AB20" si="260">AA20-AA19</f>
        <v>#N/A</v>
      </c>
      <c r="AC20" s="67" t="e">
        <f t="shared" si="93"/>
        <v>#N/A</v>
      </c>
      <c r="AD20" s="65" t="e">
        <f t="shared" ref="AD20" si="261">AC20-AC19</f>
        <v>#N/A</v>
      </c>
      <c r="AE20" s="67" t="e">
        <f t="shared" si="95"/>
        <v>#N/A</v>
      </c>
      <c r="AF20" s="65" t="e">
        <f t="shared" ref="AF20" si="262">AE20-AE19</f>
        <v>#N/A</v>
      </c>
      <c r="AG20" s="67" t="e">
        <f t="shared" si="97"/>
        <v>#N/A</v>
      </c>
      <c r="AH20" s="65" t="e">
        <f t="shared" ref="AH20" si="263">AG20-AG19</f>
        <v>#N/A</v>
      </c>
      <c r="AI20" s="73" t="e">
        <f t="shared" si="99"/>
        <v>#N/A</v>
      </c>
      <c r="AJ20" s="65" t="e">
        <f t="shared" ref="AJ20" si="264">AI20-AI19</f>
        <v>#N/A</v>
      </c>
      <c r="AK20" s="73" t="e">
        <f t="shared" si="101"/>
        <v>#N/A</v>
      </c>
      <c r="AL20" s="65" t="e">
        <f t="shared" ref="AL20" si="265">AK20-AK19</f>
        <v>#N/A</v>
      </c>
      <c r="AM20" s="59">
        <v>90</v>
      </c>
      <c r="AN20" s="60"/>
      <c r="AO20" s="61">
        <f t="shared" si="37"/>
        <v>0</v>
      </c>
      <c r="AP20" s="61"/>
      <c r="AQ20" s="63" t="e">
        <f t="shared" si="38"/>
        <v>#N/A</v>
      </c>
      <c r="AR20" s="63" t="e">
        <f t="shared" si="38"/>
        <v>#N/A</v>
      </c>
      <c r="AS20" s="216">
        <v>2560</v>
      </c>
      <c r="AT20" s="67" t="e">
        <f t="shared" si="54"/>
        <v>#N/A</v>
      </c>
      <c r="AU20" s="94" t="e">
        <f t="shared" si="55"/>
        <v>#N/A</v>
      </c>
      <c r="AV20" s="67" t="e">
        <f t="shared" si="103"/>
        <v>#N/A</v>
      </c>
      <c r="AW20" s="94" t="e">
        <f t="shared" si="104"/>
        <v>#N/A</v>
      </c>
      <c r="AX20" s="67" t="e">
        <f t="shared" si="105"/>
        <v>#N/A</v>
      </c>
      <c r="AY20" s="94" t="e">
        <f t="shared" si="106"/>
        <v>#N/A</v>
      </c>
      <c r="AZ20" s="67" t="e">
        <f t="shared" si="107"/>
        <v>#N/A</v>
      </c>
      <c r="BA20" s="94" t="e">
        <f t="shared" si="108"/>
        <v>#N/A</v>
      </c>
      <c r="BB20" s="67" t="e">
        <f t="shared" si="109"/>
        <v>#N/A</v>
      </c>
      <c r="BC20" s="94" t="e">
        <f t="shared" si="110"/>
        <v>#N/A</v>
      </c>
      <c r="BD20" s="67" t="e">
        <f t="shared" si="111"/>
        <v>#N/A</v>
      </c>
      <c r="BE20" s="94" t="e">
        <f t="shared" si="112"/>
        <v>#N/A</v>
      </c>
      <c r="BF20" s="67" t="e">
        <f t="shared" si="113"/>
        <v>#N/A</v>
      </c>
      <c r="BG20" s="94" t="e">
        <f t="shared" si="114"/>
        <v>#N/A</v>
      </c>
      <c r="BH20" s="67"/>
      <c r="BI20" s="94">
        <f t="shared" si="115"/>
        <v>0</v>
      </c>
      <c r="BJ20" s="67"/>
      <c r="BK20" s="94">
        <f t="shared" si="56"/>
        <v>0</v>
      </c>
      <c r="BL20" s="59">
        <v>95</v>
      </c>
      <c r="BM20" s="95"/>
      <c r="BN20" s="61"/>
      <c r="BO20" s="74" t="e">
        <f t="shared" si="2"/>
        <v>#N/A</v>
      </c>
      <c r="BP20" s="63"/>
      <c r="BQ20" s="63"/>
      <c r="BR20" s="63" t="e">
        <f t="shared" si="3"/>
        <v>#N/A</v>
      </c>
    </row>
    <row r="21" spans="1:70" ht="26.1">
      <c r="A21" s="28">
        <f t="shared" si="4"/>
        <v>44917</v>
      </c>
      <c r="B21" s="29">
        <v>18</v>
      </c>
      <c r="C21" s="30">
        <f>[1]master!K22</f>
        <v>2060</v>
      </c>
      <c r="D21" s="53">
        <f t="shared" si="5"/>
        <v>140</v>
      </c>
      <c r="E21" s="54" t="e">
        <f t="shared" si="0"/>
        <v>#N/A</v>
      </c>
      <c r="F21" s="65" t="e">
        <f t="shared" ref="F21" si="266">E21-E20</f>
        <v>#N/A</v>
      </c>
      <c r="G21" s="67" t="e">
        <f t="shared" si="73"/>
        <v>#N/A</v>
      </c>
      <c r="H21" s="64" t="e">
        <f t="shared" ref="H21" si="267">G21-G20</f>
        <v>#N/A</v>
      </c>
      <c r="I21" s="67" t="e">
        <f t="shared" si="75"/>
        <v>#N/A</v>
      </c>
      <c r="J21" s="64" t="e">
        <f t="shared" ref="J21" si="268">I21-I20</f>
        <v>#N/A</v>
      </c>
      <c r="K21" s="67" t="e">
        <f t="shared" si="77"/>
        <v>#N/A</v>
      </c>
      <c r="L21" s="64" t="e">
        <f t="shared" ref="L21" si="269">K21-K20</f>
        <v>#N/A</v>
      </c>
      <c r="M21" s="67" t="e">
        <f t="shared" si="79"/>
        <v>#N/A</v>
      </c>
      <c r="N21" s="65" t="e">
        <f t="shared" ref="N21" si="270">M21-M20</f>
        <v>#N/A</v>
      </c>
      <c r="O21" s="67" t="e">
        <f t="shared" si="81"/>
        <v>#N/A</v>
      </c>
      <c r="P21" s="65" t="e">
        <f t="shared" ref="P21" si="271">O21-O20</f>
        <v>#N/A</v>
      </c>
      <c r="Q21" s="67" t="e">
        <f t="shared" si="83"/>
        <v>#N/A</v>
      </c>
      <c r="R21" s="65" t="e">
        <f t="shared" ref="R21" si="272">Q21-Q20</f>
        <v>#N/A</v>
      </c>
      <c r="S21" s="67" t="e">
        <f t="shared" si="85"/>
        <v>#N/A</v>
      </c>
      <c r="T21" s="65" t="e">
        <f t="shared" ref="T21" si="273">S21-S20</f>
        <v>#N/A</v>
      </c>
      <c r="U21" s="67" t="e">
        <f t="shared" si="87"/>
        <v>#N/A</v>
      </c>
      <c r="V21" s="77" t="e">
        <f t="shared" si="14"/>
        <v>#N/A</v>
      </c>
      <c r="W21" s="73" t="e">
        <f t="shared" si="88"/>
        <v>#N/A</v>
      </c>
      <c r="X21" s="65" t="e">
        <f t="shared" si="14"/>
        <v>#N/A</v>
      </c>
      <c r="Y21" s="73" t="e">
        <f t="shared" si="89"/>
        <v>#N/A</v>
      </c>
      <c r="Z21" s="65" t="e">
        <f t="shared" ref="Z21" si="274">Y21-Y20</f>
        <v>#N/A</v>
      </c>
      <c r="AA21" s="67" t="e">
        <f t="shared" si="91"/>
        <v>#N/A</v>
      </c>
      <c r="AB21" s="65" t="e">
        <f t="shared" ref="AB21" si="275">AA21-AA20</f>
        <v>#N/A</v>
      </c>
      <c r="AC21" s="67" t="e">
        <f t="shared" si="93"/>
        <v>#N/A</v>
      </c>
      <c r="AD21" s="65" t="e">
        <f t="shared" ref="AD21" si="276">AC21-AC20</f>
        <v>#N/A</v>
      </c>
      <c r="AE21" s="67" t="e">
        <f t="shared" si="95"/>
        <v>#N/A</v>
      </c>
      <c r="AF21" s="65" t="e">
        <f t="shared" ref="AF21" si="277">AE21-AE20</f>
        <v>#N/A</v>
      </c>
      <c r="AG21" s="67" t="e">
        <f t="shared" si="97"/>
        <v>#N/A</v>
      </c>
      <c r="AH21" s="65" t="e">
        <f t="shared" ref="AH21" si="278">AG21-AG20</f>
        <v>#N/A</v>
      </c>
      <c r="AI21" s="73" t="e">
        <f t="shared" si="99"/>
        <v>#N/A</v>
      </c>
      <c r="AJ21" s="65" t="e">
        <f t="shared" ref="AJ21" si="279">AI21-AI20</f>
        <v>#N/A</v>
      </c>
      <c r="AK21" s="73" t="e">
        <f t="shared" si="101"/>
        <v>#N/A</v>
      </c>
      <c r="AL21" s="65" t="e">
        <f t="shared" ref="AL21" si="280">AK21-AK20</f>
        <v>#N/A</v>
      </c>
      <c r="AM21" s="59">
        <v>97</v>
      </c>
      <c r="AN21" s="60"/>
      <c r="AO21" s="61">
        <f t="shared" si="37"/>
        <v>0</v>
      </c>
      <c r="AP21" s="61"/>
      <c r="AQ21" s="63" t="e">
        <f t="shared" ref="AQ21:AR31" si="281">IF(DE24&gt;0,DE24,NA())</f>
        <v>#N/A</v>
      </c>
      <c r="AR21" s="63" t="e">
        <f t="shared" si="281"/>
        <v>#N/A</v>
      </c>
      <c r="AS21" s="216">
        <v>2715</v>
      </c>
      <c r="AT21" s="67" t="e">
        <f t="shared" si="54"/>
        <v>#N/A</v>
      </c>
      <c r="AU21" s="94" t="e">
        <f t="shared" si="55"/>
        <v>#N/A</v>
      </c>
      <c r="AV21" s="67" t="e">
        <f t="shared" si="103"/>
        <v>#N/A</v>
      </c>
      <c r="AW21" s="94" t="e">
        <f t="shared" si="104"/>
        <v>#N/A</v>
      </c>
      <c r="AX21" s="67" t="e">
        <f t="shared" si="105"/>
        <v>#N/A</v>
      </c>
      <c r="AY21" s="94" t="e">
        <f t="shared" si="106"/>
        <v>#N/A</v>
      </c>
      <c r="AZ21" s="67" t="e">
        <f t="shared" si="107"/>
        <v>#N/A</v>
      </c>
      <c r="BA21" s="94" t="e">
        <f t="shared" si="108"/>
        <v>#N/A</v>
      </c>
      <c r="BB21" s="67" t="e">
        <f t="shared" si="109"/>
        <v>#N/A</v>
      </c>
      <c r="BC21" s="94" t="e">
        <f t="shared" si="110"/>
        <v>#N/A</v>
      </c>
      <c r="BD21" s="67" t="e">
        <f t="shared" si="111"/>
        <v>#N/A</v>
      </c>
      <c r="BE21" s="94" t="e">
        <f t="shared" si="112"/>
        <v>#N/A</v>
      </c>
      <c r="BF21" s="67" t="e">
        <f t="shared" si="113"/>
        <v>#N/A</v>
      </c>
      <c r="BG21" s="94" t="e">
        <f t="shared" si="114"/>
        <v>#N/A</v>
      </c>
      <c r="BH21" s="67"/>
      <c r="BI21" s="94">
        <f t="shared" si="115"/>
        <v>0</v>
      </c>
      <c r="BJ21" s="67"/>
      <c r="BK21" s="94">
        <f t="shared" si="56"/>
        <v>0</v>
      </c>
      <c r="BL21" s="59">
        <v>97</v>
      </c>
      <c r="BM21" s="95"/>
      <c r="BN21" s="61"/>
      <c r="BO21" s="74" t="e">
        <f t="shared" si="2"/>
        <v>#N/A</v>
      </c>
      <c r="BP21" s="63"/>
      <c r="BQ21" s="63"/>
      <c r="BR21" s="63" t="e">
        <f t="shared" si="3"/>
        <v>#N/A</v>
      </c>
    </row>
    <row r="22" spans="1:70" ht="26.1">
      <c r="A22" s="28">
        <f t="shared" si="4"/>
        <v>44924</v>
      </c>
      <c r="B22" s="29">
        <v>19</v>
      </c>
      <c r="C22" s="31">
        <f>[1]master!K23</f>
        <v>2200</v>
      </c>
      <c r="D22" s="53">
        <f t="shared" si="5"/>
        <v>140</v>
      </c>
      <c r="E22" s="54" t="e">
        <f t="shared" si="0"/>
        <v>#N/A</v>
      </c>
      <c r="F22" s="65" t="e">
        <f t="shared" ref="F22" si="282">E22-E21</f>
        <v>#N/A</v>
      </c>
      <c r="G22" s="67" t="e">
        <f t="shared" si="73"/>
        <v>#N/A</v>
      </c>
      <c r="H22" s="64" t="e">
        <f t="shared" ref="H22" si="283">G22-G21</f>
        <v>#N/A</v>
      </c>
      <c r="I22" s="67" t="e">
        <f t="shared" si="75"/>
        <v>#N/A</v>
      </c>
      <c r="J22" s="64" t="e">
        <f t="shared" ref="J22" si="284">I22-I21</f>
        <v>#N/A</v>
      </c>
      <c r="K22" s="67" t="e">
        <f t="shared" si="77"/>
        <v>#N/A</v>
      </c>
      <c r="L22" s="64" t="e">
        <f t="shared" ref="L22" si="285">K22-K21</f>
        <v>#N/A</v>
      </c>
      <c r="M22" s="67" t="e">
        <f t="shared" si="79"/>
        <v>#N/A</v>
      </c>
      <c r="N22" s="65" t="e">
        <f t="shared" ref="N22" si="286">M22-M21</f>
        <v>#N/A</v>
      </c>
      <c r="O22" s="67" t="e">
        <f t="shared" si="81"/>
        <v>#N/A</v>
      </c>
      <c r="P22" s="65" t="e">
        <f t="shared" ref="P22" si="287">O22-O21</f>
        <v>#N/A</v>
      </c>
      <c r="Q22" s="67" t="e">
        <f t="shared" si="83"/>
        <v>#N/A</v>
      </c>
      <c r="R22" s="65" t="e">
        <f t="shared" ref="R22" si="288">Q22-Q21</f>
        <v>#N/A</v>
      </c>
      <c r="S22" s="67" t="e">
        <f t="shared" si="85"/>
        <v>#N/A</v>
      </c>
      <c r="T22" s="65" t="e">
        <f t="shared" ref="T22" si="289">S22-S21</f>
        <v>#N/A</v>
      </c>
      <c r="U22" s="67" t="e">
        <f t="shared" si="87"/>
        <v>#N/A</v>
      </c>
      <c r="V22" s="77" t="e">
        <f t="shared" si="14"/>
        <v>#N/A</v>
      </c>
      <c r="W22" s="73" t="e">
        <f t="shared" si="88"/>
        <v>#N/A</v>
      </c>
      <c r="X22" s="65" t="e">
        <f t="shared" si="14"/>
        <v>#N/A</v>
      </c>
      <c r="Y22" s="73" t="e">
        <f t="shared" si="89"/>
        <v>#N/A</v>
      </c>
      <c r="Z22" s="65" t="e">
        <f t="shared" ref="Z22" si="290">Y22-Y21</f>
        <v>#N/A</v>
      </c>
      <c r="AA22" s="67" t="e">
        <f t="shared" si="91"/>
        <v>#N/A</v>
      </c>
      <c r="AB22" s="65" t="e">
        <f t="shared" ref="AB22" si="291">AA22-AA21</f>
        <v>#N/A</v>
      </c>
      <c r="AC22" s="67" t="e">
        <f t="shared" si="93"/>
        <v>#N/A</v>
      </c>
      <c r="AD22" s="65" t="e">
        <f t="shared" ref="AD22" si="292">AC22-AC21</f>
        <v>#N/A</v>
      </c>
      <c r="AE22" s="67" t="e">
        <f t="shared" si="95"/>
        <v>#N/A</v>
      </c>
      <c r="AF22" s="65" t="e">
        <f t="shared" ref="AF22" si="293">AE22-AE21</f>
        <v>#N/A</v>
      </c>
      <c r="AG22" s="67" t="e">
        <f t="shared" si="97"/>
        <v>#N/A</v>
      </c>
      <c r="AH22" s="65" t="e">
        <f t="shared" ref="AH22" si="294">AG22-AG21</f>
        <v>#N/A</v>
      </c>
      <c r="AI22" s="73" t="e">
        <f t="shared" si="99"/>
        <v>#N/A</v>
      </c>
      <c r="AJ22" s="65" t="e">
        <f t="shared" ref="AJ22" si="295">AI22-AI21</f>
        <v>#N/A</v>
      </c>
      <c r="AK22" s="73" t="e">
        <f t="shared" si="101"/>
        <v>#N/A</v>
      </c>
      <c r="AL22" s="65" t="e">
        <f t="shared" ref="AL22" si="296">AK22-AK21</f>
        <v>#N/A</v>
      </c>
      <c r="AM22" s="78">
        <v>104</v>
      </c>
      <c r="AN22" s="60"/>
      <c r="AO22" s="61">
        <f t="shared" si="37"/>
        <v>0</v>
      </c>
      <c r="AP22" s="61"/>
      <c r="AQ22" s="63" t="e">
        <f t="shared" si="281"/>
        <v>#N/A</v>
      </c>
      <c r="AR22" s="63" t="e">
        <f t="shared" si="281"/>
        <v>#N/A</v>
      </c>
      <c r="AS22" s="219">
        <v>2875</v>
      </c>
      <c r="AT22" s="67" t="e">
        <f t="shared" si="54"/>
        <v>#N/A</v>
      </c>
      <c r="AU22" s="94" t="e">
        <f t="shared" si="55"/>
        <v>#N/A</v>
      </c>
      <c r="AV22" s="67" t="e">
        <f t="shared" si="103"/>
        <v>#N/A</v>
      </c>
      <c r="AW22" s="94" t="e">
        <f t="shared" si="104"/>
        <v>#N/A</v>
      </c>
      <c r="AX22" s="67" t="e">
        <f t="shared" si="105"/>
        <v>#N/A</v>
      </c>
      <c r="AY22" s="94" t="e">
        <f t="shared" si="106"/>
        <v>#N/A</v>
      </c>
      <c r="AZ22" s="67" t="e">
        <f t="shared" si="107"/>
        <v>#N/A</v>
      </c>
      <c r="BA22" s="94" t="e">
        <f t="shared" si="108"/>
        <v>#N/A</v>
      </c>
      <c r="BB22" s="67" t="e">
        <f t="shared" si="109"/>
        <v>#N/A</v>
      </c>
      <c r="BC22" s="94" t="e">
        <f t="shared" si="110"/>
        <v>#N/A</v>
      </c>
      <c r="BD22" s="67" t="e">
        <f t="shared" si="111"/>
        <v>#N/A</v>
      </c>
      <c r="BE22" s="94" t="e">
        <f t="shared" si="112"/>
        <v>#N/A</v>
      </c>
      <c r="BF22" s="67" t="e">
        <f t="shared" si="113"/>
        <v>#N/A</v>
      </c>
      <c r="BG22" s="94" t="e">
        <f t="shared" si="114"/>
        <v>#N/A</v>
      </c>
      <c r="BH22" s="67"/>
      <c r="BI22" s="94">
        <f t="shared" si="115"/>
        <v>0</v>
      </c>
      <c r="BJ22" s="67"/>
      <c r="BK22" s="94">
        <f t="shared" si="56"/>
        <v>0</v>
      </c>
      <c r="BL22" s="78">
        <v>99</v>
      </c>
      <c r="BM22" s="95"/>
      <c r="BN22" s="61"/>
      <c r="BO22" s="74" t="e">
        <f t="shared" si="2"/>
        <v>#N/A</v>
      </c>
      <c r="BP22" s="63"/>
      <c r="BQ22" s="63"/>
      <c r="BR22" s="63" t="e">
        <f t="shared" si="3"/>
        <v>#N/A</v>
      </c>
    </row>
    <row r="23" spans="1:70" ht="26.1">
      <c r="A23" s="28">
        <f t="shared" si="4"/>
        <v>44931</v>
      </c>
      <c r="B23" s="29">
        <v>20</v>
      </c>
      <c r="C23" s="31">
        <f>[1]master!K24</f>
        <v>2340</v>
      </c>
      <c r="D23" s="53">
        <f t="shared" si="5"/>
        <v>140</v>
      </c>
      <c r="E23" s="54" t="e">
        <f t="shared" si="0"/>
        <v>#N/A</v>
      </c>
      <c r="F23" s="65" t="e">
        <f t="shared" ref="F23" si="297">E23-E22</f>
        <v>#N/A</v>
      </c>
      <c r="G23" s="67" t="e">
        <f t="shared" si="73"/>
        <v>#N/A</v>
      </c>
      <c r="H23" s="64" t="e">
        <f t="shared" ref="H23" si="298">G23-G22</f>
        <v>#N/A</v>
      </c>
      <c r="I23" s="67" t="e">
        <f t="shared" si="75"/>
        <v>#N/A</v>
      </c>
      <c r="J23" s="64" t="e">
        <f t="shared" ref="J23" si="299">I23-I22</f>
        <v>#N/A</v>
      </c>
      <c r="K23" s="67" t="e">
        <f t="shared" si="77"/>
        <v>#N/A</v>
      </c>
      <c r="L23" s="64" t="e">
        <f t="shared" ref="L23" si="300">K23-K22</f>
        <v>#N/A</v>
      </c>
      <c r="M23" s="67" t="e">
        <f t="shared" si="79"/>
        <v>#N/A</v>
      </c>
      <c r="N23" s="65" t="e">
        <f t="shared" ref="N23" si="301">M23-M22</f>
        <v>#N/A</v>
      </c>
      <c r="O23" s="67" t="e">
        <f t="shared" si="81"/>
        <v>#N/A</v>
      </c>
      <c r="P23" s="65" t="e">
        <f t="shared" ref="P23" si="302">O23-O22</f>
        <v>#N/A</v>
      </c>
      <c r="Q23" s="67" t="e">
        <f t="shared" si="83"/>
        <v>#N/A</v>
      </c>
      <c r="R23" s="65" t="e">
        <f t="shared" ref="R23" si="303">Q23-Q22</f>
        <v>#N/A</v>
      </c>
      <c r="S23" s="67" t="e">
        <f t="shared" si="85"/>
        <v>#N/A</v>
      </c>
      <c r="T23" s="65" t="e">
        <f t="shared" ref="T23" si="304">S23-S22</f>
        <v>#N/A</v>
      </c>
      <c r="U23" s="67" t="e">
        <f t="shared" si="87"/>
        <v>#N/A</v>
      </c>
      <c r="V23" s="77" t="e">
        <f t="shared" si="14"/>
        <v>#N/A</v>
      </c>
      <c r="W23" s="73" t="e">
        <f t="shared" si="88"/>
        <v>#N/A</v>
      </c>
      <c r="X23" s="65" t="e">
        <f t="shared" si="14"/>
        <v>#N/A</v>
      </c>
      <c r="Y23" s="73" t="e">
        <f t="shared" si="89"/>
        <v>#N/A</v>
      </c>
      <c r="Z23" s="65" t="e">
        <f t="shared" ref="Z23" si="305">Y23-Y22</f>
        <v>#N/A</v>
      </c>
      <c r="AA23" s="67" t="e">
        <f t="shared" si="91"/>
        <v>#N/A</v>
      </c>
      <c r="AB23" s="65" t="e">
        <f t="shared" ref="AB23" si="306">AA23-AA22</f>
        <v>#N/A</v>
      </c>
      <c r="AC23" s="67" t="e">
        <f t="shared" si="93"/>
        <v>#N/A</v>
      </c>
      <c r="AD23" s="65" t="e">
        <f t="shared" ref="AD23" si="307">AC23-AC22</f>
        <v>#N/A</v>
      </c>
      <c r="AE23" s="67" t="e">
        <f t="shared" si="95"/>
        <v>#N/A</v>
      </c>
      <c r="AF23" s="65" t="e">
        <f t="shared" ref="AF23" si="308">AE23-AE22</f>
        <v>#N/A</v>
      </c>
      <c r="AG23" s="67" t="e">
        <f t="shared" si="97"/>
        <v>#N/A</v>
      </c>
      <c r="AH23" s="65" t="e">
        <f t="shared" ref="AH23" si="309">AG23-AG22</f>
        <v>#N/A</v>
      </c>
      <c r="AI23" s="73" t="e">
        <f t="shared" si="99"/>
        <v>#N/A</v>
      </c>
      <c r="AJ23" s="65" t="e">
        <f t="shared" ref="AJ23" si="310">AI23-AI22</f>
        <v>#N/A</v>
      </c>
      <c r="AK23" s="73" t="e">
        <f t="shared" si="101"/>
        <v>#N/A</v>
      </c>
      <c r="AL23" s="65" t="e">
        <f t="shared" ref="AL23" si="311">AK23-AK22</f>
        <v>#N/A</v>
      </c>
      <c r="AM23" s="78">
        <v>110</v>
      </c>
      <c r="AN23" s="60"/>
      <c r="AO23" s="61">
        <f t="shared" si="37"/>
        <v>0</v>
      </c>
      <c r="AP23" s="61"/>
      <c r="AQ23" s="63" t="e">
        <f t="shared" si="281"/>
        <v>#N/A</v>
      </c>
      <c r="AR23" s="63" t="e">
        <f t="shared" si="281"/>
        <v>#N/A</v>
      </c>
      <c r="AS23" s="219">
        <v>3035</v>
      </c>
      <c r="AT23" s="67" t="e">
        <f t="shared" si="54"/>
        <v>#N/A</v>
      </c>
      <c r="AU23" s="94" t="e">
        <f>AT23-AT22</f>
        <v>#N/A</v>
      </c>
      <c r="AV23" s="67" t="e">
        <f t="shared" si="103"/>
        <v>#N/A</v>
      </c>
      <c r="AW23" s="94" t="e">
        <f t="shared" si="104"/>
        <v>#N/A</v>
      </c>
      <c r="AX23" s="67" t="e">
        <f t="shared" si="105"/>
        <v>#N/A</v>
      </c>
      <c r="AY23" s="94" t="e">
        <f t="shared" si="106"/>
        <v>#N/A</v>
      </c>
      <c r="AZ23" s="67" t="e">
        <f t="shared" si="107"/>
        <v>#N/A</v>
      </c>
      <c r="BA23" s="94" t="e">
        <f t="shared" si="108"/>
        <v>#N/A</v>
      </c>
      <c r="BB23" s="67" t="e">
        <f t="shared" si="109"/>
        <v>#N/A</v>
      </c>
      <c r="BC23" s="94" t="e">
        <f t="shared" si="110"/>
        <v>#N/A</v>
      </c>
      <c r="BD23" s="67" t="e">
        <f t="shared" si="111"/>
        <v>#N/A</v>
      </c>
      <c r="BE23" s="94" t="e">
        <f t="shared" si="112"/>
        <v>#N/A</v>
      </c>
      <c r="BF23" s="67" t="e">
        <f t="shared" si="113"/>
        <v>#N/A</v>
      </c>
      <c r="BG23" s="94" t="e">
        <f t="shared" si="114"/>
        <v>#N/A</v>
      </c>
      <c r="BH23" s="67"/>
      <c r="BI23" s="94">
        <f>BH23-BH22</f>
        <v>0</v>
      </c>
      <c r="BJ23" s="67"/>
      <c r="BK23" s="94">
        <f>BJ23-BJ22</f>
        <v>0</v>
      </c>
      <c r="BL23" s="78">
        <v>101</v>
      </c>
      <c r="BM23" s="95"/>
      <c r="BN23" s="61"/>
      <c r="BO23" s="74" t="e">
        <f t="shared" si="2"/>
        <v>#N/A</v>
      </c>
      <c r="BP23" s="63"/>
      <c r="BQ23" s="63"/>
      <c r="BR23" s="63" t="e">
        <f t="shared" si="3"/>
        <v>#N/A</v>
      </c>
    </row>
    <row r="24" spans="1:70" ht="26.1">
      <c r="A24" s="28">
        <f t="shared" si="4"/>
        <v>44938</v>
      </c>
      <c r="B24" s="29">
        <v>21</v>
      </c>
      <c r="C24" s="31">
        <f>[1]master!K25</f>
        <v>2505</v>
      </c>
      <c r="D24" s="53">
        <f t="shared" si="5"/>
        <v>165</v>
      </c>
      <c r="E24" s="54" t="e">
        <f t="shared" si="0"/>
        <v>#N/A</v>
      </c>
      <c r="F24" s="65" t="e">
        <f t="shared" ref="F24" si="312">E24-E23</f>
        <v>#N/A</v>
      </c>
      <c r="G24" s="67" t="e">
        <f t="shared" si="73"/>
        <v>#N/A</v>
      </c>
      <c r="H24" s="64" t="e">
        <f t="shared" ref="H24" si="313">G24-G23</f>
        <v>#N/A</v>
      </c>
      <c r="I24" s="67" t="e">
        <f t="shared" si="75"/>
        <v>#N/A</v>
      </c>
      <c r="J24" s="64" t="e">
        <f t="shared" ref="J24" si="314">I24-I23</f>
        <v>#N/A</v>
      </c>
      <c r="K24" s="67" t="e">
        <f t="shared" si="77"/>
        <v>#N/A</v>
      </c>
      <c r="L24" s="64" t="e">
        <f t="shared" ref="L24" si="315">K24-K23</f>
        <v>#N/A</v>
      </c>
      <c r="M24" s="67" t="e">
        <f t="shared" si="79"/>
        <v>#N/A</v>
      </c>
      <c r="N24" s="65" t="e">
        <f t="shared" ref="N24" si="316">M24-M23</f>
        <v>#N/A</v>
      </c>
      <c r="O24" s="67" t="e">
        <f t="shared" si="81"/>
        <v>#N/A</v>
      </c>
      <c r="P24" s="65" t="e">
        <f t="shared" ref="P24" si="317">O24-O23</f>
        <v>#N/A</v>
      </c>
      <c r="Q24" s="67" t="e">
        <f t="shared" si="83"/>
        <v>#N/A</v>
      </c>
      <c r="R24" s="65" t="e">
        <f t="shared" ref="R24" si="318">Q24-Q23</f>
        <v>#N/A</v>
      </c>
      <c r="S24" s="67" t="e">
        <f t="shared" si="85"/>
        <v>#N/A</v>
      </c>
      <c r="T24" s="65" t="e">
        <f t="shared" ref="T24" si="319">S24-S23</f>
        <v>#N/A</v>
      </c>
      <c r="U24" s="67" t="e">
        <f t="shared" si="87"/>
        <v>#N/A</v>
      </c>
      <c r="V24" s="77" t="e">
        <f t="shared" si="14"/>
        <v>#N/A</v>
      </c>
      <c r="W24" s="73" t="e">
        <f t="shared" si="88"/>
        <v>#N/A</v>
      </c>
      <c r="X24" s="65" t="e">
        <f t="shared" si="14"/>
        <v>#N/A</v>
      </c>
      <c r="Y24" s="73" t="e">
        <f t="shared" si="89"/>
        <v>#N/A</v>
      </c>
      <c r="Z24" s="65" t="e">
        <f t="shared" ref="Z24" si="320">Y24-Y23</f>
        <v>#N/A</v>
      </c>
      <c r="AA24" s="67" t="e">
        <f t="shared" si="91"/>
        <v>#N/A</v>
      </c>
      <c r="AB24" s="65" t="e">
        <f t="shared" ref="AB24" si="321">AA24-AA23</f>
        <v>#N/A</v>
      </c>
      <c r="AC24" s="67" t="e">
        <f t="shared" si="93"/>
        <v>#N/A</v>
      </c>
      <c r="AD24" s="65" t="e">
        <f t="shared" ref="AD24" si="322">AC24-AC23</f>
        <v>#N/A</v>
      </c>
      <c r="AE24" s="67" t="e">
        <f t="shared" si="95"/>
        <v>#N/A</v>
      </c>
      <c r="AF24" s="65" t="e">
        <f t="shared" ref="AF24" si="323">AE24-AE23</f>
        <v>#N/A</v>
      </c>
      <c r="AG24" s="67" t="e">
        <f t="shared" si="97"/>
        <v>#N/A</v>
      </c>
      <c r="AH24" s="65" t="e">
        <f t="shared" ref="AH24" si="324">AG24-AG23</f>
        <v>#N/A</v>
      </c>
      <c r="AI24" s="73" t="e">
        <f t="shared" si="99"/>
        <v>#N/A</v>
      </c>
      <c r="AJ24" s="65" t="e">
        <f t="shared" ref="AJ24" si="325">AI24-AI23</f>
        <v>#N/A</v>
      </c>
      <c r="AK24" s="73" t="e">
        <f t="shared" si="101"/>
        <v>#N/A</v>
      </c>
      <c r="AL24" s="65" t="e">
        <f t="shared" ref="AL24" si="326">AK24-AK23</f>
        <v>#N/A</v>
      </c>
      <c r="AM24" s="78">
        <v>114</v>
      </c>
      <c r="AN24" s="60"/>
      <c r="AO24" s="61">
        <f t="shared" si="37"/>
        <v>0</v>
      </c>
      <c r="AP24" s="61"/>
      <c r="AQ24" s="63" t="e">
        <f t="shared" si="281"/>
        <v>#N/A</v>
      </c>
      <c r="AR24" s="63" t="e">
        <f t="shared" si="281"/>
        <v>#N/A</v>
      </c>
      <c r="AS24" s="219">
        <v>3195</v>
      </c>
      <c r="AT24" s="67" t="e">
        <f t="shared" si="54"/>
        <v>#N/A</v>
      </c>
      <c r="AU24" s="94" t="e">
        <f t="shared" ref="AU24:AU31" si="327">AT24-AT23</f>
        <v>#N/A</v>
      </c>
      <c r="AV24" s="67" t="e">
        <f t="shared" si="103"/>
        <v>#N/A</v>
      </c>
      <c r="AW24" s="94" t="e">
        <f t="shared" si="104"/>
        <v>#N/A</v>
      </c>
      <c r="AX24" s="67" t="e">
        <f t="shared" si="105"/>
        <v>#N/A</v>
      </c>
      <c r="AY24" s="94" t="e">
        <f t="shared" si="106"/>
        <v>#N/A</v>
      </c>
      <c r="AZ24" s="67" t="e">
        <f t="shared" si="107"/>
        <v>#N/A</v>
      </c>
      <c r="BA24" s="94" t="e">
        <f t="shared" si="108"/>
        <v>#N/A</v>
      </c>
      <c r="BB24" s="67" t="e">
        <f t="shared" si="109"/>
        <v>#N/A</v>
      </c>
      <c r="BC24" s="94" t="e">
        <f t="shared" si="110"/>
        <v>#N/A</v>
      </c>
      <c r="BD24" s="67" t="e">
        <f t="shared" si="111"/>
        <v>#N/A</v>
      </c>
      <c r="BE24" s="94" t="e">
        <f t="shared" si="112"/>
        <v>#N/A</v>
      </c>
      <c r="BF24" s="67" t="e">
        <f t="shared" si="113"/>
        <v>#N/A</v>
      </c>
      <c r="BG24" s="94" t="e">
        <f t="shared" si="114"/>
        <v>#N/A</v>
      </c>
      <c r="BH24" s="67"/>
      <c r="BI24" s="94">
        <f t="shared" ref="BI24:BI31" si="328">BH24-BH23</f>
        <v>0</v>
      </c>
      <c r="BJ24" s="67"/>
      <c r="BK24" s="94">
        <f t="shared" ref="BK24:BK31" si="329">BJ24-BJ23</f>
        <v>0</v>
      </c>
      <c r="BL24" s="78">
        <v>104</v>
      </c>
      <c r="BM24" s="95"/>
      <c r="BN24" s="61"/>
      <c r="BO24" s="74" t="e">
        <f t="shared" si="2"/>
        <v>#N/A</v>
      </c>
      <c r="BP24" s="63"/>
      <c r="BQ24" s="63"/>
      <c r="BR24" s="63" t="e">
        <f t="shared" si="3"/>
        <v>#N/A</v>
      </c>
    </row>
    <row r="25" spans="1:70" ht="26.1">
      <c r="A25" s="28">
        <f t="shared" si="4"/>
        <v>44945</v>
      </c>
      <c r="B25" s="29">
        <v>22</v>
      </c>
      <c r="C25" s="31">
        <f>[1]master!K26</f>
        <v>2675</v>
      </c>
      <c r="D25" s="53">
        <f t="shared" si="5"/>
        <v>170</v>
      </c>
      <c r="E25" s="54" t="e">
        <f t="shared" si="0"/>
        <v>#N/A</v>
      </c>
      <c r="F25" s="65" t="e">
        <f t="shared" ref="F25" si="330">E25-E24</f>
        <v>#N/A</v>
      </c>
      <c r="G25" s="67" t="e">
        <f t="shared" si="73"/>
        <v>#N/A</v>
      </c>
      <c r="H25" s="64" t="e">
        <f t="shared" ref="H25" si="331">G25-G24</f>
        <v>#N/A</v>
      </c>
      <c r="I25" s="67" t="e">
        <f t="shared" si="75"/>
        <v>#N/A</v>
      </c>
      <c r="J25" s="64" t="e">
        <f t="shared" ref="J25" si="332">I25-I24</f>
        <v>#N/A</v>
      </c>
      <c r="K25" s="67" t="e">
        <f t="shared" si="77"/>
        <v>#N/A</v>
      </c>
      <c r="L25" s="64" t="e">
        <f t="shared" ref="L25" si="333">K25-K24</f>
        <v>#N/A</v>
      </c>
      <c r="M25" s="67" t="e">
        <f t="shared" si="79"/>
        <v>#N/A</v>
      </c>
      <c r="N25" s="65" t="e">
        <f t="shared" ref="N25" si="334">M25-M24</f>
        <v>#N/A</v>
      </c>
      <c r="O25" s="67" t="e">
        <f t="shared" si="81"/>
        <v>#N/A</v>
      </c>
      <c r="P25" s="65" t="e">
        <f t="shared" ref="P25" si="335">O25-O24</f>
        <v>#N/A</v>
      </c>
      <c r="Q25" s="67" t="e">
        <f t="shared" si="83"/>
        <v>#N/A</v>
      </c>
      <c r="R25" s="65" t="e">
        <f t="shared" ref="R25" si="336">Q25-Q24</f>
        <v>#N/A</v>
      </c>
      <c r="S25" s="67" t="e">
        <f t="shared" si="85"/>
        <v>#N/A</v>
      </c>
      <c r="T25" s="65" t="e">
        <f t="shared" ref="T25" si="337">S25-S24</f>
        <v>#N/A</v>
      </c>
      <c r="U25" s="67" t="e">
        <f t="shared" si="87"/>
        <v>#N/A</v>
      </c>
      <c r="V25" s="77" t="e">
        <f t="shared" si="14"/>
        <v>#N/A</v>
      </c>
      <c r="W25" s="73" t="e">
        <f t="shared" si="88"/>
        <v>#N/A</v>
      </c>
      <c r="X25" s="65" t="e">
        <f t="shared" si="14"/>
        <v>#N/A</v>
      </c>
      <c r="Y25" s="73" t="e">
        <f t="shared" si="89"/>
        <v>#N/A</v>
      </c>
      <c r="Z25" s="65" t="e">
        <f t="shared" ref="Z25" si="338">Y25-Y24</f>
        <v>#N/A</v>
      </c>
      <c r="AA25" s="67" t="e">
        <f t="shared" si="91"/>
        <v>#N/A</v>
      </c>
      <c r="AB25" s="65" t="e">
        <f t="shared" ref="AB25" si="339">AA25-AA24</f>
        <v>#N/A</v>
      </c>
      <c r="AC25" s="67" t="e">
        <f t="shared" si="93"/>
        <v>#N/A</v>
      </c>
      <c r="AD25" s="65" t="e">
        <f t="shared" ref="AD25" si="340">AC25-AC24</f>
        <v>#N/A</v>
      </c>
      <c r="AE25" s="67" t="e">
        <f t="shared" si="95"/>
        <v>#N/A</v>
      </c>
      <c r="AF25" s="65" t="e">
        <f t="shared" ref="AF25" si="341">AE25-AE24</f>
        <v>#N/A</v>
      </c>
      <c r="AG25" s="67" t="e">
        <f t="shared" si="97"/>
        <v>#N/A</v>
      </c>
      <c r="AH25" s="65" t="e">
        <f t="shared" ref="AH25" si="342">AG25-AG24</f>
        <v>#N/A</v>
      </c>
      <c r="AI25" s="73" t="e">
        <f t="shared" si="99"/>
        <v>#N/A</v>
      </c>
      <c r="AJ25" s="65" t="e">
        <f t="shared" ref="AJ25" si="343">AI25-AI24</f>
        <v>#N/A</v>
      </c>
      <c r="AK25" s="73" t="e">
        <f t="shared" si="101"/>
        <v>#N/A</v>
      </c>
      <c r="AL25" s="65" t="e">
        <f t="shared" ref="AL25" si="344">AK25-AK24</f>
        <v>#N/A</v>
      </c>
      <c r="AM25" s="78">
        <v>117</v>
      </c>
      <c r="AN25" s="79"/>
      <c r="AO25" s="61">
        <f t="shared" si="37"/>
        <v>0</v>
      </c>
      <c r="AP25" s="61"/>
      <c r="AQ25" s="63" t="e">
        <f t="shared" si="281"/>
        <v>#N/A</v>
      </c>
      <c r="AR25" s="63" t="e">
        <f t="shared" si="281"/>
        <v>#N/A</v>
      </c>
      <c r="AS25" s="219">
        <v>3355</v>
      </c>
      <c r="AT25" s="67" t="e">
        <f t="shared" si="54"/>
        <v>#N/A</v>
      </c>
      <c r="AU25" s="94" t="e">
        <f t="shared" si="327"/>
        <v>#N/A</v>
      </c>
      <c r="AV25" s="67" t="e">
        <f t="shared" si="103"/>
        <v>#N/A</v>
      </c>
      <c r="AW25" s="94" t="e">
        <f t="shared" si="104"/>
        <v>#N/A</v>
      </c>
      <c r="AX25" s="67" t="e">
        <f t="shared" si="105"/>
        <v>#N/A</v>
      </c>
      <c r="AY25" s="94" t="e">
        <f t="shared" si="106"/>
        <v>#N/A</v>
      </c>
      <c r="AZ25" s="67" t="e">
        <f t="shared" si="107"/>
        <v>#N/A</v>
      </c>
      <c r="BA25" s="94" t="e">
        <f t="shared" si="108"/>
        <v>#N/A</v>
      </c>
      <c r="BB25" s="67" t="e">
        <f t="shared" si="109"/>
        <v>#N/A</v>
      </c>
      <c r="BC25" s="94" t="e">
        <f t="shared" si="110"/>
        <v>#N/A</v>
      </c>
      <c r="BD25" s="67" t="e">
        <f t="shared" si="111"/>
        <v>#N/A</v>
      </c>
      <c r="BE25" s="94" t="e">
        <f t="shared" si="112"/>
        <v>#N/A</v>
      </c>
      <c r="BF25" s="67" t="e">
        <f t="shared" si="113"/>
        <v>#N/A</v>
      </c>
      <c r="BG25" s="94" t="e">
        <f t="shared" si="114"/>
        <v>#N/A</v>
      </c>
      <c r="BH25" s="67"/>
      <c r="BI25" s="94">
        <f t="shared" si="328"/>
        <v>0</v>
      </c>
      <c r="BJ25" s="67"/>
      <c r="BK25" s="94">
        <f t="shared" si="329"/>
        <v>0</v>
      </c>
      <c r="BL25" s="78">
        <v>110</v>
      </c>
      <c r="BM25" s="95"/>
      <c r="BN25" s="61"/>
      <c r="BO25" s="74" t="e">
        <f t="shared" si="2"/>
        <v>#N/A</v>
      </c>
      <c r="BP25" s="63"/>
      <c r="BQ25" s="63"/>
      <c r="BR25" s="63" t="e">
        <f t="shared" si="3"/>
        <v>#N/A</v>
      </c>
    </row>
    <row r="26" spans="1:70" ht="26.1">
      <c r="A26" s="28">
        <f t="shared" si="4"/>
        <v>44952</v>
      </c>
      <c r="B26" s="29">
        <v>23</v>
      </c>
      <c r="C26" s="31">
        <f>[1]master!K27</f>
        <v>2825</v>
      </c>
      <c r="D26" s="53">
        <f t="shared" si="5"/>
        <v>150</v>
      </c>
      <c r="E26" s="54" t="e">
        <f t="shared" si="0"/>
        <v>#N/A</v>
      </c>
      <c r="F26" s="65" t="e">
        <f t="shared" ref="F26" si="345">E26-E25</f>
        <v>#N/A</v>
      </c>
      <c r="G26" s="67" t="e">
        <f t="shared" si="73"/>
        <v>#N/A</v>
      </c>
      <c r="H26" s="64" t="e">
        <f t="shared" ref="H26" si="346">G26-G25</f>
        <v>#N/A</v>
      </c>
      <c r="I26" s="67" t="e">
        <f t="shared" si="75"/>
        <v>#N/A</v>
      </c>
      <c r="J26" s="64" t="e">
        <f t="shared" ref="J26" si="347">I26-I25</f>
        <v>#N/A</v>
      </c>
      <c r="K26" s="67" t="e">
        <f t="shared" si="77"/>
        <v>#N/A</v>
      </c>
      <c r="L26" s="64" t="e">
        <f t="shared" ref="L26" si="348">K26-K25</f>
        <v>#N/A</v>
      </c>
      <c r="M26" s="67" t="e">
        <f t="shared" si="79"/>
        <v>#N/A</v>
      </c>
      <c r="N26" s="65" t="e">
        <f t="shared" ref="N26" si="349">M26-M25</f>
        <v>#N/A</v>
      </c>
      <c r="O26" s="67" t="e">
        <f t="shared" si="81"/>
        <v>#N/A</v>
      </c>
      <c r="P26" s="65" t="e">
        <f t="shared" ref="P26" si="350">O26-O25</f>
        <v>#N/A</v>
      </c>
      <c r="Q26" s="67" t="e">
        <f t="shared" si="83"/>
        <v>#N/A</v>
      </c>
      <c r="R26" s="65" t="e">
        <f t="shared" ref="R26" si="351">Q26-Q25</f>
        <v>#N/A</v>
      </c>
      <c r="S26" s="67" t="e">
        <f t="shared" si="85"/>
        <v>#N/A</v>
      </c>
      <c r="T26" s="65" t="e">
        <f t="shared" ref="T26" si="352">S26-S25</f>
        <v>#N/A</v>
      </c>
      <c r="U26" s="67" t="e">
        <f t="shared" si="87"/>
        <v>#N/A</v>
      </c>
      <c r="V26" s="77" t="e">
        <f t="shared" si="14"/>
        <v>#N/A</v>
      </c>
      <c r="W26" s="73" t="e">
        <f t="shared" si="88"/>
        <v>#N/A</v>
      </c>
      <c r="X26" s="65" t="e">
        <f t="shared" si="14"/>
        <v>#N/A</v>
      </c>
      <c r="Y26" s="73" t="e">
        <f t="shared" si="89"/>
        <v>#N/A</v>
      </c>
      <c r="Z26" s="65" t="e">
        <f t="shared" ref="Z26" si="353">Y26-Y25</f>
        <v>#N/A</v>
      </c>
      <c r="AA26" s="67" t="e">
        <f t="shared" si="91"/>
        <v>#N/A</v>
      </c>
      <c r="AB26" s="65" t="e">
        <f t="shared" ref="AB26" si="354">AA26-AA25</f>
        <v>#N/A</v>
      </c>
      <c r="AC26" s="67" t="e">
        <f t="shared" si="93"/>
        <v>#N/A</v>
      </c>
      <c r="AD26" s="65" t="e">
        <f t="shared" ref="AD26" si="355">AC26-AC25</f>
        <v>#N/A</v>
      </c>
      <c r="AE26" s="67" t="e">
        <f t="shared" si="95"/>
        <v>#N/A</v>
      </c>
      <c r="AF26" s="65" t="e">
        <f t="shared" ref="AF26" si="356">AE26-AE25</f>
        <v>#N/A</v>
      </c>
      <c r="AG26" s="67" t="e">
        <f t="shared" si="97"/>
        <v>#N/A</v>
      </c>
      <c r="AH26" s="65" t="e">
        <f t="shared" ref="AH26" si="357">AG26-AG25</f>
        <v>#N/A</v>
      </c>
      <c r="AI26" s="73" t="e">
        <f t="shared" si="99"/>
        <v>#N/A</v>
      </c>
      <c r="AJ26" s="65" t="e">
        <f t="shared" ref="AJ26" si="358">AI26-AI25</f>
        <v>#N/A</v>
      </c>
      <c r="AK26" s="73" t="e">
        <f t="shared" si="101"/>
        <v>#N/A</v>
      </c>
      <c r="AL26" s="65" t="e">
        <f t="shared" ref="AL26" si="359">AK26-AK25</f>
        <v>#N/A</v>
      </c>
      <c r="AM26" s="78">
        <v>119</v>
      </c>
      <c r="AN26" s="79"/>
      <c r="AO26" s="61">
        <f t="shared" si="37"/>
        <v>0</v>
      </c>
      <c r="AP26" s="61"/>
      <c r="AQ26" s="63" t="e">
        <f t="shared" si="281"/>
        <v>#N/A</v>
      </c>
      <c r="AR26" s="63" t="e">
        <f t="shared" si="281"/>
        <v>#N/A</v>
      </c>
      <c r="AS26" s="219">
        <v>3515</v>
      </c>
      <c r="AT26" s="67" t="e">
        <f t="shared" si="54"/>
        <v>#N/A</v>
      </c>
      <c r="AU26" s="94" t="e">
        <f t="shared" si="327"/>
        <v>#N/A</v>
      </c>
      <c r="AV26" s="67" t="e">
        <f t="shared" si="103"/>
        <v>#N/A</v>
      </c>
      <c r="AW26" s="94" t="e">
        <f t="shared" si="104"/>
        <v>#N/A</v>
      </c>
      <c r="AX26" s="67" t="e">
        <f t="shared" si="105"/>
        <v>#N/A</v>
      </c>
      <c r="AY26" s="94" t="e">
        <f t="shared" si="106"/>
        <v>#N/A</v>
      </c>
      <c r="AZ26" s="67" t="e">
        <f t="shared" si="107"/>
        <v>#N/A</v>
      </c>
      <c r="BA26" s="94" t="e">
        <f t="shared" si="108"/>
        <v>#N/A</v>
      </c>
      <c r="BB26" s="67" t="e">
        <f t="shared" si="109"/>
        <v>#N/A</v>
      </c>
      <c r="BC26" s="94" t="e">
        <f t="shared" si="110"/>
        <v>#N/A</v>
      </c>
      <c r="BD26" s="67" t="e">
        <f t="shared" si="111"/>
        <v>#N/A</v>
      </c>
      <c r="BE26" s="94" t="e">
        <f t="shared" si="112"/>
        <v>#N/A</v>
      </c>
      <c r="BF26" s="67" t="e">
        <f t="shared" si="113"/>
        <v>#N/A</v>
      </c>
      <c r="BG26" s="94" t="e">
        <f t="shared" si="114"/>
        <v>#N/A</v>
      </c>
      <c r="BH26" s="67"/>
      <c r="BI26" s="94">
        <f t="shared" si="328"/>
        <v>0</v>
      </c>
      <c r="BJ26" s="67"/>
      <c r="BK26" s="94">
        <f t="shared" si="329"/>
        <v>0</v>
      </c>
      <c r="BL26" s="78">
        <v>115</v>
      </c>
      <c r="BM26" s="95"/>
      <c r="BN26" s="61"/>
      <c r="BO26" s="74" t="e">
        <f t="shared" si="2"/>
        <v>#N/A</v>
      </c>
      <c r="BP26" s="63"/>
      <c r="BQ26" s="63"/>
      <c r="BR26" s="63" t="e">
        <f t="shared" si="3"/>
        <v>#N/A</v>
      </c>
    </row>
    <row r="27" spans="1:70" ht="26.1">
      <c r="A27" s="28">
        <f t="shared" si="4"/>
        <v>44959</v>
      </c>
      <c r="B27" s="29">
        <v>24</v>
      </c>
      <c r="C27" s="31">
        <f>[1]master!K28</f>
        <v>2965</v>
      </c>
      <c r="D27" s="53">
        <f t="shared" si="5"/>
        <v>140</v>
      </c>
      <c r="E27" s="54" t="e">
        <f t="shared" si="0"/>
        <v>#N/A</v>
      </c>
      <c r="F27" s="65" t="e">
        <f t="shared" ref="F27" si="360">E27-E26</f>
        <v>#N/A</v>
      </c>
      <c r="G27" s="67" t="e">
        <f t="shared" si="73"/>
        <v>#N/A</v>
      </c>
      <c r="H27" s="64" t="e">
        <f t="shared" ref="H27" si="361">G27-G26</f>
        <v>#N/A</v>
      </c>
      <c r="I27" s="67" t="e">
        <f t="shared" si="75"/>
        <v>#N/A</v>
      </c>
      <c r="J27" s="64" t="e">
        <f t="shared" ref="J27" si="362">I27-I26</f>
        <v>#N/A</v>
      </c>
      <c r="K27" s="67" t="e">
        <f t="shared" si="77"/>
        <v>#N/A</v>
      </c>
      <c r="L27" s="64" t="e">
        <f t="shared" ref="L27" si="363">K27-K26</f>
        <v>#N/A</v>
      </c>
      <c r="M27" s="67" t="e">
        <f t="shared" si="79"/>
        <v>#N/A</v>
      </c>
      <c r="N27" s="65" t="e">
        <f t="shared" ref="N27" si="364">M27-M26</f>
        <v>#N/A</v>
      </c>
      <c r="O27" s="67" t="e">
        <f t="shared" si="81"/>
        <v>#N/A</v>
      </c>
      <c r="P27" s="65" t="e">
        <f t="shared" ref="P27" si="365">O27-O26</f>
        <v>#N/A</v>
      </c>
      <c r="Q27" s="67" t="e">
        <f t="shared" si="83"/>
        <v>#N/A</v>
      </c>
      <c r="R27" s="65" t="e">
        <f t="shared" ref="R27" si="366">Q27-Q26</f>
        <v>#N/A</v>
      </c>
      <c r="S27" s="67" t="e">
        <f t="shared" si="85"/>
        <v>#N/A</v>
      </c>
      <c r="T27" s="65" t="e">
        <f t="shared" ref="T27" si="367">S27-S26</f>
        <v>#N/A</v>
      </c>
      <c r="U27" s="67" t="e">
        <f t="shared" si="87"/>
        <v>#N/A</v>
      </c>
      <c r="V27" s="77" t="e">
        <f t="shared" si="14"/>
        <v>#N/A</v>
      </c>
      <c r="W27" s="73" t="e">
        <f t="shared" si="88"/>
        <v>#N/A</v>
      </c>
      <c r="X27" s="65" t="e">
        <f t="shared" si="14"/>
        <v>#N/A</v>
      </c>
      <c r="Y27" s="73" t="e">
        <f t="shared" si="89"/>
        <v>#N/A</v>
      </c>
      <c r="Z27" s="65" t="e">
        <f t="shared" ref="Z27" si="368">Y27-Y26</f>
        <v>#N/A</v>
      </c>
      <c r="AA27" s="67" t="e">
        <f t="shared" si="91"/>
        <v>#N/A</v>
      </c>
      <c r="AB27" s="65" t="e">
        <f t="shared" ref="AB27" si="369">AA27-AA26</f>
        <v>#N/A</v>
      </c>
      <c r="AC27" s="67" t="e">
        <f t="shared" si="93"/>
        <v>#N/A</v>
      </c>
      <c r="AD27" s="65" t="e">
        <f t="shared" ref="AD27" si="370">AC27-AC26</f>
        <v>#N/A</v>
      </c>
      <c r="AE27" s="67" t="e">
        <f t="shared" si="95"/>
        <v>#N/A</v>
      </c>
      <c r="AF27" s="65" t="e">
        <f t="shared" ref="AF27" si="371">AE27-AE26</f>
        <v>#N/A</v>
      </c>
      <c r="AG27" s="67" t="e">
        <f t="shared" si="97"/>
        <v>#N/A</v>
      </c>
      <c r="AH27" s="65" t="e">
        <f t="shared" ref="AH27" si="372">AG27-AG26</f>
        <v>#N/A</v>
      </c>
      <c r="AI27" s="73" t="e">
        <f t="shared" si="99"/>
        <v>#N/A</v>
      </c>
      <c r="AJ27" s="65" t="e">
        <f t="shared" ref="AJ27" si="373">AI27-AI26</f>
        <v>#N/A</v>
      </c>
      <c r="AK27" s="73" t="e">
        <f t="shared" si="101"/>
        <v>#N/A</v>
      </c>
      <c r="AL27" s="65" t="e">
        <f t="shared" ref="AL27" si="374">AK27-AK26</f>
        <v>#N/A</v>
      </c>
      <c r="AM27" s="78">
        <v>121</v>
      </c>
      <c r="AN27" s="79"/>
      <c r="AO27" s="61">
        <f t="shared" si="37"/>
        <v>0</v>
      </c>
      <c r="AP27" s="61"/>
      <c r="AQ27" s="63" t="e">
        <f t="shared" si="281"/>
        <v>#N/A</v>
      </c>
      <c r="AR27" s="63" t="e">
        <f t="shared" si="281"/>
        <v>#N/A</v>
      </c>
      <c r="AS27" s="219">
        <v>3675</v>
      </c>
      <c r="AT27" s="67" t="e">
        <f t="shared" si="54"/>
        <v>#N/A</v>
      </c>
      <c r="AU27" s="94" t="e">
        <f t="shared" si="327"/>
        <v>#N/A</v>
      </c>
      <c r="AV27" s="67" t="e">
        <f t="shared" si="103"/>
        <v>#N/A</v>
      </c>
      <c r="AW27" s="94" t="e">
        <f t="shared" si="104"/>
        <v>#N/A</v>
      </c>
      <c r="AX27" s="67" t="e">
        <f t="shared" si="105"/>
        <v>#N/A</v>
      </c>
      <c r="AY27" s="94" t="e">
        <f t="shared" si="106"/>
        <v>#N/A</v>
      </c>
      <c r="AZ27" s="67" t="e">
        <f t="shared" si="107"/>
        <v>#N/A</v>
      </c>
      <c r="BA27" s="94" t="e">
        <f t="shared" si="108"/>
        <v>#N/A</v>
      </c>
      <c r="BB27" s="67" t="e">
        <f t="shared" si="109"/>
        <v>#N/A</v>
      </c>
      <c r="BC27" s="94" t="e">
        <f t="shared" si="110"/>
        <v>#N/A</v>
      </c>
      <c r="BD27" s="67" t="e">
        <f t="shared" si="111"/>
        <v>#N/A</v>
      </c>
      <c r="BE27" s="94" t="e">
        <f t="shared" si="112"/>
        <v>#N/A</v>
      </c>
      <c r="BF27" s="67" t="e">
        <f t="shared" si="113"/>
        <v>#N/A</v>
      </c>
      <c r="BG27" s="94" t="e">
        <f t="shared" si="114"/>
        <v>#N/A</v>
      </c>
      <c r="BH27" s="67"/>
      <c r="BI27" s="94">
        <f t="shared" si="328"/>
        <v>0</v>
      </c>
      <c r="BJ27" s="67"/>
      <c r="BK27" s="94">
        <f t="shared" si="329"/>
        <v>0</v>
      </c>
      <c r="BL27" s="78">
        <v>120</v>
      </c>
      <c r="BM27" s="95"/>
      <c r="BN27" s="61"/>
      <c r="BO27" s="74" t="e">
        <f t="shared" si="2"/>
        <v>#N/A</v>
      </c>
      <c r="BP27" s="63"/>
      <c r="BQ27" s="63"/>
      <c r="BR27" s="63" t="e">
        <f t="shared" si="3"/>
        <v>#N/A</v>
      </c>
    </row>
    <row r="28" spans="1:70" ht="26.1">
      <c r="A28" s="32">
        <f t="shared" si="4"/>
        <v>44966</v>
      </c>
      <c r="B28" s="33">
        <v>25</v>
      </c>
      <c r="C28" s="34">
        <f>[1]master!K29</f>
        <v>3090</v>
      </c>
      <c r="D28" s="80">
        <f t="shared" si="5"/>
        <v>125</v>
      </c>
      <c r="E28" s="54" t="e">
        <f t="shared" si="0"/>
        <v>#N/A</v>
      </c>
      <c r="F28" s="81" t="e">
        <f t="shared" ref="F28" si="375">E28-E27</f>
        <v>#N/A</v>
      </c>
      <c r="G28" s="82" t="e">
        <f t="shared" si="73"/>
        <v>#N/A</v>
      </c>
      <c r="H28" s="64" t="e">
        <f t="shared" ref="H28" si="376">G28-G27</f>
        <v>#N/A</v>
      </c>
      <c r="I28" s="82" t="e">
        <f t="shared" si="75"/>
        <v>#N/A</v>
      </c>
      <c r="J28" s="64" t="e">
        <f t="shared" ref="J28" si="377">I28-I27</f>
        <v>#N/A</v>
      </c>
      <c r="K28" s="82" t="e">
        <f t="shared" si="77"/>
        <v>#N/A</v>
      </c>
      <c r="L28" s="64" t="e">
        <f t="shared" ref="L28" si="378">K28-K27</f>
        <v>#N/A</v>
      </c>
      <c r="M28" s="82" t="e">
        <f t="shared" si="79"/>
        <v>#N/A</v>
      </c>
      <c r="N28" s="81" t="e">
        <f t="shared" ref="N28" si="379">M28-M27</f>
        <v>#N/A</v>
      </c>
      <c r="O28" s="82" t="e">
        <f t="shared" si="81"/>
        <v>#N/A</v>
      </c>
      <c r="P28" s="81" t="e">
        <f t="shared" ref="P28" si="380">O28-O27</f>
        <v>#N/A</v>
      </c>
      <c r="Q28" s="82" t="e">
        <f t="shared" si="83"/>
        <v>#N/A</v>
      </c>
      <c r="R28" s="81" t="e">
        <f t="shared" ref="R28" si="381">Q28-Q27</f>
        <v>#N/A</v>
      </c>
      <c r="S28" s="82" t="e">
        <f t="shared" si="85"/>
        <v>#N/A</v>
      </c>
      <c r="T28" s="81" t="e">
        <f t="shared" ref="T28" si="382">S28-S27</f>
        <v>#N/A</v>
      </c>
      <c r="U28" s="82" t="e">
        <f t="shared" si="87"/>
        <v>#N/A</v>
      </c>
      <c r="V28" s="77" t="e">
        <f t="shared" si="14"/>
        <v>#N/A</v>
      </c>
      <c r="W28" s="82" t="e">
        <f t="shared" si="88"/>
        <v>#N/A</v>
      </c>
      <c r="X28" s="81" t="e">
        <f t="shared" si="14"/>
        <v>#N/A</v>
      </c>
      <c r="Y28" s="82" t="e">
        <f t="shared" si="89"/>
        <v>#N/A</v>
      </c>
      <c r="Z28" s="81" t="e">
        <f t="shared" ref="Z28" si="383">Y28-Y27</f>
        <v>#N/A</v>
      </c>
      <c r="AA28" s="82" t="e">
        <f t="shared" si="91"/>
        <v>#N/A</v>
      </c>
      <c r="AB28" s="81" t="e">
        <f t="shared" ref="AB28" si="384">AA28-AA27</f>
        <v>#N/A</v>
      </c>
      <c r="AC28" s="82" t="e">
        <f t="shared" si="93"/>
        <v>#N/A</v>
      </c>
      <c r="AD28" s="81" t="e">
        <f t="shared" ref="AD28" si="385">AC28-AC27</f>
        <v>#N/A</v>
      </c>
      <c r="AE28" s="82" t="e">
        <f t="shared" si="95"/>
        <v>#N/A</v>
      </c>
      <c r="AF28" s="81" t="e">
        <f t="shared" ref="AF28" si="386">AE28-AE27</f>
        <v>#N/A</v>
      </c>
      <c r="AG28" s="82" t="e">
        <f t="shared" si="97"/>
        <v>#N/A</v>
      </c>
      <c r="AH28" s="81" t="e">
        <f t="shared" ref="AH28" si="387">AG28-AG27</f>
        <v>#N/A</v>
      </c>
      <c r="AI28" s="82" t="e">
        <f t="shared" si="99"/>
        <v>#N/A</v>
      </c>
      <c r="AJ28" s="81" t="e">
        <f t="shared" ref="AJ28" si="388">AI28-AI27</f>
        <v>#N/A</v>
      </c>
      <c r="AK28" s="82" t="e">
        <f t="shared" si="101"/>
        <v>#N/A</v>
      </c>
      <c r="AL28" s="83" t="e">
        <f t="shared" ref="AL28" si="389">AK28-AK27</f>
        <v>#N/A</v>
      </c>
      <c r="AM28" s="84">
        <v>123</v>
      </c>
      <c r="AN28" s="85"/>
      <c r="AO28" s="86">
        <f t="shared" si="37"/>
        <v>0</v>
      </c>
      <c r="AP28" s="86"/>
      <c r="AQ28" s="87" t="e">
        <f t="shared" si="281"/>
        <v>#N/A</v>
      </c>
      <c r="AR28" s="87" t="e">
        <f t="shared" si="281"/>
        <v>#N/A</v>
      </c>
      <c r="AS28" s="220">
        <v>3825</v>
      </c>
      <c r="AT28" s="67" t="e">
        <f t="shared" si="54"/>
        <v>#N/A</v>
      </c>
      <c r="AU28" s="96" t="e">
        <f t="shared" si="327"/>
        <v>#N/A</v>
      </c>
      <c r="AV28" s="82" t="e">
        <f t="shared" si="103"/>
        <v>#N/A</v>
      </c>
      <c r="AW28" s="96" t="e">
        <f t="shared" si="104"/>
        <v>#N/A</v>
      </c>
      <c r="AX28" s="67" t="e">
        <f t="shared" si="105"/>
        <v>#N/A</v>
      </c>
      <c r="AY28" s="96" t="e">
        <f t="shared" si="106"/>
        <v>#N/A</v>
      </c>
      <c r="AZ28" s="67" t="e">
        <f t="shared" si="107"/>
        <v>#N/A</v>
      </c>
      <c r="BA28" s="96" t="e">
        <f t="shared" si="108"/>
        <v>#N/A</v>
      </c>
      <c r="BB28" s="67" t="e">
        <f t="shared" si="109"/>
        <v>#N/A</v>
      </c>
      <c r="BC28" s="96" t="e">
        <f t="shared" si="110"/>
        <v>#N/A</v>
      </c>
      <c r="BD28" s="67" t="e">
        <f t="shared" si="111"/>
        <v>#N/A</v>
      </c>
      <c r="BE28" s="96" t="e">
        <f t="shared" si="112"/>
        <v>#N/A</v>
      </c>
      <c r="BF28" s="67" t="e">
        <f t="shared" si="113"/>
        <v>#N/A</v>
      </c>
      <c r="BG28" s="96" t="e">
        <f t="shared" si="114"/>
        <v>#N/A</v>
      </c>
      <c r="BH28" s="82"/>
      <c r="BI28" s="96">
        <f t="shared" si="328"/>
        <v>0</v>
      </c>
      <c r="BJ28" s="82"/>
      <c r="BK28" s="96">
        <f t="shared" si="329"/>
        <v>0</v>
      </c>
      <c r="BL28" s="84">
        <v>125</v>
      </c>
      <c r="BM28" s="87"/>
      <c r="BN28" s="86"/>
      <c r="BO28" s="97" t="e">
        <f t="shared" si="2"/>
        <v>#N/A</v>
      </c>
      <c r="BP28" s="87"/>
      <c r="BQ28" s="87"/>
      <c r="BR28" s="87" t="e">
        <f t="shared" si="3"/>
        <v>#N/A</v>
      </c>
    </row>
    <row r="29" spans="1:70" ht="20.45">
      <c r="A29" s="28">
        <v>43570</v>
      </c>
      <c r="B29" s="29">
        <v>26</v>
      </c>
      <c r="C29" s="31">
        <v>3200</v>
      </c>
      <c r="D29" s="53">
        <f t="shared" si="5"/>
        <v>110</v>
      </c>
      <c r="E29" s="54" t="e">
        <f t="shared" si="0"/>
        <v>#N/A</v>
      </c>
      <c r="F29" s="65" t="e">
        <f t="shared" ref="F29" si="390">E29-E28</f>
        <v>#N/A</v>
      </c>
      <c r="G29" s="67" t="e">
        <f t="shared" si="73"/>
        <v>#N/A</v>
      </c>
      <c r="H29" s="64" t="e">
        <f t="shared" ref="H29" si="391">G29-G28</f>
        <v>#N/A</v>
      </c>
      <c r="I29" s="67" t="e">
        <f t="shared" si="75"/>
        <v>#N/A</v>
      </c>
      <c r="J29" s="64" t="e">
        <f t="shared" ref="J29" si="392">I29-I28</f>
        <v>#N/A</v>
      </c>
      <c r="K29" s="67" t="e">
        <f t="shared" si="77"/>
        <v>#N/A</v>
      </c>
      <c r="L29" s="64" t="e">
        <f t="shared" ref="L29" si="393">K29-K28</f>
        <v>#N/A</v>
      </c>
      <c r="M29" s="67" t="e">
        <f t="shared" si="79"/>
        <v>#N/A</v>
      </c>
      <c r="N29" s="65" t="e">
        <f t="shared" ref="N29" si="394">M29-M28</f>
        <v>#N/A</v>
      </c>
      <c r="O29" s="67" t="e">
        <f t="shared" si="81"/>
        <v>#N/A</v>
      </c>
      <c r="P29" s="65" t="e">
        <f t="shared" ref="P29" si="395">O29-O28</f>
        <v>#N/A</v>
      </c>
      <c r="Q29" s="67" t="e">
        <f t="shared" si="83"/>
        <v>#N/A</v>
      </c>
      <c r="R29" s="65" t="e">
        <f t="shared" ref="R29" si="396">Q29-Q28</f>
        <v>#N/A</v>
      </c>
      <c r="S29" s="67" t="e">
        <f t="shared" si="85"/>
        <v>#N/A</v>
      </c>
      <c r="T29" s="65" t="e">
        <f t="shared" ref="T29" si="397">S29-S28</f>
        <v>#N/A</v>
      </c>
      <c r="U29" s="67" t="e">
        <f t="shared" si="87"/>
        <v>#N/A</v>
      </c>
      <c r="V29" s="77" t="e">
        <f t="shared" si="14"/>
        <v>#N/A</v>
      </c>
      <c r="W29" s="73" t="e">
        <f t="shared" si="88"/>
        <v>#N/A</v>
      </c>
      <c r="X29" s="65" t="e">
        <f t="shared" si="14"/>
        <v>#N/A</v>
      </c>
      <c r="Y29" s="73" t="e">
        <f t="shared" si="89"/>
        <v>#N/A</v>
      </c>
      <c r="Z29" s="65" t="e">
        <f t="shared" ref="Z29" si="398">Y29-Y28</f>
        <v>#N/A</v>
      </c>
      <c r="AA29" s="67" t="e">
        <f t="shared" si="91"/>
        <v>#N/A</v>
      </c>
      <c r="AB29" s="65" t="e">
        <f t="shared" ref="AB29" si="399">AA29-AA28</f>
        <v>#N/A</v>
      </c>
      <c r="AC29" s="67" t="e">
        <f t="shared" si="93"/>
        <v>#N/A</v>
      </c>
      <c r="AD29" s="65" t="e">
        <f t="shared" ref="AD29" si="400">AC29-AC28</f>
        <v>#N/A</v>
      </c>
      <c r="AE29" s="67" t="e">
        <f t="shared" si="95"/>
        <v>#N/A</v>
      </c>
      <c r="AF29" s="65" t="e">
        <f t="shared" ref="AF29" si="401">AE29-AE28</f>
        <v>#N/A</v>
      </c>
      <c r="AG29" s="67" t="e">
        <f t="shared" si="97"/>
        <v>#N/A</v>
      </c>
      <c r="AH29" s="65" t="e">
        <f t="shared" ref="AH29" si="402">AG29-AG28</f>
        <v>#N/A</v>
      </c>
      <c r="AI29" s="73" t="e">
        <f t="shared" si="99"/>
        <v>#N/A</v>
      </c>
      <c r="AJ29" s="65" t="e">
        <f t="shared" ref="AJ29" si="403">AI29-AI28</f>
        <v>#N/A</v>
      </c>
      <c r="AK29" s="73" t="e">
        <f t="shared" si="101"/>
        <v>#N/A</v>
      </c>
      <c r="AL29" s="66" t="e">
        <f t="shared" ref="AL29" si="404">AK29-AK28</f>
        <v>#N/A</v>
      </c>
      <c r="AM29" s="78"/>
      <c r="AN29" s="79"/>
      <c r="AO29" s="61"/>
      <c r="AP29" s="61"/>
      <c r="AQ29" s="63" t="e">
        <f t="shared" si="281"/>
        <v>#N/A</v>
      </c>
      <c r="AR29" s="63" t="e">
        <f t="shared" si="281"/>
        <v>#N/A</v>
      </c>
      <c r="AS29" s="88" t="e">
        <f>master!#REF!</f>
        <v>#REF!</v>
      </c>
      <c r="AT29" s="67" t="e">
        <f t="shared" si="54"/>
        <v>#N/A</v>
      </c>
      <c r="AU29" s="94" t="e">
        <f t="shared" si="327"/>
        <v>#N/A</v>
      </c>
      <c r="AV29" s="67" t="e">
        <f t="shared" si="103"/>
        <v>#N/A</v>
      </c>
      <c r="AW29" s="94" t="e">
        <f t="shared" si="104"/>
        <v>#N/A</v>
      </c>
      <c r="AX29" s="67" t="e">
        <f t="shared" si="105"/>
        <v>#N/A</v>
      </c>
      <c r="AY29" s="94" t="e">
        <f t="shared" si="106"/>
        <v>#N/A</v>
      </c>
      <c r="AZ29" s="67" t="e">
        <f t="shared" si="107"/>
        <v>#N/A</v>
      </c>
      <c r="BA29" s="94" t="e">
        <f t="shared" si="108"/>
        <v>#N/A</v>
      </c>
      <c r="BB29" s="67" t="e">
        <f t="shared" si="109"/>
        <v>#N/A</v>
      </c>
      <c r="BC29" s="94" t="e">
        <f t="shared" si="110"/>
        <v>#N/A</v>
      </c>
      <c r="BD29" s="67" t="e">
        <f t="shared" si="111"/>
        <v>#N/A</v>
      </c>
      <c r="BE29" s="94" t="e">
        <f t="shared" si="112"/>
        <v>#N/A</v>
      </c>
      <c r="BF29" s="67" t="e">
        <f t="shared" si="113"/>
        <v>#N/A</v>
      </c>
      <c r="BG29" s="94" t="e">
        <f t="shared" si="114"/>
        <v>#N/A</v>
      </c>
      <c r="BH29" s="67"/>
      <c r="BI29" s="94">
        <f t="shared" si="328"/>
        <v>0</v>
      </c>
      <c r="BJ29" s="67"/>
      <c r="BK29" s="94">
        <f t="shared" si="329"/>
        <v>0</v>
      </c>
      <c r="BL29" s="78">
        <v>125</v>
      </c>
      <c r="BM29" s="95"/>
      <c r="BN29" s="61"/>
      <c r="BO29" s="22"/>
      <c r="BP29" s="22"/>
      <c r="BQ29" s="22"/>
      <c r="BR29" s="22"/>
    </row>
    <row r="30" spans="1:70" ht="20.45">
      <c r="A30" s="28">
        <v>43577</v>
      </c>
      <c r="B30" s="29">
        <v>27</v>
      </c>
      <c r="C30" s="31">
        <v>3375</v>
      </c>
      <c r="D30" s="53"/>
      <c r="E30" s="54" t="e">
        <f t="shared" si="0"/>
        <v>#N/A</v>
      </c>
      <c r="F30" s="65" t="e">
        <f t="shared" ref="F30" si="405">E30-E29</f>
        <v>#N/A</v>
      </c>
      <c r="G30" s="67" t="e">
        <f t="shared" si="73"/>
        <v>#N/A</v>
      </c>
      <c r="H30" s="64" t="e">
        <f t="shared" ref="H30" si="406">G30-G29</f>
        <v>#N/A</v>
      </c>
      <c r="I30" s="67" t="e">
        <f t="shared" si="75"/>
        <v>#N/A</v>
      </c>
      <c r="J30" s="64" t="e">
        <f t="shared" ref="J30" si="407">I30-I29</f>
        <v>#N/A</v>
      </c>
      <c r="K30" s="67" t="e">
        <f t="shared" si="77"/>
        <v>#N/A</v>
      </c>
      <c r="L30" s="64" t="e">
        <f t="shared" ref="L30" si="408">K30-K29</f>
        <v>#N/A</v>
      </c>
      <c r="M30" s="67" t="e">
        <f t="shared" si="79"/>
        <v>#N/A</v>
      </c>
      <c r="N30" s="65" t="e">
        <f t="shared" ref="N30" si="409">M30-M29</f>
        <v>#N/A</v>
      </c>
      <c r="O30" s="67" t="e">
        <f t="shared" si="81"/>
        <v>#N/A</v>
      </c>
      <c r="P30" s="65" t="e">
        <f t="shared" ref="P30" si="410">O30-O29</f>
        <v>#N/A</v>
      </c>
      <c r="Q30" s="67" t="e">
        <f t="shared" si="83"/>
        <v>#N/A</v>
      </c>
      <c r="R30" s="65" t="e">
        <f t="shared" ref="R30" si="411">Q30-Q29</f>
        <v>#N/A</v>
      </c>
      <c r="S30" s="67" t="e">
        <f t="shared" si="85"/>
        <v>#N/A</v>
      </c>
      <c r="T30" s="65" t="e">
        <f t="shared" ref="T30" si="412">S30-S29</f>
        <v>#N/A</v>
      </c>
      <c r="U30" s="67" t="e">
        <f t="shared" si="87"/>
        <v>#N/A</v>
      </c>
      <c r="V30" s="77" t="e">
        <f t="shared" si="14"/>
        <v>#N/A</v>
      </c>
      <c r="W30" s="73" t="e">
        <f t="shared" si="88"/>
        <v>#N/A</v>
      </c>
      <c r="X30" s="65" t="e">
        <f t="shared" si="14"/>
        <v>#N/A</v>
      </c>
      <c r="Y30" s="73" t="e">
        <f t="shared" si="89"/>
        <v>#N/A</v>
      </c>
      <c r="Z30" s="65" t="e">
        <f t="shared" ref="Z30" si="413">Y30-Y29</f>
        <v>#N/A</v>
      </c>
      <c r="AA30" s="67" t="e">
        <f t="shared" si="91"/>
        <v>#N/A</v>
      </c>
      <c r="AB30" s="65" t="e">
        <f t="shared" ref="AB30" si="414">AA30-AA29</f>
        <v>#N/A</v>
      </c>
      <c r="AC30" s="67" t="e">
        <f t="shared" si="93"/>
        <v>#N/A</v>
      </c>
      <c r="AD30" s="65" t="e">
        <f t="shared" ref="AD30" si="415">AC30-AC29</f>
        <v>#N/A</v>
      </c>
      <c r="AE30" s="67" t="e">
        <f t="shared" si="95"/>
        <v>#N/A</v>
      </c>
      <c r="AF30" s="65" t="e">
        <f t="shared" ref="AF30" si="416">AE30-AE29</f>
        <v>#N/A</v>
      </c>
      <c r="AG30" s="67" t="e">
        <f t="shared" si="97"/>
        <v>#N/A</v>
      </c>
      <c r="AH30" s="65" t="e">
        <f t="shared" ref="AH30" si="417">AG30-AG29</f>
        <v>#N/A</v>
      </c>
      <c r="AI30" s="73" t="e">
        <f t="shared" si="99"/>
        <v>#N/A</v>
      </c>
      <c r="AJ30" s="65" t="e">
        <f t="shared" ref="AJ30" si="418">AI30-AI29</f>
        <v>#N/A</v>
      </c>
      <c r="AK30" s="73" t="e">
        <f t="shared" si="101"/>
        <v>#N/A</v>
      </c>
      <c r="AL30" s="66" t="e">
        <f t="shared" ref="AL30" si="419">AK30-AK29</f>
        <v>#N/A</v>
      </c>
      <c r="AM30" s="78"/>
      <c r="AN30" s="79"/>
      <c r="AO30" s="61"/>
      <c r="AP30" s="61"/>
      <c r="AQ30" s="63" t="e">
        <f t="shared" si="281"/>
        <v>#N/A</v>
      </c>
      <c r="AR30" s="63" t="e">
        <f t="shared" si="281"/>
        <v>#N/A</v>
      </c>
      <c r="AS30" s="88" t="e">
        <f>master!#REF!</f>
        <v>#REF!</v>
      </c>
      <c r="AT30" s="67" t="e">
        <f t="shared" si="54"/>
        <v>#N/A</v>
      </c>
      <c r="AU30" s="94" t="e">
        <f t="shared" si="327"/>
        <v>#N/A</v>
      </c>
      <c r="AV30" s="67" t="e">
        <f t="shared" si="103"/>
        <v>#N/A</v>
      </c>
      <c r="AW30" s="94" t="e">
        <f t="shared" si="104"/>
        <v>#N/A</v>
      </c>
      <c r="AX30" s="67" t="e">
        <f t="shared" si="105"/>
        <v>#N/A</v>
      </c>
      <c r="AY30" s="94" t="e">
        <f t="shared" si="106"/>
        <v>#N/A</v>
      </c>
      <c r="AZ30" s="67" t="e">
        <f t="shared" si="107"/>
        <v>#N/A</v>
      </c>
      <c r="BA30" s="94" t="e">
        <f t="shared" si="108"/>
        <v>#N/A</v>
      </c>
      <c r="BB30" s="67" t="e">
        <f t="shared" si="109"/>
        <v>#N/A</v>
      </c>
      <c r="BC30" s="94" t="e">
        <f t="shared" si="110"/>
        <v>#N/A</v>
      </c>
      <c r="BD30" s="67" t="e">
        <f t="shared" si="111"/>
        <v>#N/A</v>
      </c>
      <c r="BE30" s="94" t="e">
        <f t="shared" si="112"/>
        <v>#N/A</v>
      </c>
      <c r="BF30" s="67" t="e">
        <f t="shared" si="113"/>
        <v>#N/A</v>
      </c>
      <c r="BG30" s="94" t="e">
        <f t="shared" si="114"/>
        <v>#N/A</v>
      </c>
      <c r="BH30" s="67"/>
      <c r="BI30" s="94">
        <f t="shared" si="328"/>
        <v>0</v>
      </c>
      <c r="BJ30" s="67"/>
      <c r="BK30" s="94">
        <f t="shared" si="329"/>
        <v>0</v>
      </c>
      <c r="BL30" s="78"/>
      <c r="BM30" s="95"/>
      <c r="BN30" s="61"/>
      <c r="BO30" s="22"/>
      <c r="BP30" s="22"/>
      <c r="BQ30" s="22"/>
      <c r="BR30" s="22"/>
    </row>
    <row r="31" spans="1:70" ht="20.45">
      <c r="A31" s="28">
        <v>43584</v>
      </c>
      <c r="B31" s="29">
        <v>28</v>
      </c>
      <c r="C31" s="31">
        <v>3460</v>
      </c>
      <c r="D31" s="53"/>
      <c r="E31" s="54" t="e">
        <f t="shared" si="0"/>
        <v>#N/A</v>
      </c>
      <c r="F31" s="65" t="e">
        <f t="shared" ref="F31" si="420">E31-E30</f>
        <v>#N/A</v>
      </c>
      <c r="G31" s="67" t="e">
        <f t="shared" si="73"/>
        <v>#N/A</v>
      </c>
      <c r="H31" s="64" t="e">
        <f t="shared" ref="H31" si="421">G31-G30</f>
        <v>#N/A</v>
      </c>
      <c r="I31" s="67" t="e">
        <f t="shared" si="75"/>
        <v>#N/A</v>
      </c>
      <c r="J31" s="64" t="e">
        <f t="shared" ref="J31" si="422">I31-I30</f>
        <v>#N/A</v>
      </c>
      <c r="K31" s="67" t="e">
        <f t="shared" si="77"/>
        <v>#N/A</v>
      </c>
      <c r="L31" s="64" t="e">
        <f t="shared" ref="L31" si="423">K31-K30</f>
        <v>#N/A</v>
      </c>
      <c r="M31" s="67" t="e">
        <f t="shared" si="79"/>
        <v>#N/A</v>
      </c>
      <c r="N31" s="65" t="e">
        <f t="shared" ref="N31" si="424">M31-M30</f>
        <v>#N/A</v>
      </c>
      <c r="O31" s="67" t="e">
        <f t="shared" si="81"/>
        <v>#N/A</v>
      </c>
      <c r="P31" s="65" t="e">
        <f t="shared" ref="P31" si="425">O31-O30</f>
        <v>#N/A</v>
      </c>
      <c r="Q31" s="67" t="e">
        <f t="shared" si="83"/>
        <v>#N/A</v>
      </c>
      <c r="R31" s="65" t="e">
        <f t="shared" ref="R31" si="426">Q31-Q30</f>
        <v>#N/A</v>
      </c>
      <c r="S31" s="67" t="e">
        <f t="shared" si="85"/>
        <v>#N/A</v>
      </c>
      <c r="T31" s="65" t="e">
        <f t="shared" ref="T31" si="427">S31-S30</f>
        <v>#N/A</v>
      </c>
      <c r="U31" s="67" t="e">
        <f t="shared" si="87"/>
        <v>#N/A</v>
      </c>
      <c r="V31" s="77" t="e">
        <f t="shared" si="14"/>
        <v>#N/A</v>
      </c>
      <c r="W31" s="73" t="e">
        <f t="shared" si="88"/>
        <v>#N/A</v>
      </c>
      <c r="X31" s="65" t="e">
        <f t="shared" si="14"/>
        <v>#N/A</v>
      </c>
      <c r="Y31" s="73" t="e">
        <f t="shared" si="89"/>
        <v>#N/A</v>
      </c>
      <c r="Z31" s="65" t="e">
        <f t="shared" ref="Z31" si="428">Y31-Y30</f>
        <v>#N/A</v>
      </c>
      <c r="AA31" s="67" t="e">
        <f t="shared" si="91"/>
        <v>#N/A</v>
      </c>
      <c r="AB31" s="65" t="e">
        <f t="shared" ref="AB31" si="429">AA31-AA30</f>
        <v>#N/A</v>
      </c>
      <c r="AC31" s="67" t="e">
        <f t="shared" si="93"/>
        <v>#N/A</v>
      </c>
      <c r="AD31" s="65" t="e">
        <f t="shared" ref="AD31" si="430">AC31-AC30</f>
        <v>#N/A</v>
      </c>
      <c r="AE31" s="67" t="e">
        <f t="shared" si="95"/>
        <v>#N/A</v>
      </c>
      <c r="AF31" s="65" t="e">
        <f t="shared" ref="AF31" si="431">AE31-AE30</f>
        <v>#N/A</v>
      </c>
      <c r="AG31" s="67" t="e">
        <f t="shared" si="97"/>
        <v>#N/A</v>
      </c>
      <c r="AH31" s="65" t="e">
        <f t="shared" ref="AH31" si="432">AG31-AG30</f>
        <v>#N/A</v>
      </c>
      <c r="AI31" s="73" t="e">
        <f t="shared" si="99"/>
        <v>#N/A</v>
      </c>
      <c r="AJ31" s="65" t="e">
        <f t="shared" ref="AJ31" si="433">AI31-AI30</f>
        <v>#N/A</v>
      </c>
      <c r="AK31" s="73" t="e">
        <f t="shared" si="101"/>
        <v>#N/A</v>
      </c>
      <c r="AL31" s="66" t="e">
        <f t="shared" ref="AL31" si="434">AK31-AK30</f>
        <v>#N/A</v>
      </c>
      <c r="AM31" s="78"/>
      <c r="AN31" s="79"/>
      <c r="AO31" s="61"/>
      <c r="AP31" s="61"/>
      <c r="AQ31" s="63" t="e">
        <f t="shared" si="281"/>
        <v>#N/A</v>
      </c>
      <c r="AR31" s="63" t="e">
        <f t="shared" si="281"/>
        <v>#N/A</v>
      </c>
      <c r="AS31" s="88" t="e">
        <f>master!#REF!</f>
        <v>#REF!</v>
      </c>
      <c r="AT31" s="67" t="e">
        <f t="shared" si="54"/>
        <v>#N/A</v>
      </c>
      <c r="AU31" s="94" t="e">
        <f t="shared" si="327"/>
        <v>#N/A</v>
      </c>
      <c r="AV31" s="67" t="e">
        <f t="shared" si="103"/>
        <v>#N/A</v>
      </c>
      <c r="AW31" s="94" t="e">
        <f t="shared" si="104"/>
        <v>#N/A</v>
      </c>
      <c r="AX31" s="67" t="e">
        <f t="shared" si="105"/>
        <v>#N/A</v>
      </c>
      <c r="AY31" s="94" t="e">
        <f t="shared" si="106"/>
        <v>#N/A</v>
      </c>
      <c r="AZ31" s="67" t="e">
        <f t="shared" si="107"/>
        <v>#N/A</v>
      </c>
      <c r="BA31" s="94" t="e">
        <f t="shared" si="108"/>
        <v>#N/A</v>
      </c>
      <c r="BB31" s="67" t="e">
        <f t="shared" si="109"/>
        <v>#N/A</v>
      </c>
      <c r="BC31" s="94" t="e">
        <f t="shared" si="110"/>
        <v>#N/A</v>
      </c>
      <c r="BD31" s="67" t="e">
        <f t="shared" si="111"/>
        <v>#N/A</v>
      </c>
      <c r="BE31" s="94" t="e">
        <f t="shared" si="112"/>
        <v>#N/A</v>
      </c>
      <c r="BF31" s="67" t="e">
        <f t="shared" si="113"/>
        <v>#N/A</v>
      </c>
      <c r="BG31" s="94" t="e">
        <f t="shared" si="114"/>
        <v>#N/A</v>
      </c>
      <c r="BH31" s="67"/>
      <c r="BI31" s="94">
        <f t="shared" si="328"/>
        <v>0</v>
      </c>
      <c r="BJ31" s="67"/>
      <c r="BK31" s="94">
        <f t="shared" si="329"/>
        <v>0</v>
      </c>
      <c r="BL31" s="78"/>
      <c r="BM31" s="95"/>
      <c r="BN31" s="61"/>
      <c r="BO31" s="22"/>
      <c r="BP31" s="22"/>
      <c r="BQ31" s="22"/>
      <c r="BR31" s="22"/>
    </row>
    <row r="32" spans="1:70" ht="20.45">
      <c r="A32" s="28"/>
      <c r="B32" s="29"/>
      <c r="C32" s="31"/>
      <c r="AS32" s="88"/>
    </row>
    <row r="33" spans="1:45" ht="20.45">
      <c r="A33" s="28"/>
      <c r="B33" s="29"/>
      <c r="C33" s="31"/>
      <c r="AS33" s="88"/>
    </row>
    <row r="34" spans="1:45" ht="20.45">
      <c r="A34" s="28"/>
      <c r="B34" s="29"/>
      <c r="C34" s="31"/>
      <c r="AS34" s="88"/>
    </row>
    <row r="35" spans="1:45" ht="20.45">
      <c r="A35" s="28"/>
      <c r="B35" s="29"/>
      <c r="C35" s="31"/>
      <c r="AS35" s="88"/>
    </row>
    <row r="36" spans="1:45">
      <c r="D36" s="22"/>
      <c r="E36" s="22"/>
    </row>
    <row r="37" spans="1:45">
      <c r="A37" s="35"/>
      <c r="B37" s="35" t="s">
        <v>80</v>
      </c>
      <c r="C37" s="35" t="s">
        <v>81</v>
      </c>
      <c r="D37" s="36" t="s">
        <v>82</v>
      </c>
      <c r="E37" s="35" t="s">
        <v>83</v>
      </c>
    </row>
    <row r="38" spans="1:45">
      <c r="A38" s="35" t="s">
        <v>84</v>
      </c>
      <c r="B38" s="35">
        <f>B14</f>
        <v>11</v>
      </c>
      <c r="C38" s="35">
        <f>VLOOKUP(B38,$B$4:$DO$31,2,FALSE)</f>
        <v>1240</v>
      </c>
      <c r="D38" s="36" t="e">
        <f>E14</f>
        <v>#N/A</v>
      </c>
      <c r="E38" s="36" t="e">
        <f>D38-C38</f>
        <v>#N/A</v>
      </c>
    </row>
    <row r="39" spans="1:45">
      <c r="A39" s="35" t="s">
        <v>85</v>
      </c>
      <c r="B39" s="35">
        <f>B38</f>
        <v>11</v>
      </c>
      <c r="C39" s="35">
        <f>VLOOKUP(B39,$B$4:$AS$31,44,FALSE)</f>
        <v>1795</v>
      </c>
      <c r="D39" s="36" t="e">
        <f>AT14</f>
        <v>#N/A</v>
      </c>
      <c r="E39" s="36" t="e">
        <f>D39-C39</f>
        <v>#N/A</v>
      </c>
    </row>
  </sheetData>
  <mergeCells count="2">
    <mergeCell ref="C1:AR1"/>
    <mergeCell ref="AS1:BR1"/>
  </mergeCells>
  <conditionalFormatting sqref="E38:E39">
    <cfRule type="cellIs" dxfId="61" priority="5" operator="greaterThan">
      <formula>0</formula>
    </cfRule>
    <cfRule type="cellIs" dxfId="60" priority="6" operator="lessThan">
      <formula>0</formula>
    </cfRule>
  </conditionalFormatting>
  <conditionalFormatting sqref="E1:BR3 E29:BR1048576 E4:AR28 AT4:BR28">
    <cfRule type="containsErrors" dxfId="59" priority="4">
      <formula>ISERROR(E1)</formula>
    </cfRule>
  </conditionalFormatting>
  <conditionalFormatting sqref="AS7:AS28">
    <cfRule type="containsErrors" dxfId="58" priority="2">
      <formula>ISERROR(AS7)</formula>
    </cfRule>
  </conditionalFormatting>
  <conditionalFormatting sqref="AS4:AS6">
    <cfRule type="containsErrors" dxfId="57" priority="1">
      <formula>ISERROR(AS4)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F0"/>
  </sheetPr>
  <dimension ref="A1:EU39"/>
  <sheetViews>
    <sheetView zoomScale="70" zoomScaleNormal="70" workbookViewId="0">
      <pane xSplit="4" ySplit="3" topLeftCell="AD4" activePane="bottomRight" state="frozen"/>
      <selection pane="bottomRight" activeCell="AV8" sqref="AV8"/>
      <selection pane="bottomLeft" activeCell="A4" sqref="A4"/>
      <selection pane="topRight" activeCell="A4" sqref="A4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8.625" style="222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70" width="8.625" style="222"/>
    <col min="71" max="106" width="0.875" style="222" customWidth="1"/>
    <col min="107" max="107" width="12.375" style="222" customWidth="1"/>
    <col min="108" max="108" width="15" style="222" customWidth="1"/>
    <col min="109" max="109" width="11.75" style="222" customWidth="1"/>
    <col min="110" max="110" width="7.75" style="222" customWidth="1"/>
    <col min="111" max="111" width="8.5" style="222" customWidth="1"/>
    <col min="112" max="112" width="9.875" style="222" customWidth="1"/>
    <col min="113" max="113" width="6" style="222" customWidth="1"/>
    <col min="114" max="114" width="14.625" style="222" customWidth="1"/>
    <col min="115" max="115" width="16.25" style="222" customWidth="1"/>
    <col min="116" max="116" width="11" style="222" customWidth="1"/>
    <col min="117" max="125" width="1.125" style="222" customWidth="1"/>
    <col min="126" max="126" width="12.375" style="222" customWidth="1"/>
    <col min="127" max="127" width="15" style="222" customWidth="1"/>
    <col min="128" max="142" width="5.75" style="222" customWidth="1"/>
    <col min="143" max="143" width="6.375" style="222" customWidth="1"/>
    <col min="144" max="149" width="6.625" style="222" customWidth="1"/>
    <col min="150" max="150" width="6.875" style="222" customWidth="1"/>
    <col min="151" max="151" width="10.25" style="222" customWidth="1"/>
    <col min="152" max="152" width="14" style="222" bestFit="1" customWidth="1"/>
    <col min="153" max="16384" width="8.625" style="222"/>
  </cols>
  <sheetData>
    <row r="1" spans="1:151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1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25</v>
      </c>
      <c r="DV2" s="323" t="s">
        <v>46</v>
      </c>
      <c r="DW2" s="324" t="s">
        <v>25</v>
      </c>
    </row>
    <row r="3" spans="1:151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248"/>
      <c r="BO3" s="256" t="s">
        <v>8</v>
      </c>
      <c r="BP3" s="249" t="s">
        <v>74</v>
      </c>
      <c r="BQ3" s="249" t="s">
        <v>75</v>
      </c>
      <c r="BR3" s="250" t="s">
        <v>71</v>
      </c>
    </row>
    <row r="4" spans="1:151">
      <c r="A4" s="257">
        <v>44795</v>
      </c>
      <c r="B4" s="258">
        <v>1</v>
      </c>
      <c r="C4" s="259">
        <f>[1]master!K5</f>
        <v>115</v>
      </c>
      <c r="D4" s="260"/>
      <c r="E4" s="261">
        <f t="shared" ref="E4:E31" si="0">AVERAGE(G4,I4,K4,M4,O4,Q4,S4,U4,W4,Y4,AA4,AC4,AE4,AG4,AI4,AK4)</f>
        <v>141.33714285714285</v>
      </c>
      <c r="F4" s="262"/>
      <c r="G4" s="263"/>
      <c r="H4" s="262"/>
      <c r="I4" s="263">
        <v>141.91999999999999</v>
      </c>
      <c r="J4" s="264"/>
      <c r="K4" s="263">
        <v>148.22</v>
      </c>
      <c r="L4" s="262"/>
      <c r="M4" s="263">
        <v>142.68</v>
      </c>
      <c r="N4" s="262"/>
      <c r="O4" s="263">
        <v>133.22</v>
      </c>
      <c r="P4" s="262"/>
      <c r="Q4" s="263">
        <v>142.94</v>
      </c>
      <c r="R4" s="262"/>
      <c r="S4" s="263">
        <v>140.22</v>
      </c>
      <c r="T4" s="302"/>
      <c r="U4" s="263">
        <v>140.16</v>
      </c>
      <c r="V4" s="275"/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f>IF(DE7&gt;0,DE7,NA())</f>
        <v>#N/A</v>
      </c>
      <c r="AR4" s="273" t="e">
        <f>IF(DF7&gt;0,DF7,NA())</f>
        <v>#N/A</v>
      </c>
      <c r="AS4" s="274">
        <v>150</v>
      </c>
      <c r="AT4" s="267">
        <f t="shared" ref="AT4:AT31" si="1">AVERAGE(AV4,AX4,AZ4,BB4,BD4,BF4,BH4,BJ4)</f>
        <v>153.38</v>
      </c>
      <c r="AU4" s="275"/>
      <c r="AV4" s="267">
        <v>153.38</v>
      </c>
      <c r="AW4" s="275"/>
      <c r="AX4" s="267"/>
      <c r="AY4" s="275"/>
      <c r="AZ4" s="267"/>
      <c r="BA4" s="275"/>
      <c r="BB4" s="267"/>
      <c r="BC4" s="275"/>
      <c r="BD4" s="267"/>
      <c r="BE4" s="275"/>
      <c r="BF4" s="267"/>
      <c r="BG4" s="275"/>
      <c r="BH4" s="267"/>
      <c r="BI4" s="275"/>
      <c r="BJ4" s="267"/>
      <c r="BK4" s="275"/>
      <c r="BL4" s="269">
        <v>31</v>
      </c>
      <c r="BM4" s="276"/>
      <c r="BN4" s="271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  <c r="DV4" s="323" t="s">
        <v>7</v>
      </c>
      <c r="DW4" s="323" t="s">
        <v>6</v>
      </c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 s="324"/>
    </row>
    <row r="5" spans="1:151">
      <c r="A5" s="257">
        <f>A4+7</f>
        <v>44802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278.91285714285715</v>
      </c>
      <c r="F5" s="303">
        <f>E5-E4</f>
        <v>137.5757142857143</v>
      </c>
      <c r="G5" s="263"/>
      <c r="H5" s="303"/>
      <c r="I5" s="263">
        <v>268.2</v>
      </c>
      <c r="J5" s="303">
        <f t="shared" ref="J5:L20" si="2">I5-I4</f>
        <v>126.28</v>
      </c>
      <c r="K5" s="263">
        <v>283.77999999999997</v>
      </c>
      <c r="L5" s="303">
        <f t="shared" si="2"/>
        <v>135.55999999999997</v>
      </c>
      <c r="M5" s="263">
        <v>286.14</v>
      </c>
      <c r="N5" s="303">
        <f t="shared" ref="N5:N8" si="3">M5-M4</f>
        <v>143.45999999999998</v>
      </c>
      <c r="O5" s="263">
        <v>269.94</v>
      </c>
      <c r="P5" s="303">
        <f t="shared" ref="P5:P31" si="4">O5-O4</f>
        <v>136.72</v>
      </c>
      <c r="Q5" s="263">
        <v>283.3</v>
      </c>
      <c r="R5" s="303">
        <f t="shared" ref="R5:R31" si="5">Q5-Q4</f>
        <v>140.36000000000001</v>
      </c>
      <c r="S5" s="263">
        <v>280.54000000000002</v>
      </c>
      <c r="T5" s="303">
        <f t="shared" ref="T5:T31" si="6">S5-S4</f>
        <v>140.32000000000002</v>
      </c>
      <c r="U5" s="263">
        <v>280.49</v>
      </c>
      <c r="V5" s="303">
        <f t="shared" ref="V5:V31" si="7">U5-U4</f>
        <v>140.33000000000001</v>
      </c>
      <c r="W5" s="266"/>
      <c r="X5" s="303"/>
      <c r="Y5" s="266"/>
      <c r="Z5" s="303"/>
      <c r="AA5" s="267"/>
      <c r="AB5" s="303"/>
      <c r="AC5" s="267"/>
      <c r="AD5" s="303"/>
      <c r="AE5" s="267"/>
      <c r="AF5" s="303"/>
      <c r="AG5" s="267"/>
      <c r="AH5" s="303"/>
      <c r="AI5" s="266"/>
      <c r="AJ5" s="303"/>
      <c r="AK5" s="266"/>
      <c r="AL5" s="304"/>
      <c r="AM5" s="269">
        <v>28</v>
      </c>
      <c r="AN5" s="270"/>
      <c r="AO5" s="271">
        <f>AN5-AN4</f>
        <v>0</v>
      </c>
      <c r="AP5" s="271"/>
      <c r="AQ5" s="272" t="e">
        <f t="shared" ref="AQ5:AR20" si="8">IF(DE8&gt;0,DE8,NA())</f>
        <v>#N/A</v>
      </c>
      <c r="AR5" s="273" t="e">
        <f t="shared" si="8"/>
        <v>#N/A</v>
      </c>
      <c r="AS5" s="274">
        <v>320</v>
      </c>
      <c r="AT5" s="267">
        <f t="shared" si="1"/>
        <v>492.43</v>
      </c>
      <c r="AU5" s="275">
        <f>AT5-AT4</f>
        <v>339.05</v>
      </c>
      <c r="AV5" s="267">
        <v>333.86</v>
      </c>
      <c r="AW5" s="311">
        <f>AV5-AV4</f>
        <v>180.48000000000002</v>
      </c>
      <c r="AX5" s="267">
        <f>IF(EO7&gt;0,EO7,NA())</f>
        <v>651</v>
      </c>
      <c r="AY5" s="311">
        <f>AX5-AX4</f>
        <v>651</v>
      </c>
      <c r="AZ5" s="267"/>
      <c r="BA5" s="275"/>
      <c r="BB5" s="267"/>
      <c r="BC5" s="275"/>
      <c r="BD5" s="267"/>
      <c r="BE5" s="275"/>
      <c r="BF5" s="267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1"/>
      <c r="BO5" s="277" t="e">
        <f t="shared" ref="BO5:BO28" si="9">IF(DH8&gt;0,DH8,NA())</f>
        <v>#N/A</v>
      </c>
      <c r="BP5" s="273"/>
      <c r="BQ5" s="273"/>
      <c r="BR5" s="273" t="e">
        <f t="shared" ref="BR5:BR28" si="10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4"/>
      <c r="DW5" s="324" t="s">
        <v>11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 t="s">
        <v>12</v>
      </c>
      <c r="EN5" s="324" t="s">
        <v>13</v>
      </c>
      <c r="EO5" s="324"/>
      <c r="EP5" s="324"/>
      <c r="EQ5" s="324"/>
      <c r="ER5" s="324"/>
      <c r="ES5" s="324"/>
      <c r="ET5" s="324" t="s">
        <v>14</v>
      </c>
      <c r="EU5" s="324" t="s">
        <v>79</v>
      </c>
    </row>
    <row r="6" spans="1:151">
      <c r="A6" s="257">
        <f t="shared" ref="A6:A28" si="11">A5+7</f>
        <v>44809</v>
      </c>
      <c r="B6" s="258">
        <v>3</v>
      </c>
      <c r="C6" s="259">
        <f>[1]master!K7</f>
        <v>335</v>
      </c>
      <c r="D6" s="260">
        <f t="shared" ref="D6:D29" si="12">C6-C5</f>
        <v>120</v>
      </c>
      <c r="E6" s="261">
        <f t="shared" si="0"/>
        <v>397.08</v>
      </c>
      <c r="F6" s="303">
        <f>E6-E5</f>
        <v>118.16714285714284</v>
      </c>
      <c r="G6" s="263">
        <v>396.08</v>
      </c>
      <c r="H6" s="303">
        <f t="shared" ref="H6:H7" si="13">G6-G5</f>
        <v>396.08</v>
      </c>
      <c r="I6" s="263">
        <v>390.36</v>
      </c>
      <c r="J6" s="303">
        <f t="shared" si="2"/>
        <v>122.16000000000003</v>
      </c>
      <c r="K6" s="263">
        <v>407.08</v>
      </c>
      <c r="L6" s="303">
        <f t="shared" si="2"/>
        <v>123.30000000000001</v>
      </c>
      <c r="M6" s="263">
        <v>404.4</v>
      </c>
      <c r="N6" s="303">
        <f t="shared" si="3"/>
        <v>118.25999999999999</v>
      </c>
      <c r="O6" s="263">
        <v>417.08</v>
      </c>
      <c r="P6" s="303">
        <f t="shared" si="4"/>
        <v>147.13999999999999</v>
      </c>
      <c r="Q6" s="263">
        <v>372.74</v>
      </c>
      <c r="R6" s="303">
        <f t="shared" si="5"/>
        <v>89.44</v>
      </c>
      <c r="S6" s="263">
        <v>414.28</v>
      </c>
      <c r="T6" s="303">
        <f t="shared" si="6"/>
        <v>133.73999999999995</v>
      </c>
      <c r="U6" s="263">
        <v>400</v>
      </c>
      <c r="V6" s="303">
        <f t="shared" si="7"/>
        <v>119.50999999999999</v>
      </c>
      <c r="W6" s="263">
        <v>388.72</v>
      </c>
      <c r="X6" s="303">
        <f t="shared" ref="X6:X31" si="14">W6-W5</f>
        <v>388.72</v>
      </c>
      <c r="Y6" s="263">
        <v>399.4</v>
      </c>
      <c r="Z6" s="303">
        <f t="shared" ref="Z6:AL31" si="15">Y6-Y5</f>
        <v>399.4</v>
      </c>
      <c r="AA6" s="263">
        <v>391.72</v>
      </c>
      <c r="AB6" s="303">
        <f t="shared" si="15"/>
        <v>391.72</v>
      </c>
      <c r="AC6" s="263">
        <v>401.12</v>
      </c>
      <c r="AD6" s="303">
        <f t="shared" si="15"/>
        <v>401.12</v>
      </c>
      <c r="AE6" s="267">
        <v>402.54</v>
      </c>
      <c r="AF6" s="303">
        <f t="shared" si="15"/>
        <v>402.54</v>
      </c>
      <c r="AG6" s="267">
        <v>390.2</v>
      </c>
      <c r="AH6" s="303">
        <f t="shared" si="15"/>
        <v>390.2</v>
      </c>
      <c r="AI6" s="267">
        <v>381.68</v>
      </c>
      <c r="AJ6" s="303">
        <f t="shared" si="15"/>
        <v>381.68</v>
      </c>
      <c r="AK6" s="267">
        <v>395.88</v>
      </c>
      <c r="AL6" s="304">
        <f t="shared" si="15"/>
        <v>395.88</v>
      </c>
      <c r="AM6" s="269">
        <v>31</v>
      </c>
      <c r="AN6" s="270"/>
      <c r="AO6" s="271">
        <f>AN6-AN5</f>
        <v>0</v>
      </c>
      <c r="AP6" s="271"/>
      <c r="AQ6" s="272" t="e">
        <f t="shared" si="8"/>
        <v>#N/A</v>
      </c>
      <c r="AR6" s="273" t="e">
        <f t="shared" si="8"/>
        <v>#N/A</v>
      </c>
      <c r="AS6" s="274">
        <v>525</v>
      </c>
      <c r="AT6" s="267">
        <f t="shared" si="1"/>
        <v>511</v>
      </c>
      <c r="AU6" s="275">
        <f>AT6-AT5</f>
        <v>18.569999999999993</v>
      </c>
      <c r="AV6" s="267">
        <v>515</v>
      </c>
      <c r="AW6" s="311">
        <f t="shared" ref="AW6:AW31" si="16">AV6-AV5</f>
        <v>181.14</v>
      </c>
      <c r="AX6" s="267">
        <v>507</v>
      </c>
      <c r="AY6" s="311">
        <f t="shared" ref="AY6:AY31" si="17">AX6-AX5</f>
        <v>-144</v>
      </c>
      <c r="AZ6" s="267"/>
      <c r="BA6" s="275"/>
      <c r="BB6" s="267"/>
      <c r="BC6" s="275"/>
      <c r="BD6" s="267"/>
      <c r="BE6" s="275"/>
      <c r="BF6" s="267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1"/>
      <c r="BO6" s="277" t="e">
        <f t="shared" si="9"/>
        <v>#N/A</v>
      </c>
      <c r="BP6" s="273"/>
      <c r="BQ6" s="273"/>
      <c r="BR6" s="273" t="e">
        <f t="shared" si="10"/>
        <v>#N/A</v>
      </c>
      <c r="DC6" s="323" t="s">
        <v>17</v>
      </c>
      <c r="DD6" s="324"/>
      <c r="DE6" s="324"/>
      <c r="DF6" s="324"/>
      <c r="DV6" s="323" t="s">
        <v>17</v>
      </c>
      <c r="DW6" s="324">
        <v>1</v>
      </c>
      <c r="DX6" s="324">
        <v>2</v>
      </c>
      <c r="DY6" s="324">
        <v>3</v>
      </c>
      <c r="DZ6" s="324">
        <v>4</v>
      </c>
      <c r="EA6" s="324">
        <v>5</v>
      </c>
      <c r="EB6" s="324">
        <v>6</v>
      </c>
      <c r="EC6" s="324">
        <v>7</v>
      </c>
      <c r="ED6" s="324">
        <v>8</v>
      </c>
      <c r="EE6" s="324">
        <v>9</v>
      </c>
      <c r="EF6" s="324">
        <v>10</v>
      </c>
      <c r="EG6" s="324">
        <v>11</v>
      </c>
      <c r="EH6" s="324">
        <v>12</v>
      </c>
      <c r="EI6" s="324">
        <v>13</v>
      </c>
      <c r="EJ6" s="324">
        <v>14</v>
      </c>
      <c r="EK6" s="324">
        <v>15</v>
      </c>
      <c r="EL6" s="324">
        <v>16</v>
      </c>
      <c r="EM6" s="324"/>
      <c r="EN6" s="324">
        <v>2</v>
      </c>
      <c r="EO6" s="324">
        <v>3</v>
      </c>
      <c r="EP6" s="324">
        <v>4</v>
      </c>
      <c r="EQ6" s="324">
        <v>5</v>
      </c>
      <c r="ER6" s="324">
        <v>6</v>
      </c>
      <c r="ES6" s="324">
        <v>7</v>
      </c>
      <c r="ET6" s="324"/>
      <c r="EU6" s="324"/>
    </row>
    <row r="7" spans="1:151">
      <c r="A7" s="257">
        <f t="shared" si="11"/>
        <v>44816</v>
      </c>
      <c r="B7" s="258">
        <v>4</v>
      </c>
      <c r="C7" s="259">
        <f>[1]master!K8</f>
        <v>470</v>
      </c>
      <c r="D7" s="260">
        <f t="shared" si="12"/>
        <v>135</v>
      </c>
      <c r="E7" s="261">
        <f t="shared" si="0"/>
        <v>511.125</v>
      </c>
      <c r="F7" s="303">
        <f t="shared" ref="F7:F31" si="18">E7-E6</f>
        <v>114.04500000000002</v>
      </c>
      <c r="G7" s="263">
        <f>IF(DW7&gt;0,DW7,NA())</f>
        <v>494</v>
      </c>
      <c r="H7" s="303">
        <f t="shared" si="13"/>
        <v>97.920000000000016</v>
      </c>
      <c r="I7" s="263">
        <f>IF(DX7&gt;0,DX7,NA())</f>
        <v>520</v>
      </c>
      <c r="J7" s="303">
        <f t="shared" si="2"/>
        <v>129.63999999999999</v>
      </c>
      <c r="K7" s="263">
        <f>IF(DY7&gt;0,DY7,NA())</f>
        <v>531</v>
      </c>
      <c r="L7" s="303">
        <f t="shared" si="2"/>
        <v>123.92000000000002</v>
      </c>
      <c r="M7" s="263">
        <f>IF(DZ7&gt;0,DZ7,NA())</f>
        <v>515</v>
      </c>
      <c r="N7" s="303">
        <f t="shared" si="3"/>
        <v>110.60000000000002</v>
      </c>
      <c r="O7" s="263">
        <f>IF(EA7&gt;0,EA7,NA())</f>
        <v>529</v>
      </c>
      <c r="P7" s="303">
        <f t="shared" si="4"/>
        <v>111.92000000000002</v>
      </c>
      <c r="Q7" s="263">
        <f>IF(EB7&gt;0,EB7,NA())</f>
        <v>506</v>
      </c>
      <c r="R7" s="303">
        <f t="shared" si="5"/>
        <v>133.26</v>
      </c>
      <c r="S7" s="263">
        <f>IF(EC7&gt;0,EC7,NA())</f>
        <v>527</v>
      </c>
      <c r="T7" s="303">
        <f t="shared" si="6"/>
        <v>112.72000000000003</v>
      </c>
      <c r="U7" s="263">
        <f>IF(ED7&gt;0,ED7,NA())</f>
        <v>501</v>
      </c>
      <c r="V7" s="303">
        <f t="shared" si="7"/>
        <v>101</v>
      </c>
      <c r="W7" s="266">
        <f>IF(EE7&gt;0,EE7,NA())</f>
        <v>525</v>
      </c>
      <c r="X7" s="303">
        <f t="shared" si="14"/>
        <v>136.27999999999997</v>
      </c>
      <c r="Y7" s="266">
        <f>IF(EF7&gt;0,EF7,NA())</f>
        <v>500</v>
      </c>
      <c r="Z7" s="303">
        <f t="shared" si="15"/>
        <v>100.60000000000002</v>
      </c>
      <c r="AA7" s="267">
        <f>IF(EG7&gt;0,EG7,NA())</f>
        <v>506</v>
      </c>
      <c r="AB7" s="311">
        <f t="shared" si="15"/>
        <v>114.27999999999997</v>
      </c>
      <c r="AC7" s="267">
        <f>IF(EH7&gt;0,EH7,NA())</f>
        <v>497</v>
      </c>
      <c r="AD7" s="311">
        <f t="shared" si="15"/>
        <v>95.88</v>
      </c>
      <c r="AE7" s="267">
        <f>IF(EI7&gt;0,EI7,NA())</f>
        <v>510</v>
      </c>
      <c r="AF7" s="311">
        <f t="shared" si="15"/>
        <v>107.45999999999998</v>
      </c>
      <c r="AG7" s="267">
        <f>IF(EJ7&gt;0,EJ7,NA())</f>
        <v>514</v>
      </c>
      <c r="AH7" s="311">
        <f t="shared" si="15"/>
        <v>123.80000000000001</v>
      </c>
      <c r="AI7" s="266">
        <f>IF(EK7&gt;0,EK7,NA())</f>
        <v>511</v>
      </c>
      <c r="AJ7" s="311">
        <f t="shared" si="15"/>
        <v>129.32</v>
      </c>
      <c r="AK7" s="266">
        <f>IF(EL7&gt;0,EL7,NA())</f>
        <v>492</v>
      </c>
      <c r="AL7" s="304">
        <f t="shared" si="15"/>
        <v>96.12</v>
      </c>
      <c r="AM7" s="269">
        <v>33</v>
      </c>
      <c r="AN7" s="270"/>
      <c r="AO7" s="271">
        <f t="shared" ref="AO7:AO28" si="19">AN7-AN6</f>
        <v>0</v>
      </c>
      <c r="AP7" s="271"/>
      <c r="AQ7" s="272">
        <v>57</v>
      </c>
      <c r="AR7" s="273" t="e">
        <f t="shared" si="8"/>
        <v>#N/A</v>
      </c>
      <c r="AS7" s="274">
        <v>755</v>
      </c>
      <c r="AT7" s="267">
        <f>AVERAGE(AV7,AX7,AZ7,BB7,BD7,BF7,BH7,BJ7)</f>
        <v>639.66666666666663</v>
      </c>
      <c r="AU7" s="280">
        <f>AT7-AT6</f>
        <v>128.66666666666663</v>
      </c>
      <c r="AV7" s="267">
        <f>IF(EN7&gt;0,EN7,NA())</f>
        <v>684</v>
      </c>
      <c r="AW7" s="311">
        <f t="shared" si="16"/>
        <v>169</v>
      </c>
      <c r="AX7" s="267">
        <f>IF(EO7&gt;0,EO7,NA())</f>
        <v>651</v>
      </c>
      <c r="AY7" s="311">
        <f t="shared" si="17"/>
        <v>144</v>
      </c>
      <c r="AZ7" s="267">
        <f>IF(EP7&gt;0,EP7,NA())</f>
        <v>611</v>
      </c>
      <c r="BA7" s="275">
        <f>AZ7-AZ5</f>
        <v>611</v>
      </c>
      <c r="BB7" s="267">
        <f>IF(EQ7&gt;0,EQ7,NA())</f>
        <v>602</v>
      </c>
      <c r="BC7" s="275">
        <f>BB7-BB5</f>
        <v>602</v>
      </c>
      <c r="BD7" s="267">
        <f>IF(ER7&gt;0,ER7,NA())</f>
        <v>656</v>
      </c>
      <c r="BE7" s="275">
        <f>BD7-BD5</f>
        <v>656</v>
      </c>
      <c r="BF7" s="267">
        <f>IF(ES7&gt;0,ES7,NA())</f>
        <v>634</v>
      </c>
      <c r="BG7" s="275"/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1"/>
      <c r="BO7" s="277" t="e">
        <f t="shared" si="9"/>
        <v>#N/A</v>
      </c>
      <c r="BP7" s="273"/>
      <c r="BQ7" s="273"/>
      <c r="BR7" s="273" t="e">
        <f t="shared" si="10"/>
        <v>#N/A</v>
      </c>
      <c r="DV7" s="325">
        <v>4</v>
      </c>
      <c r="DW7" s="326">
        <v>494</v>
      </c>
      <c r="DX7" s="326">
        <v>520</v>
      </c>
      <c r="DY7" s="326">
        <v>531</v>
      </c>
      <c r="DZ7" s="326">
        <v>515</v>
      </c>
      <c r="EA7" s="326">
        <v>529</v>
      </c>
      <c r="EB7" s="326">
        <v>506</v>
      </c>
      <c r="EC7" s="326">
        <v>527</v>
      </c>
      <c r="ED7" s="326">
        <v>501</v>
      </c>
      <c r="EE7" s="326">
        <v>525</v>
      </c>
      <c r="EF7" s="326">
        <v>500</v>
      </c>
      <c r="EG7" s="326">
        <v>506</v>
      </c>
      <c r="EH7" s="326">
        <v>497</v>
      </c>
      <c r="EI7" s="326">
        <v>510</v>
      </c>
      <c r="EJ7" s="326">
        <v>514</v>
      </c>
      <c r="EK7" s="326">
        <v>511</v>
      </c>
      <c r="EL7" s="326">
        <v>492</v>
      </c>
      <c r="EM7" s="326">
        <v>511.125</v>
      </c>
      <c r="EN7" s="326">
        <v>684</v>
      </c>
      <c r="EO7" s="326">
        <v>651</v>
      </c>
      <c r="EP7" s="326">
        <v>611</v>
      </c>
      <c r="EQ7" s="326">
        <v>602</v>
      </c>
      <c r="ER7" s="326">
        <v>656</v>
      </c>
      <c r="ES7" s="326">
        <v>634</v>
      </c>
      <c r="ET7" s="326">
        <v>639.66666666666663</v>
      </c>
      <c r="EU7" s="326">
        <v>546.18181818181813</v>
      </c>
    </row>
    <row r="8" spans="1:151">
      <c r="A8" s="257">
        <f t="shared" si="11"/>
        <v>44823</v>
      </c>
      <c r="B8" s="258">
        <v>5</v>
      </c>
      <c r="C8" s="259">
        <f>[1]master!K9</f>
        <v>590</v>
      </c>
      <c r="D8" s="260">
        <f t="shared" si="12"/>
        <v>120</v>
      </c>
      <c r="E8" s="261">
        <f t="shared" si="0"/>
        <v>575.75</v>
      </c>
      <c r="F8" s="303">
        <f t="shared" si="18"/>
        <v>64.625</v>
      </c>
      <c r="G8" s="263">
        <f>IF(DW8&gt;0,DW8,NA())</f>
        <v>576</v>
      </c>
      <c r="H8" s="303">
        <f>G8-G7</f>
        <v>82</v>
      </c>
      <c r="I8" s="263">
        <f>IF(DX8&gt;0,DX8,NA())</f>
        <v>572</v>
      </c>
      <c r="J8" s="303">
        <f t="shared" si="2"/>
        <v>52</v>
      </c>
      <c r="K8" s="263">
        <f>IF(DY8&gt;0,DY8,NA())</f>
        <v>587</v>
      </c>
      <c r="L8" s="303">
        <f t="shared" si="2"/>
        <v>56</v>
      </c>
      <c r="M8" s="263">
        <f>IF(DZ8&gt;0,DZ8,NA())</f>
        <v>580</v>
      </c>
      <c r="N8" s="303">
        <f t="shared" si="3"/>
        <v>65</v>
      </c>
      <c r="O8" s="263">
        <f>IF(EA8&gt;0,EA8,NA())</f>
        <v>587</v>
      </c>
      <c r="P8" s="303">
        <f t="shared" si="4"/>
        <v>58</v>
      </c>
      <c r="Q8" s="263">
        <f>IF(EB8&gt;0,EB8,NA())</f>
        <v>565</v>
      </c>
      <c r="R8" s="303">
        <f t="shared" si="5"/>
        <v>59</v>
      </c>
      <c r="S8" s="263">
        <f>IF(EC8&gt;0,EC8,NA())</f>
        <v>584</v>
      </c>
      <c r="T8" s="303">
        <f t="shared" si="6"/>
        <v>57</v>
      </c>
      <c r="U8" s="263">
        <f>IF(ED8&gt;0,ED8,NA())</f>
        <v>573</v>
      </c>
      <c r="V8" s="303">
        <f t="shared" si="7"/>
        <v>72</v>
      </c>
      <c r="W8" s="266">
        <f>IF(EE8&gt;0,EE8,NA())</f>
        <v>575</v>
      </c>
      <c r="X8" s="303">
        <f t="shared" si="14"/>
        <v>50</v>
      </c>
      <c r="Y8" s="266">
        <f>IF(EF8&gt;0,EF8,NA())</f>
        <v>571</v>
      </c>
      <c r="Z8" s="303">
        <f t="shared" si="15"/>
        <v>71</v>
      </c>
      <c r="AA8" s="267">
        <f>IF(EG8&gt;0,EG8,NA())</f>
        <v>575</v>
      </c>
      <c r="AB8" s="303">
        <f t="shared" si="15"/>
        <v>69</v>
      </c>
      <c r="AC8" s="267">
        <f>IF(EH8&gt;0,EH8,NA())</f>
        <v>596</v>
      </c>
      <c r="AD8" s="303">
        <f t="shared" si="15"/>
        <v>99</v>
      </c>
      <c r="AE8" s="267">
        <f>IF(EI8&gt;0,EI8,NA())</f>
        <v>581</v>
      </c>
      <c r="AF8" s="303">
        <f t="shared" si="15"/>
        <v>71</v>
      </c>
      <c r="AG8" s="267">
        <f>IF(EJ8&gt;0,EJ8,NA())</f>
        <v>548</v>
      </c>
      <c r="AH8" s="303">
        <f t="shared" si="15"/>
        <v>34</v>
      </c>
      <c r="AI8" s="266">
        <f>IF(EK8&gt;0,EK8,NA())</f>
        <v>571</v>
      </c>
      <c r="AJ8" s="303">
        <f t="shared" si="15"/>
        <v>60</v>
      </c>
      <c r="AK8" s="266">
        <f>IF(EL8&gt;0,EL8,NA())</f>
        <v>571</v>
      </c>
      <c r="AL8" s="304">
        <f t="shared" si="15"/>
        <v>79</v>
      </c>
      <c r="AM8" s="269">
        <v>35</v>
      </c>
      <c r="AN8" s="270"/>
      <c r="AO8" s="271">
        <f t="shared" si="19"/>
        <v>0</v>
      </c>
      <c r="AP8" s="271"/>
      <c r="AQ8" s="272">
        <v>55</v>
      </c>
      <c r="AR8" s="273" t="e">
        <f t="shared" si="8"/>
        <v>#N/A</v>
      </c>
      <c r="AS8" s="274">
        <v>945</v>
      </c>
      <c r="AT8" s="267">
        <f t="shared" si="1"/>
        <v>839.16666666666663</v>
      </c>
      <c r="AU8" s="275">
        <f t="shared" ref="AU8:AU22" si="20">AT8-AT7</f>
        <v>199.5</v>
      </c>
      <c r="AV8" s="267">
        <f>IF(EN8&gt;0,EN8,NA())</f>
        <v>1085</v>
      </c>
      <c r="AW8" s="311">
        <f t="shared" si="16"/>
        <v>401</v>
      </c>
      <c r="AX8" s="267">
        <f>IF(EO8&gt;0,EO8,NA())</f>
        <v>822</v>
      </c>
      <c r="AY8" s="311">
        <f t="shared" si="17"/>
        <v>171</v>
      </c>
      <c r="AZ8" s="267">
        <f>IF(EP8&gt;0,EP8,NA())</f>
        <v>785</v>
      </c>
      <c r="BA8" s="275">
        <f>AZ8-AZ7</f>
        <v>174</v>
      </c>
      <c r="BB8" s="267">
        <f>IF(EQ8&gt;0,EQ8,NA())</f>
        <v>802</v>
      </c>
      <c r="BC8" s="275">
        <f>BB8-BB7</f>
        <v>200</v>
      </c>
      <c r="BD8" s="267">
        <f>IF(ER8&gt;0,ER8,NA())</f>
        <v>819</v>
      </c>
      <c r="BE8" s="275">
        <f>BD8-BD7</f>
        <v>163</v>
      </c>
      <c r="BF8" s="267">
        <f>IF(ES8&gt;0,ES8,NA())</f>
        <v>722</v>
      </c>
      <c r="BG8" s="275">
        <f>BF8-BF7</f>
        <v>88</v>
      </c>
      <c r="BH8" s="267"/>
      <c r="BI8" s="275">
        <f>BH8-BH7</f>
        <v>0</v>
      </c>
      <c r="BJ8" s="267"/>
      <c r="BK8" s="275">
        <f t="shared" ref="BK8:BK22" si="21">BJ8-BJ7</f>
        <v>0</v>
      </c>
      <c r="BL8" s="269">
        <v>53</v>
      </c>
      <c r="BM8" s="276"/>
      <c r="BN8" s="271"/>
      <c r="BO8" s="277" t="e">
        <f t="shared" si="9"/>
        <v>#N/A</v>
      </c>
      <c r="BP8" s="273"/>
      <c r="BQ8" s="273"/>
      <c r="BR8" s="273" t="e">
        <f t="shared" si="10"/>
        <v>#N/A</v>
      </c>
      <c r="DV8" s="325">
        <v>5</v>
      </c>
      <c r="DW8" s="326">
        <v>576</v>
      </c>
      <c r="DX8" s="326">
        <v>572</v>
      </c>
      <c r="DY8" s="326">
        <v>587</v>
      </c>
      <c r="DZ8" s="326">
        <v>580</v>
      </c>
      <c r="EA8" s="326">
        <v>587</v>
      </c>
      <c r="EB8" s="326">
        <v>565</v>
      </c>
      <c r="EC8" s="326">
        <v>584</v>
      </c>
      <c r="ED8" s="326">
        <v>573</v>
      </c>
      <c r="EE8" s="326">
        <v>575</v>
      </c>
      <c r="EF8" s="326">
        <v>571</v>
      </c>
      <c r="EG8" s="326">
        <v>575</v>
      </c>
      <c r="EH8" s="326">
        <v>596</v>
      </c>
      <c r="EI8" s="326">
        <v>581</v>
      </c>
      <c r="EJ8" s="326">
        <v>548</v>
      </c>
      <c r="EK8" s="326">
        <v>571</v>
      </c>
      <c r="EL8" s="326">
        <v>571</v>
      </c>
      <c r="EM8" s="326">
        <v>575.75</v>
      </c>
      <c r="EN8" s="326">
        <v>1085</v>
      </c>
      <c r="EO8" s="326">
        <v>822</v>
      </c>
      <c r="EP8" s="326">
        <v>785</v>
      </c>
      <c r="EQ8" s="326">
        <v>802</v>
      </c>
      <c r="ER8" s="326">
        <v>819</v>
      </c>
      <c r="ES8" s="326">
        <v>722</v>
      </c>
      <c r="ET8" s="326">
        <v>839.16666666666663</v>
      </c>
      <c r="EU8" s="326">
        <v>647.59090909090912</v>
      </c>
    </row>
    <row r="9" spans="1:151">
      <c r="A9" s="257">
        <f t="shared" si="11"/>
        <v>44830</v>
      </c>
      <c r="B9" s="258">
        <v>6</v>
      </c>
      <c r="C9" s="259">
        <f>[1]master!K10</f>
        <v>700</v>
      </c>
      <c r="D9" s="260">
        <f t="shared" si="12"/>
        <v>110</v>
      </c>
      <c r="E9" s="261">
        <f t="shared" si="0"/>
        <v>688.5</v>
      </c>
      <c r="F9" s="303">
        <f t="shared" si="18"/>
        <v>112.75</v>
      </c>
      <c r="G9" s="263">
        <f>IF(DW9&gt;0,DW9,NA())</f>
        <v>619</v>
      </c>
      <c r="H9" s="264">
        <f>G9-G8</f>
        <v>43</v>
      </c>
      <c r="I9" s="263">
        <f>IF(DX9&gt;0,DX9,NA())</f>
        <v>627</v>
      </c>
      <c r="J9" s="264">
        <f t="shared" si="2"/>
        <v>55</v>
      </c>
      <c r="K9" s="263">
        <f>IF(DY9&gt;0,DY9,NA())</f>
        <v>639</v>
      </c>
      <c r="L9" s="264">
        <f t="shared" si="2"/>
        <v>52</v>
      </c>
      <c r="M9" s="263">
        <f>IF(DZ9&gt;0,DZ9,NA())</f>
        <v>653</v>
      </c>
      <c r="N9" s="264">
        <f>M9-M8</f>
        <v>73</v>
      </c>
      <c r="O9" s="263">
        <f>IF(EA9&gt;0,EA9,NA())</f>
        <v>674</v>
      </c>
      <c r="P9" s="264">
        <f t="shared" si="4"/>
        <v>87</v>
      </c>
      <c r="Q9" s="263">
        <f>IF(EB9&gt;0,EB9,NA())</f>
        <v>687</v>
      </c>
      <c r="R9" s="264">
        <f t="shared" si="5"/>
        <v>122</v>
      </c>
      <c r="S9" s="263">
        <f>IF(EC9&gt;0,EC9,NA())</f>
        <v>782</v>
      </c>
      <c r="T9" s="264">
        <f t="shared" si="6"/>
        <v>198</v>
      </c>
      <c r="U9" s="263">
        <f>IF(ED9&gt;0,ED9,NA())</f>
        <v>782</v>
      </c>
      <c r="V9" s="264">
        <f t="shared" si="7"/>
        <v>209</v>
      </c>
      <c r="W9" s="263">
        <f>IF(EE9&gt;0,EE9,NA())</f>
        <v>783</v>
      </c>
      <c r="X9" s="264">
        <f t="shared" si="14"/>
        <v>208</v>
      </c>
      <c r="Y9" s="263">
        <f>IF(EF9&gt;0,EF9,NA())</f>
        <v>691</v>
      </c>
      <c r="Z9" s="264">
        <f t="shared" si="15"/>
        <v>120</v>
      </c>
      <c r="AA9" s="263">
        <f>IF(EG9&gt;0,EG9,NA())</f>
        <v>683</v>
      </c>
      <c r="AB9" s="265">
        <f t="shared" si="15"/>
        <v>108</v>
      </c>
      <c r="AC9" s="263">
        <f>IF(EH9&gt;0,EH9,NA())</f>
        <v>678</v>
      </c>
      <c r="AD9" s="265">
        <f t="shared" si="15"/>
        <v>82</v>
      </c>
      <c r="AE9" s="267">
        <f>IF(EI9&gt;0,EI9,NA())</f>
        <v>683</v>
      </c>
      <c r="AF9" s="265">
        <f t="shared" si="15"/>
        <v>102</v>
      </c>
      <c r="AG9" s="267">
        <f>IF(EJ9&gt;0,EJ9,NA())</f>
        <v>668</v>
      </c>
      <c r="AH9" s="265">
        <f t="shared" si="15"/>
        <v>120</v>
      </c>
      <c r="AI9" s="267">
        <f>IF(EK9&gt;0,EK9,NA())</f>
        <v>667</v>
      </c>
      <c r="AJ9" s="265">
        <f t="shared" si="15"/>
        <v>96</v>
      </c>
      <c r="AK9" s="267">
        <f>IF(EL9&gt;0,EL9,NA())</f>
        <v>700</v>
      </c>
      <c r="AL9" s="279">
        <f t="shared" si="15"/>
        <v>129</v>
      </c>
      <c r="AM9" s="269">
        <v>37</v>
      </c>
      <c r="AN9" s="270"/>
      <c r="AO9" s="271">
        <f t="shared" si="19"/>
        <v>0</v>
      </c>
      <c r="AP9" s="271"/>
      <c r="AQ9" s="272">
        <v>69.8</v>
      </c>
      <c r="AR9" s="273" t="e">
        <f t="shared" si="8"/>
        <v>#N/A</v>
      </c>
      <c r="AS9" s="274">
        <v>1130</v>
      </c>
      <c r="AT9" s="267">
        <f t="shared" si="1"/>
        <v>951.83333333333337</v>
      </c>
      <c r="AU9" s="275">
        <f t="shared" si="20"/>
        <v>112.66666666666674</v>
      </c>
      <c r="AV9" s="267">
        <f>IF(EN9&gt;0,EN9,NA())</f>
        <v>895</v>
      </c>
      <c r="AW9" s="311">
        <f t="shared" si="16"/>
        <v>-190</v>
      </c>
      <c r="AX9" s="267">
        <f>IF(EO9&gt;0,EO9,NA())</f>
        <v>850</v>
      </c>
      <c r="AY9" s="311">
        <f t="shared" si="17"/>
        <v>28</v>
      </c>
      <c r="AZ9" s="267">
        <f>IF(EP9&gt;0,EP9,NA())</f>
        <v>951</v>
      </c>
      <c r="BA9" s="275">
        <f>AZ9-AZ8</f>
        <v>166</v>
      </c>
      <c r="BB9" s="267">
        <f>IF(EQ9&gt;0,EQ9,NA())</f>
        <v>978</v>
      </c>
      <c r="BC9" s="275">
        <f>BB9-BB8</f>
        <v>176</v>
      </c>
      <c r="BD9" s="267">
        <f>IF(ER9&gt;0,ER9,NA())</f>
        <v>1096</v>
      </c>
      <c r="BE9" s="275">
        <f>BD9-BD8</f>
        <v>277</v>
      </c>
      <c r="BF9" s="267">
        <f>IF(ES9&gt;0,ES9,NA())</f>
        <v>941</v>
      </c>
      <c r="BG9" s="275">
        <f>BF9-BF8</f>
        <v>219</v>
      </c>
      <c r="BH9" s="267"/>
      <c r="BI9" s="275">
        <f>BH9-BH8</f>
        <v>0</v>
      </c>
      <c r="BJ9" s="267"/>
      <c r="BK9" s="275">
        <f t="shared" si="21"/>
        <v>0</v>
      </c>
      <c r="BL9" s="269">
        <v>57</v>
      </c>
      <c r="BM9" s="276"/>
      <c r="BN9" s="271"/>
      <c r="BO9" s="277">
        <v>69</v>
      </c>
      <c r="BP9" s="273"/>
      <c r="BQ9" s="273"/>
      <c r="BR9" s="273" t="e">
        <f t="shared" si="10"/>
        <v>#N/A</v>
      </c>
      <c r="DV9" s="325">
        <v>6</v>
      </c>
      <c r="DW9" s="326">
        <v>619</v>
      </c>
      <c r="DX9" s="326">
        <v>627</v>
      </c>
      <c r="DY9" s="326">
        <v>639</v>
      </c>
      <c r="DZ9" s="326">
        <v>653</v>
      </c>
      <c r="EA9" s="326">
        <v>674</v>
      </c>
      <c r="EB9" s="326">
        <v>687</v>
      </c>
      <c r="EC9" s="326">
        <v>782</v>
      </c>
      <c r="ED9" s="326">
        <v>782</v>
      </c>
      <c r="EE9" s="326">
        <v>783</v>
      </c>
      <c r="EF9" s="326">
        <v>691</v>
      </c>
      <c r="EG9" s="326">
        <v>683</v>
      </c>
      <c r="EH9" s="326">
        <v>678</v>
      </c>
      <c r="EI9" s="326">
        <v>683</v>
      </c>
      <c r="EJ9" s="326">
        <v>668</v>
      </c>
      <c r="EK9" s="326">
        <v>667</v>
      </c>
      <c r="EL9" s="326">
        <v>700</v>
      </c>
      <c r="EM9" s="326">
        <v>688.5</v>
      </c>
      <c r="EN9" s="326">
        <v>895</v>
      </c>
      <c r="EO9" s="326">
        <v>850</v>
      </c>
      <c r="EP9" s="326">
        <v>951</v>
      </c>
      <c r="EQ9" s="326">
        <v>978</v>
      </c>
      <c r="ER9" s="326">
        <v>1096</v>
      </c>
      <c r="ES9" s="326">
        <v>941</v>
      </c>
      <c r="ET9" s="326">
        <v>951.83333333333337</v>
      </c>
      <c r="EU9" s="326">
        <v>760.31818181818187</v>
      </c>
    </row>
    <row r="10" spans="1:151">
      <c r="A10" s="257">
        <f t="shared" si="11"/>
        <v>44837</v>
      </c>
      <c r="B10" s="258">
        <v>7</v>
      </c>
      <c r="C10" s="259">
        <f>[1]master!K11</f>
        <v>800</v>
      </c>
      <c r="D10" s="260">
        <f t="shared" si="12"/>
        <v>100</v>
      </c>
      <c r="E10" s="261">
        <f t="shared" si="0"/>
        <v>810.3125</v>
      </c>
      <c r="F10" s="303">
        <f t="shared" si="18"/>
        <v>121.8125</v>
      </c>
      <c r="G10" s="263">
        <f t="shared" ref="G10:G31" si="22">IF(DW10&gt;0,DW10,NA())</f>
        <v>739</v>
      </c>
      <c r="H10" s="264">
        <f t="shared" ref="H10:H31" si="23">G10-G9</f>
        <v>120</v>
      </c>
      <c r="I10" s="263">
        <f t="shared" ref="I10:I31" si="24">IF(DX10&gt;0,DX10,NA())</f>
        <v>760</v>
      </c>
      <c r="J10" s="264">
        <f t="shared" si="2"/>
        <v>133</v>
      </c>
      <c r="K10" s="263">
        <f t="shared" ref="K10:K31" si="25">IF(DY10&gt;0,DY10,NA())</f>
        <v>797</v>
      </c>
      <c r="L10" s="264">
        <f t="shared" si="2"/>
        <v>158</v>
      </c>
      <c r="M10" s="263">
        <f t="shared" ref="M10:M31" si="26">IF(DZ10&gt;0,DZ10,NA())</f>
        <v>777</v>
      </c>
      <c r="N10" s="264">
        <f t="shared" ref="N10:N31" si="27">M10-M9</f>
        <v>124</v>
      </c>
      <c r="O10" s="263">
        <f t="shared" ref="O10:O31" si="28">IF(EA10&gt;0,EA10,NA())</f>
        <v>781</v>
      </c>
      <c r="P10" s="264">
        <f t="shared" si="4"/>
        <v>107</v>
      </c>
      <c r="Q10" s="263">
        <f t="shared" ref="Q10:Q31" si="29">IF(EB10&gt;0,EB10,NA())</f>
        <v>793</v>
      </c>
      <c r="R10" s="264">
        <f t="shared" si="5"/>
        <v>106</v>
      </c>
      <c r="S10" s="263">
        <f t="shared" ref="S10:S31" si="30">IF(EC10&gt;0,EC10,NA())</f>
        <v>905</v>
      </c>
      <c r="T10" s="264">
        <f t="shared" si="6"/>
        <v>123</v>
      </c>
      <c r="U10" s="263">
        <f t="shared" ref="U10:U31" si="31">IF(ED10&gt;0,ED10,NA())</f>
        <v>888</v>
      </c>
      <c r="V10" s="264">
        <f t="shared" si="7"/>
        <v>106</v>
      </c>
      <c r="W10" s="263">
        <f t="shared" ref="W10:W31" si="32">IF(EE10&gt;0,EE10,NA())</f>
        <v>902</v>
      </c>
      <c r="X10" s="264">
        <f t="shared" si="14"/>
        <v>119</v>
      </c>
      <c r="Y10" s="263">
        <f t="shared" ref="Y10:Y31" si="33">IF(EF10&gt;0,EF10,NA())</f>
        <v>808</v>
      </c>
      <c r="Z10" s="264">
        <f t="shared" si="15"/>
        <v>117</v>
      </c>
      <c r="AA10" s="263">
        <f t="shared" ref="AA10:AA31" si="34">IF(EG10&gt;0,EG10,NA())</f>
        <v>808</v>
      </c>
      <c r="AB10" s="265">
        <f t="shared" si="15"/>
        <v>125</v>
      </c>
      <c r="AC10" s="263">
        <f t="shared" ref="AC10:AC31" si="35">IF(EH10&gt;0,EH10,NA())</f>
        <v>799</v>
      </c>
      <c r="AD10" s="265">
        <f t="shared" si="15"/>
        <v>121</v>
      </c>
      <c r="AE10" s="267">
        <f t="shared" ref="AE10:AE31" si="36">IF(EI10&gt;0,EI10,NA())</f>
        <v>813</v>
      </c>
      <c r="AF10" s="265">
        <f t="shared" si="15"/>
        <v>130</v>
      </c>
      <c r="AG10" s="267">
        <f t="shared" ref="AG10:AG31" si="37">IF(EJ10&gt;0,EJ10,NA())</f>
        <v>792</v>
      </c>
      <c r="AH10" s="265">
        <f t="shared" si="15"/>
        <v>124</v>
      </c>
      <c r="AI10" s="267">
        <f t="shared" ref="AI10:AI31" si="38">IF(EK10&gt;0,EK10,NA())</f>
        <v>808</v>
      </c>
      <c r="AJ10" s="265">
        <f t="shared" si="15"/>
        <v>141</v>
      </c>
      <c r="AK10" s="267">
        <f t="shared" ref="AK10:AK31" si="39">IF(EL10&gt;0,EL10,NA())</f>
        <v>795</v>
      </c>
      <c r="AL10" s="265">
        <f t="shared" si="15"/>
        <v>95</v>
      </c>
      <c r="AM10" s="269">
        <v>39</v>
      </c>
      <c r="AN10" s="270"/>
      <c r="AO10" s="271">
        <f t="shared" si="19"/>
        <v>0</v>
      </c>
      <c r="AP10" s="271"/>
      <c r="AQ10" s="272">
        <v>74.7</v>
      </c>
      <c r="AR10" s="273" t="e">
        <f t="shared" si="8"/>
        <v>#N/A</v>
      </c>
      <c r="AS10" s="274">
        <v>1280</v>
      </c>
      <c r="AT10" s="267">
        <f t="shared" si="1"/>
        <v>1156.8333333333333</v>
      </c>
      <c r="AU10" s="275">
        <f t="shared" si="20"/>
        <v>204.99999999999989</v>
      </c>
      <c r="AV10" s="267">
        <f t="shared" ref="AV10:AV31" si="40">IF(EN10&gt;0,EN10,NA())</f>
        <v>1042</v>
      </c>
      <c r="AW10" s="311">
        <f t="shared" si="16"/>
        <v>147</v>
      </c>
      <c r="AX10" s="267">
        <f t="shared" ref="AX10:AX31" si="41">IF(EO10&gt;0,EO10,NA())</f>
        <v>1131</v>
      </c>
      <c r="AY10" s="311">
        <f t="shared" si="17"/>
        <v>281</v>
      </c>
      <c r="AZ10" s="267">
        <f t="shared" ref="AZ10:AZ31" si="42">IF(EP10&gt;0,EP10,NA())</f>
        <v>1163</v>
      </c>
      <c r="BA10" s="275">
        <f t="shared" ref="BA10:BA31" si="43">AZ10-AZ9</f>
        <v>212</v>
      </c>
      <c r="BB10" s="267">
        <f t="shared" ref="BB10:BB31" si="44">IF(EQ10&gt;0,EQ10,NA())</f>
        <v>1101</v>
      </c>
      <c r="BC10" s="275">
        <f t="shared" ref="BC10:BC31" si="45">BB10-BB9</f>
        <v>123</v>
      </c>
      <c r="BD10" s="267">
        <f t="shared" ref="BD10:BD31" si="46">IF(ER10&gt;0,ER10,NA())</f>
        <v>1273</v>
      </c>
      <c r="BE10" s="275">
        <f t="shared" ref="BE10:BE31" si="47">BD10-BD9</f>
        <v>177</v>
      </c>
      <c r="BF10" s="267">
        <f t="shared" ref="BF10:BF31" si="48">IF(ES10&gt;0,ES10,NA())</f>
        <v>1231</v>
      </c>
      <c r="BG10" s="275">
        <f t="shared" ref="BG10:BG31" si="49">BF10-BF9</f>
        <v>290</v>
      </c>
      <c r="BH10" s="267"/>
      <c r="BI10" s="275">
        <f t="shared" ref="BI10:BI22" si="50">BH10-BH9</f>
        <v>0</v>
      </c>
      <c r="BJ10" s="267"/>
      <c r="BK10" s="275">
        <f t="shared" si="21"/>
        <v>0</v>
      </c>
      <c r="BL10" s="269">
        <v>61</v>
      </c>
      <c r="BM10" s="276"/>
      <c r="BN10" s="271">
        <f>AP10</f>
        <v>0</v>
      </c>
      <c r="BO10" s="277" t="e">
        <f t="shared" si="9"/>
        <v>#N/A</v>
      </c>
      <c r="BP10" s="273"/>
      <c r="BQ10" s="273"/>
      <c r="BR10" s="273" t="e">
        <f t="shared" si="10"/>
        <v>#N/A</v>
      </c>
      <c r="DV10" s="325">
        <v>7</v>
      </c>
      <c r="DW10" s="326">
        <v>739</v>
      </c>
      <c r="DX10" s="326">
        <v>760</v>
      </c>
      <c r="DY10" s="326">
        <v>797</v>
      </c>
      <c r="DZ10" s="326">
        <v>777</v>
      </c>
      <c r="EA10" s="326">
        <v>781</v>
      </c>
      <c r="EB10" s="326">
        <v>793</v>
      </c>
      <c r="EC10" s="326">
        <v>905</v>
      </c>
      <c r="ED10" s="326">
        <v>888</v>
      </c>
      <c r="EE10" s="326">
        <v>902</v>
      </c>
      <c r="EF10" s="326">
        <v>808</v>
      </c>
      <c r="EG10" s="326">
        <v>808</v>
      </c>
      <c r="EH10" s="326">
        <v>799</v>
      </c>
      <c r="EI10" s="326">
        <v>813</v>
      </c>
      <c r="EJ10" s="326">
        <v>792</v>
      </c>
      <c r="EK10" s="326">
        <v>808</v>
      </c>
      <c r="EL10" s="326">
        <v>795</v>
      </c>
      <c r="EM10" s="326">
        <v>810.3125</v>
      </c>
      <c r="EN10" s="326">
        <v>1042</v>
      </c>
      <c r="EO10" s="326">
        <v>1131</v>
      </c>
      <c r="EP10" s="326">
        <v>1163</v>
      </c>
      <c r="EQ10" s="326">
        <v>1101</v>
      </c>
      <c r="ER10" s="326">
        <v>1273</v>
      </c>
      <c r="ES10" s="326">
        <v>1231</v>
      </c>
      <c r="ET10" s="326">
        <v>1156.8333333333333</v>
      </c>
      <c r="EU10" s="326">
        <v>904.81818181818187</v>
      </c>
    </row>
    <row r="11" spans="1:151">
      <c r="A11" s="257">
        <f t="shared" si="11"/>
        <v>44844</v>
      </c>
      <c r="B11" s="258">
        <v>8</v>
      </c>
      <c r="C11" s="259">
        <f>[1]master!K12</f>
        <v>910</v>
      </c>
      <c r="D11" s="260">
        <f t="shared" si="12"/>
        <v>110</v>
      </c>
      <c r="E11" s="261" t="e">
        <f t="shared" si="0"/>
        <v>#N/A</v>
      </c>
      <c r="F11" s="265" t="e">
        <f t="shared" si="18"/>
        <v>#N/A</v>
      </c>
      <c r="G11" s="263" t="e">
        <f t="shared" si="22"/>
        <v>#N/A</v>
      </c>
      <c r="H11" s="264" t="e">
        <f t="shared" si="23"/>
        <v>#N/A</v>
      </c>
      <c r="I11" s="263" t="e">
        <f t="shared" si="24"/>
        <v>#N/A</v>
      </c>
      <c r="J11" s="264" t="e">
        <f t="shared" si="2"/>
        <v>#N/A</v>
      </c>
      <c r="K11" s="263" t="e">
        <f t="shared" si="25"/>
        <v>#N/A</v>
      </c>
      <c r="L11" s="264" t="e">
        <f t="shared" si="2"/>
        <v>#N/A</v>
      </c>
      <c r="M11" s="263" t="e">
        <f t="shared" si="26"/>
        <v>#N/A</v>
      </c>
      <c r="N11" s="264" t="e">
        <f t="shared" si="27"/>
        <v>#N/A</v>
      </c>
      <c r="O11" s="263" t="e">
        <f t="shared" si="28"/>
        <v>#N/A</v>
      </c>
      <c r="P11" s="264" t="e">
        <f t="shared" si="4"/>
        <v>#N/A</v>
      </c>
      <c r="Q11" s="263" t="e">
        <f t="shared" si="29"/>
        <v>#N/A</v>
      </c>
      <c r="R11" s="264" t="e">
        <f t="shared" si="5"/>
        <v>#N/A</v>
      </c>
      <c r="S11" s="263" t="e">
        <f t="shared" si="30"/>
        <v>#N/A</v>
      </c>
      <c r="T11" s="264" t="e">
        <f t="shared" si="6"/>
        <v>#N/A</v>
      </c>
      <c r="U11" s="263" t="e">
        <f t="shared" si="31"/>
        <v>#N/A</v>
      </c>
      <c r="V11" s="264" t="e">
        <f t="shared" si="7"/>
        <v>#N/A</v>
      </c>
      <c r="W11" s="263" t="e">
        <f t="shared" si="32"/>
        <v>#N/A</v>
      </c>
      <c r="X11" s="264" t="e">
        <f t="shared" si="14"/>
        <v>#N/A</v>
      </c>
      <c r="Y11" s="263" t="e">
        <f t="shared" si="33"/>
        <v>#N/A</v>
      </c>
      <c r="Z11" s="264" t="e">
        <f t="shared" si="15"/>
        <v>#N/A</v>
      </c>
      <c r="AA11" s="263" t="e">
        <f t="shared" si="34"/>
        <v>#N/A</v>
      </c>
      <c r="AB11" s="265" t="e">
        <f t="shared" si="15"/>
        <v>#N/A</v>
      </c>
      <c r="AC11" s="263" t="e">
        <f t="shared" si="35"/>
        <v>#N/A</v>
      </c>
      <c r="AD11" s="265" t="e">
        <f t="shared" si="15"/>
        <v>#N/A</v>
      </c>
      <c r="AE11" s="267" t="e">
        <f t="shared" si="36"/>
        <v>#N/A</v>
      </c>
      <c r="AF11" s="265" t="e">
        <f t="shared" si="15"/>
        <v>#N/A</v>
      </c>
      <c r="AG11" s="267" t="e">
        <f t="shared" si="37"/>
        <v>#N/A</v>
      </c>
      <c r="AH11" s="265" t="e">
        <f t="shared" si="15"/>
        <v>#N/A</v>
      </c>
      <c r="AI11" s="267" t="e">
        <f t="shared" si="38"/>
        <v>#N/A</v>
      </c>
      <c r="AJ11" s="265" t="e">
        <f t="shared" si="15"/>
        <v>#N/A</v>
      </c>
      <c r="AK11" s="267" t="e">
        <f t="shared" si="39"/>
        <v>#N/A</v>
      </c>
      <c r="AL11" s="265" t="e">
        <f t="shared" si="15"/>
        <v>#N/A</v>
      </c>
      <c r="AM11" s="269">
        <v>42</v>
      </c>
      <c r="AN11" s="281"/>
      <c r="AO11" s="271">
        <f t="shared" si="19"/>
        <v>0</v>
      </c>
      <c r="AP11" s="271"/>
      <c r="AQ11" s="282" t="e">
        <f t="shared" si="8"/>
        <v>#N/A</v>
      </c>
      <c r="AR11" s="273" t="e">
        <f t="shared" si="8"/>
        <v>#N/A</v>
      </c>
      <c r="AS11" s="274">
        <v>1420</v>
      </c>
      <c r="AT11" s="267" t="e">
        <f t="shared" si="1"/>
        <v>#N/A</v>
      </c>
      <c r="AU11" s="275" t="e">
        <f t="shared" si="20"/>
        <v>#N/A</v>
      </c>
      <c r="AV11" s="267" t="e">
        <f t="shared" si="40"/>
        <v>#N/A</v>
      </c>
      <c r="AW11" s="311" t="e">
        <f t="shared" si="16"/>
        <v>#N/A</v>
      </c>
      <c r="AX11" s="267" t="e">
        <f t="shared" si="41"/>
        <v>#N/A</v>
      </c>
      <c r="AY11" s="311" t="e">
        <f t="shared" si="17"/>
        <v>#N/A</v>
      </c>
      <c r="AZ11" s="267" t="e">
        <f t="shared" si="42"/>
        <v>#N/A</v>
      </c>
      <c r="BA11" s="275" t="e">
        <f t="shared" si="43"/>
        <v>#N/A</v>
      </c>
      <c r="BB11" s="267" t="e">
        <f t="shared" si="44"/>
        <v>#N/A</v>
      </c>
      <c r="BC11" s="275" t="e">
        <f t="shared" si="45"/>
        <v>#N/A</v>
      </c>
      <c r="BD11" s="267" t="e">
        <f t="shared" si="46"/>
        <v>#N/A</v>
      </c>
      <c r="BE11" s="275" t="e">
        <f t="shared" si="47"/>
        <v>#N/A</v>
      </c>
      <c r="BF11" s="267" t="e">
        <f t="shared" si="48"/>
        <v>#N/A</v>
      </c>
      <c r="BG11" s="275" t="e">
        <f t="shared" si="49"/>
        <v>#N/A</v>
      </c>
      <c r="BH11" s="267"/>
      <c r="BI11" s="275">
        <f t="shared" si="50"/>
        <v>0</v>
      </c>
      <c r="BJ11" s="267"/>
      <c r="BK11" s="275">
        <f t="shared" si="21"/>
        <v>0</v>
      </c>
      <c r="BL11" s="269">
        <v>63</v>
      </c>
      <c r="BM11" s="276"/>
      <c r="BN11" s="271"/>
      <c r="BO11" s="277" t="e">
        <f t="shared" si="9"/>
        <v>#N/A</v>
      </c>
      <c r="BP11" s="273"/>
      <c r="BQ11" s="273"/>
      <c r="BR11" s="273" t="e">
        <f t="shared" si="10"/>
        <v>#N/A</v>
      </c>
    </row>
    <row r="12" spans="1:151">
      <c r="A12" s="257">
        <f t="shared" si="11"/>
        <v>44851</v>
      </c>
      <c r="B12" s="258">
        <v>9</v>
      </c>
      <c r="C12" s="259">
        <f>[1]master!K13</f>
        <v>1020</v>
      </c>
      <c r="D12" s="260">
        <f t="shared" si="12"/>
        <v>110</v>
      </c>
      <c r="E12" s="261" t="e">
        <f t="shared" si="0"/>
        <v>#N/A</v>
      </c>
      <c r="F12" s="265" t="e">
        <f t="shared" si="18"/>
        <v>#N/A</v>
      </c>
      <c r="G12" s="263" t="e">
        <f t="shared" si="22"/>
        <v>#N/A</v>
      </c>
      <c r="H12" s="264" t="e">
        <f t="shared" si="23"/>
        <v>#N/A</v>
      </c>
      <c r="I12" s="263" t="e">
        <f t="shared" si="24"/>
        <v>#N/A</v>
      </c>
      <c r="J12" s="264" t="e">
        <f t="shared" si="2"/>
        <v>#N/A</v>
      </c>
      <c r="K12" s="263" t="e">
        <f t="shared" si="25"/>
        <v>#N/A</v>
      </c>
      <c r="L12" s="264" t="e">
        <f t="shared" si="2"/>
        <v>#N/A</v>
      </c>
      <c r="M12" s="263" t="e">
        <f t="shared" si="26"/>
        <v>#N/A</v>
      </c>
      <c r="N12" s="264" t="e">
        <f t="shared" si="27"/>
        <v>#N/A</v>
      </c>
      <c r="O12" s="263" t="e">
        <f t="shared" si="28"/>
        <v>#N/A</v>
      </c>
      <c r="P12" s="264" t="e">
        <f t="shared" si="4"/>
        <v>#N/A</v>
      </c>
      <c r="Q12" s="263" t="e">
        <f t="shared" si="29"/>
        <v>#N/A</v>
      </c>
      <c r="R12" s="264" t="e">
        <f t="shared" si="5"/>
        <v>#N/A</v>
      </c>
      <c r="S12" s="263" t="e">
        <f t="shared" si="30"/>
        <v>#N/A</v>
      </c>
      <c r="T12" s="264" t="e">
        <f t="shared" si="6"/>
        <v>#N/A</v>
      </c>
      <c r="U12" s="263" t="e">
        <f t="shared" si="31"/>
        <v>#N/A</v>
      </c>
      <c r="V12" s="264" t="e">
        <f t="shared" si="7"/>
        <v>#N/A</v>
      </c>
      <c r="W12" s="263" t="e">
        <f t="shared" si="32"/>
        <v>#N/A</v>
      </c>
      <c r="X12" s="264" t="e">
        <f t="shared" si="14"/>
        <v>#N/A</v>
      </c>
      <c r="Y12" s="263" t="e">
        <f t="shared" si="33"/>
        <v>#N/A</v>
      </c>
      <c r="Z12" s="264" t="e">
        <f t="shared" si="15"/>
        <v>#N/A</v>
      </c>
      <c r="AA12" s="263" t="e">
        <f t="shared" si="34"/>
        <v>#N/A</v>
      </c>
      <c r="AB12" s="265" t="e">
        <f t="shared" si="15"/>
        <v>#N/A</v>
      </c>
      <c r="AC12" s="263" t="e">
        <f t="shared" si="35"/>
        <v>#N/A</v>
      </c>
      <c r="AD12" s="265" t="e">
        <f t="shared" si="15"/>
        <v>#N/A</v>
      </c>
      <c r="AE12" s="267" t="e">
        <f t="shared" si="36"/>
        <v>#N/A</v>
      </c>
      <c r="AF12" s="265" t="e">
        <f t="shared" si="15"/>
        <v>#N/A</v>
      </c>
      <c r="AG12" s="267" t="e">
        <f t="shared" si="37"/>
        <v>#N/A</v>
      </c>
      <c r="AH12" s="265" t="e">
        <f t="shared" si="15"/>
        <v>#N/A</v>
      </c>
      <c r="AI12" s="267" t="e">
        <f t="shared" si="38"/>
        <v>#N/A</v>
      </c>
      <c r="AJ12" s="265" t="e">
        <f t="shared" si="15"/>
        <v>#N/A</v>
      </c>
      <c r="AK12" s="267" t="e">
        <f t="shared" si="39"/>
        <v>#N/A</v>
      </c>
      <c r="AL12" s="265" t="e">
        <f t="shared" si="15"/>
        <v>#N/A</v>
      </c>
      <c r="AM12" s="269">
        <v>45</v>
      </c>
      <c r="AN12" s="270"/>
      <c r="AO12" s="271">
        <f t="shared" si="19"/>
        <v>0</v>
      </c>
      <c r="AP12" s="271"/>
      <c r="AQ12" s="273" t="e">
        <f t="shared" si="8"/>
        <v>#N/A</v>
      </c>
      <c r="AR12" s="273" t="e">
        <f t="shared" si="8"/>
        <v>#N/A</v>
      </c>
      <c r="AS12" s="274">
        <v>1545</v>
      </c>
      <c r="AT12" s="267" t="e">
        <f t="shared" si="1"/>
        <v>#N/A</v>
      </c>
      <c r="AU12" s="275" t="e">
        <f t="shared" si="20"/>
        <v>#N/A</v>
      </c>
      <c r="AV12" s="267" t="e">
        <f t="shared" si="40"/>
        <v>#N/A</v>
      </c>
      <c r="AW12" s="311" t="e">
        <f t="shared" si="16"/>
        <v>#N/A</v>
      </c>
      <c r="AX12" s="267" t="e">
        <f t="shared" si="41"/>
        <v>#N/A</v>
      </c>
      <c r="AY12" s="311" t="e">
        <f t="shared" si="17"/>
        <v>#N/A</v>
      </c>
      <c r="AZ12" s="267" t="e">
        <f t="shared" si="42"/>
        <v>#N/A</v>
      </c>
      <c r="BA12" s="275" t="e">
        <f t="shared" si="43"/>
        <v>#N/A</v>
      </c>
      <c r="BB12" s="267" t="e">
        <f t="shared" si="44"/>
        <v>#N/A</v>
      </c>
      <c r="BC12" s="275" t="e">
        <f t="shared" si="45"/>
        <v>#N/A</v>
      </c>
      <c r="BD12" s="267" t="e">
        <f t="shared" si="46"/>
        <v>#N/A</v>
      </c>
      <c r="BE12" s="275" t="e">
        <f t="shared" si="47"/>
        <v>#N/A</v>
      </c>
      <c r="BF12" s="267" t="e">
        <f t="shared" si="48"/>
        <v>#N/A</v>
      </c>
      <c r="BG12" s="275" t="e">
        <f t="shared" si="49"/>
        <v>#N/A</v>
      </c>
      <c r="BH12" s="267"/>
      <c r="BI12" s="275">
        <f t="shared" si="50"/>
        <v>0</v>
      </c>
      <c r="BJ12" s="267"/>
      <c r="BK12" s="275">
        <f t="shared" si="21"/>
        <v>0</v>
      </c>
      <c r="BL12" s="269">
        <v>65</v>
      </c>
      <c r="BM12" s="276"/>
      <c r="BN12" s="271"/>
      <c r="BO12" s="277" t="e">
        <f t="shared" si="9"/>
        <v>#N/A</v>
      </c>
      <c r="BP12" s="273"/>
      <c r="BQ12" s="273"/>
      <c r="BR12" s="273" t="e">
        <f t="shared" si="10"/>
        <v>#N/A</v>
      </c>
    </row>
    <row r="13" spans="1:151">
      <c r="A13" s="257">
        <f t="shared" si="11"/>
        <v>44858</v>
      </c>
      <c r="B13" s="258">
        <v>10</v>
      </c>
      <c r="C13" s="259">
        <f>[1]master!K14</f>
        <v>1130</v>
      </c>
      <c r="D13" s="260">
        <f t="shared" si="12"/>
        <v>110</v>
      </c>
      <c r="E13" s="261" t="e">
        <f t="shared" si="0"/>
        <v>#N/A</v>
      </c>
      <c r="F13" s="265" t="e">
        <f t="shared" si="18"/>
        <v>#N/A</v>
      </c>
      <c r="G13" s="263" t="e">
        <f t="shared" si="22"/>
        <v>#N/A</v>
      </c>
      <c r="H13" s="264" t="e">
        <f t="shared" si="23"/>
        <v>#N/A</v>
      </c>
      <c r="I13" s="263" t="e">
        <f t="shared" si="24"/>
        <v>#N/A</v>
      </c>
      <c r="J13" s="264" t="e">
        <f t="shared" si="2"/>
        <v>#N/A</v>
      </c>
      <c r="K13" s="263" t="e">
        <f t="shared" si="25"/>
        <v>#N/A</v>
      </c>
      <c r="L13" s="264" t="e">
        <f t="shared" si="2"/>
        <v>#N/A</v>
      </c>
      <c r="M13" s="263" t="e">
        <f t="shared" si="26"/>
        <v>#N/A</v>
      </c>
      <c r="N13" s="264" t="e">
        <f t="shared" si="27"/>
        <v>#N/A</v>
      </c>
      <c r="O13" s="263" t="e">
        <f t="shared" si="28"/>
        <v>#N/A</v>
      </c>
      <c r="P13" s="264" t="e">
        <f t="shared" si="4"/>
        <v>#N/A</v>
      </c>
      <c r="Q13" s="263" t="e">
        <f t="shared" si="29"/>
        <v>#N/A</v>
      </c>
      <c r="R13" s="264" t="e">
        <f t="shared" si="5"/>
        <v>#N/A</v>
      </c>
      <c r="S13" s="263" t="e">
        <f t="shared" si="30"/>
        <v>#N/A</v>
      </c>
      <c r="T13" s="264" t="e">
        <f t="shared" si="6"/>
        <v>#N/A</v>
      </c>
      <c r="U13" s="263" t="e">
        <f t="shared" si="31"/>
        <v>#N/A</v>
      </c>
      <c r="V13" s="264" t="e">
        <f t="shared" si="7"/>
        <v>#N/A</v>
      </c>
      <c r="W13" s="263" t="e">
        <f t="shared" si="32"/>
        <v>#N/A</v>
      </c>
      <c r="X13" s="264" t="e">
        <f t="shared" si="14"/>
        <v>#N/A</v>
      </c>
      <c r="Y13" s="263" t="e">
        <f t="shared" si="33"/>
        <v>#N/A</v>
      </c>
      <c r="Z13" s="264" t="e">
        <f t="shared" si="15"/>
        <v>#N/A</v>
      </c>
      <c r="AA13" s="263" t="e">
        <f t="shared" si="34"/>
        <v>#N/A</v>
      </c>
      <c r="AB13" s="265" t="e">
        <f t="shared" si="15"/>
        <v>#N/A</v>
      </c>
      <c r="AC13" s="263" t="e">
        <f t="shared" si="35"/>
        <v>#N/A</v>
      </c>
      <c r="AD13" s="265" t="e">
        <f t="shared" si="15"/>
        <v>#N/A</v>
      </c>
      <c r="AE13" s="267" t="e">
        <f t="shared" si="36"/>
        <v>#N/A</v>
      </c>
      <c r="AF13" s="265" t="e">
        <f t="shared" si="15"/>
        <v>#N/A</v>
      </c>
      <c r="AG13" s="267" t="e">
        <f t="shared" si="37"/>
        <v>#N/A</v>
      </c>
      <c r="AH13" s="265" t="e">
        <f t="shared" si="15"/>
        <v>#N/A</v>
      </c>
      <c r="AI13" s="267" t="e">
        <f t="shared" si="38"/>
        <v>#N/A</v>
      </c>
      <c r="AJ13" s="265" t="e">
        <f t="shared" si="15"/>
        <v>#N/A</v>
      </c>
      <c r="AK13" s="267" t="e">
        <f t="shared" si="39"/>
        <v>#N/A</v>
      </c>
      <c r="AL13" s="265" t="e">
        <f t="shared" si="15"/>
        <v>#N/A</v>
      </c>
      <c r="AM13" s="269">
        <v>48</v>
      </c>
      <c r="AN13" s="270"/>
      <c r="AO13" s="271">
        <f t="shared" si="19"/>
        <v>0</v>
      </c>
      <c r="AP13" s="271"/>
      <c r="AQ13" s="273" t="e">
        <f t="shared" si="8"/>
        <v>#N/A</v>
      </c>
      <c r="AR13" s="273" t="e">
        <f t="shared" si="8"/>
        <v>#N/A</v>
      </c>
      <c r="AS13" s="274">
        <v>1670</v>
      </c>
      <c r="AT13" s="267" t="e">
        <f t="shared" si="1"/>
        <v>#N/A</v>
      </c>
      <c r="AU13" s="275" t="e">
        <f t="shared" si="20"/>
        <v>#N/A</v>
      </c>
      <c r="AV13" s="267" t="e">
        <f t="shared" si="40"/>
        <v>#N/A</v>
      </c>
      <c r="AW13" s="311" t="e">
        <f t="shared" si="16"/>
        <v>#N/A</v>
      </c>
      <c r="AX13" s="267" t="e">
        <f t="shared" si="41"/>
        <v>#N/A</v>
      </c>
      <c r="AY13" s="311" t="e">
        <f t="shared" si="17"/>
        <v>#N/A</v>
      </c>
      <c r="AZ13" s="267" t="e">
        <f t="shared" si="42"/>
        <v>#N/A</v>
      </c>
      <c r="BA13" s="275" t="e">
        <f t="shared" si="43"/>
        <v>#N/A</v>
      </c>
      <c r="BB13" s="267" t="e">
        <f t="shared" si="44"/>
        <v>#N/A</v>
      </c>
      <c r="BC13" s="275" t="e">
        <f t="shared" si="45"/>
        <v>#N/A</v>
      </c>
      <c r="BD13" s="267" t="e">
        <f t="shared" si="46"/>
        <v>#N/A</v>
      </c>
      <c r="BE13" s="275" t="e">
        <f t="shared" si="47"/>
        <v>#N/A</v>
      </c>
      <c r="BF13" s="267" t="e">
        <f t="shared" si="48"/>
        <v>#N/A</v>
      </c>
      <c r="BG13" s="275" t="e">
        <f t="shared" si="49"/>
        <v>#N/A</v>
      </c>
      <c r="BH13" s="267"/>
      <c r="BI13" s="275">
        <f t="shared" si="50"/>
        <v>0</v>
      </c>
      <c r="BJ13" s="267"/>
      <c r="BK13" s="275">
        <f t="shared" si="21"/>
        <v>0</v>
      </c>
      <c r="BL13" s="269">
        <v>67</v>
      </c>
      <c r="BM13" s="276"/>
      <c r="BN13" s="271"/>
      <c r="BO13" s="277" t="e">
        <f t="shared" si="9"/>
        <v>#N/A</v>
      </c>
      <c r="BP13" s="273"/>
      <c r="BQ13" s="273"/>
      <c r="BR13" s="273" t="e">
        <f t="shared" si="10"/>
        <v>#N/A</v>
      </c>
    </row>
    <row r="14" spans="1:151">
      <c r="A14" s="257">
        <f t="shared" si="11"/>
        <v>44865</v>
      </c>
      <c r="B14" s="258">
        <v>11</v>
      </c>
      <c r="C14" s="259">
        <f>[1]master!K15</f>
        <v>1240</v>
      </c>
      <c r="D14" s="260">
        <f t="shared" si="12"/>
        <v>110</v>
      </c>
      <c r="E14" s="261" t="e">
        <f t="shared" si="0"/>
        <v>#N/A</v>
      </c>
      <c r="F14" s="265" t="e">
        <f t="shared" si="18"/>
        <v>#N/A</v>
      </c>
      <c r="G14" s="263" t="e">
        <f t="shared" si="22"/>
        <v>#N/A</v>
      </c>
      <c r="H14" s="264" t="e">
        <f t="shared" si="23"/>
        <v>#N/A</v>
      </c>
      <c r="I14" s="263" t="e">
        <f t="shared" si="24"/>
        <v>#N/A</v>
      </c>
      <c r="J14" s="264" t="e">
        <f t="shared" si="2"/>
        <v>#N/A</v>
      </c>
      <c r="K14" s="263" t="e">
        <f t="shared" si="25"/>
        <v>#N/A</v>
      </c>
      <c r="L14" s="264" t="e">
        <f t="shared" si="2"/>
        <v>#N/A</v>
      </c>
      <c r="M14" s="263" t="e">
        <f t="shared" si="26"/>
        <v>#N/A</v>
      </c>
      <c r="N14" s="264" t="e">
        <f t="shared" si="27"/>
        <v>#N/A</v>
      </c>
      <c r="O14" s="263" t="e">
        <f t="shared" si="28"/>
        <v>#N/A</v>
      </c>
      <c r="P14" s="264" t="e">
        <f t="shared" si="4"/>
        <v>#N/A</v>
      </c>
      <c r="Q14" s="263" t="e">
        <f t="shared" si="29"/>
        <v>#N/A</v>
      </c>
      <c r="R14" s="264" t="e">
        <f t="shared" si="5"/>
        <v>#N/A</v>
      </c>
      <c r="S14" s="263" t="e">
        <f t="shared" si="30"/>
        <v>#N/A</v>
      </c>
      <c r="T14" s="264" t="e">
        <f t="shared" si="6"/>
        <v>#N/A</v>
      </c>
      <c r="U14" s="263" t="e">
        <f t="shared" si="31"/>
        <v>#N/A</v>
      </c>
      <c r="V14" s="264" t="e">
        <f t="shared" si="7"/>
        <v>#N/A</v>
      </c>
      <c r="W14" s="263" t="e">
        <f t="shared" si="32"/>
        <v>#N/A</v>
      </c>
      <c r="X14" s="264" t="e">
        <f t="shared" si="14"/>
        <v>#N/A</v>
      </c>
      <c r="Y14" s="263" t="e">
        <f t="shared" si="33"/>
        <v>#N/A</v>
      </c>
      <c r="Z14" s="264" t="e">
        <f t="shared" si="15"/>
        <v>#N/A</v>
      </c>
      <c r="AA14" s="263" t="e">
        <f t="shared" si="34"/>
        <v>#N/A</v>
      </c>
      <c r="AB14" s="265" t="e">
        <f t="shared" si="15"/>
        <v>#N/A</v>
      </c>
      <c r="AC14" s="263" t="e">
        <f t="shared" si="35"/>
        <v>#N/A</v>
      </c>
      <c r="AD14" s="265" t="e">
        <f t="shared" si="15"/>
        <v>#N/A</v>
      </c>
      <c r="AE14" s="267" t="e">
        <f t="shared" si="36"/>
        <v>#N/A</v>
      </c>
      <c r="AF14" s="265" t="e">
        <f t="shared" si="15"/>
        <v>#N/A</v>
      </c>
      <c r="AG14" s="267" t="e">
        <f t="shared" si="37"/>
        <v>#N/A</v>
      </c>
      <c r="AH14" s="265" t="e">
        <f t="shared" si="15"/>
        <v>#N/A</v>
      </c>
      <c r="AI14" s="267" t="e">
        <f t="shared" si="38"/>
        <v>#N/A</v>
      </c>
      <c r="AJ14" s="265" t="e">
        <f t="shared" si="15"/>
        <v>#N/A</v>
      </c>
      <c r="AK14" s="267" t="e">
        <f t="shared" si="39"/>
        <v>#N/A</v>
      </c>
      <c r="AL14" s="265" t="e">
        <f t="shared" si="15"/>
        <v>#N/A</v>
      </c>
      <c r="AM14" s="269">
        <v>52</v>
      </c>
      <c r="AN14" s="270"/>
      <c r="AO14" s="271">
        <f t="shared" si="19"/>
        <v>0</v>
      </c>
      <c r="AP14" s="271"/>
      <c r="AQ14" s="273" t="e">
        <f t="shared" si="8"/>
        <v>#N/A</v>
      </c>
      <c r="AR14" s="273" t="e">
        <f t="shared" si="8"/>
        <v>#N/A</v>
      </c>
      <c r="AS14" s="274">
        <v>1795</v>
      </c>
      <c r="AT14" s="267" t="e">
        <f t="shared" si="1"/>
        <v>#N/A</v>
      </c>
      <c r="AU14" s="275" t="e">
        <f t="shared" si="20"/>
        <v>#N/A</v>
      </c>
      <c r="AV14" s="267" t="e">
        <f t="shared" si="40"/>
        <v>#N/A</v>
      </c>
      <c r="AW14" s="311" t="e">
        <f t="shared" si="16"/>
        <v>#N/A</v>
      </c>
      <c r="AX14" s="267" t="e">
        <f t="shared" si="41"/>
        <v>#N/A</v>
      </c>
      <c r="AY14" s="311" t="e">
        <f t="shared" si="17"/>
        <v>#N/A</v>
      </c>
      <c r="AZ14" s="267" t="e">
        <f t="shared" si="42"/>
        <v>#N/A</v>
      </c>
      <c r="BA14" s="275" t="e">
        <f t="shared" si="43"/>
        <v>#N/A</v>
      </c>
      <c r="BB14" s="267" t="e">
        <f t="shared" si="44"/>
        <v>#N/A</v>
      </c>
      <c r="BC14" s="275" t="e">
        <f t="shared" si="45"/>
        <v>#N/A</v>
      </c>
      <c r="BD14" s="267" t="e">
        <f t="shared" si="46"/>
        <v>#N/A</v>
      </c>
      <c r="BE14" s="275" t="e">
        <f t="shared" si="47"/>
        <v>#N/A</v>
      </c>
      <c r="BF14" s="267" t="e">
        <f t="shared" si="48"/>
        <v>#N/A</v>
      </c>
      <c r="BG14" s="275" t="e">
        <f t="shared" si="49"/>
        <v>#N/A</v>
      </c>
      <c r="BH14" s="267"/>
      <c r="BI14" s="275">
        <f t="shared" si="50"/>
        <v>0</v>
      </c>
      <c r="BJ14" s="267"/>
      <c r="BK14" s="275">
        <f t="shared" si="21"/>
        <v>0</v>
      </c>
      <c r="BL14" s="269">
        <v>69</v>
      </c>
      <c r="BM14" s="276"/>
      <c r="BN14" s="271"/>
      <c r="BO14" s="277" t="e">
        <f t="shared" si="9"/>
        <v>#N/A</v>
      </c>
      <c r="BP14" s="273"/>
      <c r="BQ14" s="273"/>
      <c r="BR14" s="273" t="e">
        <f t="shared" si="10"/>
        <v>#N/A</v>
      </c>
    </row>
    <row r="15" spans="1:151">
      <c r="A15" s="257">
        <f t="shared" si="11"/>
        <v>44872</v>
      </c>
      <c r="B15" s="258">
        <v>12</v>
      </c>
      <c r="C15" s="259">
        <f>[1]master!K16</f>
        <v>1340</v>
      </c>
      <c r="D15" s="260">
        <f t="shared" si="12"/>
        <v>100</v>
      </c>
      <c r="E15" s="261" t="e">
        <f t="shared" si="0"/>
        <v>#N/A</v>
      </c>
      <c r="F15" s="265" t="e">
        <f t="shared" si="18"/>
        <v>#N/A</v>
      </c>
      <c r="G15" s="263" t="e">
        <f t="shared" si="22"/>
        <v>#N/A</v>
      </c>
      <c r="H15" s="264" t="e">
        <f t="shared" si="23"/>
        <v>#N/A</v>
      </c>
      <c r="I15" s="263" t="e">
        <f t="shared" si="24"/>
        <v>#N/A</v>
      </c>
      <c r="J15" s="264" t="e">
        <f t="shared" si="2"/>
        <v>#N/A</v>
      </c>
      <c r="K15" s="263" t="e">
        <f t="shared" si="25"/>
        <v>#N/A</v>
      </c>
      <c r="L15" s="264" t="e">
        <f t="shared" si="2"/>
        <v>#N/A</v>
      </c>
      <c r="M15" s="263" t="e">
        <f t="shared" si="26"/>
        <v>#N/A</v>
      </c>
      <c r="N15" s="264" t="e">
        <f t="shared" si="27"/>
        <v>#N/A</v>
      </c>
      <c r="O15" s="263" t="e">
        <f t="shared" si="28"/>
        <v>#N/A</v>
      </c>
      <c r="P15" s="264" t="e">
        <f t="shared" si="4"/>
        <v>#N/A</v>
      </c>
      <c r="Q15" s="263" t="e">
        <f t="shared" si="29"/>
        <v>#N/A</v>
      </c>
      <c r="R15" s="264" t="e">
        <f t="shared" si="5"/>
        <v>#N/A</v>
      </c>
      <c r="S15" s="263" t="e">
        <f t="shared" si="30"/>
        <v>#N/A</v>
      </c>
      <c r="T15" s="264" t="e">
        <f t="shared" si="6"/>
        <v>#N/A</v>
      </c>
      <c r="U15" s="263" t="e">
        <f t="shared" si="31"/>
        <v>#N/A</v>
      </c>
      <c r="V15" s="264" t="e">
        <f t="shared" si="7"/>
        <v>#N/A</v>
      </c>
      <c r="W15" s="263" t="e">
        <f t="shared" si="32"/>
        <v>#N/A</v>
      </c>
      <c r="X15" s="264" t="e">
        <f t="shared" si="14"/>
        <v>#N/A</v>
      </c>
      <c r="Y15" s="263" t="e">
        <f t="shared" si="33"/>
        <v>#N/A</v>
      </c>
      <c r="Z15" s="264" t="e">
        <f t="shared" si="15"/>
        <v>#N/A</v>
      </c>
      <c r="AA15" s="263" t="e">
        <f t="shared" si="34"/>
        <v>#N/A</v>
      </c>
      <c r="AB15" s="265" t="e">
        <f t="shared" si="15"/>
        <v>#N/A</v>
      </c>
      <c r="AC15" s="263" t="e">
        <f t="shared" si="35"/>
        <v>#N/A</v>
      </c>
      <c r="AD15" s="265" t="e">
        <f t="shared" si="15"/>
        <v>#N/A</v>
      </c>
      <c r="AE15" s="267" t="e">
        <f t="shared" si="36"/>
        <v>#N/A</v>
      </c>
      <c r="AF15" s="265" t="e">
        <f t="shared" si="15"/>
        <v>#N/A</v>
      </c>
      <c r="AG15" s="267" t="e">
        <f t="shared" si="37"/>
        <v>#N/A</v>
      </c>
      <c r="AH15" s="265" t="e">
        <f t="shared" si="15"/>
        <v>#N/A</v>
      </c>
      <c r="AI15" s="267" t="e">
        <f t="shared" si="38"/>
        <v>#N/A</v>
      </c>
      <c r="AJ15" s="265" t="e">
        <f t="shared" si="15"/>
        <v>#N/A</v>
      </c>
      <c r="AK15" s="267" t="e">
        <f t="shared" si="39"/>
        <v>#N/A</v>
      </c>
      <c r="AL15" s="265" t="e">
        <f t="shared" si="15"/>
        <v>#N/A</v>
      </c>
      <c r="AM15" s="269">
        <v>56</v>
      </c>
      <c r="AN15" s="270"/>
      <c r="AO15" s="271">
        <f t="shared" si="19"/>
        <v>0</v>
      </c>
      <c r="AP15" s="271"/>
      <c r="AQ15" s="273" t="e">
        <f t="shared" si="8"/>
        <v>#N/A</v>
      </c>
      <c r="AR15" s="273" t="e">
        <f t="shared" si="8"/>
        <v>#N/A</v>
      </c>
      <c r="AS15" s="274">
        <v>1920</v>
      </c>
      <c r="AT15" s="267" t="e">
        <f t="shared" si="1"/>
        <v>#N/A</v>
      </c>
      <c r="AU15" s="275" t="e">
        <f t="shared" si="20"/>
        <v>#N/A</v>
      </c>
      <c r="AV15" s="267" t="e">
        <f t="shared" si="40"/>
        <v>#N/A</v>
      </c>
      <c r="AW15" s="311" t="e">
        <f t="shared" si="16"/>
        <v>#N/A</v>
      </c>
      <c r="AX15" s="267" t="e">
        <f t="shared" si="41"/>
        <v>#N/A</v>
      </c>
      <c r="AY15" s="311" t="e">
        <f t="shared" si="17"/>
        <v>#N/A</v>
      </c>
      <c r="AZ15" s="267" t="e">
        <f t="shared" si="42"/>
        <v>#N/A</v>
      </c>
      <c r="BA15" s="275" t="e">
        <f t="shared" si="43"/>
        <v>#N/A</v>
      </c>
      <c r="BB15" s="267" t="e">
        <f t="shared" si="44"/>
        <v>#N/A</v>
      </c>
      <c r="BC15" s="275" t="e">
        <f t="shared" si="45"/>
        <v>#N/A</v>
      </c>
      <c r="BD15" s="267" t="e">
        <f t="shared" si="46"/>
        <v>#N/A</v>
      </c>
      <c r="BE15" s="275" t="e">
        <f t="shared" si="47"/>
        <v>#N/A</v>
      </c>
      <c r="BF15" s="267" t="e">
        <f t="shared" si="48"/>
        <v>#N/A</v>
      </c>
      <c r="BG15" s="275" t="e">
        <f t="shared" si="49"/>
        <v>#N/A</v>
      </c>
      <c r="BH15" s="267"/>
      <c r="BI15" s="275">
        <f t="shared" si="50"/>
        <v>0</v>
      </c>
      <c r="BJ15" s="267"/>
      <c r="BK15" s="275">
        <f t="shared" si="21"/>
        <v>0</v>
      </c>
      <c r="BL15" s="269">
        <v>71</v>
      </c>
      <c r="BM15" s="276"/>
      <c r="BN15" s="271"/>
      <c r="BO15" s="277" t="e">
        <f t="shared" si="9"/>
        <v>#N/A</v>
      </c>
      <c r="BP15" s="273"/>
      <c r="BQ15" s="273"/>
      <c r="BR15" s="273" t="e">
        <f t="shared" si="10"/>
        <v>#N/A</v>
      </c>
    </row>
    <row r="16" spans="1:151">
      <c r="A16" s="257">
        <f t="shared" si="11"/>
        <v>44879</v>
      </c>
      <c r="B16" s="258">
        <v>13</v>
      </c>
      <c r="C16" s="259">
        <f>[1]master!K17</f>
        <v>1440</v>
      </c>
      <c r="D16" s="260">
        <f t="shared" si="12"/>
        <v>100</v>
      </c>
      <c r="E16" s="261" t="e">
        <f t="shared" si="0"/>
        <v>#N/A</v>
      </c>
      <c r="F16" s="265" t="e">
        <f t="shared" si="18"/>
        <v>#N/A</v>
      </c>
      <c r="G16" s="263" t="e">
        <f t="shared" si="22"/>
        <v>#N/A</v>
      </c>
      <c r="H16" s="264" t="e">
        <f t="shared" si="23"/>
        <v>#N/A</v>
      </c>
      <c r="I16" s="263" t="e">
        <f t="shared" si="24"/>
        <v>#N/A</v>
      </c>
      <c r="J16" s="264" t="e">
        <f t="shared" si="2"/>
        <v>#N/A</v>
      </c>
      <c r="K16" s="263" t="e">
        <f t="shared" si="25"/>
        <v>#N/A</v>
      </c>
      <c r="L16" s="264" t="e">
        <f t="shared" si="2"/>
        <v>#N/A</v>
      </c>
      <c r="M16" s="263" t="e">
        <f t="shared" si="26"/>
        <v>#N/A</v>
      </c>
      <c r="N16" s="264" t="e">
        <f t="shared" si="27"/>
        <v>#N/A</v>
      </c>
      <c r="O16" s="263" t="e">
        <f t="shared" si="28"/>
        <v>#N/A</v>
      </c>
      <c r="P16" s="264" t="e">
        <f t="shared" si="4"/>
        <v>#N/A</v>
      </c>
      <c r="Q16" s="263" t="e">
        <f t="shared" si="29"/>
        <v>#N/A</v>
      </c>
      <c r="R16" s="264" t="e">
        <f t="shared" si="5"/>
        <v>#N/A</v>
      </c>
      <c r="S16" s="263" t="e">
        <f t="shared" si="30"/>
        <v>#N/A</v>
      </c>
      <c r="T16" s="264" t="e">
        <f t="shared" si="6"/>
        <v>#N/A</v>
      </c>
      <c r="U16" s="263" t="e">
        <f t="shared" si="31"/>
        <v>#N/A</v>
      </c>
      <c r="V16" s="264" t="e">
        <f t="shared" si="7"/>
        <v>#N/A</v>
      </c>
      <c r="W16" s="263" t="e">
        <f t="shared" si="32"/>
        <v>#N/A</v>
      </c>
      <c r="X16" s="264" t="e">
        <f t="shared" si="14"/>
        <v>#N/A</v>
      </c>
      <c r="Y16" s="263" t="e">
        <f t="shared" si="33"/>
        <v>#N/A</v>
      </c>
      <c r="Z16" s="264" t="e">
        <f t="shared" si="15"/>
        <v>#N/A</v>
      </c>
      <c r="AA16" s="263" t="e">
        <f t="shared" si="34"/>
        <v>#N/A</v>
      </c>
      <c r="AB16" s="265" t="e">
        <f t="shared" si="15"/>
        <v>#N/A</v>
      </c>
      <c r="AC16" s="263" t="e">
        <f t="shared" si="35"/>
        <v>#N/A</v>
      </c>
      <c r="AD16" s="265" t="e">
        <f t="shared" si="15"/>
        <v>#N/A</v>
      </c>
      <c r="AE16" s="267" t="e">
        <f t="shared" si="36"/>
        <v>#N/A</v>
      </c>
      <c r="AF16" s="265" t="e">
        <f t="shared" si="15"/>
        <v>#N/A</v>
      </c>
      <c r="AG16" s="267" t="e">
        <f t="shared" si="37"/>
        <v>#N/A</v>
      </c>
      <c r="AH16" s="265" t="e">
        <f t="shared" si="15"/>
        <v>#N/A</v>
      </c>
      <c r="AI16" s="267" t="e">
        <f t="shared" si="38"/>
        <v>#N/A</v>
      </c>
      <c r="AJ16" s="265" t="e">
        <f t="shared" si="15"/>
        <v>#N/A</v>
      </c>
      <c r="AK16" s="267" t="e">
        <f t="shared" si="39"/>
        <v>#N/A</v>
      </c>
      <c r="AL16" s="265" t="e">
        <f t="shared" si="15"/>
        <v>#N/A</v>
      </c>
      <c r="AM16" s="269">
        <v>61</v>
      </c>
      <c r="AN16" s="270"/>
      <c r="AO16" s="271">
        <f t="shared" si="19"/>
        <v>0</v>
      </c>
      <c r="AP16" s="271"/>
      <c r="AQ16" s="273" t="e">
        <f t="shared" si="8"/>
        <v>#N/A</v>
      </c>
      <c r="AR16" s="273" t="e">
        <f t="shared" si="8"/>
        <v>#N/A</v>
      </c>
      <c r="AS16" s="274">
        <v>2045</v>
      </c>
      <c r="AT16" s="267" t="e">
        <f t="shared" si="1"/>
        <v>#N/A</v>
      </c>
      <c r="AU16" s="275" t="e">
        <f t="shared" si="20"/>
        <v>#N/A</v>
      </c>
      <c r="AV16" s="267" t="e">
        <f t="shared" si="40"/>
        <v>#N/A</v>
      </c>
      <c r="AW16" s="311" t="e">
        <f t="shared" si="16"/>
        <v>#N/A</v>
      </c>
      <c r="AX16" s="267" t="e">
        <f t="shared" si="41"/>
        <v>#N/A</v>
      </c>
      <c r="AY16" s="311" t="e">
        <f t="shared" si="17"/>
        <v>#N/A</v>
      </c>
      <c r="AZ16" s="267" t="e">
        <f t="shared" si="42"/>
        <v>#N/A</v>
      </c>
      <c r="BA16" s="275" t="e">
        <f t="shared" si="43"/>
        <v>#N/A</v>
      </c>
      <c r="BB16" s="267" t="e">
        <f t="shared" si="44"/>
        <v>#N/A</v>
      </c>
      <c r="BC16" s="275" t="e">
        <f t="shared" si="45"/>
        <v>#N/A</v>
      </c>
      <c r="BD16" s="267" t="e">
        <f t="shared" si="46"/>
        <v>#N/A</v>
      </c>
      <c r="BE16" s="275" t="e">
        <f t="shared" si="47"/>
        <v>#N/A</v>
      </c>
      <c r="BF16" s="267" t="e">
        <f t="shared" si="48"/>
        <v>#N/A</v>
      </c>
      <c r="BG16" s="275" t="e">
        <f t="shared" si="49"/>
        <v>#N/A</v>
      </c>
      <c r="BH16" s="267"/>
      <c r="BI16" s="275">
        <f t="shared" si="50"/>
        <v>0</v>
      </c>
      <c r="BJ16" s="267"/>
      <c r="BK16" s="275">
        <f t="shared" si="21"/>
        <v>0</v>
      </c>
      <c r="BL16" s="269">
        <v>75</v>
      </c>
      <c r="BM16" s="276"/>
      <c r="BN16" s="271"/>
      <c r="BO16" s="277" t="e">
        <f t="shared" si="9"/>
        <v>#N/A</v>
      </c>
      <c r="BP16" s="273"/>
      <c r="BQ16" s="273"/>
      <c r="BR16" s="273" t="e">
        <f t="shared" si="10"/>
        <v>#N/A</v>
      </c>
    </row>
    <row r="17" spans="1:70">
      <c r="A17" s="257">
        <f t="shared" si="11"/>
        <v>44886</v>
      </c>
      <c r="B17" s="258">
        <v>14</v>
      </c>
      <c r="C17" s="259">
        <f>[1]master!K18</f>
        <v>1540</v>
      </c>
      <c r="D17" s="260">
        <f t="shared" si="12"/>
        <v>100</v>
      </c>
      <c r="E17" s="261" t="e">
        <f t="shared" si="0"/>
        <v>#N/A</v>
      </c>
      <c r="F17" s="265" t="e">
        <f t="shared" si="18"/>
        <v>#N/A</v>
      </c>
      <c r="G17" s="263" t="e">
        <f t="shared" si="22"/>
        <v>#N/A</v>
      </c>
      <c r="H17" s="264" t="e">
        <f t="shared" si="23"/>
        <v>#N/A</v>
      </c>
      <c r="I17" s="263" t="e">
        <f t="shared" si="24"/>
        <v>#N/A</v>
      </c>
      <c r="J17" s="264" t="e">
        <f t="shared" si="2"/>
        <v>#N/A</v>
      </c>
      <c r="K17" s="263" t="e">
        <f t="shared" si="25"/>
        <v>#N/A</v>
      </c>
      <c r="L17" s="264" t="e">
        <f t="shared" si="2"/>
        <v>#N/A</v>
      </c>
      <c r="M17" s="263" t="e">
        <f t="shared" si="26"/>
        <v>#N/A</v>
      </c>
      <c r="N17" s="264" t="e">
        <f t="shared" si="27"/>
        <v>#N/A</v>
      </c>
      <c r="O17" s="263" t="e">
        <f t="shared" si="28"/>
        <v>#N/A</v>
      </c>
      <c r="P17" s="264" t="e">
        <f t="shared" si="4"/>
        <v>#N/A</v>
      </c>
      <c r="Q17" s="263" t="e">
        <f t="shared" si="29"/>
        <v>#N/A</v>
      </c>
      <c r="R17" s="264" t="e">
        <f t="shared" si="5"/>
        <v>#N/A</v>
      </c>
      <c r="S17" s="263" t="e">
        <f t="shared" si="30"/>
        <v>#N/A</v>
      </c>
      <c r="T17" s="264" t="e">
        <f t="shared" si="6"/>
        <v>#N/A</v>
      </c>
      <c r="U17" s="263" t="e">
        <f t="shared" si="31"/>
        <v>#N/A</v>
      </c>
      <c r="V17" s="264" t="e">
        <f t="shared" si="7"/>
        <v>#N/A</v>
      </c>
      <c r="W17" s="263" t="e">
        <f t="shared" si="32"/>
        <v>#N/A</v>
      </c>
      <c r="X17" s="264" t="e">
        <f t="shared" si="14"/>
        <v>#N/A</v>
      </c>
      <c r="Y17" s="263" t="e">
        <f t="shared" si="33"/>
        <v>#N/A</v>
      </c>
      <c r="Z17" s="264" t="e">
        <f t="shared" si="15"/>
        <v>#N/A</v>
      </c>
      <c r="AA17" s="263" t="e">
        <f t="shared" si="34"/>
        <v>#N/A</v>
      </c>
      <c r="AB17" s="265" t="e">
        <f t="shared" si="15"/>
        <v>#N/A</v>
      </c>
      <c r="AC17" s="263" t="e">
        <f t="shared" si="35"/>
        <v>#N/A</v>
      </c>
      <c r="AD17" s="265" t="e">
        <f t="shared" si="15"/>
        <v>#N/A</v>
      </c>
      <c r="AE17" s="267" t="e">
        <f t="shared" si="36"/>
        <v>#N/A</v>
      </c>
      <c r="AF17" s="265" t="e">
        <f t="shared" si="15"/>
        <v>#N/A</v>
      </c>
      <c r="AG17" s="267" t="e">
        <f t="shared" si="37"/>
        <v>#N/A</v>
      </c>
      <c r="AH17" s="265" t="e">
        <f t="shared" si="15"/>
        <v>#N/A</v>
      </c>
      <c r="AI17" s="267" t="e">
        <f t="shared" si="38"/>
        <v>#N/A</v>
      </c>
      <c r="AJ17" s="265" t="e">
        <f t="shared" si="15"/>
        <v>#N/A</v>
      </c>
      <c r="AK17" s="267" t="e">
        <f t="shared" si="39"/>
        <v>#N/A</v>
      </c>
      <c r="AL17" s="265" t="e">
        <f t="shared" si="15"/>
        <v>#N/A</v>
      </c>
      <c r="AM17" s="269">
        <v>67</v>
      </c>
      <c r="AN17" s="270"/>
      <c r="AO17" s="271">
        <f t="shared" si="19"/>
        <v>0</v>
      </c>
      <c r="AP17" s="271"/>
      <c r="AQ17" s="273" t="e">
        <f t="shared" si="8"/>
        <v>#N/A</v>
      </c>
      <c r="AR17" s="273" t="e">
        <f t="shared" si="8"/>
        <v>#N/A</v>
      </c>
      <c r="AS17" s="274">
        <v>2170</v>
      </c>
      <c r="AT17" s="267" t="e">
        <f t="shared" si="1"/>
        <v>#N/A</v>
      </c>
      <c r="AU17" s="275" t="e">
        <f t="shared" si="20"/>
        <v>#N/A</v>
      </c>
      <c r="AV17" s="267" t="e">
        <f t="shared" si="40"/>
        <v>#N/A</v>
      </c>
      <c r="AW17" s="311" t="e">
        <f t="shared" si="16"/>
        <v>#N/A</v>
      </c>
      <c r="AX17" s="267" t="e">
        <f t="shared" si="41"/>
        <v>#N/A</v>
      </c>
      <c r="AY17" s="311" t="e">
        <f t="shared" si="17"/>
        <v>#N/A</v>
      </c>
      <c r="AZ17" s="267" t="e">
        <f t="shared" si="42"/>
        <v>#N/A</v>
      </c>
      <c r="BA17" s="275" t="e">
        <f t="shared" si="43"/>
        <v>#N/A</v>
      </c>
      <c r="BB17" s="267" t="e">
        <f t="shared" si="44"/>
        <v>#N/A</v>
      </c>
      <c r="BC17" s="275" t="e">
        <f t="shared" si="45"/>
        <v>#N/A</v>
      </c>
      <c r="BD17" s="267" t="e">
        <f t="shared" si="46"/>
        <v>#N/A</v>
      </c>
      <c r="BE17" s="275" t="e">
        <f t="shared" si="47"/>
        <v>#N/A</v>
      </c>
      <c r="BF17" s="267" t="e">
        <f t="shared" si="48"/>
        <v>#N/A</v>
      </c>
      <c r="BG17" s="275" t="e">
        <f t="shared" si="49"/>
        <v>#N/A</v>
      </c>
      <c r="BH17" s="267"/>
      <c r="BI17" s="275">
        <f t="shared" si="50"/>
        <v>0</v>
      </c>
      <c r="BJ17" s="267"/>
      <c r="BK17" s="275">
        <f t="shared" si="21"/>
        <v>0</v>
      </c>
      <c r="BL17" s="269">
        <v>80</v>
      </c>
      <c r="BM17" s="276"/>
      <c r="BN17" s="271"/>
      <c r="BO17" s="277" t="e">
        <f t="shared" si="9"/>
        <v>#N/A</v>
      </c>
      <c r="BP17" s="273"/>
      <c r="BQ17" s="273"/>
      <c r="BR17" s="273" t="e">
        <f t="shared" si="10"/>
        <v>#N/A</v>
      </c>
    </row>
    <row r="18" spans="1:70">
      <c r="A18" s="257">
        <f t="shared" si="11"/>
        <v>44893</v>
      </c>
      <c r="B18" s="258">
        <v>15</v>
      </c>
      <c r="C18" s="259">
        <f>[1]master!K19</f>
        <v>1650</v>
      </c>
      <c r="D18" s="260">
        <f t="shared" si="12"/>
        <v>110</v>
      </c>
      <c r="E18" s="261" t="e">
        <f t="shared" si="0"/>
        <v>#N/A</v>
      </c>
      <c r="F18" s="265" t="e">
        <f t="shared" si="18"/>
        <v>#N/A</v>
      </c>
      <c r="G18" s="263" t="e">
        <f t="shared" si="22"/>
        <v>#N/A</v>
      </c>
      <c r="H18" s="264" t="e">
        <f t="shared" si="23"/>
        <v>#N/A</v>
      </c>
      <c r="I18" s="263" t="e">
        <f t="shared" si="24"/>
        <v>#N/A</v>
      </c>
      <c r="J18" s="264" t="e">
        <f t="shared" si="2"/>
        <v>#N/A</v>
      </c>
      <c r="K18" s="263" t="e">
        <f t="shared" si="25"/>
        <v>#N/A</v>
      </c>
      <c r="L18" s="264" t="e">
        <f t="shared" si="2"/>
        <v>#N/A</v>
      </c>
      <c r="M18" s="263" t="e">
        <f t="shared" si="26"/>
        <v>#N/A</v>
      </c>
      <c r="N18" s="264" t="e">
        <f t="shared" si="27"/>
        <v>#N/A</v>
      </c>
      <c r="O18" s="263" t="e">
        <f t="shared" si="28"/>
        <v>#N/A</v>
      </c>
      <c r="P18" s="264" t="e">
        <f t="shared" si="4"/>
        <v>#N/A</v>
      </c>
      <c r="Q18" s="263" t="e">
        <f t="shared" si="29"/>
        <v>#N/A</v>
      </c>
      <c r="R18" s="264" t="e">
        <f t="shared" si="5"/>
        <v>#N/A</v>
      </c>
      <c r="S18" s="263" t="e">
        <f t="shared" si="30"/>
        <v>#N/A</v>
      </c>
      <c r="T18" s="264" t="e">
        <f t="shared" si="6"/>
        <v>#N/A</v>
      </c>
      <c r="U18" s="263" t="e">
        <f t="shared" si="31"/>
        <v>#N/A</v>
      </c>
      <c r="V18" s="264" t="e">
        <f t="shared" si="7"/>
        <v>#N/A</v>
      </c>
      <c r="W18" s="263" t="e">
        <f t="shared" si="32"/>
        <v>#N/A</v>
      </c>
      <c r="X18" s="264" t="e">
        <f t="shared" si="14"/>
        <v>#N/A</v>
      </c>
      <c r="Y18" s="263" t="e">
        <f t="shared" si="33"/>
        <v>#N/A</v>
      </c>
      <c r="Z18" s="264" t="e">
        <f t="shared" si="15"/>
        <v>#N/A</v>
      </c>
      <c r="AA18" s="263" t="e">
        <f t="shared" si="34"/>
        <v>#N/A</v>
      </c>
      <c r="AB18" s="265" t="e">
        <f t="shared" si="15"/>
        <v>#N/A</v>
      </c>
      <c r="AC18" s="263" t="e">
        <f t="shared" si="35"/>
        <v>#N/A</v>
      </c>
      <c r="AD18" s="265" t="e">
        <f t="shared" si="15"/>
        <v>#N/A</v>
      </c>
      <c r="AE18" s="267" t="e">
        <f t="shared" si="36"/>
        <v>#N/A</v>
      </c>
      <c r="AF18" s="265" t="e">
        <f t="shared" si="15"/>
        <v>#N/A</v>
      </c>
      <c r="AG18" s="267" t="e">
        <f t="shared" si="37"/>
        <v>#N/A</v>
      </c>
      <c r="AH18" s="265" t="e">
        <f t="shared" si="15"/>
        <v>#N/A</v>
      </c>
      <c r="AI18" s="267" t="e">
        <f t="shared" si="38"/>
        <v>#N/A</v>
      </c>
      <c r="AJ18" s="265" t="e">
        <f t="shared" si="15"/>
        <v>#N/A</v>
      </c>
      <c r="AK18" s="267" t="e">
        <f t="shared" si="39"/>
        <v>#N/A</v>
      </c>
      <c r="AL18" s="265" t="e">
        <f t="shared" si="15"/>
        <v>#N/A</v>
      </c>
      <c r="AM18" s="269">
        <v>74</v>
      </c>
      <c r="AN18" s="270"/>
      <c r="AO18" s="271">
        <f t="shared" si="19"/>
        <v>0</v>
      </c>
      <c r="AP18" s="271"/>
      <c r="AQ18" s="273" t="e">
        <f t="shared" si="8"/>
        <v>#N/A</v>
      </c>
      <c r="AR18" s="273" t="e">
        <f t="shared" si="8"/>
        <v>#N/A</v>
      </c>
      <c r="AS18" s="274">
        <v>2295</v>
      </c>
      <c r="AT18" s="267" t="e">
        <f t="shared" si="1"/>
        <v>#N/A</v>
      </c>
      <c r="AU18" s="275" t="e">
        <f t="shared" si="20"/>
        <v>#N/A</v>
      </c>
      <c r="AV18" s="267" t="e">
        <f t="shared" si="40"/>
        <v>#N/A</v>
      </c>
      <c r="AW18" s="311" t="e">
        <f t="shared" si="16"/>
        <v>#N/A</v>
      </c>
      <c r="AX18" s="267" t="e">
        <f t="shared" si="41"/>
        <v>#N/A</v>
      </c>
      <c r="AY18" s="311" t="e">
        <f t="shared" si="17"/>
        <v>#N/A</v>
      </c>
      <c r="AZ18" s="267" t="e">
        <f t="shared" si="42"/>
        <v>#N/A</v>
      </c>
      <c r="BA18" s="275" t="e">
        <f t="shared" si="43"/>
        <v>#N/A</v>
      </c>
      <c r="BB18" s="267" t="e">
        <f t="shared" si="44"/>
        <v>#N/A</v>
      </c>
      <c r="BC18" s="275" t="e">
        <f t="shared" si="45"/>
        <v>#N/A</v>
      </c>
      <c r="BD18" s="267" t="e">
        <f t="shared" si="46"/>
        <v>#N/A</v>
      </c>
      <c r="BE18" s="275" t="e">
        <f t="shared" si="47"/>
        <v>#N/A</v>
      </c>
      <c r="BF18" s="267" t="e">
        <f t="shared" si="48"/>
        <v>#N/A</v>
      </c>
      <c r="BG18" s="275" t="e">
        <f t="shared" si="49"/>
        <v>#N/A</v>
      </c>
      <c r="BH18" s="267"/>
      <c r="BI18" s="275">
        <f t="shared" si="50"/>
        <v>0</v>
      </c>
      <c r="BJ18" s="267"/>
      <c r="BK18" s="275">
        <f t="shared" si="21"/>
        <v>0</v>
      </c>
      <c r="BL18" s="269">
        <v>85</v>
      </c>
      <c r="BM18" s="276"/>
      <c r="BN18" s="271"/>
      <c r="BO18" s="277" t="e">
        <f t="shared" si="9"/>
        <v>#N/A</v>
      </c>
      <c r="BP18" s="273"/>
      <c r="BQ18" s="273"/>
      <c r="BR18" s="273" t="e">
        <f t="shared" si="10"/>
        <v>#N/A</v>
      </c>
    </row>
    <row r="19" spans="1:70">
      <c r="A19" s="257">
        <f t="shared" si="11"/>
        <v>44900</v>
      </c>
      <c r="B19" s="258">
        <v>16</v>
      </c>
      <c r="C19" s="259">
        <f>[1]master!K20</f>
        <v>1780</v>
      </c>
      <c r="D19" s="260">
        <f t="shared" si="12"/>
        <v>130</v>
      </c>
      <c r="E19" s="261" t="e">
        <f t="shared" si="0"/>
        <v>#N/A</v>
      </c>
      <c r="F19" s="265" t="e">
        <f t="shared" si="18"/>
        <v>#N/A</v>
      </c>
      <c r="G19" s="263" t="e">
        <f t="shared" si="22"/>
        <v>#N/A</v>
      </c>
      <c r="H19" s="264" t="e">
        <f t="shared" si="23"/>
        <v>#N/A</v>
      </c>
      <c r="I19" s="263" t="e">
        <f t="shared" si="24"/>
        <v>#N/A</v>
      </c>
      <c r="J19" s="264" t="e">
        <f t="shared" si="2"/>
        <v>#N/A</v>
      </c>
      <c r="K19" s="263" t="e">
        <f t="shared" si="25"/>
        <v>#N/A</v>
      </c>
      <c r="L19" s="264" t="e">
        <f t="shared" si="2"/>
        <v>#N/A</v>
      </c>
      <c r="M19" s="263" t="e">
        <f t="shared" si="26"/>
        <v>#N/A</v>
      </c>
      <c r="N19" s="264" t="e">
        <f t="shared" si="27"/>
        <v>#N/A</v>
      </c>
      <c r="O19" s="263" t="e">
        <f t="shared" si="28"/>
        <v>#N/A</v>
      </c>
      <c r="P19" s="264" t="e">
        <f t="shared" si="4"/>
        <v>#N/A</v>
      </c>
      <c r="Q19" s="263" t="e">
        <f t="shared" si="29"/>
        <v>#N/A</v>
      </c>
      <c r="R19" s="264" t="e">
        <f t="shared" si="5"/>
        <v>#N/A</v>
      </c>
      <c r="S19" s="263" t="e">
        <f t="shared" si="30"/>
        <v>#N/A</v>
      </c>
      <c r="T19" s="264" t="e">
        <f t="shared" si="6"/>
        <v>#N/A</v>
      </c>
      <c r="U19" s="263" t="e">
        <f t="shared" si="31"/>
        <v>#N/A</v>
      </c>
      <c r="V19" s="264" t="e">
        <f t="shared" si="7"/>
        <v>#N/A</v>
      </c>
      <c r="W19" s="263" t="e">
        <f t="shared" si="32"/>
        <v>#N/A</v>
      </c>
      <c r="X19" s="264" t="e">
        <f t="shared" si="14"/>
        <v>#N/A</v>
      </c>
      <c r="Y19" s="263" t="e">
        <f t="shared" si="33"/>
        <v>#N/A</v>
      </c>
      <c r="Z19" s="264" t="e">
        <f t="shared" si="15"/>
        <v>#N/A</v>
      </c>
      <c r="AA19" s="263" t="e">
        <f t="shared" si="34"/>
        <v>#N/A</v>
      </c>
      <c r="AB19" s="265" t="e">
        <f t="shared" si="15"/>
        <v>#N/A</v>
      </c>
      <c r="AC19" s="263" t="e">
        <f t="shared" si="35"/>
        <v>#N/A</v>
      </c>
      <c r="AD19" s="265" t="e">
        <f t="shared" si="15"/>
        <v>#N/A</v>
      </c>
      <c r="AE19" s="267" t="e">
        <f t="shared" si="36"/>
        <v>#N/A</v>
      </c>
      <c r="AF19" s="265" t="e">
        <f t="shared" si="15"/>
        <v>#N/A</v>
      </c>
      <c r="AG19" s="267" t="e">
        <f t="shared" si="37"/>
        <v>#N/A</v>
      </c>
      <c r="AH19" s="265" t="e">
        <f t="shared" si="15"/>
        <v>#N/A</v>
      </c>
      <c r="AI19" s="267" t="e">
        <f t="shared" si="38"/>
        <v>#N/A</v>
      </c>
      <c r="AJ19" s="265" t="e">
        <f t="shared" si="15"/>
        <v>#N/A</v>
      </c>
      <c r="AK19" s="267" t="e">
        <f t="shared" si="39"/>
        <v>#N/A</v>
      </c>
      <c r="AL19" s="265" t="e">
        <f t="shared" si="15"/>
        <v>#N/A</v>
      </c>
      <c r="AM19" s="269">
        <v>82</v>
      </c>
      <c r="AN19" s="270"/>
      <c r="AO19" s="271">
        <f t="shared" si="19"/>
        <v>0</v>
      </c>
      <c r="AP19" s="271"/>
      <c r="AQ19" s="273" t="e">
        <f t="shared" si="8"/>
        <v>#N/A</v>
      </c>
      <c r="AR19" s="273" t="e">
        <f t="shared" si="8"/>
        <v>#N/A</v>
      </c>
      <c r="AS19" s="274">
        <v>2420</v>
      </c>
      <c r="AT19" s="267" t="e">
        <f t="shared" si="1"/>
        <v>#N/A</v>
      </c>
      <c r="AU19" s="275" t="e">
        <f t="shared" si="20"/>
        <v>#N/A</v>
      </c>
      <c r="AV19" s="267" t="e">
        <f t="shared" si="40"/>
        <v>#N/A</v>
      </c>
      <c r="AW19" s="311" t="e">
        <f t="shared" si="16"/>
        <v>#N/A</v>
      </c>
      <c r="AX19" s="267" t="e">
        <f t="shared" si="41"/>
        <v>#N/A</v>
      </c>
      <c r="AY19" s="311" t="e">
        <f t="shared" si="17"/>
        <v>#N/A</v>
      </c>
      <c r="AZ19" s="267" t="e">
        <f t="shared" si="42"/>
        <v>#N/A</v>
      </c>
      <c r="BA19" s="275" t="e">
        <f t="shared" si="43"/>
        <v>#N/A</v>
      </c>
      <c r="BB19" s="267" t="e">
        <f t="shared" si="44"/>
        <v>#N/A</v>
      </c>
      <c r="BC19" s="275" t="e">
        <f t="shared" si="45"/>
        <v>#N/A</v>
      </c>
      <c r="BD19" s="267" t="e">
        <f t="shared" si="46"/>
        <v>#N/A</v>
      </c>
      <c r="BE19" s="275" t="e">
        <f t="shared" si="47"/>
        <v>#N/A</v>
      </c>
      <c r="BF19" s="267" t="e">
        <f t="shared" si="48"/>
        <v>#N/A</v>
      </c>
      <c r="BG19" s="275" t="e">
        <f t="shared" si="49"/>
        <v>#N/A</v>
      </c>
      <c r="BH19" s="267"/>
      <c r="BI19" s="275">
        <f t="shared" si="50"/>
        <v>0</v>
      </c>
      <c r="BJ19" s="267"/>
      <c r="BK19" s="275">
        <f t="shared" si="21"/>
        <v>0</v>
      </c>
      <c r="BL19" s="269">
        <v>90</v>
      </c>
      <c r="BM19" s="276"/>
      <c r="BN19" s="271"/>
      <c r="BO19" s="277" t="e">
        <f t="shared" si="9"/>
        <v>#N/A</v>
      </c>
      <c r="BP19" s="273"/>
      <c r="BQ19" s="273"/>
      <c r="BR19" s="273" t="e">
        <f t="shared" si="10"/>
        <v>#N/A</v>
      </c>
    </row>
    <row r="20" spans="1:70">
      <c r="A20" s="257">
        <f t="shared" si="11"/>
        <v>44907</v>
      </c>
      <c r="B20" s="258">
        <v>17</v>
      </c>
      <c r="C20" s="259">
        <f>[1]master!K21</f>
        <v>1920</v>
      </c>
      <c r="D20" s="260">
        <f t="shared" si="12"/>
        <v>140</v>
      </c>
      <c r="E20" s="261" t="e">
        <f t="shared" si="0"/>
        <v>#N/A</v>
      </c>
      <c r="F20" s="265" t="e">
        <f t="shared" si="18"/>
        <v>#N/A</v>
      </c>
      <c r="G20" s="263" t="e">
        <f t="shared" si="22"/>
        <v>#N/A</v>
      </c>
      <c r="H20" s="264" t="e">
        <f t="shared" si="23"/>
        <v>#N/A</v>
      </c>
      <c r="I20" s="263" t="e">
        <f t="shared" si="24"/>
        <v>#N/A</v>
      </c>
      <c r="J20" s="264" t="e">
        <f t="shared" si="2"/>
        <v>#N/A</v>
      </c>
      <c r="K20" s="263" t="e">
        <f t="shared" si="25"/>
        <v>#N/A</v>
      </c>
      <c r="L20" s="264" t="e">
        <f t="shared" si="2"/>
        <v>#N/A</v>
      </c>
      <c r="M20" s="263" t="e">
        <f t="shared" si="26"/>
        <v>#N/A</v>
      </c>
      <c r="N20" s="264" t="e">
        <f t="shared" si="27"/>
        <v>#N/A</v>
      </c>
      <c r="O20" s="263" t="e">
        <f t="shared" si="28"/>
        <v>#N/A</v>
      </c>
      <c r="P20" s="264" t="e">
        <f t="shared" si="4"/>
        <v>#N/A</v>
      </c>
      <c r="Q20" s="263" t="e">
        <f t="shared" si="29"/>
        <v>#N/A</v>
      </c>
      <c r="R20" s="264" t="e">
        <f t="shared" si="5"/>
        <v>#N/A</v>
      </c>
      <c r="S20" s="263" t="e">
        <f t="shared" si="30"/>
        <v>#N/A</v>
      </c>
      <c r="T20" s="264" t="e">
        <f t="shared" si="6"/>
        <v>#N/A</v>
      </c>
      <c r="U20" s="263" t="e">
        <f t="shared" si="31"/>
        <v>#N/A</v>
      </c>
      <c r="V20" s="264" t="e">
        <f t="shared" si="7"/>
        <v>#N/A</v>
      </c>
      <c r="W20" s="263" t="e">
        <f t="shared" si="32"/>
        <v>#N/A</v>
      </c>
      <c r="X20" s="264" t="e">
        <f t="shared" si="14"/>
        <v>#N/A</v>
      </c>
      <c r="Y20" s="263" t="e">
        <f t="shared" si="33"/>
        <v>#N/A</v>
      </c>
      <c r="Z20" s="264" t="e">
        <f t="shared" si="15"/>
        <v>#N/A</v>
      </c>
      <c r="AA20" s="263" t="e">
        <f t="shared" si="34"/>
        <v>#N/A</v>
      </c>
      <c r="AB20" s="265" t="e">
        <f t="shared" si="15"/>
        <v>#N/A</v>
      </c>
      <c r="AC20" s="263" t="e">
        <f t="shared" si="35"/>
        <v>#N/A</v>
      </c>
      <c r="AD20" s="265" t="e">
        <f t="shared" si="15"/>
        <v>#N/A</v>
      </c>
      <c r="AE20" s="267" t="e">
        <f t="shared" si="36"/>
        <v>#N/A</v>
      </c>
      <c r="AF20" s="265" t="e">
        <f t="shared" si="15"/>
        <v>#N/A</v>
      </c>
      <c r="AG20" s="267" t="e">
        <f t="shared" si="37"/>
        <v>#N/A</v>
      </c>
      <c r="AH20" s="265" t="e">
        <f t="shared" si="15"/>
        <v>#N/A</v>
      </c>
      <c r="AI20" s="267" t="e">
        <f t="shared" si="38"/>
        <v>#N/A</v>
      </c>
      <c r="AJ20" s="265" t="e">
        <f t="shared" si="15"/>
        <v>#N/A</v>
      </c>
      <c r="AK20" s="267" t="e">
        <f t="shared" si="39"/>
        <v>#N/A</v>
      </c>
      <c r="AL20" s="265" t="e">
        <f t="shared" si="15"/>
        <v>#N/A</v>
      </c>
      <c r="AM20" s="269">
        <v>90</v>
      </c>
      <c r="AN20" s="270"/>
      <c r="AO20" s="271">
        <f t="shared" si="19"/>
        <v>0</v>
      </c>
      <c r="AP20" s="271"/>
      <c r="AQ20" s="273" t="e">
        <f t="shared" si="8"/>
        <v>#N/A</v>
      </c>
      <c r="AR20" s="273" t="e">
        <f t="shared" si="8"/>
        <v>#N/A</v>
      </c>
      <c r="AS20" s="274">
        <v>2560</v>
      </c>
      <c r="AT20" s="267" t="e">
        <f t="shared" si="1"/>
        <v>#N/A</v>
      </c>
      <c r="AU20" s="275" t="e">
        <f t="shared" si="20"/>
        <v>#N/A</v>
      </c>
      <c r="AV20" s="267" t="e">
        <f t="shared" si="40"/>
        <v>#N/A</v>
      </c>
      <c r="AW20" s="311" t="e">
        <f t="shared" si="16"/>
        <v>#N/A</v>
      </c>
      <c r="AX20" s="267" t="e">
        <f t="shared" si="41"/>
        <v>#N/A</v>
      </c>
      <c r="AY20" s="311" t="e">
        <f t="shared" si="17"/>
        <v>#N/A</v>
      </c>
      <c r="AZ20" s="267" t="e">
        <f t="shared" si="42"/>
        <v>#N/A</v>
      </c>
      <c r="BA20" s="275" t="e">
        <f t="shared" si="43"/>
        <v>#N/A</v>
      </c>
      <c r="BB20" s="267" t="e">
        <f t="shared" si="44"/>
        <v>#N/A</v>
      </c>
      <c r="BC20" s="275" t="e">
        <f t="shared" si="45"/>
        <v>#N/A</v>
      </c>
      <c r="BD20" s="267" t="e">
        <f t="shared" si="46"/>
        <v>#N/A</v>
      </c>
      <c r="BE20" s="275" t="e">
        <f t="shared" si="47"/>
        <v>#N/A</v>
      </c>
      <c r="BF20" s="267" t="e">
        <f t="shared" si="48"/>
        <v>#N/A</v>
      </c>
      <c r="BG20" s="275" t="e">
        <f t="shared" si="49"/>
        <v>#N/A</v>
      </c>
      <c r="BH20" s="267"/>
      <c r="BI20" s="275">
        <f t="shared" si="50"/>
        <v>0</v>
      </c>
      <c r="BJ20" s="267"/>
      <c r="BK20" s="275">
        <f t="shared" si="21"/>
        <v>0</v>
      </c>
      <c r="BL20" s="269">
        <v>95</v>
      </c>
      <c r="BM20" s="276"/>
      <c r="BN20" s="271"/>
      <c r="BO20" s="277" t="e">
        <f t="shared" si="9"/>
        <v>#N/A</v>
      </c>
      <c r="BP20" s="273"/>
      <c r="BQ20" s="273"/>
      <c r="BR20" s="273" t="e">
        <f t="shared" si="10"/>
        <v>#N/A</v>
      </c>
    </row>
    <row r="21" spans="1:70">
      <c r="A21" s="257">
        <f t="shared" si="11"/>
        <v>44914</v>
      </c>
      <c r="B21" s="258">
        <v>18</v>
      </c>
      <c r="C21" s="259">
        <f>[1]master!K22</f>
        <v>2060</v>
      </c>
      <c r="D21" s="260">
        <f t="shared" si="12"/>
        <v>140</v>
      </c>
      <c r="E21" s="261" t="e">
        <f t="shared" si="0"/>
        <v>#N/A</v>
      </c>
      <c r="F21" s="265" t="e">
        <f t="shared" si="18"/>
        <v>#N/A</v>
      </c>
      <c r="G21" s="263" t="e">
        <f t="shared" si="22"/>
        <v>#N/A</v>
      </c>
      <c r="H21" s="264" t="e">
        <f t="shared" si="23"/>
        <v>#N/A</v>
      </c>
      <c r="I21" s="263" t="e">
        <f t="shared" si="24"/>
        <v>#N/A</v>
      </c>
      <c r="J21" s="264" t="e">
        <f t="shared" ref="J21:J31" si="51">I21-I20</f>
        <v>#N/A</v>
      </c>
      <c r="K21" s="263" t="e">
        <f t="shared" si="25"/>
        <v>#N/A</v>
      </c>
      <c r="L21" s="264" t="e">
        <f t="shared" ref="L21:L31" si="52">K21-K20</f>
        <v>#N/A</v>
      </c>
      <c r="M21" s="263" t="e">
        <f t="shared" si="26"/>
        <v>#N/A</v>
      </c>
      <c r="N21" s="264" t="e">
        <f t="shared" si="27"/>
        <v>#N/A</v>
      </c>
      <c r="O21" s="263" t="e">
        <f t="shared" si="28"/>
        <v>#N/A</v>
      </c>
      <c r="P21" s="264" t="e">
        <f t="shared" si="4"/>
        <v>#N/A</v>
      </c>
      <c r="Q21" s="263" t="e">
        <f t="shared" si="29"/>
        <v>#N/A</v>
      </c>
      <c r="R21" s="264" t="e">
        <f t="shared" si="5"/>
        <v>#N/A</v>
      </c>
      <c r="S21" s="263" t="e">
        <f t="shared" si="30"/>
        <v>#N/A</v>
      </c>
      <c r="T21" s="264" t="e">
        <f t="shared" si="6"/>
        <v>#N/A</v>
      </c>
      <c r="U21" s="263" t="e">
        <f t="shared" si="31"/>
        <v>#N/A</v>
      </c>
      <c r="V21" s="264" t="e">
        <f t="shared" si="7"/>
        <v>#N/A</v>
      </c>
      <c r="W21" s="263" t="e">
        <f t="shared" si="32"/>
        <v>#N/A</v>
      </c>
      <c r="X21" s="264" t="e">
        <f t="shared" si="14"/>
        <v>#N/A</v>
      </c>
      <c r="Y21" s="263" t="e">
        <f t="shared" si="33"/>
        <v>#N/A</v>
      </c>
      <c r="Z21" s="264" t="e">
        <f t="shared" si="15"/>
        <v>#N/A</v>
      </c>
      <c r="AA21" s="263" t="e">
        <f t="shared" si="34"/>
        <v>#N/A</v>
      </c>
      <c r="AB21" s="265" t="e">
        <f t="shared" si="15"/>
        <v>#N/A</v>
      </c>
      <c r="AC21" s="263" t="e">
        <f t="shared" si="35"/>
        <v>#N/A</v>
      </c>
      <c r="AD21" s="265" t="e">
        <f t="shared" si="15"/>
        <v>#N/A</v>
      </c>
      <c r="AE21" s="267" t="e">
        <f t="shared" si="36"/>
        <v>#N/A</v>
      </c>
      <c r="AF21" s="265" t="e">
        <f t="shared" si="15"/>
        <v>#N/A</v>
      </c>
      <c r="AG21" s="267" t="e">
        <f t="shared" si="37"/>
        <v>#N/A</v>
      </c>
      <c r="AH21" s="265" t="e">
        <f t="shared" si="15"/>
        <v>#N/A</v>
      </c>
      <c r="AI21" s="267" t="e">
        <f t="shared" si="38"/>
        <v>#N/A</v>
      </c>
      <c r="AJ21" s="265" t="e">
        <f t="shared" si="15"/>
        <v>#N/A</v>
      </c>
      <c r="AK21" s="267" t="e">
        <f t="shared" si="39"/>
        <v>#N/A</v>
      </c>
      <c r="AL21" s="265" t="e">
        <f t="shared" si="15"/>
        <v>#N/A</v>
      </c>
      <c r="AM21" s="269">
        <v>97</v>
      </c>
      <c r="AN21" s="270"/>
      <c r="AO21" s="271">
        <f t="shared" si="19"/>
        <v>0</v>
      </c>
      <c r="AP21" s="271"/>
      <c r="AQ21" s="273" t="e">
        <f t="shared" ref="AQ21:AR31" si="53">IF(DE24&gt;0,DE24,NA())</f>
        <v>#N/A</v>
      </c>
      <c r="AR21" s="273" t="e">
        <f t="shared" si="53"/>
        <v>#N/A</v>
      </c>
      <c r="AS21" s="274">
        <v>2715</v>
      </c>
      <c r="AT21" s="267" t="e">
        <f t="shared" si="1"/>
        <v>#N/A</v>
      </c>
      <c r="AU21" s="275" t="e">
        <f t="shared" si="20"/>
        <v>#N/A</v>
      </c>
      <c r="AV21" s="267" t="e">
        <f t="shared" si="40"/>
        <v>#N/A</v>
      </c>
      <c r="AW21" s="311" t="e">
        <f t="shared" si="16"/>
        <v>#N/A</v>
      </c>
      <c r="AX21" s="267" t="e">
        <f t="shared" si="41"/>
        <v>#N/A</v>
      </c>
      <c r="AY21" s="311" t="e">
        <f t="shared" si="17"/>
        <v>#N/A</v>
      </c>
      <c r="AZ21" s="267" t="e">
        <f t="shared" si="42"/>
        <v>#N/A</v>
      </c>
      <c r="BA21" s="275" t="e">
        <f t="shared" si="43"/>
        <v>#N/A</v>
      </c>
      <c r="BB21" s="267" t="e">
        <f t="shared" si="44"/>
        <v>#N/A</v>
      </c>
      <c r="BC21" s="275" t="e">
        <f t="shared" si="45"/>
        <v>#N/A</v>
      </c>
      <c r="BD21" s="267" t="e">
        <f t="shared" si="46"/>
        <v>#N/A</v>
      </c>
      <c r="BE21" s="275" t="e">
        <f t="shared" si="47"/>
        <v>#N/A</v>
      </c>
      <c r="BF21" s="267" t="e">
        <f t="shared" si="48"/>
        <v>#N/A</v>
      </c>
      <c r="BG21" s="275" t="e">
        <f t="shared" si="49"/>
        <v>#N/A</v>
      </c>
      <c r="BH21" s="267"/>
      <c r="BI21" s="275">
        <f t="shared" si="50"/>
        <v>0</v>
      </c>
      <c r="BJ21" s="267"/>
      <c r="BK21" s="275">
        <f t="shared" si="21"/>
        <v>0</v>
      </c>
      <c r="BL21" s="269">
        <v>97</v>
      </c>
      <c r="BM21" s="276"/>
      <c r="BN21" s="271"/>
      <c r="BO21" s="277" t="e">
        <f t="shared" si="9"/>
        <v>#N/A</v>
      </c>
      <c r="BP21" s="273"/>
      <c r="BQ21" s="273"/>
      <c r="BR21" s="273" t="e">
        <f t="shared" si="10"/>
        <v>#N/A</v>
      </c>
    </row>
    <row r="22" spans="1:70">
      <c r="A22" s="257">
        <f t="shared" si="11"/>
        <v>44921</v>
      </c>
      <c r="B22" s="258">
        <v>19</v>
      </c>
      <c r="C22" s="283">
        <f>[1]master!K23</f>
        <v>2200</v>
      </c>
      <c r="D22" s="260">
        <f t="shared" si="12"/>
        <v>140</v>
      </c>
      <c r="E22" s="261" t="e">
        <f t="shared" si="0"/>
        <v>#N/A</v>
      </c>
      <c r="F22" s="265" t="e">
        <f t="shared" si="18"/>
        <v>#N/A</v>
      </c>
      <c r="G22" s="263" t="e">
        <f t="shared" si="22"/>
        <v>#N/A</v>
      </c>
      <c r="H22" s="264" t="e">
        <f t="shared" si="23"/>
        <v>#N/A</v>
      </c>
      <c r="I22" s="263" t="e">
        <f t="shared" si="24"/>
        <v>#N/A</v>
      </c>
      <c r="J22" s="264" t="e">
        <f t="shared" si="51"/>
        <v>#N/A</v>
      </c>
      <c r="K22" s="263" t="e">
        <f t="shared" si="25"/>
        <v>#N/A</v>
      </c>
      <c r="L22" s="264" t="e">
        <f t="shared" si="52"/>
        <v>#N/A</v>
      </c>
      <c r="M22" s="263" t="e">
        <f t="shared" si="26"/>
        <v>#N/A</v>
      </c>
      <c r="N22" s="264" t="e">
        <f t="shared" si="27"/>
        <v>#N/A</v>
      </c>
      <c r="O22" s="263" t="e">
        <f t="shared" si="28"/>
        <v>#N/A</v>
      </c>
      <c r="P22" s="264" t="e">
        <f t="shared" si="4"/>
        <v>#N/A</v>
      </c>
      <c r="Q22" s="263" t="e">
        <f t="shared" si="29"/>
        <v>#N/A</v>
      </c>
      <c r="R22" s="264" t="e">
        <f t="shared" si="5"/>
        <v>#N/A</v>
      </c>
      <c r="S22" s="263" t="e">
        <f t="shared" si="30"/>
        <v>#N/A</v>
      </c>
      <c r="T22" s="264" t="e">
        <f t="shared" si="6"/>
        <v>#N/A</v>
      </c>
      <c r="U22" s="263" t="e">
        <f t="shared" si="31"/>
        <v>#N/A</v>
      </c>
      <c r="V22" s="264" t="e">
        <f t="shared" si="7"/>
        <v>#N/A</v>
      </c>
      <c r="W22" s="263" t="e">
        <f t="shared" si="32"/>
        <v>#N/A</v>
      </c>
      <c r="X22" s="264" t="e">
        <f t="shared" si="14"/>
        <v>#N/A</v>
      </c>
      <c r="Y22" s="263" t="e">
        <f t="shared" si="33"/>
        <v>#N/A</v>
      </c>
      <c r="Z22" s="264" t="e">
        <f t="shared" si="15"/>
        <v>#N/A</v>
      </c>
      <c r="AA22" s="263" t="e">
        <f t="shared" si="34"/>
        <v>#N/A</v>
      </c>
      <c r="AB22" s="265" t="e">
        <f t="shared" si="15"/>
        <v>#N/A</v>
      </c>
      <c r="AC22" s="263" t="e">
        <f t="shared" si="35"/>
        <v>#N/A</v>
      </c>
      <c r="AD22" s="265" t="e">
        <f t="shared" si="15"/>
        <v>#N/A</v>
      </c>
      <c r="AE22" s="267" t="e">
        <f t="shared" si="36"/>
        <v>#N/A</v>
      </c>
      <c r="AF22" s="265" t="e">
        <f t="shared" si="15"/>
        <v>#N/A</v>
      </c>
      <c r="AG22" s="267" t="e">
        <f t="shared" si="37"/>
        <v>#N/A</v>
      </c>
      <c r="AH22" s="265" t="e">
        <f t="shared" si="15"/>
        <v>#N/A</v>
      </c>
      <c r="AI22" s="267" t="e">
        <f t="shared" si="38"/>
        <v>#N/A</v>
      </c>
      <c r="AJ22" s="265" t="e">
        <f t="shared" si="15"/>
        <v>#N/A</v>
      </c>
      <c r="AK22" s="267" t="e">
        <f t="shared" si="39"/>
        <v>#N/A</v>
      </c>
      <c r="AL22" s="265" t="e">
        <f t="shared" si="15"/>
        <v>#N/A</v>
      </c>
      <c r="AM22" s="284">
        <v>104</v>
      </c>
      <c r="AN22" s="270"/>
      <c r="AO22" s="271">
        <f t="shared" si="19"/>
        <v>0</v>
      </c>
      <c r="AP22" s="271"/>
      <c r="AQ22" s="273" t="e">
        <f t="shared" si="53"/>
        <v>#N/A</v>
      </c>
      <c r="AR22" s="273" t="e">
        <f t="shared" si="53"/>
        <v>#N/A</v>
      </c>
      <c r="AS22" s="285">
        <v>2875</v>
      </c>
      <c r="AT22" s="267" t="e">
        <f t="shared" si="1"/>
        <v>#N/A</v>
      </c>
      <c r="AU22" s="275" t="e">
        <f t="shared" si="20"/>
        <v>#N/A</v>
      </c>
      <c r="AV22" s="267" t="e">
        <f t="shared" si="40"/>
        <v>#N/A</v>
      </c>
      <c r="AW22" s="311" t="e">
        <f t="shared" si="16"/>
        <v>#N/A</v>
      </c>
      <c r="AX22" s="267" t="e">
        <f t="shared" si="41"/>
        <v>#N/A</v>
      </c>
      <c r="AY22" s="311" t="e">
        <f t="shared" si="17"/>
        <v>#N/A</v>
      </c>
      <c r="AZ22" s="267" t="e">
        <f t="shared" si="42"/>
        <v>#N/A</v>
      </c>
      <c r="BA22" s="275" t="e">
        <f t="shared" si="43"/>
        <v>#N/A</v>
      </c>
      <c r="BB22" s="267" t="e">
        <f t="shared" si="44"/>
        <v>#N/A</v>
      </c>
      <c r="BC22" s="275" t="e">
        <f t="shared" si="45"/>
        <v>#N/A</v>
      </c>
      <c r="BD22" s="267" t="e">
        <f t="shared" si="46"/>
        <v>#N/A</v>
      </c>
      <c r="BE22" s="275" t="e">
        <f t="shared" si="47"/>
        <v>#N/A</v>
      </c>
      <c r="BF22" s="267" t="e">
        <f t="shared" si="48"/>
        <v>#N/A</v>
      </c>
      <c r="BG22" s="275" t="e">
        <f t="shared" si="49"/>
        <v>#N/A</v>
      </c>
      <c r="BH22" s="267"/>
      <c r="BI22" s="275">
        <f t="shared" si="50"/>
        <v>0</v>
      </c>
      <c r="BJ22" s="267"/>
      <c r="BK22" s="275">
        <f t="shared" si="21"/>
        <v>0</v>
      </c>
      <c r="BL22" s="284">
        <v>99</v>
      </c>
      <c r="BM22" s="276"/>
      <c r="BN22" s="271"/>
      <c r="BO22" s="277" t="e">
        <f t="shared" si="9"/>
        <v>#N/A</v>
      </c>
      <c r="BP22" s="273"/>
      <c r="BQ22" s="273"/>
      <c r="BR22" s="273" t="e">
        <f t="shared" si="10"/>
        <v>#N/A</v>
      </c>
    </row>
    <row r="23" spans="1:70">
      <c r="A23" s="257">
        <f t="shared" si="11"/>
        <v>44928</v>
      </c>
      <c r="B23" s="258">
        <v>20</v>
      </c>
      <c r="C23" s="283">
        <f>[1]master!K24</f>
        <v>2340</v>
      </c>
      <c r="D23" s="260">
        <f t="shared" si="12"/>
        <v>140</v>
      </c>
      <c r="E23" s="261" t="e">
        <f t="shared" si="0"/>
        <v>#N/A</v>
      </c>
      <c r="F23" s="265" t="e">
        <f t="shared" si="18"/>
        <v>#N/A</v>
      </c>
      <c r="G23" s="263" t="e">
        <f t="shared" si="22"/>
        <v>#N/A</v>
      </c>
      <c r="H23" s="264" t="e">
        <f t="shared" si="23"/>
        <v>#N/A</v>
      </c>
      <c r="I23" s="263" t="e">
        <f t="shared" si="24"/>
        <v>#N/A</v>
      </c>
      <c r="J23" s="264" t="e">
        <f t="shared" si="51"/>
        <v>#N/A</v>
      </c>
      <c r="K23" s="263" t="e">
        <f t="shared" si="25"/>
        <v>#N/A</v>
      </c>
      <c r="L23" s="264" t="e">
        <f t="shared" si="52"/>
        <v>#N/A</v>
      </c>
      <c r="M23" s="263" t="e">
        <f t="shared" si="26"/>
        <v>#N/A</v>
      </c>
      <c r="N23" s="264" t="e">
        <f t="shared" si="27"/>
        <v>#N/A</v>
      </c>
      <c r="O23" s="263" t="e">
        <f t="shared" si="28"/>
        <v>#N/A</v>
      </c>
      <c r="P23" s="264" t="e">
        <f t="shared" si="4"/>
        <v>#N/A</v>
      </c>
      <c r="Q23" s="263" t="e">
        <f t="shared" si="29"/>
        <v>#N/A</v>
      </c>
      <c r="R23" s="264" t="e">
        <f t="shared" si="5"/>
        <v>#N/A</v>
      </c>
      <c r="S23" s="263" t="e">
        <f t="shared" si="30"/>
        <v>#N/A</v>
      </c>
      <c r="T23" s="264" t="e">
        <f t="shared" si="6"/>
        <v>#N/A</v>
      </c>
      <c r="U23" s="263" t="e">
        <f t="shared" si="31"/>
        <v>#N/A</v>
      </c>
      <c r="V23" s="264" t="e">
        <f t="shared" si="7"/>
        <v>#N/A</v>
      </c>
      <c r="W23" s="263" t="e">
        <f t="shared" si="32"/>
        <v>#N/A</v>
      </c>
      <c r="X23" s="264" t="e">
        <f t="shared" si="14"/>
        <v>#N/A</v>
      </c>
      <c r="Y23" s="263" t="e">
        <f t="shared" si="33"/>
        <v>#N/A</v>
      </c>
      <c r="Z23" s="264" t="e">
        <f t="shared" si="15"/>
        <v>#N/A</v>
      </c>
      <c r="AA23" s="263" t="e">
        <f t="shared" si="34"/>
        <v>#N/A</v>
      </c>
      <c r="AB23" s="265" t="e">
        <f t="shared" si="15"/>
        <v>#N/A</v>
      </c>
      <c r="AC23" s="263" t="e">
        <f t="shared" si="35"/>
        <v>#N/A</v>
      </c>
      <c r="AD23" s="265" t="e">
        <f t="shared" si="15"/>
        <v>#N/A</v>
      </c>
      <c r="AE23" s="267" t="e">
        <f t="shared" si="36"/>
        <v>#N/A</v>
      </c>
      <c r="AF23" s="265" t="e">
        <f t="shared" si="15"/>
        <v>#N/A</v>
      </c>
      <c r="AG23" s="267" t="e">
        <f t="shared" si="37"/>
        <v>#N/A</v>
      </c>
      <c r="AH23" s="265" t="e">
        <f t="shared" si="15"/>
        <v>#N/A</v>
      </c>
      <c r="AI23" s="267" t="e">
        <f t="shared" si="38"/>
        <v>#N/A</v>
      </c>
      <c r="AJ23" s="265" t="e">
        <f t="shared" si="15"/>
        <v>#N/A</v>
      </c>
      <c r="AK23" s="267" t="e">
        <f t="shared" si="39"/>
        <v>#N/A</v>
      </c>
      <c r="AL23" s="265" t="e">
        <f t="shared" si="15"/>
        <v>#N/A</v>
      </c>
      <c r="AM23" s="284">
        <v>110</v>
      </c>
      <c r="AN23" s="270"/>
      <c r="AO23" s="271">
        <f t="shared" si="19"/>
        <v>0</v>
      </c>
      <c r="AP23" s="271"/>
      <c r="AQ23" s="273" t="e">
        <f t="shared" si="53"/>
        <v>#N/A</v>
      </c>
      <c r="AR23" s="273" t="e">
        <f t="shared" si="53"/>
        <v>#N/A</v>
      </c>
      <c r="AS23" s="285">
        <v>3035</v>
      </c>
      <c r="AT23" s="267" t="e">
        <f t="shared" si="1"/>
        <v>#N/A</v>
      </c>
      <c r="AU23" s="275" t="e">
        <f>AT23-AT22</f>
        <v>#N/A</v>
      </c>
      <c r="AV23" s="267" t="e">
        <f t="shared" si="40"/>
        <v>#N/A</v>
      </c>
      <c r="AW23" s="311" t="e">
        <f t="shared" si="16"/>
        <v>#N/A</v>
      </c>
      <c r="AX23" s="267" t="e">
        <f t="shared" si="41"/>
        <v>#N/A</v>
      </c>
      <c r="AY23" s="311" t="e">
        <f t="shared" si="17"/>
        <v>#N/A</v>
      </c>
      <c r="AZ23" s="267" t="e">
        <f t="shared" si="42"/>
        <v>#N/A</v>
      </c>
      <c r="BA23" s="275" t="e">
        <f t="shared" si="43"/>
        <v>#N/A</v>
      </c>
      <c r="BB23" s="267" t="e">
        <f t="shared" si="44"/>
        <v>#N/A</v>
      </c>
      <c r="BC23" s="275" t="e">
        <f t="shared" si="45"/>
        <v>#N/A</v>
      </c>
      <c r="BD23" s="267" t="e">
        <f t="shared" si="46"/>
        <v>#N/A</v>
      </c>
      <c r="BE23" s="275" t="e">
        <f t="shared" si="47"/>
        <v>#N/A</v>
      </c>
      <c r="BF23" s="267" t="e">
        <f t="shared" si="48"/>
        <v>#N/A</v>
      </c>
      <c r="BG23" s="275" t="e">
        <f t="shared" si="49"/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1"/>
      <c r="BO23" s="277" t="e">
        <f t="shared" si="9"/>
        <v>#N/A</v>
      </c>
      <c r="BP23" s="273"/>
      <c r="BQ23" s="273"/>
      <c r="BR23" s="273" t="e">
        <f t="shared" si="10"/>
        <v>#N/A</v>
      </c>
    </row>
    <row r="24" spans="1:70">
      <c r="A24" s="257">
        <f t="shared" si="11"/>
        <v>44935</v>
      </c>
      <c r="B24" s="258">
        <v>21</v>
      </c>
      <c r="C24" s="283">
        <f>[1]master!K25</f>
        <v>2505</v>
      </c>
      <c r="D24" s="260">
        <f t="shared" si="12"/>
        <v>165</v>
      </c>
      <c r="E24" s="261" t="e">
        <f t="shared" si="0"/>
        <v>#N/A</v>
      </c>
      <c r="F24" s="265" t="e">
        <f t="shared" si="18"/>
        <v>#N/A</v>
      </c>
      <c r="G24" s="263" t="e">
        <f t="shared" si="22"/>
        <v>#N/A</v>
      </c>
      <c r="H24" s="264" t="e">
        <f t="shared" si="23"/>
        <v>#N/A</v>
      </c>
      <c r="I24" s="263" t="e">
        <f t="shared" si="24"/>
        <v>#N/A</v>
      </c>
      <c r="J24" s="264" t="e">
        <f t="shared" si="51"/>
        <v>#N/A</v>
      </c>
      <c r="K24" s="263" t="e">
        <f t="shared" si="25"/>
        <v>#N/A</v>
      </c>
      <c r="L24" s="264" t="e">
        <f t="shared" si="52"/>
        <v>#N/A</v>
      </c>
      <c r="M24" s="263" t="e">
        <f t="shared" si="26"/>
        <v>#N/A</v>
      </c>
      <c r="N24" s="264" t="e">
        <f t="shared" si="27"/>
        <v>#N/A</v>
      </c>
      <c r="O24" s="263" t="e">
        <f t="shared" si="28"/>
        <v>#N/A</v>
      </c>
      <c r="P24" s="264" t="e">
        <f t="shared" si="4"/>
        <v>#N/A</v>
      </c>
      <c r="Q24" s="263" t="e">
        <f t="shared" si="29"/>
        <v>#N/A</v>
      </c>
      <c r="R24" s="264" t="e">
        <f t="shared" si="5"/>
        <v>#N/A</v>
      </c>
      <c r="S24" s="263" t="e">
        <f t="shared" si="30"/>
        <v>#N/A</v>
      </c>
      <c r="T24" s="264" t="e">
        <f t="shared" si="6"/>
        <v>#N/A</v>
      </c>
      <c r="U24" s="263" t="e">
        <f t="shared" si="31"/>
        <v>#N/A</v>
      </c>
      <c r="V24" s="264" t="e">
        <f t="shared" si="7"/>
        <v>#N/A</v>
      </c>
      <c r="W24" s="263" t="e">
        <f t="shared" si="32"/>
        <v>#N/A</v>
      </c>
      <c r="X24" s="264" t="e">
        <f t="shared" si="14"/>
        <v>#N/A</v>
      </c>
      <c r="Y24" s="263" t="e">
        <f t="shared" si="33"/>
        <v>#N/A</v>
      </c>
      <c r="Z24" s="264" t="e">
        <f t="shared" si="15"/>
        <v>#N/A</v>
      </c>
      <c r="AA24" s="263" t="e">
        <f t="shared" si="34"/>
        <v>#N/A</v>
      </c>
      <c r="AB24" s="265" t="e">
        <f t="shared" si="15"/>
        <v>#N/A</v>
      </c>
      <c r="AC24" s="263" t="e">
        <f t="shared" si="35"/>
        <v>#N/A</v>
      </c>
      <c r="AD24" s="265" t="e">
        <f t="shared" si="15"/>
        <v>#N/A</v>
      </c>
      <c r="AE24" s="267" t="e">
        <f t="shared" si="36"/>
        <v>#N/A</v>
      </c>
      <c r="AF24" s="265" t="e">
        <f t="shared" si="15"/>
        <v>#N/A</v>
      </c>
      <c r="AG24" s="267" t="e">
        <f t="shared" si="37"/>
        <v>#N/A</v>
      </c>
      <c r="AH24" s="265" t="e">
        <f t="shared" si="15"/>
        <v>#N/A</v>
      </c>
      <c r="AI24" s="267" t="e">
        <f t="shared" si="38"/>
        <v>#N/A</v>
      </c>
      <c r="AJ24" s="265" t="e">
        <f t="shared" si="15"/>
        <v>#N/A</v>
      </c>
      <c r="AK24" s="267" t="e">
        <f t="shared" si="39"/>
        <v>#N/A</v>
      </c>
      <c r="AL24" s="265" t="e">
        <f t="shared" si="15"/>
        <v>#N/A</v>
      </c>
      <c r="AM24" s="284">
        <v>114</v>
      </c>
      <c r="AN24" s="270"/>
      <c r="AO24" s="271">
        <f t="shared" si="19"/>
        <v>0</v>
      </c>
      <c r="AP24" s="271"/>
      <c r="AQ24" s="273" t="e">
        <f t="shared" si="53"/>
        <v>#N/A</v>
      </c>
      <c r="AR24" s="273" t="e">
        <f t="shared" si="53"/>
        <v>#N/A</v>
      </c>
      <c r="AS24" s="285">
        <v>3195</v>
      </c>
      <c r="AT24" s="267" t="e">
        <f t="shared" si="1"/>
        <v>#N/A</v>
      </c>
      <c r="AU24" s="275" t="e">
        <f t="shared" ref="AU24:AU31" si="54">AT24-AT23</f>
        <v>#N/A</v>
      </c>
      <c r="AV24" s="267" t="e">
        <f t="shared" si="40"/>
        <v>#N/A</v>
      </c>
      <c r="AW24" s="311" t="e">
        <f t="shared" si="16"/>
        <v>#N/A</v>
      </c>
      <c r="AX24" s="267" t="e">
        <f t="shared" si="41"/>
        <v>#N/A</v>
      </c>
      <c r="AY24" s="311" t="e">
        <f t="shared" si="17"/>
        <v>#N/A</v>
      </c>
      <c r="AZ24" s="267" t="e">
        <f t="shared" si="42"/>
        <v>#N/A</v>
      </c>
      <c r="BA24" s="275" t="e">
        <f t="shared" si="43"/>
        <v>#N/A</v>
      </c>
      <c r="BB24" s="267" t="e">
        <f t="shared" si="44"/>
        <v>#N/A</v>
      </c>
      <c r="BC24" s="275" t="e">
        <f t="shared" si="45"/>
        <v>#N/A</v>
      </c>
      <c r="BD24" s="267" t="e">
        <f t="shared" si="46"/>
        <v>#N/A</v>
      </c>
      <c r="BE24" s="275" t="e">
        <f t="shared" si="47"/>
        <v>#N/A</v>
      </c>
      <c r="BF24" s="267" t="e">
        <f t="shared" si="48"/>
        <v>#N/A</v>
      </c>
      <c r="BG24" s="275" t="e">
        <f t="shared" si="49"/>
        <v>#N/A</v>
      </c>
      <c r="BH24" s="267"/>
      <c r="BI24" s="275">
        <f t="shared" ref="BI24:BI31" si="55">BH24-BH23</f>
        <v>0</v>
      </c>
      <c r="BJ24" s="267"/>
      <c r="BK24" s="275">
        <f t="shared" ref="BK24:BK31" si="56">BJ24-BJ23</f>
        <v>0</v>
      </c>
      <c r="BL24" s="284">
        <v>104</v>
      </c>
      <c r="BM24" s="276"/>
      <c r="BN24" s="271"/>
      <c r="BO24" s="277" t="e">
        <f t="shared" si="9"/>
        <v>#N/A</v>
      </c>
      <c r="BP24" s="273"/>
      <c r="BQ24" s="273"/>
      <c r="BR24" s="273" t="e">
        <f t="shared" si="10"/>
        <v>#N/A</v>
      </c>
    </row>
    <row r="25" spans="1:70">
      <c r="A25" s="257">
        <f t="shared" si="11"/>
        <v>44942</v>
      </c>
      <c r="B25" s="258">
        <v>22</v>
      </c>
      <c r="C25" s="283">
        <f>[1]master!K26</f>
        <v>2675</v>
      </c>
      <c r="D25" s="260">
        <f t="shared" si="12"/>
        <v>170</v>
      </c>
      <c r="E25" s="261" t="e">
        <f t="shared" si="0"/>
        <v>#N/A</v>
      </c>
      <c r="F25" s="265" t="e">
        <f t="shared" si="18"/>
        <v>#N/A</v>
      </c>
      <c r="G25" s="263" t="e">
        <f t="shared" si="22"/>
        <v>#N/A</v>
      </c>
      <c r="H25" s="264" t="e">
        <f t="shared" si="23"/>
        <v>#N/A</v>
      </c>
      <c r="I25" s="263" t="e">
        <f t="shared" si="24"/>
        <v>#N/A</v>
      </c>
      <c r="J25" s="264" t="e">
        <f t="shared" si="51"/>
        <v>#N/A</v>
      </c>
      <c r="K25" s="263" t="e">
        <f t="shared" si="25"/>
        <v>#N/A</v>
      </c>
      <c r="L25" s="264" t="e">
        <f t="shared" si="52"/>
        <v>#N/A</v>
      </c>
      <c r="M25" s="263" t="e">
        <f t="shared" si="26"/>
        <v>#N/A</v>
      </c>
      <c r="N25" s="264" t="e">
        <f t="shared" si="27"/>
        <v>#N/A</v>
      </c>
      <c r="O25" s="263" t="e">
        <f t="shared" si="28"/>
        <v>#N/A</v>
      </c>
      <c r="P25" s="264" t="e">
        <f t="shared" si="4"/>
        <v>#N/A</v>
      </c>
      <c r="Q25" s="263" t="e">
        <f t="shared" si="29"/>
        <v>#N/A</v>
      </c>
      <c r="R25" s="264" t="e">
        <f t="shared" si="5"/>
        <v>#N/A</v>
      </c>
      <c r="S25" s="263" t="e">
        <f t="shared" si="30"/>
        <v>#N/A</v>
      </c>
      <c r="T25" s="264" t="e">
        <f t="shared" si="6"/>
        <v>#N/A</v>
      </c>
      <c r="U25" s="263" t="e">
        <f t="shared" si="31"/>
        <v>#N/A</v>
      </c>
      <c r="V25" s="264" t="e">
        <f t="shared" si="7"/>
        <v>#N/A</v>
      </c>
      <c r="W25" s="263" t="e">
        <f t="shared" si="32"/>
        <v>#N/A</v>
      </c>
      <c r="X25" s="264" t="e">
        <f t="shared" si="14"/>
        <v>#N/A</v>
      </c>
      <c r="Y25" s="263" t="e">
        <f t="shared" si="33"/>
        <v>#N/A</v>
      </c>
      <c r="Z25" s="264" t="e">
        <f t="shared" si="15"/>
        <v>#N/A</v>
      </c>
      <c r="AA25" s="263" t="e">
        <f t="shared" si="34"/>
        <v>#N/A</v>
      </c>
      <c r="AB25" s="265" t="e">
        <f t="shared" si="15"/>
        <v>#N/A</v>
      </c>
      <c r="AC25" s="263" t="e">
        <f t="shared" si="35"/>
        <v>#N/A</v>
      </c>
      <c r="AD25" s="265" t="e">
        <f t="shared" si="15"/>
        <v>#N/A</v>
      </c>
      <c r="AE25" s="267" t="e">
        <f t="shared" si="36"/>
        <v>#N/A</v>
      </c>
      <c r="AF25" s="265" t="e">
        <f t="shared" si="15"/>
        <v>#N/A</v>
      </c>
      <c r="AG25" s="267" t="e">
        <f t="shared" si="37"/>
        <v>#N/A</v>
      </c>
      <c r="AH25" s="265" t="e">
        <f t="shared" si="15"/>
        <v>#N/A</v>
      </c>
      <c r="AI25" s="267" t="e">
        <f t="shared" si="38"/>
        <v>#N/A</v>
      </c>
      <c r="AJ25" s="265" t="e">
        <f t="shared" si="15"/>
        <v>#N/A</v>
      </c>
      <c r="AK25" s="267" t="e">
        <f t="shared" si="39"/>
        <v>#N/A</v>
      </c>
      <c r="AL25" s="265" t="e">
        <f t="shared" si="15"/>
        <v>#N/A</v>
      </c>
      <c r="AM25" s="284">
        <v>117</v>
      </c>
      <c r="AN25" s="286"/>
      <c r="AO25" s="271">
        <f t="shared" si="19"/>
        <v>0</v>
      </c>
      <c r="AP25" s="271"/>
      <c r="AQ25" s="273" t="e">
        <f t="shared" si="53"/>
        <v>#N/A</v>
      </c>
      <c r="AR25" s="273" t="e">
        <f t="shared" si="53"/>
        <v>#N/A</v>
      </c>
      <c r="AS25" s="285">
        <v>3355</v>
      </c>
      <c r="AT25" s="267" t="e">
        <f t="shared" si="1"/>
        <v>#N/A</v>
      </c>
      <c r="AU25" s="275" t="e">
        <f t="shared" si="54"/>
        <v>#N/A</v>
      </c>
      <c r="AV25" s="267" t="e">
        <f t="shared" si="40"/>
        <v>#N/A</v>
      </c>
      <c r="AW25" s="311" t="e">
        <f t="shared" si="16"/>
        <v>#N/A</v>
      </c>
      <c r="AX25" s="267" t="e">
        <f t="shared" si="41"/>
        <v>#N/A</v>
      </c>
      <c r="AY25" s="311" t="e">
        <f t="shared" si="17"/>
        <v>#N/A</v>
      </c>
      <c r="AZ25" s="267" t="e">
        <f t="shared" si="42"/>
        <v>#N/A</v>
      </c>
      <c r="BA25" s="275" t="e">
        <f t="shared" si="43"/>
        <v>#N/A</v>
      </c>
      <c r="BB25" s="267" t="e">
        <f t="shared" si="44"/>
        <v>#N/A</v>
      </c>
      <c r="BC25" s="275" t="e">
        <f t="shared" si="45"/>
        <v>#N/A</v>
      </c>
      <c r="BD25" s="267" t="e">
        <f t="shared" si="46"/>
        <v>#N/A</v>
      </c>
      <c r="BE25" s="275" t="e">
        <f t="shared" si="47"/>
        <v>#N/A</v>
      </c>
      <c r="BF25" s="267" t="e">
        <f t="shared" si="48"/>
        <v>#N/A</v>
      </c>
      <c r="BG25" s="275" t="e">
        <f t="shared" si="49"/>
        <v>#N/A</v>
      </c>
      <c r="BH25" s="267"/>
      <c r="BI25" s="275">
        <f t="shared" si="55"/>
        <v>0</v>
      </c>
      <c r="BJ25" s="267"/>
      <c r="BK25" s="275">
        <f t="shared" si="56"/>
        <v>0</v>
      </c>
      <c r="BL25" s="284">
        <v>110</v>
      </c>
      <c r="BM25" s="276"/>
      <c r="BN25" s="271"/>
      <c r="BO25" s="277" t="e">
        <f t="shared" si="9"/>
        <v>#N/A</v>
      </c>
      <c r="BP25" s="273"/>
      <c r="BQ25" s="273"/>
      <c r="BR25" s="273" t="e">
        <f t="shared" si="10"/>
        <v>#N/A</v>
      </c>
    </row>
    <row r="26" spans="1:70">
      <c r="A26" s="257">
        <f t="shared" si="11"/>
        <v>44949</v>
      </c>
      <c r="B26" s="258">
        <v>23</v>
      </c>
      <c r="C26" s="283">
        <f>[1]master!K27</f>
        <v>2825</v>
      </c>
      <c r="D26" s="260">
        <f t="shared" si="12"/>
        <v>150</v>
      </c>
      <c r="E26" s="261" t="e">
        <f t="shared" si="0"/>
        <v>#N/A</v>
      </c>
      <c r="F26" s="265" t="e">
        <f t="shared" si="18"/>
        <v>#N/A</v>
      </c>
      <c r="G26" s="263" t="e">
        <f t="shared" si="22"/>
        <v>#N/A</v>
      </c>
      <c r="H26" s="264" t="e">
        <f t="shared" si="23"/>
        <v>#N/A</v>
      </c>
      <c r="I26" s="263" t="e">
        <f t="shared" si="24"/>
        <v>#N/A</v>
      </c>
      <c r="J26" s="264" t="e">
        <f t="shared" si="51"/>
        <v>#N/A</v>
      </c>
      <c r="K26" s="263" t="e">
        <f t="shared" si="25"/>
        <v>#N/A</v>
      </c>
      <c r="L26" s="264" t="e">
        <f t="shared" si="52"/>
        <v>#N/A</v>
      </c>
      <c r="M26" s="263" t="e">
        <f t="shared" si="26"/>
        <v>#N/A</v>
      </c>
      <c r="N26" s="264" t="e">
        <f t="shared" si="27"/>
        <v>#N/A</v>
      </c>
      <c r="O26" s="263" t="e">
        <f t="shared" si="28"/>
        <v>#N/A</v>
      </c>
      <c r="P26" s="264" t="e">
        <f t="shared" si="4"/>
        <v>#N/A</v>
      </c>
      <c r="Q26" s="263" t="e">
        <f t="shared" si="29"/>
        <v>#N/A</v>
      </c>
      <c r="R26" s="264" t="e">
        <f t="shared" si="5"/>
        <v>#N/A</v>
      </c>
      <c r="S26" s="263" t="e">
        <f t="shared" si="30"/>
        <v>#N/A</v>
      </c>
      <c r="T26" s="264" t="e">
        <f t="shared" si="6"/>
        <v>#N/A</v>
      </c>
      <c r="U26" s="263" t="e">
        <f t="shared" si="31"/>
        <v>#N/A</v>
      </c>
      <c r="V26" s="264" t="e">
        <f t="shared" si="7"/>
        <v>#N/A</v>
      </c>
      <c r="W26" s="263" t="e">
        <f t="shared" si="32"/>
        <v>#N/A</v>
      </c>
      <c r="X26" s="264" t="e">
        <f t="shared" si="14"/>
        <v>#N/A</v>
      </c>
      <c r="Y26" s="263" t="e">
        <f t="shared" si="33"/>
        <v>#N/A</v>
      </c>
      <c r="Z26" s="264" t="e">
        <f t="shared" si="15"/>
        <v>#N/A</v>
      </c>
      <c r="AA26" s="263" t="e">
        <f t="shared" si="34"/>
        <v>#N/A</v>
      </c>
      <c r="AB26" s="265" t="e">
        <f t="shared" si="15"/>
        <v>#N/A</v>
      </c>
      <c r="AC26" s="263" t="e">
        <f t="shared" si="35"/>
        <v>#N/A</v>
      </c>
      <c r="AD26" s="265" t="e">
        <f t="shared" si="15"/>
        <v>#N/A</v>
      </c>
      <c r="AE26" s="267" t="e">
        <f t="shared" si="36"/>
        <v>#N/A</v>
      </c>
      <c r="AF26" s="265" t="e">
        <f t="shared" si="15"/>
        <v>#N/A</v>
      </c>
      <c r="AG26" s="267" t="e">
        <f t="shared" si="37"/>
        <v>#N/A</v>
      </c>
      <c r="AH26" s="265" t="e">
        <f t="shared" si="15"/>
        <v>#N/A</v>
      </c>
      <c r="AI26" s="267" t="e">
        <f t="shared" si="38"/>
        <v>#N/A</v>
      </c>
      <c r="AJ26" s="265" t="e">
        <f t="shared" si="15"/>
        <v>#N/A</v>
      </c>
      <c r="AK26" s="267" t="e">
        <f t="shared" si="39"/>
        <v>#N/A</v>
      </c>
      <c r="AL26" s="265" t="e">
        <f t="shared" si="15"/>
        <v>#N/A</v>
      </c>
      <c r="AM26" s="284">
        <v>119</v>
      </c>
      <c r="AN26" s="286"/>
      <c r="AO26" s="271">
        <f t="shared" si="19"/>
        <v>0</v>
      </c>
      <c r="AP26" s="271"/>
      <c r="AQ26" s="273" t="e">
        <f t="shared" si="53"/>
        <v>#N/A</v>
      </c>
      <c r="AR26" s="273" t="e">
        <f t="shared" si="53"/>
        <v>#N/A</v>
      </c>
      <c r="AS26" s="285">
        <v>3515</v>
      </c>
      <c r="AT26" s="267" t="e">
        <f t="shared" si="1"/>
        <v>#N/A</v>
      </c>
      <c r="AU26" s="275" t="e">
        <f t="shared" si="54"/>
        <v>#N/A</v>
      </c>
      <c r="AV26" s="267" t="e">
        <f t="shared" si="40"/>
        <v>#N/A</v>
      </c>
      <c r="AW26" s="311" t="e">
        <f t="shared" si="16"/>
        <v>#N/A</v>
      </c>
      <c r="AX26" s="267" t="e">
        <f t="shared" si="41"/>
        <v>#N/A</v>
      </c>
      <c r="AY26" s="311" t="e">
        <f t="shared" si="17"/>
        <v>#N/A</v>
      </c>
      <c r="AZ26" s="267" t="e">
        <f t="shared" si="42"/>
        <v>#N/A</v>
      </c>
      <c r="BA26" s="275" t="e">
        <f t="shared" si="43"/>
        <v>#N/A</v>
      </c>
      <c r="BB26" s="267" t="e">
        <f t="shared" si="44"/>
        <v>#N/A</v>
      </c>
      <c r="BC26" s="275" t="e">
        <f t="shared" si="45"/>
        <v>#N/A</v>
      </c>
      <c r="BD26" s="267" t="e">
        <f t="shared" si="46"/>
        <v>#N/A</v>
      </c>
      <c r="BE26" s="275" t="e">
        <f t="shared" si="47"/>
        <v>#N/A</v>
      </c>
      <c r="BF26" s="267" t="e">
        <f t="shared" si="48"/>
        <v>#N/A</v>
      </c>
      <c r="BG26" s="275" t="e">
        <f t="shared" si="49"/>
        <v>#N/A</v>
      </c>
      <c r="BH26" s="267"/>
      <c r="BI26" s="275">
        <f t="shared" si="55"/>
        <v>0</v>
      </c>
      <c r="BJ26" s="267"/>
      <c r="BK26" s="275">
        <f t="shared" si="56"/>
        <v>0</v>
      </c>
      <c r="BL26" s="284">
        <v>115</v>
      </c>
      <c r="BM26" s="276"/>
      <c r="BN26" s="271"/>
      <c r="BO26" s="277" t="e">
        <f t="shared" si="9"/>
        <v>#N/A</v>
      </c>
      <c r="BP26" s="273"/>
      <c r="BQ26" s="273"/>
      <c r="BR26" s="273" t="e">
        <f t="shared" si="10"/>
        <v>#N/A</v>
      </c>
    </row>
    <row r="27" spans="1:70">
      <c r="A27" s="257">
        <f t="shared" si="11"/>
        <v>44956</v>
      </c>
      <c r="B27" s="258">
        <v>24</v>
      </c>
      <c r="C27" s="283">
        <f>[1]master!K28</f>
        <v>2965</v>
      </c>
      <c r="D27" s="260">
        <f t="shared" si="12"/>
        <v>140</v>
      </c>
      <c r="E27" s="261" t="e">
        <f t="shared" si="0"/>
        <v>#N/A</v>
      </c>
      <c r="F27" s="265" t="e">
        <f t="shared" si="18"/>
        <v>#N/A</v>
      </c>
      <c r="G27" s="263" t="e">
        <f t="shared" si="22"/>
        <v>#N/A</v>
      </c>
      <c r="H27" s="264" t="e">
        <f t="shared" si="23"/>
        <v>#N/A</v>
      </c>
      <c r="I27" s="263" t="e">
        <f t="shared" si="24"/>
        <v>#N/A</v>
      </c>
      <c r="J27" s="264" t="e">
        <f t="shared" si="51"/>
        <v>#N/A</v>
      </c>
      <c r="K27" s="263" t="e">
        <f t="shared" si="25"/>
        <v>#N/A</v>
      </c>
      <c r="L27" s="264" t="e">
        <f t="shared" si="52"/>
        <v>#N/A</v>
      </c>
      <c r="M27" s="263" t="e">
        <f t="shared" si="26"/>
        <v>#N/A</v>
      </c>
      <c r="N27" s="264" t="e">
        <f t="shared" si="27"/>
        <v>#N/A</v>
      </c>
      <c r="O27" s="263" t="e">
        <f t="shared" si="28"/>
        <v>#N/A</v>
      </c>
      <c r="P27" s="264" t="e">
        <f t="shared" si="4"/>
        <v>#N/A</v>
      </c>
      <c r="Q27" s="263" t="e">
        <f t="shared" si="29"/>
        <v>#N/A</v>
      </c>
      <c r="R27" s="264" t="e">
        <f t="shared" si="5"/>
        <v>#N/A</v>
      </c>
      <c r="S27" s="263" t="e">
        <f t="shared" si="30"/>
        <v>#N/A</v>
      </c>
      <c r="T27" s="264" t="e">
        <f t="shared" si="6"/>
        <v>#N/A</v>
      </c>
      <c r="U27" s="263" t="e">
        <f t="shared" si="31"/>
        <v>#N/A</v>
      </c>
      <c r="V27" s="264" t="e">
        <f t="shared" si="7"/>
        <v>#N/A</v>
      </c>
      <c r="W27" s="263" t="e">
        <f t="shared" si="32"/>
        <v>#N/A</v>
      </c>
      <c r="X27" s="264" t="e">
        <f t="shared" si="14"/>
        <v>#N/A</v>
      </c>
      <c r="Y27" s="263" t="e">
        <f t="shared" si="33"/>
        <v>#N/A</v>
      </c>
      <c r="Z27" s="264" t="e">
        <f t="shared" si="15"/>
        <v>#N/A</v>
      </c>
      <c r="AA27" s="263" t="e">
        <f t="shared" si="34"/>
        <v>#N/A</v>
      </c>
      <c r="AB27" s="265" t="e">
        <f t="shared" si="15"/>
        <v>#N/A</v>
      </c>
      <c r="AC27" s="263" t="e">
        <f t="shared" si="35"/>
        <v>#N/A</v>
      </c>
      <c r="AD27" s="265" t="e">
        <f t="shared" si="15"/>
        <v>#N/A</v>
      </c>
      <c r="AE27" s="267" t="e">
        <f t="shared" si="36"/>
        <v>#N/A</v>
      </c>
      <c r="AF27" s="265" t="e">
        <f t="shared" si="15"/>
        <v>#N/A</v>
      </c>
      <c r="AG27" s="267" t="e">
        <f t="shared" si="37"/>
        <v>#N/A</v>
      </c>
      <c r="AH27" s="265" t="e">
        <f t="shared" si="15"/>
        <v>#N/A</v>
      </c>
      <c r="AI27" s="267" t="e">
        <f t="shared" si="38"/>
        <v>#N/A</v>
      </c>
      <c r="AJ27" s="265" t="e">
        <f t="shared" si="15"/>
        <v>#N/A</v>
      </c>
      <c r="AK27" s="267" t="e">
        <f t="shared" si="39"/>
        <v>#N/A</v>
      </c>
      <c r="AL27" s="265" t="e">
        <f t="shared" si="15"/>
        <v>#N/A</v>
      </c>
      <c r="AM27" s="284">
        <v>121</v>
      </c>
      <c r="AN27" s="286"/>
      <c r="AO27" s="271">
        <f t="shared" si="19"/>
        <v>0</v>
      </c>
      <c r="AP27" s="271"/>
      <c r="AQ27" s="273" t="e">
        <f t="shared" si="53"/>
        <v>#N/A</v>
      </c>
      <c r="AR27" s="273" t="e">
        <f t="shared" si="53"/>
        <v>#N/A</v>
      </c>
      <c r="AS27" s="285">
        <v>3675</v>
      </c>
      <c r="AT27" s="267" t="e">
        <f t="shared" si="1"/>
        <v>#N/A</v>
      </c>
      <c r="AU27" s="275" t="e">
        <f t="shared" si="54"/>
        <v>#N/A</v>
      </c>
      <c r="AV27" s="267" t="e">
        <f t="shared" si="40"/>
        <v>#N/A</v>
      </c>
      <c r="AW27" s="311" t="e">
        <f t="shared" si="16"/>
        <v>#N/A</v>
      </c>
      <c r="AX27" s="267" t="e">
        <f t="shared" si="41"/>
        <v>#N/A</v>
      </c>
      <c r="AY27" s="311" t="e">
        <f t="shared" si="17"/>
        <v>#N/A</v>
      </c>
      <c r="AZ27" s="267" t="e">
        <f t="shared" si="42"/>
        <v>#N/A</v>
      </c>
      <c r="BA27" s="275" t="e">
        <f t="shared" si="43"/>
        <v>#N/A</v>
      </c>
      <c r="BB27" s="267" t="e">
        <f t="shared" si="44"/>
        <v>#N/A</v>
      </c>
      <c r="BC27" s="275" t="e">
        <f t="shared" si="45"/>
        <v>#N/A</v>
      </c>
      <c r="BD27" s="267" t="e">
        <f t="shared" si="46"/>
        <v>#N/A</v>
      </c>
      <c r="BE27" s="275" t="e">
        <f t="shared" si="47"/>
        <v>#N/A</v>
      </c>
      <c r="BF27" s="267" t="e">
        <f t="shared" si="48"/>
        <v>#N/A</v>
      </c>
      <c r="BG27" s="275" t="e">
        <f t="shared" si="49"/>
        <v>#N/A</v>
      </c>
      <c r="BH27" s="267"/>
      <c r="BI27" s="275">
        <f t="shared" si="55"/>
        <v>0</v>
      </c>
      <c r="BJ27" s="267"/>
      <c r="BK27" s="275">
        <f t="shared" si="56"/>
        <v>0</v>
      </c>
      <c r="BL27" s="284">
        <v>120</v>
      </c>
      <c r="BM27" s="276"/>
      <c r="BN27" s="271"/>
      <c r="BO27" s="277" t="e">
        <f t="shared" si="9"/>
        <v>#N/A</v>
      </c>
      <c r="BP27" s="273"/>
      <c r="BQ27" s="273"/>
      <c r="BR27" s="273" t="e">
        <f t="shared" si="10"/>
        <v>#N/A</v>
      </c>
    </row>
    <row r="28" spans="1:70">
      <c r="A28" s="287">
        <f t="shared" si="11"/>
        <v>44963</v>
      </c>
      <c r="B28" s="288">
        <v>25</v>
      </c>
      <c r="C28" s="289">
        <f>[1]master!K29</f>
        <v>3090</v>
      </c>
      <c r="D28" s="290">
        <f t="shared" si="12"/>
        <v>125</v>
      </c>
      <c r="E28" s="261" t="e">
        <f t="shared" si="0"/>
        <v>#N/A</v>
      </c>
      <c r="F28" s="265" t="e">
        <f t="shared" si="18"/>
        <v>#N/A</v>
      </c>
      <c r="G28" s="263" t="e">
        <f t="shared" si="22"/>
        <v>#N/A</v>
      </c>
      <c r="H28" s="264" t="e">
        <f t="shared" si="23"/>
        <v>#N/A</v>
      </c>
      <c r="I28" s="263" t="e">
        <f t="shared" si="24"/>
        <v>#N/A</v>
      </c>
      <c r="J28" s="264" t="e">
        <f t="shared" si="51"/>
        <v>#N/A</v>
      </c>
      <c r="K28" s="263" t="e">
        <f t="shared" si="25"/>
        <v>#N/A</v>
      </c>
      <c r="L28" s="264" t="e">
        <f t="shared" si="52"/>
        <v>#N/A</v>
      </c>
      <c r="M28" s="263" t="e">
        <f t="shared" si="26"/>
        <v>#N/A</v>
      </c>
      <c r="N28" s="264" t="e">
        <f t="shared" si="27"/>
        <v>#N/A</v>
      </c>
      <c r="O28" s="263" t="e">
        <f t="shared" si="28"/>
        <v>#N/A</v>
      </c>
      <c r="P28" s="264" t="e">
        <f t="shared" si="4"/>
        <v>#N/A</v>
      </c>
      <c r="Q28" s="263" t="e">
        <f t="shared" si="29"/>
        <v>#N/A</v>
      </c>
      <c r="R28" s="264" t="e">
        <f t="shared" si="5"/>
        <v>#N/A</v>
      </c>
      <c r="S28" s="263" t="e">
        <f t="shared" si="30"/>
        <v>#N/A</v>
      </c>
      <c r="T28" s="264" t="e">
        <f t="shared" si="6"/>
        <v>#N/A</v>
      </c>
      <c r="U28" s="263" t="e">
        <f t="shared" si="31"/>
        <v>#N/A</v>
      </c>
      <c r="V28" s="264" t="e">
        <f t="shared" si="7"/>
        <v>#N/A</v>
      </c>
      <c r="W28" s="263" t="e">
        <f t="shared" si="32"/>
        <v>#N/A</v>
      </c>
      <c r="X28" s="264" t="e">
        <f t="shared" si="14"/>
        <v>#N/A</v>
      </c>
      <c r="Y28" s="263" t="e">
        <f t="shared" si="33"/>
        <v>#N/A</v>
      </c>
      <c r="Z28" s="264" t="e">
        <f t="shared" si="15"/>
        <v>#N/A</v>
      </c>
      <c r="AA28" s="263" t="e">
        <f t="shared" si="34"/>
        <v>#N/A</v>
      </c>
      <c r="AB28" s="265" t="e">
        <f t="shared" si="15"/>
        <v>#N/A</v>
      </c>
      <c r="AC28" s="263" t="e">
        <f t="shared" si="35"/>
        <v>#N/A</v>
      </c>
      <c r="AD28" s="265" t="e">
        <f t="shared" si="15"/>
        <v>#N/A</v>
      </c>
      <c r="AE28" s="267" t="e">
        <f t="shared" si="36"/>
        <v>#N/A</v>
      </c>
      <c r="AF28" s="265" t="e">
        <f t="shared" si="15"/>
        <v>#N/A</v>
      </c>
      <c r="AG28" s="267" t="e">
        <f t="shared" si="37"/>
        <v>#N/A</v>
      </c>
      <c r="AH28" s="265" t="e">
        <f t="shared" si="15"/>
        <v>#N/A</v>
      </c>
      <c r="AI28" s="267" t="e">
        <f t="shared" si="38"/>
        <v>#N/A</v>
      </c>
      <c r="AJ28" s="265" t="e">
        <f t="shared" si="15"/>
        <v>#N/A</v>
      </c>
      <c r="AK28" s="267" t="e">
        <f t="shared" si="39"/>
        <v>#N/A</v>
      </c>
      <c r="AL28" s="312" t="e">
        <f t="shared" si="15"/>
        <v>#N/A</v>
      </c>
      <c r="AM28" s="291">
        <v>123</v>
      </c>
      <c r="AN28" s="292"/>
      <c r="AO28" s="293">
        <f t="shared" si="19"/>
        <v>0</v>
      </c>
      <c r="AP28" s="293"/>
      <c r="AQ28" s="294" t="e">
        <f t="shared" si="53"/>
        <v>#N/A</v>
      </c>
      <c r="AR28" s="294" t="e">
        <f t="shared" si="53"/>
        <v>#N/A</v>
      </c>
      <c r="AS28" s="295">
        <v>3825</v>
      </c>
      <c r="AT28" s="267" t="e">
        <f t="shared" si="1"/>
        <v>#N/A</v>
      </c>
      <c r="AU28" s="296" t="e">
        <f t="shared" si="54"/>
        <v>#N/A</v>
      </c>
      <c r="AV28" s="267" t="e">
        <f t="shared" si="40"/>
        <v>#N/A</v>
      </c>
      <c r="AW28" s="311" t="e">
        <f t="shared" si="16"/>
        <v>#N/A</v>
      </c>
      <c r="AX28" s="267" t="e">
        <f t="shared" si="41"/>
        <v>#N/A</v>
      </c>
      <c r="AY28" s="311" t="e">
        <f t="shared" si="17"/>
        <v>#N/A</v>
      </c>
      <c r="AZ28" s="267" t="e">
        <f t="shared" si="42"/>
        <v>#N/A</v>
      </c>
      <c r="BA28" s="275" t="e">
        <f t="shared" si="43"/>
        <v>#N/A</v>
      </c>
      <c r="BB28" s="267" t="e">
        <f t="shared" si="44"/>
        <v>#N/A</v>
      </c>
      <c r="BC28" s="275" t="e">
        <f t="shared" si="45"/>
        <v>#N/A</v>
      </c>
      <c r="BD28" s="267" t="e">
        <f t="shared" si="46"/>
        <v>#N/A</v>
      </c>
      <c r="BE28" s="275" t="e">
        <f t="shared" si="47"/>
        <v>#N/A</v>
      </c>
      <c r="BF28" s="267" t="e">
        <f t="shared" si="48"/>
        <v>#N/A</v>
      </c>
      <c r="BG28" s="275" t="e">
        <f t="shared" si="49"/>
        <v>#N/A</v>
      </c>
      <c r="BH28" s="297"/>
      <c r="BI28" s="296">
        <f t="shared" si="55"/>
        <v>0</v>
      </c>
      <c r="BJ28" s="297"/>
      <c r="BK28" s="296">
        <f t="shared" si="56"/>
        <v>0</v>
      </c>
      <c r="BL28" s="291">
        <v>125</v>
      </c>
      <c r="BM28" s="294"/>
      <c r="BN28" s="293"/>
      <c r="BO28" s="298" t="e">
        <f t="shared" si="9"/>
        <v>#N/A</v>
      </c>
      <c r="BP28" s="294"/>
      <c r="BQ28" s="294"/>
      <c r="BR28" s="294" t="e">
        <f t="shared" si="10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12"/>
        <v>110</v>
      </c>
      <c r="E29" s="261" t="e">
        <f t="shared" si="0"/>
        <v>#N/A</v>
      </c>
      <c r="F29" s="265" t="e">
        <f t="shared" si="18"/>
        <v>#N/A</v>
      </c>
      <c r="G29" s="263" t="e">
        <f t="shared" si="22"/>
        <v>#N/A</v>
      </c>
      <c r="H29" s="264" t="e">
        <f t="shared" si="23"/>
        <v>#N/A</v>
      </c>
      <c r="I29" s="263" t="e">
        <f t="shared" si="24"/>
        <v>#N/A</v>
      </c>
      <c r="J29" s="264" t="e">
        <f t="shared" si="51"/>
        <v>#N/A</v>
      </c>
      <c r="K29" s="263" t="e">
        <f t="shared" si="25"/>
        <v>#N/A</v>
      </c>
      <c r="L29" s="264" t="e">
        <f t="shared" si="52"/>
        <v>#N/A</v>
      </c>
      <c r="M29" s="263" t="e">
        <f t="shared" si="26"/>
        <v>#N/A</v>
      </c>
      <c r="N29" s="264" t="e">
        <f t="shared" si="27"/>
        <v>#N/A</v>
      </c>
      <c r="O29" s="263" t="e">
        <f t="shared" si="28"/>
        <v>#N/A</v>
      </c>
      <c r="P29" s="264" t="e">
        <f t="shared" si="4"/>
        <v>#N/A</v>
      </c>
      <c r="Q29" s="263" t="e">
        <f t="shared" si="29"/>
        <v>#N/A</v>
      </c>
      <c r="R29" s="264" t="e">
        <f t="shared" si="5"/>
        <v>#N/A</v>
      </c>
      <c r="S29" s="263" t="e">
        <f t="shared" si="30"/>
        <v>#N/A</v>
      </c>
      <c r="T29" s="264" t="e">
        <f t="shared" si="6"/>
        <v>#N/A</v>
      </c>
      <c r="U29" s="263" t="e">
        <f t="shared" si="31"/>
        <v>#N/A</v>
      </c>
      <c r="V29" s="264" t="e">
        <f t="shared" si="7"/>
        <v>#N/A</v>
      </c>
      <c r="W29" s="263" t="e">
        <f t="shared" si="32"/>
        <v>#N/A</v>
      </c>
      <c r="X29" s="264" t="e">
        <f t="shared" si="14"/>
        <v>#N/A</v>
      </c>
      <c r="Y29" s="263" t="e">
        <f t="shared" si="33"/>
        <v>#N/A</v>
      </c>
      <c r="Z29" s="264" t="e">
        <f t="shared" si="15"/>
        <v>#N/A</v>
      </c>
      <c r="AA29" s="263" t="e">
        <f t="shared" si="34"/>
        <v>#N/A</v>
      </c>
      <c r="AB29" s="265" t="e">
        <f t="shared" si="15"/>
        <v>#N/A</v>
      </c>
      <c r="AC29" s="263" t="e">
        <f t="shared" si="35"/>
        <v>#N/A</v>
      </c>
      <c r="AD29" s="265" t="e">
        <f t="shared" si="15"/>
        <v>#N/A</v>
      </c>
      <c r="AE29" s="267" t="e">
        <f t="shared" si="36"/>
        <v>#N/A</v>
      </c>
      <c r="AF29" s="265" t="e">
        <f t="shared" si="15"/>
        <v>#N/A</v>
      </c>
      <c r="AG29" s="267" t="e">
        <f t="shared" si="37"/>
        <v>#N/A</v>
      </c>
      <c r="AH29" s="265" t="e">
        <f t="shared" si="15"/>
        <v>#N/A</v>
      </c>
      <c r="AI29" s="267" t="e">
        <f t="shared" si="38"/>
        <v>#N/A</v>
      </c>
      <c r="AJ29" s="265" t="e">
        <f t="shared" si="15"/>
        <v>#N/A</v>
      </c>
      <c r="AK29" s="267" t="e">
        <f t="shared" si="39"/>
        <v>#N/A</v>
      </c>
      <c r="AL29" s="279" t="e">
        <f t="shared" si="15"/>
        <v>#N/A</v>
      </c>
      <c r="AM29" s="284"/>
      <c r="AN29" s="286"/>
      <c r="AO29" s="271"/>
      <c r="AP29" s="271"/>
      <c r="AQ29" s="273" t="e">
        <f t="shared" si="53"/>
        <v>#N/A</v>
      </c>
      <c r="AR29" s="273" t="e">
        <f t="shared" si="53"/>
        <v>#N/A</v>
      </c>
      <c r="AS29" s="285" t="e">
        <f>master!#REF!</f>
        <v>#REF!</v>
      </c>
      <c r="AT29" s="267" t="e">
        <f t="shared" si="1"/>
        <v>#N/A</v>
      </c>
      <c r="AU29" s="275" t="e">
        <f t="shared" si="54"/>
        <v>#N/A</v>
      </c>
      <c r="AV29" s="267" t="e">
        <f t="shared" si="40"/>
        <v>#N/A</v>
      </c>
      <c r="AW29" s="311" t="e">
        <f t="shared" si="16"/>
        <v>#N/A</v>
      </c>
      <c r="AX29" s="267" t="e">
        <f t="shared" si="41"/>
        <v>#N/A</v>
      </c>
      <c r="AY29" s="311" t="e">
        <f t="shared" si="17"/>
        <v>#N/A</v>
      </c>
      <c r="AZ29" s="267" t="e">
        <f t="shared" si="42"/>
        <v>#N/A</v>
      </c>
      <c r="BA29" s="275" t="e">
        <f t="shared" si="43"/>
        <v>#N/A</v>
      </c>
      <c r="BB29" s="267" t="e">
        <f t="shared" si="44"/>
        <v>#N/A</v>
      </c>
      <c r="BC29" s="275" t="e">
        <f t="shared" si="45"/>
        <v>#N/A</v>
      </c>
      <c r="BD29" s="267" t="e">
        <f t="shared" si="46"/>
        <v>#N/A</v>
      </c>
      <c r="BE29" s="275" t="e">
        <f t="shared" si="47"/>
        <v>#N/A</v>
      </c>
      <c r="BF29" s="267" t="e">
        <f t="shared" si="48"/>
        <v>#N/A</v>
      </c>
      <c r="BG29" s="275" t="e">
        <f t="shared" si="49"/>
        <v>#N/A</v>
      </c>
      <c r="BH29" s="267"/>
      <c r="BI29" s="275">
        <f t="shared" si="55"/>
        <v>0</v>
      </c>
      <c r="BJ29" s="267"/>
      <c r="BK29" s="275">
        <f t="shared" si="56"/>
        <v>0</v>
      </c>
      <c r="BL29" s="284">
        <v>125</v>
      </c>
      <c r="BM29" s="276"/>
      <c r="BN29" s="271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0"/>
        <v>#N/A</v>
      </c>
      <c r="F30" s="265" t="e">
        <f t="shared" si="18"/>
        <v>#N/A</v>
      </c>
      <c r="G30" s="263" t="e">
        <f t="shared" si="22"/>
        <v>#N/A</v>
      </c>
      <c r="H30" s="264" t="e">
        <f t="shared" si="23"/>
        <v>#N/A</v>
      </c>
      <c r="I30" s="263" t="e">
        <f t="shared" si="24"/>
        <v>#N/A</v>
      </c>
      <c r="J30" s="264" t="e">
        <f t="shared" si="51"/>
        <v>#N/A</v>
      </c>
      <c r="K30" s="263" t="e">
        <f t="shared" si="25"/>
        <v>#N/A</v>
      </c>
      <c r="L30" s="264" t="e">
        <f t="shared" si="52"/>
        <v>#N/A</v>
      </c>
      <c r="M30" s="263" t="e">
        <f t="shared" si="26"/>
        <v>#N/A</v>
      </c>
      <c r="N30" s="264" t="e">
        <f t="shared" si="27"/>
        <v>#N/A</v>
      </c>
      <c r="O30" s="263" t="e">
        <f t="shared" si="28"/>
        <v>#N/A</v>
      </c>
      <c r="P30" s="264" t="e">
        <f t="shared" si="4"/>
        <v>#N/A</v>
      </c>
      <c r="Q30" s="263" t="e">
        <f t="shared" si="29"/>
        <v>#N/A</v>
      </c>
      <c r="R30" s="264" t="e">
        <f t="shared" si="5"/>
        <v>#N/A</v>
      </c>
      <c r="S30" s="263" t="e">
        <f t="shared" si="30"/>
        <v>#N/A</v>
      </c>
      <c r="T30" s="264" t="e">
        <f t="shared" si="6"/>
        <v>#N/A</v>
      </c>
      <c r="U30" s="263" t="e">
        <f t="shared" si="31"/>
        <v>#N/A</v>
      </c>
      <c r="V30" s="264" t="e">
        <f t="shared" si="7"/>
        <v>#N/A</v>
      </c>
      <c r="W30" s="263" t="e">
        <f t="shared" si="32"/>
        <v>#N/A</v>
      </c>
      <c r="X30" s="264" t="e">
        <f t="shared" si="14"/>
        <v>#N/A</v>
      </c>
      <c r="Y30" s="263" t="e">
        <f t="shared" si="33"/>
        <v>#N/A</v>
      </c>
      <c r="Z30" s="264" t="e">
        <f t="shared" si="15"/>
        <v>#N/A</v>
      </c>
      <c r="AA30" s="263" t="e">
        <f t="shared" si="34"/>
        <v>#N/A</v>
      </c>
      <c r="AB30" s="265" t="e">
        <f t="shared" si="15"/>
        <v>#N/A</v>
      </c>
      <c r="AC30" s="263" t="e">
        <f t="shared" si="35"/>
        <v>#N/A</v>
      </c>
      <c r="AD30" s="265" t="e">
        <f t="shared" si="15"/>
        <v>#N/A</v>
      </c>
      <c r="AE30" s="267" t="e">
        <f t="shared" si="36"/>
        <v>#N/A</v>
      </c>
      <c r="AF30" s="265" t="e">
        <f t="shared" si="15"/>
        <v>#N/A</v>
      </c>
      <c r="AG30" s="267" t="e">
        <f t="shared" si="37"/>
        <v>#N/A</v>
      </c>
      <c r="AH30" s="265" t="e">
        <f t="shared" si="15"/>
        <v>#N/A</v>
      </c>
      <c r="AI30" s="267" t="e">
        <f t="shared" si="38"/>
        <v>#N/A</v>
      </c>
      <c r="AJ30" s="265" t="e">
        <f t="shared" si="15"/>
        <v>#N/A</v>
      </c>
      <c r="AK30" s="267" t="e">
        <f t="shared" si="39"/>
        <v>#N/A</v>
      </c>
      <c r="AL30" s="279" t="e">
        <f t="shared" si="15"/>
        <v>#N/A</v>
      </c>
      <c r="AM30" s="284"/>
      <c r="AN30" s="286"/>
      <c r="AO30" s="271"/>
      <c r="AP30" s="271"/>
      <c r="AQ30" s="273" t="e">
        <f t="shared" si="53"/>
        <v>#N/A</v>
      </c>
      <c r="AR30" s="273" t="e">
        <f t="shared" si="53"/>
        <v>#N/A</v>
      </c>
      <c r="AS30" s="285" t="e">
        <f>master!#REF!</f>
        <v>#REF!</v>
      </c>
      <c r="AT30" s="267" t="e">
        <f t="shared" si="1"/>
        <v>#N/A</v>
      </c>
      <c r="AU30" s="275" t="e">
        <f t="shared" si="54"/>
        <v>#N/A</v>
      </c>
      <c r="AV30" s="267" t="e">
        <f t="shared" si="40"/>
        <v>#N/A</v>
      </c>
      <c r="AW30" s="311" t="e">
        <f t="shared" si="16"/>
        <v>#N/A</v>
      </c>
      <c r="AX30" s="267" t="e">
        <f t="shared" si="41"/>
        <v>#N/A</v>
      </c>
      <c r="AY30" s="311" t="e">
        <f t="shared" si="17"/>
        <v>#N/A</v>
      </c>
      <c r="AZ30" s="267" t="e">
        <f t="shared" si="42"/>
        <v>#N/A</v>
      </c>
      <c r="BA30" s="275" t="e">
        <f t="shared" si="43"/>
        <v>#N/A</v>
      </c>
      <c r="BB30" s="267" t="e">
        <f t="shared" si="44"/>
        <v>#N/A</v>
      </c>
      <c r="BC30" s="275" t="e">
        <f t="shared" si="45"/>
        <v>#N/A</v>
      </c>
      <c r="BD30" s="267" t="e">
        <f t="shared" si="46"/>
        <v>#N/A</v>
      </c>
      <c r="BE30" s="275" t="e">
        <f t="shared" si="47"/>
        <v>#N/A</v>
      </c>
      <c r="BF30" s="267" t="e">
        <f t="shared" si="48"/>
        <v>#N/A</v>
      </c>
      <c r="BG30" s="275" t="e">
        <f t="shared" si="49"/>
        <v>#N/A</v>
      </c>
      <c r="BH30" s="267"/>
      <c r="BI30" s="275">
        <f t="shared" si="55"/>
        <v>0</v>
      </c>
      <c r="BJ30" s="267"/>
      <c r="BK30" s="275">
        <f t="shared" si="56"/>
        <v>0</v>
      </c>
      <c r="BL30" s="284"/>
      <c r="BM30" s="276"/>
      <c r="BN30" s="271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0"/>
        <v>#N/A</v>
      </c>
      <c r="F31" s="265" t="e">
        <f t="shared" si="18"/>
        <v>#N/A</v>
      </c>
      <c r="G31" s="263" t="e">
        <f t="shared" si="22"/>
        <v>#N/A</v>
      </c>
      <c r="H31" s="264" t="e">
        <f t="shared" si="23"/>
        <v>#N/A</v>
      </c>
      <c r="I31" s="263" t="e">
        <f t="shared" si="24"/>
        <v>#N/A</v>
      </c>
      <c r="J31" s="264" t="e">
        <f t="shared" si="51"/>
        <v>#N/A</v>
      </c>
      <c r="K31" s="263" t="e">
        <f t="shared" si="25"/>
        <v>#N/A</v>
      </c>
      <c r="L31" s="264" t="e">
        <f t="shared" si="52"/>
        <v>#N/A</v>
      </c>
      <c r="M31" s="263" t="e">
        <f t="shared" si="26"/>
        <v>#N/A</v>
      </c>
      <c r="N31" s="264" t="e">
        <f t="shared" si="27"/>
        <v>#N/A</v>
      </c>
      <c r="O31" s="263" t="e">
        <f t="shared" si="28"/>
        <v>#N/A</v>
      </c>
      <c r="P31" s="264" t="e">
        <f t="shared" si="4"/>
        <v>#N/A</v>
      </c>
      <c r="Q31" s="263" t="e">
        <f t="shared" si="29"/>
        <v>#N/A</v>
      </c>
      <c r="R31" s="264" t="e">
        <f t="shared" si="5"/>
        <v>#N/A</v>
      </c>
      <c r="S31" s="263" t="e">
        <f t="shared" si="30"/>
        <v>#N/A</v>
      </c>
      <c r="T31" s="264" t="e">
        <f t="shared" si="6"/>
        <v>#N/A</v>
      </c>
      <c r="U31" s="263" t="e">
        <f t="shared" si="31"/>
        <v>#N/A</v>
      </c>
      <c r="V31" s="264" t="e">
        <f t="shared" si="7"/>
        <v>#N/A</v>
      </c>
      <c r="W31" s="263" t="e">
        <f t="shared" si="32"/>
        <v>#N/A</v>
      </c>
      <c r="X31" s="264" t="e">
        <f t="shared" si="14"/>
        <v>#N/A</v>
      </c>
      <c r="Y31" s="263" t="e">
        <f t="shared" si="33"/>
        <v>#N/A</v>
      </c>
      <c r="Z31" s="264" t="e">
        <f t="shared" si="15"/>
        <v>#N/A</v>
      </c>
      <c r="AA31" s="263" t="e">
        <f t="shared" si="34"/>
        <v>#N/A</v>
      </c>
      <c r="AB31" s="265" t="e">
        <f t="shared" si="15"/>
        <v>#N/A</v>
      </c>
      <c r="AC31" s="263" t="e">
        <f t="shared" si="35"/>
        <v>#N/A</v>
      </c>
      <c r="AD31" s="265" t="e">
        <f t="shared" si="15"/>
        <v>#N/A</v>
      </c>
      <c r="AE31" s="267" t="e">
        <f t="shared" si="36"/>
        <v>#N/A</v>
      </c>
      <c r="AF31" s="265" t="e">
        <f t="shared" si="15"/>
        <v>#N/A</v>
      </c>
      <c r="AG31" s="267" t="e">
        <f t="shared" si="37"/>
        <v>#N/A</v>
      </c>
      <c r="AH31" s="265" t="e">
        <f t="shared" si="15"/>
        <v>#N/A</v>
      </c>
      <c r="AI31" s="267" t="e">
        <f t="shared" si="38"/>
        <v>#N/A</v>
      </c>
      <c r="AJ31" s="265" t="e">
        <f t="shared" si="15"/>
        <v>#N/A</v>
      </c>
      <c r="AK31" s="267" t="e">
        <f t="shared" si="39"/>
        <v>#N/A</v>
      </c>
      <c r="AL31" s="279" t="e">
        <f t="shared" si="15"/>
        <v>#N/A</v>
      </c>
      <c r="AM31" s="284"/>
      <c r="AN31" s="286"/>
      <c r="AO31" s="271"/>
      <c r="AP31" s="271"/>
      <c r="AQ31" s="273" t="e">
        <f t="shared" si="53"/>
        <v>#N/A</v>
      </c>
      <c r="AR31" s="273" t="e">
        <f t="shared" si="53"/>
        <v>#N/A</v>
      </c>
      <c r="AS31" s="285" t="e">
        <f>master!#REF!</f>
        <v>#REF!</v>
      </c>
      <c r="AT31" s="267" t="e">
        <f t="shared" si="1"/>
        <v>#N/A</v>
      </c>
      <c r="AU31" s="275" t="e">
        <f t="shared" si="54"/>
        <v>#N/A</v>
      </c>
      <c r="AV31" s="267" t="e">
        <f t="shared" si="40"/>
        <v>#N/A</v>
      </c>
      <c r="AW31" s="311" t="e">
        <f t="shared" si="16"/>
        <v>#N/A</v>
      </c>
      <c r="AX31" s="267" t="e">
        <f t="shared" si="41"/>
        <v>#N/A</v>
      </c>
      <c r="AY31" s="311" t="e">
        <f t="shared" si="17"/>
        <v>#N/A</v>
      </c>
      <c r="AZ31" s="267" t="e">
        <f t="shared" si="42"/>
        <v>#N/A</v>
      </c>
      <c r="BA31" s="275" t="e">
        <f t="shared" si="43"/>
        <v>#N/A</v>
      </c>
      <c r="BB31" s="267" t="e">
        <f t="shared" si="44"/>
        <v>#N/A</v>
      </c>
      <c r="BC31" s="275" t="e">
        <f t="shared" si="45"/>
        <v>#N/A</v>
      </c>
      <c r="BD31" s="267" t="e">
        <f t="shared" si="46"/>
        <v>#N/A</v>
      </c>
      <c r="BE31" s="275" t="e">
        <f t="shared" si="47"/>
        <v>#N/A</v>
      </c>
      <c r="BF31" s="267" t="e">
        <f t="shared" si="48"/>
        <v>#N/A</v>
      </c>
      <c r="BG31" s="275" t="e">
        <f t="shared" si="49"/>
        <v>#N/A</v>
      </c>
      <c r="BH31" s="267"/>
      <c r="BI31" s="275">
        <f t="shared" si="55"/>
        <v>0</v>
      </c>
      <c r="BJ31" s="267"/>
      <c r="BK31" s="275">
        <f t="shared" si="56"/>
        <v>0</v>
      </c>
      <c r="BL31" s="284"/>
      <c r="BM31" s="276"/>
      <c r="BN31" s="271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56" priority="15" operator="greaterThan">
      <formula>0</formula>
    </cfRule>
    <cfRule type="cellIs" dxfId="55" priority="16" operator="lessThan">
      <formula>0</formula>
    </cfRule>
  </conditionalFormatting>
  <conditionalFormatting sqref="E32:BR1048576">
    <cfRule type="containsErrors" dxfId="54" priority="14">
      <formula>ISERROR(E32)</formula>
    </cfRule>
  </conditionalFormatting>
  <conditionalFormatting sqref="E1:BR3 F4:F6 BH4:BR31 F8:I31 E4:E31 K7:K31 M9:O31 M7:M8 O7:O8 Q7:Q31 S7:S31 U7:U31 W7:W31 Y7:Y31 AA29:AV31 F7:G7 I7 H6:H7 AX7:AX31 BC4:BC6 AZ7:BF7 AZ8:BG31 AL4:AR6 AT4:AU6 AA7:AR28 AT7:AV28">
    <cfRule type="containsErrors" dxfId="53" priority="13">
      <formula>ISERROR(E1)</formula>
    </cfRule>
  </conditionalFormatting>
  <conditionalFormatting sqref="G4:AK5 J7:J31 L7:L31 N7:N8 P7:P31 R7:R31 T7:T31 V7:V31 X7:X31 Z7:Z31 G6 I6:AK6">
    <cfRule type="containsErrors" dxfId="52" priority="12">
      <formula>ISERROR(G4)</formula>
    </cfRule>
  </conditionalFormatting>
  <conditionalFormatting sqref="AV4:AY5 AV6 AX6 AY6:AY31 AW6:AW31">
    <cfRule type="containsErrors" dxfId="51" priority="11">
      <formula>ISERROR(AV4)</formula>
    </cfRule>
  </conditionalFormatting>
  <conditionalFormatting sqref="AZ4:AZ6">
    <cfRule type="containsErrors" dxfId="50" priority="10">
      <formula>ISERROR(AZ4)</formula>
    </cfRule>
  </conditionalFormatting>
  <conditionalFormatting sqref="BB4:BB6">
    <cfRule type="containsErrors" dxfId="49" priority="9">
      <formula>ISERROR(BB4)</formula>
    </cfRule>
  </conditionalFormatting>
  <conditionalFormatting sqref="BD4:BD6">
    <cfRule type="containsErrors" dxfId="48" priority="8">
      <formula>ISERROR(BD4)</formula>
    </cfRule>
  </conditionalFormatting>
  <conditionalFormatting sqref="BF4:BF6">
    <cfRule type="containsErrors" dxfId="47" priority="7">
      <formula>ISERROR(BF4)</formula>
    </cfRule>
  </conditionalFormatting>
  <conditionalFormatting sqref="BG4:BG7">
    <cfRule type="containsErrors" dxfId="46" priority="6">
      <formula>ISERROR(BG4)</formula>
    </cfRule>
  </conditionalFormatting>
  <conditionalFormatting sqref="BA4:BA6">
    <cfRule type="containsErrors" dxfId="45" priority="5">
      <formula>ISERROR(BA4)</formula>
    </cfRule>
  </conditionalFormatting>
  <conditionalFormatting sqref="BE4:BE6">
    <cfRule type="containsErrors" dxfId="44" priority="4">
      <formula>ISERROR(BE4)</formula>
    </cfRule>
  </conditionalFormatting>
  <conditionalFormatting sqref="AS7:AS28">
    <cfRule type="containsErrors" dxfId="43" priority="2">
      <formula>ISERROR(AS7)</formula>
    </cfRule>
  </conditionalFormatting>
  <conditionalFormatting sqref="AS4:AS6">
    <cfRule type="containsErrors" dxfId="42" priority="1">
      <formula>ISERROR(AS4)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F0"/>
  </sheetPr>
  <dimension ref="A1:EU39"/>
  <sheetViews>
    <sheetView zoomScale="72" zoomScaleNormal="72" workbookViewId="0">
      <pane xSplit="4" ySplit="3" topLeftCell="AG4" activePane="bottomRight" state="frozen"/>
      <selection pane="bottomRight" activeCell="AZ12" sqref="AZ12"/>
      <selection pane="bottomLeft" activeCell="AH32" sqref="AH32"/>
      <selection pane="topRight" activeCell="AH32" sqref="AH32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8.625" style="222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70" width="8.625" style="222"/>
    <col min="71" max="106" width="0.875" style="222" customWidth="1"/>
    <col min="107" max="107" width="12.625" style="222" customWidth="1"/>
    <col min="108" max="108" width="15.375" style="222" customWidth="1"/>
    <col min="109" max="109" width="11.75" style="222" customWidth="1"/>
    <col min="110" max="110" width="7.875" style="222" customWidth="1"/>
    <col min="111" max="111" width="8.5" style="222" customWidth="1"/>
    <col min="112" max="112" width="9.875" style="222" customWidth="1"/>
    <col min="113" max="113" width="6" style="222" customWidth="1"/>
    <col min="114" max="114" width="14.625" style="222" customWidth="1"/>
    <col min="115" max="115" width="16.25" style="222" customWidth="1"/>
    <col min="116" max="116" width="11" style="222" customWidth="1"/>
    <col min="117" max="125" width="1.125" style="222" customWidth="1"/>
    <col min="126" max="126" width="12.625" style="222" customWidth="1"/>
    <col min="127" max="127" width="15" style="222" customWidth="1"/>
    <col min="128" max="142" width="5.875" style="222" customWidth="1"/>
    <col min="143" max="143" width="6.375" style="222" customWidth="1"/>
    <col min="144" max="150" width="6.875" style="222" customWidth="1"/>
    <col min="151" max="151" width="10.25" style="222" customWidth="1"/>
    <col min="152" max="152" width="14" style="222" bestFit="1" customWidth="1"/>
    <col min="153" max="16384" width="8.625" style="222"/>
  </cols>
  <sheetData>
    <row r="1" spans="1:151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1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26</v>
      </c>
      <c r="DV2" s="323" t="s">
        <v>46</v>
      </c>
      <c r="DW2" s="324" t="s">
        <v>26</v>
      </c>
    </row>
    <row r="3" spans="1:151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248"/>
      <c r="BO3" s="256" t="s">
        <v>8</v>
      </c>
      <c r="BP3" s="249" t="s">
        <v>74</v>
      </c>
      <c r="BQ3" s="249" t="s">
        <v>75</v>
      </c>
      <c r="BR3" s="250" t="s">
        <v>71</v>
      </c>
    </row>
    <row r="4" spans="1:151">
      <c r="A4" s="257">
        <v>44795</v>
      </c>
      <c r="B4" s="258">
        <v>1</v>
      </c>
      <c r="C4" s="259">
        <f>[1]master!K5</f>
        <v>115</v>
      </c>
      <c r="D4" s="260"/>
      <c r="E4" s="261">
        <f t="shared" ref="E4:E31" si="0">AVERAGE(G4,I4,K4,M4,O4,Q4,S4,U4,W4,Y4,AA4,AC4,AE4,AG4,AI4,AK4)</f>
        <v>139.31714285714287</v>
      </c>
      <c r="F4" s="262"/>
      <c r="G4" s="263"/>
      <c r="H4" s="262"/>
      <c r="I4" s="263">
        <v>142.1</v>
      </c>
      <c r="J4" s="262"/>
      <c r="K4" s="263">
        <v>140.34</v>
      </c>
      <c r="L4" s="262"/>
      <c r="M4" s="263">
        <v>139.28</v>
      </c>
      <c r="N4" s="262"/>
      <c r="O4" s="263">
        <v>135.97999999999999</v>
      </c>
      <c r="P4" s="262"/>
      <c r="Q4" s="263">
        <v>137.5</v>
      </c>
      <c r="R4" s="262"/>
      <c r="S4" s="263">
        <v>139.68</v>
      </c>
      <c r="T4" s="302"/>
      <c r="U4" s="263">
        <v>140.34</v>
      </c>
      <c r="V4" s="275"/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f>IF(DE7&gt;0,DE7,NA())</f>
        <v>#N/A</v>
      </c>
      <c r="AR4" s="273" t="e">
        <f>IF(DF7&gt;0,DF7,NA())</f>
        <v>#N/A</v>
      </c>
      <c r="AS4" s="274">
        <v>150</v>
      </c>
      <c r="AT4" s="267">
        <v>165.31</v>
      </c>
      <c r="AU4" s="275"/>
      <c r="AV4" s="267">
        <v>165.31</v>
      </c>
      <c r="AW4" s="275"/>
      <c r="AX4" s="267"/>
      <c r="AY4" s="275"/>
      <c r="AZ4" s="314"/>
      <c r="BA4" s="275"/>
      <c r="BB4" s="314"/>
      <c r="BC4" s="275"/>
      <c r="BD4" s="314"/>
      <c r="BE4" s="275"/>
      <c r="BF4" s="314"/>
      <c r="BG4" s="275"/>
      <c r="BH4" s="267"/>
      <c r="BI4" s="275"/>
      <c r="BJ4" s="267"/>
      <c r="BK4" s="275"/>
      <c r="BL4" s="269">
        <v>31</v>
      </c>
      <c r="BM4" s="276"/>
      <c r="BN4" s="271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  <c r="DV4" s="323" t="s">
        <v>7</v>
      </c>
      <c r="DW4" s="323" t="s">
        <v>6</v>
      </c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 s="324"/>
    </row>
    <row r="5" spans="1:151">
      <c r="A5" s="257">
        <f>A4+7</f>
        <v>44802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285.74714285714288</v>
      </c>
      <c r="F5" s="278">
        <f>E5-E4</f>
        <v>146.43</v>
      </c>
      <c r="G5" s="263"/>
      <c r="H5" s="264"/>
      <c r="I5" s="263">
        <v>278.06</v>
      </c>
      <c r="J5" s="264">
        <f t="shared" ref="J5:J7" si="1">I5-I4</f>
        <v>135.96</v>
      </c>
      <c r="K5" s="263">
        <v>289.42</v>
      </c>
      <c r="L5" s="264">
        <f t="shared" ref="L5:N13" si="2">K5-K4</f>
        <v>149.08000000000001</v>
      </c>
      <c r="M5" s="263">
        <v>282.89999999999998</v>
      </c>
      <c r="N5" s="264">
        <f t="shared" si="2"/>
        <v>143.61999999999998</v>
      </c>
      <c r="O5" s="263">
        <v>271</v>
      </c>
      <c r="P5" s="264">
        <f t="shared" ref="P5:P31" si="3">O5-O4</f>
        <v>135.02000000000001</v>
      </c>
      <c r="Q5" s="263">
        <v>297.86</v>
      </c>
      <c r="R5" s="264">
        <f t="shared" ref="R5:R31" si="4">Q5-Q4</f>
        <v>160.36000000000001</v>
      </c>
      <c r="S5" s="263">
        <v>296.79000000000002</v>
      </c>
      <c r="T5" s="264">
        <f t="shared" ref="T5:T31" si="5">S5-S4</f>
        <v>157.11000000000001</v>
      </c>
      <c r="U5" s="263">
        <v>284.2</v>
      </c>
      <c r="V5" s="265">
        <f t="shared" ref="V5:V31" si="6">U5-U4</f>
        <v>143.85999999999999</v>
      </c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79"/>
      <c r="AM5" s="269">
        <v>28</v>
      </c>
      <c r="AN5" s="270"/>
      <c r="AO5" s="271">
        <f>AN5-AN4</f>
        <v>0</v>
      </c>
      <c r="AP5" s="271"/>
      <c r="AQ5" s="272" t="e">
        <f t="shared" ref="AQ5:AR6" si="7">IF(DE8&gt;0,DE8,NA())</f>
        <v>#N/A</v>
      </c>
      <c r="AR5" s="273" t="e">
        <f t="shared" si="7"/>
        <v>#N/A</v>
      </c>
      <c r="AS5" s="274">
        <v>320</v>
      </c>
      <c r="AT5" s="267">
        <v>353</v>
      </c>
      <c r="AU5" s="311">
        <f>AT5-AT4</f>
        <v>187.69</v>
      </c>
      <c r="AV5" s="267">
        <v>353</v>
      </c>
      <c r="AW5" s="311">
        <f>AV5-AV4</f>
        <v>187.69</v>
      </c>
      <c r="AX5" s="267"/>
      <c r="AY5" s="275"/>
      <c r="AZ5" s="314"/>
      <c r="BA5" s="275"/>
      <c r="BB5" s="314"/>
      <c r="BC5" s="275"/>
      <c r="BD5" s="314"/>
      <c r="BE5" s="275"/>
      <c r="BF5" s="314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1"/>
      <c r="BO5" s="277" t="e">
        <f t="shared" ref="BO5:BO28" si="8">IF(DH8&gt;0,DH8,NA())</f>
        <v>#N/A</v>
      </c>
      <c r="BP5" s="273"/>
      <c r="BQ5" s="273"/>
      <c r="BR5" s="273" t="e">
        <f t="shared" ref="BR5:BR28" si="9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4"/>
      <c r="DW5" s="324" t="s">
        <v>11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 t="s">
        <v>12</v>
      </c>
      <c r="EN5" s="324" t="s">
        <v>13</v>
      </c>
      <c r="EO5" s="324"/>
      <c r="EP5" s="324"/>
      <c r="EQ5" s="324"/>
      <c r="ER5" s="324"/>
      <c r="ES5" s="324"/>
      <c r="ET5" s="324" t="s">
        <v>14</v>
      </c>
      <c r="EU5" s="324" t="s">
        <v>79</v>
      </c>
    </row>
    <row r="6" spans="1:151">
      <c r="A6" s="257">
        <f t="shared" ref="A6:A28" si="10">A5+7</f>
        <v>44809</v>
      </c>
      <c r="B6" s="258">
        <v>3</v>
      </c>
      <c r="C6" s="259">
        <f>[1]master!K7</f>
        <v>335</v>
      </c>
      <c r="D6" s="260">
        <f t="shared" ref="D6:D29" si="11">C6-C5</f>
        <v>120</v>
      </c>
      <c r="E6" s="261">
        <f t="shared" si="0"/>
        <v>400.51874999999995</v>
      </c>
      <c r="F6" s="278">
        <f>E6-E5</f>
        <v>114.77160714285708</v>
      </c>
      <c r="G6" s="263">
        <v>385.12</v>
      </c>
      <c r="H6" s="264">
        <f t="shared" ref="H6:H7" si="12">G6-G5</f>
        <v>385.12</v>
      </c>
      <c r="I6" s="263">
        <v>396.16</v>
      </c>
      <c r="J6" s="264">
        <f t="shared" si="1"/>
        <v>118.10000000000002</v>
      </c>
      <c r="K6" s="263">
        <v>407.4</v>
      </c>
      <c r="L6" s="264">
        <f t="shared" si="2"/>
        <v>117.97999999999996</v>
      </c>
      <c r="M6" s="263">
        <v>395.96</v>
      </c>
      <c r="N6" s="264">
        <f t="shared" si="2"/>
        <v>113.06</v>
      </c>
      <c r="O6" s="263">
        <v>390.7</v>
      </c>
      <c r="P6" s="264">
        <f t="shared" si="3"/>
        <v>119.69999999999999</v>
      </c>
      <c r="Q6" s="263">
        <v>381.88</v>
      </c>
      <c r="R6" s="264">
        <f t="shared" si="4"/>
        <v>84.019999999999982</v>
      </c>
      <c r="S6" s="263">
        <v>384.08</v>
      </c>
      <c r="T6" s="264">
        <f t="shared" si="5"/>
        <v>87.289999999999964</v>
      </c>
      <c r="U6" s="263">
        <v>381.88</v>
      </c>
      <c r="V6" s="265">
        <f t="shared" si="6"/>
        <v>97.68</v>
      </c>
      <c r="W6" s="263">
        <v>374.92</v>
      </c>
      <c r="X6" s="303">
        <f>W6-W5</f>
        <v>374.92</v>
      </c>
      <c r="Y6" s="263">
        <v>405.12</v>
      </c>
      <c r="Z6" s="265"/>
      <c r="AA6" s="263">
        <v>416.12</v>
      </c>
      <c r="AB6" s="265"/>
      <c r="AC6" s="263">
        <v>419.48</v>
      </c>
      <c r="AD6" s="265"/>
      <c r="AE6" s="267">
        <v>412.4</v>
      </c>
      <c r="AF6" s="265"/>
      <c r="AG6" s="267">
        <v>422.48</v>
      </c>
      <c r="AH6" s="265"/>
      <c r="AI6" s="267">
        <v>419.52</v>
      </c>
      <c r="AJ6" s="265"/>
      <c r="AK6" s="267">
        <v>415.08</v>
      </c>
      <c r="AL6" s="279"/>
      <c r="AM6" s="269">
        <v>31</v>
      </c>
      <c r="AN6" s="270"/>
      <c r="AO6" s="271">
        <f>AN6-AN5</f>
        <v>0</v>
      </c>
      <c r="AP6" s="271"/>
      <c r="AQ6" s="272" t="e">
        <f t="shared" si="7"/>
        <v>#N/A</v>
      </c>
      <c r="AR6" s="273" t="e">
        <f t="shared" si="7"/>
        <v>#N/A</v>
      </c>
      <c r="AS6" s="274">
        <v>525</v>
      </c>
      <c r="AT6" s="267">
        <v>532</v>
      </c>
      <c r="AU6" s="311">
        <f>AT6-AT5</f>
        <v>179</v>
      </c>
      <c r="AV6" s="267">
        <v>549</v>
      </c>
      <c r="AW6" s="311">
        <f>AV6-AV5</f>
        <v>196</v>
      </c>
      <c r="AX6" s="267">
        <v>514</v>
      </c>
      <c r="AY6" s="275">
        <f t="shared" ref="AY6" si="13">AX6-AX4</f>
        <v>514</v>
      </c>
      <c r="AZ6" s="314"/>
      <c r="BA6" s="275"/>
      <c r="BB6" s="314"/>
      <c r="BC6" s="275"/>
      <c r="BD6" s="314"/>
      <c r="BE6" s="275"/>
      <c r="BF6" s="314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1"/>
      <c r="BO6" s="277" t="e">
        <f t="shared" si="8"/>
        <v>#N/A</v>
      </c>
      <c r="BP6" s="273"/>
      <c r="BQ6" s="273"/>
      <c r="BR6" s="273" t="e">
        <f t="shared" si="9"/>
        <v>#N/A</v>
      </c>
      <c r="DC6" s="323" t="s">
        <v>17</v>
      </c>
      <c r="DD6" s="324"/>
      <c r="DE6" s="324"/>
      <c r="DF6" s="324"/>
      <c r="DV6" s="323" t="s">
        <v>17</v>
      </c>
      <c r="DW6" s="324">
        <v>1</v>
      </c>
      <c r="DX6" s="324">
        <v>2</v>
      </c>
      <c r="DY6" s="324">
        <v>3</v>
      </c>
      <c r="DZ6" s="324">
        <v>4</v>
      </c>
      <c r="EA6" s="324">
        <v>5</v>
      </c>
      <c r="EB6" s="324">
        <v>6</v>
      </c>
      <c r="EC6" s="324">
        <v>7</v>
      </c>
      <c r="ED6" s="324">
        <v>8</v>
      </c>
      <c r="EE6" s="324">
        <v>9</v>
      </c>
      <c r="EF6" s="324">
        <v>10</v>
      </c>
      <c r="EG6" s="324">
        <v>11</v>
      </c>
      <c r="EH6" s="324">
        <v>12</v>
      </c>
      <c r="EI6" s="324">
        <v>13</v>
      </c>
      <c r="EJ6" s="324">
        <v>14</v>
      </c>
      <c r="EK6" s="324">
        <v>15</v>
      </c>
      <c r="EL6" s="324">
        <v>16</v>
      </c>
      <c r="EM6" s="324"/>
      <c r="EN6" s="324">
        <v>2</v>
      </c>
      <c r="EO6" s="324">
        <v>3</v>
      </c>
      <c r="EP6" s="324">
        <v>4</v>
      </c>
      <c r="EQ6" s="324">
        <v>5</v>
      </c>
      <c r="ER6" s="324">
        <v>6</v>
      </c>
      <c r="ES6" s="324">
        <v>7</v>
      </c>
      <c r="ET6" s="324"/>
      <c r="EU6" s="324"/>
    </row>
    <row r="7" spans="1:151">
      <c r="A7" s="257">
        <f t="shared" si="10"/>
        <v>44816</v>
      </c>
      <c r="B7" s="258">
        <v>4</v>
      </c>
      <c r="C7" s="259">
        <f>[1]master!K8</f>
        <v>470</v>
      </c>
      <c r="D7" s="260">
        <f t="shared" si="11"/>
        <v>135</v>
      </c>
      <c r="E7" s="261">
        <f t="shared" si="0"/>
        <v>505.6875</v>
      </c>
      <c r="F7" s="278">
        <f t="shared" ref="F7:F31" si="14">E7-E6</f>
        <v>105.16875000000005</v>
      </c>
      <c r="G7" s="263">
        <f>IF(DW7&gt;0,DW7,NA())</f>
        <v>499</v>
      </c>
      <c r="H7" s="264">
        <f t="shared" si="12"/>
        <v>113.88</v>
      </c>
      <c r="I7" s="263">
        <f>IF(DX7&gt;0,DX7,NA())</f>
        <v>526</v>
      </c>
      <c r="J7" s="264">
        <f t="shared" si="1"/>
        <v>129.83999999999997</v>
      </c>
      <c r="K7" s="263">
        <f>IF(DY7&gt;0,DY7,NA())</f>
        <v>514</v>
      </c>
      <c r="L7" s="264">
        <f t="shared" si="2"/>
        <v>106.60000000000002</v>
      </c>
      <c r="M7" s="263">
        <f>IF(DZ7&gt;0,DZ7,NA())</f>
        <v>521</v>
      </c>
      <c r="N7" s="264">
        <f t="shared" si="2"/>
        <v>125.04000000000002</v>
      </c>
      <c r="O7" s="263">
        <f>IF(EA7&gt;0,EA7,NA())</f>
        <v>503</v>
      </c>
      <c r="P7" s="264">
        <f t="shared" si="3"/>
        <v>112.30000000000001</v>
      </c>
      <c r="Q7" s="263">
        <f>IF(EB7&gt;0,EB7,NA())</f>
        <v>504</v>
      </c>
      <c r="R7" s="264">
        <f t="shared" si="4"/>
        <v>122.12</v>
      </c>
      <c r="S7" s="263">
        <f>IF(EC7&gt;0,EC7,NA())</f>
        <v>500</v>
      </c>
      <c r="T7" s="264">
        <f t="shared" si="5"/>
        <v>115.92000000000002</v>
      </c>
      <c r="U7" s="263">
        <f>IF(ED7&gt;0,ED7,NA())</f>
        <v>474</v>
      </c>
      <c r="V7" s="265">
        <f t="shared" si="6"/>
        <v>92.12</v>
      </c>
      <c r="W7" s="266">
        <f>IF(EE7&gt;0,EE7,NA())</f>
        <v>467</v>
      </c>
      <c r="X7" s="303">
        <f t="shared" ref="X7:AL7" si="15">W7-W6</f>
        <v>92.079999999999984</v>
      </c>
      <c r="Y7" s="266">
        <f>IF(EF7&gt;0,EF7,NA())</f>
        <v>494</v>
      </c>
      <c r="Z7" s="311">
        <f t="shared" si="15"/>
        <v>88.88</v>
      </c>
      <c r="AA7" s="267">
        <f>IF(EG7&gt;0,EG7,NA())</f>
        <v>490</v>
      </c>
      <c r="AB7" s="311">
        <f t="shared" si="15"/>
        <v>73.88</v>
      </c>
      <c r="AC7" s="267">
        <f>IF(EH7&gt;0,EH7,NA())</f>
        <v>525</v>
      </c>
      <c r="AD7" s="311">
        <f t="shared" si="15"/>
        <v>105.51999999999998</v>
      </c>
      <c r="AE7" s="267">
        <f>IF(EI7&gt;0,EI7,NA())</f>
        <v>534</v>
      </c>
      <c r="AF7" s="311">
        <f t="shared" si="15"/>
        <v>121.60000000000002</v>
      </c>
      <c r="AG7" s="267">
        <f>IF(EJ7&gt;0,EJ7,NA())</f>
        <v>511</v>
      </c>
      <c r="AH7" s="311">
        <f t="shared" si="15"/>
        <v>88.519999999999982</v>
      </c>
      <c r="AI7" s="266">
        <f>IF(EK7&gt;0,EK7,NA())</f>
        <v>521</v>
      </c>
      <c r="AJ7" s="311">
        <f t="shared" si="15"/>
        <v>101.48000000000002</v>
      </c>
      <c r="AK7" s="266">
        <f>IF(EL7&gt;0,EL7,NA())</f>
        <v>508</v>
      </c>
      <c r="AL7" s="279">
        <f t="shared" si="15"/>
        <v>92.920000000000016</v>
      </c>
      <c r="AM7" s="269">
        <v>33</v>
      </c>
      <c r="AN7" s="270"/>
      <c r="AO7" s="271">
        <f t="shared" ref="AO7:AO28" si="16">AN7-AN6</f>
        <v>0</v>
      </c>
      <c r="AP7" s="271"/>
      <c r="AQ7" s="272">
        <v>58</v>
      </c>
      <c r="AR7" s="273" t="e">
        <f t="shared" ref="AQ7:AR20" si="17">IF(DF10&gt;0,DF10,NA())</f>
        <v>#N/A</v>
      </c>
      <c r="AS7" s="274">
        <v>755</v>
      </c>
      <c r="AT7" s="267">
        <f>AVERAGE(AV7,AX7,AZ7,BB7,BD7,BF7,BH7,BJ7)</f>
        <v>647.16666666666663</v>
      </c>
      <c r="AU7" s="311">
        <f>AT7-AT6</f>
        <v>115.16666666666663</v>
      </c>
      <c r="AV7" s="267">
        <v>632</v>
      </c>
      <c r="AW7" s="311">
        <f>AV7-AV5</f>
        <v>279</v>
      </c>
      <c r="AX7" s="267">
        <v>624</v>
      </c>
      <c r="AY7" s="275">
        <f>AX7-AX5</f>
        <v>624</v>
      </c>
      <c r="AZ7" s="267">
        <f>IF(EP7&gt;0,EP7,NA())</f>
        <v>638</v>
      </c>
      <c r="BA7" s="275">
        <f>AZ7-AZ5</f>
        <v>638</v>
      </c>
      <c r="BB7" s="267">
        <f>IF(EQ7&gt;0,EQ7,NA())</f>
        <v>646</v>
      </c>
      <c r="BC7" s="275">
        <f>BB7-BB5</f>
        <v>646</v>
      </c>
      <c r="BD7" s="267">
        <f>IF(ER7&gt;0,ER7,NA())</f>
        <v>651</v>
      </c>
      <c r="BE7" s="275">
        <f>BD7-BD5</f>
        <v>651</v>
      </c>
      <c r="BF7" s="267">
        <f>IF(ES7&gt;0,ES7,NA())</f>
        <v>692</v>
      </c>
      <c r="BG7" s="275">
        <f t="shared" ref="BG7" si="18">BF7-BF6</f>
        <v>692</v>
      </c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1"/>
      <c r="BO7" s="277" t="e">
        <f t="shared" si="8"/>
        <v>#N/A</v>
      </c>
      <c r="BP7" s="273"/>
      <c r="BQ7" s="273"/>
      <c r="BR7" s="273" t="e">
        <f t="shared" si="9"/>
        <v>#N/A</v>
      </c>
      <c r="DV7" s="325">
        <v>4</v>
      </c>
      <c r="DW7" s="326">
        <v>499</v>
      </c>
      <c r="DX7" s="326">
        <v>526</v>
      </c>
      <c r="DY7" s="326">
        <v>514</v>
      </c>
      <c r="DZ7" s="326">
        <v>521</v>
      </c>
      <c r="EA7" s="326">
        <v>503</v>
      </c>
      <c r="EB7" s="326">
        <v>504</v>
      </c>
      <c r="EC7" s="326">
        <v>500</v>
      </c>
      <c r="ED7" s="326">
        <v>474</v>
      </c>
      <c r="EE7" s="326">
        <v>467</v>
      </c>
      <c r="EF7" s="326">
        <v>494</v>
      </c>
      <c r="EG7" s="326">
        <v>490</v>
      </c>
      <c r="EH7" s="326">
        <v>525</v>
      </c>
      <c r="EI7" s="326">
        <v>534</v>
      </c>
      <c r="EJ7" s="326">
        <v>511</v>
      </c>
      <c r="EK7" s="326">
        <v>521</v>
      </c>
      <c r="EL7" s="326">
        <v>508</v>
      </c>
      <c r="EM7" s="326">
        <v>505.6875</v>
      </c>
      <c r="EN7" s="326"/>
      <c r="EO7" s="326"/>
      <c r="EP7" s="326">
        <v>638</v>
      </c>
      <c r="EQ7" s="326">
        <v>646</v>
      </c>
      <c r="ER7" s="326">
        <v>651</v>
      </c>
      <c r="ES7" s="326">
        <v>692</v>
      </c>
      <c r="ET7" s="326">
        <v>656.75</v>
      </c>
      <c r="EU7" s="326">
        <v>535.9</v>
      </c>
    </row>
    <row r="8" spans="1:151">
      <c r="A8" s="257">
        <f t="shared" si="10"/>
        <v>44823</v>
      </c>
      <c r="B8" s="258">
        <v>5</v>
      </c>
      <c r="C8" s="259">
        <f>[1]master!K9</f>
        <v>590</v>
      </c>
      <c r="D8" s="260">
        <f t="shared" si="11"/>
        <v>120</v>
      </c>
      <c r="E8" s="261">
        <f t="shared" si="0"/>
        <v>622.5625</v>
      </c>
      <c r="F8" s="278">
        <f t="shared" si="14"/>
        <v>116.875</v>
      </c>
      <c r="G8" s="263">
        <f>IF(DW8&gt;0,DW8,NA())</f>
        <v>600</v>
      </c>
      <c r="H8" s="264">
        <f>G8-G7</f>
        <v>101</v>
      </c>
      <c r="I8" s="263">
        <f>IF(DX8&gt;0,DX8,NA())</f>
        <v>638</v>
      </c>
      <c r="J8" s="264">
        <f>I8-I7</f>
        <v>112</v>
      </c>
      <c r="K8" s="263">
        <f>IF(DY8&gt;0,DY8,NA())</f>
        <v>610</v>
      </c>
      <c r="L8" s="264">
        <f>K8-K7</f>
        <v>96</v>
      </c>
      <c r="M8" s="263">
        <f>IF(DZ8&gt;0,DZ8,NA())</f>
        <v>626</v>
      </c>
      <c r="N8" s="264">
        <f t="shared" si="2"/>
        <v>105</v>
      </c>
      <c r="O8" s="263">
        <f>IF(EA8&gt;0,EA8,NA())</f>
        <v>631</v>
      </c>
      <c r="P8" s="264">
        <f t="shared" si="3"/>
        <v>128</v>
      </c>
      <c r="Q8" s="263">
        <f>IF(EB8&gt;0,EB8,NA())</f>
        <v>660</v>
      </c>
      <c r="R8" s="264">
        <f t="shared" si="4"/>
        <v>156</v>
      </c>
      <c r="S8" s="263">
        <f>IF(EC8&gt;0,EC8,NA())</f>
        <v>622</v>
      </c>
      <c r="T8" s="264">
        <f t="shared" si="5"/>
        <v>122</v>
      </c>
      <c r="U8" s="263">
        <f>IF(ED8&gt;0,ED8,NA())</f>
        <v>588</v>
      </c>
      <c r="V8" s="265">
        <f t="shared" si="6"/>
        <v>114</v>
      </c>
      <c r="W8" s="266">
        <f>IF(EE8&gt;0,EE8,NA())</f>
        <v>594</v>
      </c>
      <c r="X8" s="265">
        <f>W8-W7</f>
        <v>127</v>
      </c>
      <c r="Y8" s="266">
        <f>IF(EF8&gt;0,EF8,NA())</f>
        <v>624</v>
      </c>
      <c r="Z8" s="275">
        <f t="shared" ref="Z8" si="19">Y8-Y7</f>
        <v>130</v>
      </c>
      <c r="AA8" s="267">
        <f>IF(EG8&gt;0,EG8,NA())</f>
        <v>622</v>
      </c>
      <c r="AB8" s="275">
        <f t="shared" ref="AB8" si="20">AA8-AA7</f>
        <v>132</v>
      </c>
      <c r="AC8" s="267">
        <f>IF(EH8&gt;0,EH8,NA())</f>
        <v>622</v>
      </c>
      <c r="AD8" s="275">
        <f t="shared" ref="AD8" si="21">AC8-AC7</f>
        <v>97</v>
      </c>
      <c r="AE8" s="267">
        <f>IF(EI8&gt;0,EI8,NA())</f>
        <v>647</v>
      </c>
      <c r="AF8" s="275">
        <f t="shared" ref="AF8" si="22">AE8-AE7</f>
        <v>113</v>
      </c>
      <c r="AG8" s="267">
        <f>IF(EJ8&gt;0,EJ8,NA())</f>
        <v>628</v>
      </c>
      <c r="AH8" s="275">
        <f t="shared" ref="AH8" si="23">AG8-AG7</f>
        <v>117</v>
      </c>
      <c r="AI8" s="266">
        <f>IF(EK8&gt;0,EK8,NA())</f>
        <v>642</v>
      </c>
      <c r="AJ8" s="275">
        <f t="shared" ref="AJ8" si="24">AI8-AI7</f>
        <v>121</v>
      </c>
      <c r="AK8" s="266">
        <f>IF(EL8&gt;0,EL8,NA())</f>
        <v>607</v>
      </c>
      <c r="AL8" s="279">
        <f t="shared" ref="AL8" si="25">AK8-AK7</f>
        <v>99</v>
      </c>
      <c r="AM8" s="269">
        <v>35</v>
      </c>
      <c r="AN8" s="270"/>
      <c r="AO8" s="271">
        <f t="shared" si="16"/>
        <v>0</v>
      </c>
      <c r="AP8" s="271"/>
      <c r="AQ8" s="272">
        <v>59</v>
      </c>
      <c r="AR8" s="273" t="e">
        <f t="shared" si="17"/>
        <v>#N/A</v>
      </c>
      <c r="AS8" s="274">
        <v>945</v>
      </c>
      <c r="AT8" s="267">
        <f t="shared" ref="AT8:AT31" si="26">AVERAGE(AV8,AX8,AZ8,BB8,BD8,BF8,BH8,BJ8)</f>
        <v>842.16666666666663</v>
      </c>
      <c r="AU8" s="311">
        <f t="shared" ref="AU8:AU22" si="27">AT8-AT7</f>
        <v>195</v>
      </c>
      <c r="AV8" s="267">
        <f>IF(EN8&gt;0,EN8,NA())</f>
        <v>811</v>
      </c>
      <c r="AW8" s="311">
        <f>AV8-AV7</f>
        <v>179</v>
      </c>
      <c r="AX8" s="267">
        <f>IF(EO8&gt;0,EO8,NA())</f>
        <v>841</v>
      </c>
      <c r="AY8" s="275">
        <f>AX8-AX7</f>
        <v>217</v>
      </c>
      <c r="AZ8" s="267">
        <f>IF(EP8&gt;0,EP8,NA())</f>
        <v>824</v>
      </c>
      <c r="BA8" s="275">
        <f>AZ8-AZ7</f>
        <v>186</v>
      </c>
      <c r="BB8" s="267">
        <f>IF(EQ8&gt;0,EQ8,NA())</f>
        <v>841</v>
      </c>
      <c r="BC8" s="275">
        <f>BB8-BB7</f>
        <v>195</v>
      </c>
      <c r="BD8" s="267">
        <f>IF(ER8&gt;0,ER8,NA())</f>
        <v>861</v>
      </c>
      <c r="BE8" s="275">
        <f>BD8-BD7</f>
        <v>210</v>
      </c>
      <c r="BF8" s="267">
        <f>IF(ES8&gt;0,ES8,NA())</f>
        <v>875</v>
      </c>
      <c r="BG8" s="275">
        <f>BF8-BF7</f>
        <v>183</v>
      </c>
      <c r="BH8" s="267"/>
      <c r="BI8" s="275">
        <f>BH8-BH7</f>
        <v>0</v>
      </c>
      <c r="BJ8" s="267"/>
      <c r="BK8" s="275">
        <f t="shared" ref="BK8:BK22" si="28">BJ8-BJ7</f>
        <v>0</v>
      </c>
      <c r="BL8" s="269">
        <v>53</v>
      </c>
      <c r="BM8" s="276"/>
      <c r="BN8" s="271"/>
      <c r="BO8" s="277" t="e">
        <f t="shared" si="8"/>
        <v>#N/A</v>
      </c>
      <c r="BP8" s="273"/>
      <c r="BQ8" s="273"/>
      <c r="BR8" s="273" t="e">
        <f t="shared" si="9"/>
        <v>#N/A</v>
      </c>
      <c r="DV8" s="325">
        <v>5</v>
      </c>
      <c r="DW8" s="326">
        <v>600</v>
      </c>
      <c r="DX8" s="326">
        <v>638</v>
      </c>
      <c r="DY8" s="326">
        <v>610</v>
      </c>
      <c r="DZ8" s="326">
        <v>626</v>
      </c>
      <c r="EA8" s="326">
        <v>631</v>
      </c>
      <c r="EB8" s="326">
        <v>660</v>
      </c>
      <c r="EC8" s="326">
        <v>622</v>
      </c>
      <c r="ED8" s="326">
        <v>588</v>
      </c>
      <c r="EE8" s="326">
        <v>594</v>
      </c>
      <c r="EF8" s="326">
        <v>624</v>
      </c>
      <c r="EG8" s="326">
        <v>622</v>
      </c>
      <c r="EH8" s="326">
        <v>622</v>
      </c>
      <c r="EI8" s="326">
        <v>647</v>
      </c>
      <c r="EJ8" s="326">
        <v>628</v>
      </c>
      <c r="EK8" s="326">
        <v>642</v>
      </c>
      <c r="EL8" s="326">
        <v>607</v>
      </c>
      <c r="EM8" s="326">
        <v>622.5625</v>
      </c>
      <c r="EN8" s="326">
        <v>811</v>
      </c>
      <c r="EO8" s="326">
        <v>841</v>
      </c>
      <c r="EP8" s="326">
        <v>824</v>
      </c>
      <c r="EQ8" s="326">
        <v>841</v>
      </c>
      <c r="ER8" s="326">
        <v>861</v>
      </c>
      <c r="ES8" s="326">
        <v>875</v>
      </c>
      <c r="ET8" s="326">
        <v>842.16666666666663</v>
      </c>
      <c r="EU8" s="326">
        <v>682.4545454545455</v>
      </c>
    </row>
    <row r="9" spans="1:151">
      <c r="A9" s="257">
        <f t="shared" si="10"/>
        <v>44830</v>
      </c>
      <c r="B9" s="258">
        <v>6</v>
      </c>
      <c r="C9" s="259">
        <f>[1]master!K10</f>
        <v>700</v>
      </c>
      <c r="D9" s="260">
        <f t="shared" si="11"/>
        <v>110</v>
      </c>
      <c r="E9" s="261">
        <f t="shared" si="0"/>
        <v>730.625</v>
      </c>
      <c r="F9" s="265">
        <f t="shared" si="14"/>
        <v>108.0625</v>
      </c>
      <c r="G9" s="263">
        <f>IF(DW9&gt;0,DW9,NA())</f>
        <v>741</v>
      </c>
      <c r="H9" s="264">
        <f>G9-G8</f>
        <v>141</v>
      </c>
      <c r="I9" s="263">
        <f>IF(DX9&gt;0,DX9,NA())</f>
        <v>688</v>
      </c>
      <c r="J9" s="264">
        <f>I9-I8</f>
        <v>50</v>
      </c>
      <c r="K9" s="263">
        <f>IF(DY9&gt;0,DY9,NA())</f>
        <v>676</v>
      </c>
      <c r="L9" s="264">
        <f>K9-K8</f>
        <v>66</v>
      </c>
      <c r="M9" s="263">
        <f>IF(DZ9&gt;0,DZ9,NA())</f>
        <v>662</v>
      </c>
      <c r="N9" s="264">
        <f t="shared" si="2"/>
        <v>36</v>
      </c>
      <c r="O9" s="263">
        <f>IF(EA9&gt;0,EA9,NA())</f>
        <v>713</v>
      </c>
      <c r="P9" s="264">
        <f t="shared" si="3"/>
        <v>82</v>
      </c>
      <c r="Q9" s="263">
        <f>IF(EB9&gt;0,EB9,NA())</f>
        <v>699</v>
      </c>
      <c r="R9" s="264">
        <f t="shared" si="4"/>
        <v>39</v>
      </c>
      <c r="S9" s="263">
        <f>IF(EC9&gt;0,EC9,NA())</f>
        <v>821</v>
      </c>
      <c r="T9" s="264">
        <f t="shared" si="5"/>
        <v>199</v>
      </c>
      <c r="U9" s="263">
        <f>IF(ED9&gt;0,ED9,NA())</f>
        <v>804</v>
      </c>
      <c r="V9" s="265">
        <f t="shared" si="6"/>
        <v>216</v>
      </c>
      <c r="W9" s="263">
        <f>IF(EE9&gt;0,EE9,NA())</f>
        <v>800</v>
      </c>
      <c r="X9" s="265">
        <f>W9-W8</f>
        <v>206</v>
      </c>
      <c r="Y9" s="263">
        <f>IF(EF9&gt;0,EF9,NA())</f>
        <v>789</v>
      </c>
      <c r="Z9" s="275">
        <f t="shared" ref="Z9" si="29">Y9-Y8</f>
        <v>165</v>
      </c>
      <c r="AA9" s="263">
        <f>IF(EG9&gt;0,EG9,NA())</f>
        <v>718</v>
      </c>
      <c r="AB9" s="275">
        <f t="shared" ref="AB9" si="30">AA9-AA8</f>
        <v>96</v>
      </c>
      <c r="AC9" s="263">
        <f>IF(EH9&gt;0,EH9,NA())</f>
        <v>721</v>
      </c>
      <c r="AD9" s="275">
        <f t="shared" ref="AD9" si="31">AC9-AC8</f>
        <v>99</v>
      </c>
      <c r="AE9" s="267">
        <f>IF(EI9&gt;0,EI9,NA())</f>
        <v>693</v>
      </c>
      <c r="AF9" s="275">
        <f t="shared" ref="AF9" si="32">AE9-AE8</f>
        <v>46</v>
      </c>
      <c r="AG9" s="267">
        <f>IF(EJ9&gt;0,EJ9,NA())</f>
        <v>724</v>
      </c>
      <c r="AH9" s="275">
        <f t="shared" ref="AH9" si="33">AG9-AG8</f>
        <v>96</v>
      </c>
      <c r="AI9" s="267">
        <f>IF(EK9&gt;0,EK9,NA())</f>
        <v>728</v>
      </c>
      <c r="AJ9" s="275">
        <f t="shared" ref="AJ9" si="34">AI9-AI8</f>
        <v>86</v>
      </c>
      <c r="AK9" s="267">
        <f>IF(EL9&gt;0,EL9,NA())</f>
        <v>713</v>
      </c>
      <c r="AL9" s="279">
        <f t="shared" ref="AL9" si="35">AK9-AK8</f>
        <v>106</v>
      </c>
      <c r="AM9" s="269">
        <v>37</v>
      </c>
      <c r="AN9" s="270"/>
      <c r="AO9" s="271">
        <f t="shared" si="16"/>
        <v>0</v>
      </c>
      <c r="AP9" s="271"/>
      <c r="AQ9" s="272">
        <v>74.900000000000006</v>
      </c>
      <c r="AR9" s="273" t="e">
        <f t="shared" si="17"/>
        <v>#N/A</v>
      </c>
      <c r="AS9" s="274">
        <v>1130</v>
      </c>
      <c r="AT9" s="267">
        <f t="shared" si="26"/>
        <v>1001</v>
      </c>
      <c r="AU9" s="311">
        <f t="shared" si="27"/>
        <v>158.83333333333337</v>
      </c>
      <c r="AV9" s="267">
        <f t="shared" ref="AV9:AV31" si="36">IF(EN9&gt;0,EN9,NA())</f>
        <v>865</v>
      </c>
      <c r="AW9" s="311">
        <f>AV9-AV8</f>
        <v>54</v>
      </c>
      <c r="AX9" s="267">
        <f>IF(EO9&gt;0,EO9,NA())</f>
        <v>991</v>
      </c>
      <c r="AY9" s="275">
        <f>AX9-AX8</f>
        <v>150</v>
      </c>
      <c r="AZ9" s="267">
        <f>IF(EP9&gt;0,EP9,NA())</f>
        <v>1002</v>
      </c>
      <c r="BA9" s="275">
        <f>AZ9-AZ8</f>
        <v>178</v>
      </c>
      <c r="BB9" s="267">
        <f>IF(EQ9&gt;0,EQ9,NA())</f>
        <v>1029</v>
      </c>
      <c r="BC9" s="275">
        <f>BB9-BB8</f>
        <v>188</v>
      </c>
      <c r="BD9" s="267">
        <f>IF(ER9&gt;0,ER9,NA())</f>
        <v>1064</v>
      </c>
      <c r="BE9" s="275">
        <f>BD9-BD8</f>
        <v>203</v>
      </c>
      <c r="BF9" s="267">
        <f>IF(ES9&gt;0,ES9,NA())</f>
        <v>1055</v>
      </c>
      <c r="BG9" s="275">
        <f>BF9-BF8</f>
        <v>180</v>
      </c>
      <c r="BH9" s="267"/>
      <c r="BI9" s="275">
        <f>BH9-BH8</f>
        <v>0</v>
      </c>
      <c r="BJ9" s="267"/>
      <c r="BK9" s="275">
        <f t="shared" si="28"/>
        <v>0</v>
      </c>
      <c r="BL9" s="269">
        <v>57</v>
      </c>
      <c r="BM9" s="276"/>
      <c r="BN9" s="271"/>
      <c r="BO9" s="277">
        <v>72.5</v>
      </c>
      <c r="BP9" s="273"/>
      <c r="BQ9" s="273"/>
      <c r="BR9" s="273" t="e">
        <f t="shared" si="9"/>
        <v>#N/A</v>
      </c>
      <c r="DV9" s="325">
        <v>6</v>
      </c>
      <c r="DW9" s="326">
        <v>741</v>
      </c>
      <c r="DX9" s="326">
        <v>688</v>
      </c>
      <c r="DY9" s="326">
        <v>676</v>
      </c>
      <c r="DZ9" s="326">
        <v>662</v>
      </c>
      <c r="EA9" s="326">
        <v>713</v>
      </c>
      <c r="EB9" s="326">
        <v>699</v>
      </c>
      <c r="EC9" s="326">
        <v>821</v>
      </c>
      <c r="ED9" s="326">
        <v>804</v>
      </c>
      <c r="EE9" s="326">
        <v>800</v>
      </c>
      <c r="EF9" s="326">
        <v>789</v>
      </c>
      <c r="EG9" s="326">
        <v>718</v>
      </c>
      <c r="EH9" s="326">
        <v>721</v>
      </c>
      <c r="EI9" s="326">
        <v>693</v>
      </c>
      <c r="EJ9" s="326">
        <v>724</v>
      </c>
      <c r="EK9" s="326">
        <v>728</v>
      </c>
      <c r="EL9" s="326">
        <v>713</v>
      </c>
      <c r="EM9" s="326">
        <v>730.625</v>
      </c>
      <c r="EN9" s="326">
        <v>865</v>
      </c>
      <c r="EO9" s="326">
        <v>991</v>
      </c>
      <c r="EP9" s="326">
        <v>1002</v>
      </c>
      <c r="EQ9" s="326">
        <v>1029</v>
      </c>
      <c r="ER9" s="326">
        <v>1064</v>
      </c>
      <c r="ES9" s="326">
        <v>1055</v>
      </c>
      <c r="ET9" s="326">
        <v>1001</v>
      </c>
      <c r="EU9" s="326">
        <v>804.36363636363637</v>
      </c>
    </row>
    <row r="10" spans="1:151">
      <c r="A10" s="257">
        <f t="shared" si="10"/>
        <v>44837</v>
      </c>
      <c r="B10" s="258">
        <v>7</v>
      </c>
      <c r="C10" s="259">
        <f>[1]master!K11</f>
        <v>800</v>
      </c>
      <c r="D10" s="260">
        <f t="shared" si="11"/>
        <v>100</v>
      </c>
      <c r="E10" s="261">
        <f t="shared" si="0"/>
        <v>847.25</v>
      </c>
      <c r="F10" s="265">
        <f t="shared" si="14"/>
        <v>116.625</v>
      </c>
      <c r="G10" s="263">
        <f t="shared" ref="G10:G31" si="37">IF(DW10&gt;0,DW10,NA())</f>
        <v>868</v>
      </c>
      <c r="H10" s="264">
        <f t="shared" ref="H10:H31" si="38">G10-G9</f>
        <v>127</v>
      </c>
      <c r="I10" s="263">
        <f t="shared" ref="I10:I31" si="39">IF(DX10&gt;0,DX10,NA())</f>
        <v>779</v>
      </c>
      <c r="J10" s="264">
        <f t="shared" ref="J10:J31" si="40">I10-I9</f>
        <v>91</v>
      </c>
      <c r="K10" s="263">
        <f t="shared" ref="K10:K31" si="41">IF(DY10&gt;0,DY10,NA())</f>
        <v>804</v>
      </c>
      <c r="L10" s="264">
        <f t="shared" ref="L10:L31" si="42">K10-K9</f>
        <v>128</v>
      </c>
      <c r="M10" s="263">
        <f t="shared" ref="M10:M31" si="43">IF(DZ10&gt;0,DZ10,NA())</f>
        <v>776</v>
      </c>
      <c r="N10" s="264">
        <f t="shared" si="2"/>
        <v>114</v>
      </c>
      <c r="O10" s="263">
        <f t="shared" ref="O10:O31" si="44">IF(EA10&gt;0,EA10,NA())</f>
        <v>822</v>
      </c>
      <c r="P10" s="264">
        <f t="shared" si="3"/>
        <v>109</v>
      </c>
      <c r="Q10" s="263">
        <f t="shared" ref="Q10:Q31" si="45">IF(EB10&gt;0,EB10,NA())</f>
        <v>810</v>
      </c>
      <c r="R10" s="264">
        <f t="shared" si="4"/>
        <v>111</v>
      </c>
      <c r="S10" s="263">
        <f t="shared" ref="S10:S31" si="46">IF(EC10&gt;0,EC10,NA())</f>
        <v>922</v>
      </c>
      <c r="T10" s="264">
        <f t="shared" si="5"/>
        <v>101</v>
      </c>
      <c r="U10" s="263">
        <f t="shared" ref="U10:U31" si="47">IF(ED10&gt;0,ED10,NA())</f>
        <v>941</v>
      </c>
      <c r="V10" s="265">
        <f t="shared" si="6"/>
        <v>137</v>
      </c>
      <c r="W10" s="263">
        <f t="shared" ref="W10:W31" si="48">IF(EE10&gt;0,EE10,NA())</f>
        <v>902</v>
      </c>
      <c r="X10" s="265">
        <f t="shared" ref="X10:X31" si="49">W10-W9</f>
        <v>102</v>
      </c>
      <c r="Y10" s="263">
        <f t="shared" ref="Y10:Y31" si="50">IF(EF10&gt;0,EF10,NA())</f>
        <v>927</v>
      </c>
      <c r="Z10" s="275">
        <f t="shared" ref="Z10" si="51">Y10-Y9</f>
        <v>138</v>
      </c>
      <c r="AA10" s="263">
        <f t="shared" ref="AA10:AA31" si="52">IF(EG10&gt;0,EG10,NA())</f>
        <v>827</v>
      </c>
      <c r="AB10" s="275">
        <f t="shared" ref="AB10" si="53">AA10-AA9</f>
        <v>109</v>
      </c>
      <c r="AC10" s="263">
        <f t="shared" ref="AC10:AC31" si="54">IF(EH10&gt;0,EH10,NA())</f>
        <v>860</v>
      </c>
      <c r="AD10" s="275">
        <f t="shared" ref="AD10" si="55">AC10-AC9</f>
        <v>139</v>
      </c>
      <c r="AE10" s="267">
        <f t="shared" ref="AE10:AE31" si="56">IF(EI10&gt;0,EI10,NA())</f>
        <v>826</v>
      </c>
      <c r="AF10" s="275">
        <f t="shared" ref="AF10" si="57">AE10-AE9</f>
        <v>133</v>
      </c>
      <c r="AG10" s="267">
        <f t="shared" ref="AG10:AG31" si="58">IF(EJ10&gt;0,EJ10,NA())</f>
        <v>834</v>
      </c>
      <c r="AH10" s="275">
        <f t="shared" ref="AH10" si="59">AG10-AG9</f>
        <v>110</v>
      </c>
      <c r="AI10" s="267">
        <f t="shared" ref="AI10:AI31" si="60">IF(EK10&gt;0,EK10,NA())</f>
        <v>836</v>
      </c>
      <c r="AJ10" s="275">
        <f t="shared" ref="AJ10" si="61">AI10-AI9</f>
        <v>108</v>
      </c>
      <c r="AK10" s="267">
        <f t="shared" ref="AK10:AK31" si="62">IF(EL10&gt;0,EL10,NA())</f>
        <v>822</v>
      </c>
      <c r="AL10" s="279">
        <f t="shared" ref="AL10" si="63">AK10-AK9</f>
        <v>109</v>
      </c>
      <c r="AM10" s="269">
        <v>39</v>
      </c>
      <c r="AN10" s="270"/>
      <c r="AO10" s="271">
        <f t="shared" si="16"/>
        <v>0</v>
      </c>
      <c r="AP10" s="271"/>
      <c r="AQ10" s="272">
        <v>72.7</v>
      </c>
      <c r="AR10" s="273" t="e">
        <f t="shared" si="17"/>
        <v>#N/A</v>
      </c>
      <c r="AS10" s="274">
        <v>1280</v>
      </c>
      <c r="AT10" s="267">
        <f t="shared" si="26"/>
        <v>1191.6666666666667</v>
      </c>
      <c r="AU10" s="311">
        <f t="shared" si="27"/>
        <v>190.66666666666674</v>
      </c>
      <c r="AV10" s="267">
        <f t="shared" si="36"/>
        <v>1069</v>
      </c>
      <c r="AW10" s="275">
        <f t="shared" ref="AW10:AW31" si="64">AV10-AV9</f>
        <v>204</v>
      </c>
      <c r="AX10" s="267">
        <f t="shared" ref="AX10:AX31" si="65">IF(EO10&gt;0,EO10,NA())</f>
        <v>1171</v>
      </c>
      <c r="AY10" s="275">
        <f t="shared" ref="AY10:AY31" si="66">AX10-AX9</f>
        <v>180</v>
      </c>
      <c r="AZ10" s="267">
        <f t="shared" ref="AZ10:AZ31" si="67">IF(EP10&gt;0,EP10,NA())</f>
        <v>1166</v>
      </c>
      <c r="BA10" s="275">
        <f t="shared" ref="BA10:BA31" si="68">AZ10-AZ9</f>
        <v>164</v>
      </c>
      <c r="BB10" s="267">
        <f t="shared" ref="BB10:BB31" si="69">IF(EQ10&gt;0,EQ10,NA())</f>
        <v>1245</v>
      </c>
      <c r="BC10" s="275">
        <f t="shared" ref="BC10:BC31" si="70">BB10-BB9</f>
        <v>216</v>
      </c>
      <c r="BD10" s="267">
        <f t="shared" ref="BD10:BD31" si="71">IF(ER10&gt;0,ER10,NA())</f>
        <v>1196</v>
      </c>
      <c r="BE10" s="275">
        <f t="shared" ref="BE10:BE31" si="72">BD10-BD9</f>
        <v>132</v>
      </c>
      <c r="BF10" s="267">
        <f t="shared" ref="BF10:BF31" si="73">IF(ES10&gt;0,ES10,NA())</f>
        <v>1303</v>
      </c>
      <c r="BG10" s="275">
        <f t="shared" ref="BG10:BG31" si="74">BF10-BF9</f>
        <v>248</v>
      </c>
      <c r="BH10" s="267"/>
      <c r="BI10" s="275">
        <f t="shared" ref="BI10:BI22" si="75">BH10-BH9</f>
        <v>0</v>
      </c>
      <c r="BJ10" s="267"/>
      <c r="BK10" s="275">
        <f t="shared" si="28"/>
        <v>0</v>
      </c>
      <c r="BL10" s="269">
        <v>61</v>
      </c>
      <c r="BM10" s="276"/>
      <c r="BN10" s="271">
        <f>AP10</f>
        <v>0</v>
      </c>
      <c r="BO10" s="277">
        <v>69</v>
      </c>
      <c r="BP10" s="273"/>
      <c r="BQ10" s="273"/>
      <c r="BR10" s="273" t="e">
        <f t="shared" si="9"/>
        <v>#N/A</v>
      </c>
      <c r="DV10" s="325">
        <v>7</v>
      </c>
      <c r="DW10" s="326">
        <v>868</v>
      </c>
      <c r="DX10" s="326">
        <v>779</v>
      </c>
      <c r="DY10" s="326">
        <v>804</v>
      </c>
      <c r="DZ10" s="326">
        <v>776</v>
      </c>
      <c r="EA10" s="326">
        <v>822</v>
      </c>
      <c r="EB10" s="326">
        <v>810</v>
      </c>
      <c r="EC10" s="326">
        <v>922</v>
      </c>
      <c r="ED10" s="326">
        <v>941</v>
      </c>
      <c r="EE10" s="326">
        <v>902</v>
      </c>
      <c r="EF10" s="326">
        <v>927</v>
      </c>
      <c r="EG10" s="326">
        <v>827</v>
      </c>
      <c r="EH10" s="326">
        <v>860</v>
      </c>
      <c r="EI10" s="326">
        <v>826</v>
      </c>
      <c r="EJ10" s="326">
        <v>834</v>
      </c>
      <c r="EK10" s="326">
        <v>836</v>
      </c>
      <c r="EL10" s="326">
        <v>822</v>
      </c>
      <c r="EM10" s="326">
        <v>847.25</v>
      </c>
      <c r="EN10" s="326">
        <v>1069</v>
      </c>
      <c r="EO10" s="326">
        <v>1171</v>
      </c>
      <c r="EP10" s="326">
        <v>1166</v>
      </c>
      <c r="EQ10" s="326">
        <v>1245</v>
      </c>
      <c r="ER10" s="326">
        <v>1196</v>
      </c>
      <c r="ES10" s="326">
        <v>1303</v>
      </c>
      <c r="ET10" s="326">
        <v>1191.6666666666667</v>
      </c>
      <c r="EU10" s="326">
        <v>941.18181818181813</v>
      </c>
    </row>
    <row r="11" spans="1:151">
      <c r="A11" s="257">
        <f t="shared" si="10"/>
        <v>44844</v>
      </c>
      <c r="B11" s="258">
        <v>8</v>
      </c>
      <c r="C11" s="259">
        <f>[1]master!K12</f>
        <v>910</v>
      </c>
      <c r="D11" s="260">
        <f t="shared" si="11"/>
        <v>110</v>
      </c>
      <c r="E11" s="261" t="e">
        <f t="shared" si="0"/>
        <v>#N/A</v>
      </c>
      <c r="F11" s="265" t="e">
        <f t="shared" si="14"/>
        <v>#N/A</v>
      </c>
      <c r="G11" s="263" t="e">
        <f t="shared" si="37"/>
        <v>#N/A</v>
      </c>
      <c r="H11" s="264" t="e">
        <f t="shared" si="38"/>
        <v>#N/A</v>
      </c>
      <c r="I11" s="263" t="e">
        <f t="shared" si="39"/>
        <v>#N/A</v>
      </c>
      <c r="J11" s="264" t="e">
        <f t="shared" si="40"/>
        <v>#N/A</v>
      </c>
      <c r="K11" s="263" t="e">
        <f t="shared" si="41"/>
        <v>#N/A</v>
      </c>
      <c r="L11" s="264" t="e">
        <f t="shared" si="42"/>
        <v>#N/A</v>
      </c>
      <c r="M11" s="263" t="e">
        <f t="shared" si="43"/>
        <v>#N/A</v>
      </c>
      <c r="N11" s="264" t="e">
        <f t="shared" si="2"/>
        <v>#N/A</v>
      </c>
      <c r="O11" s="263" t="e">
        <f t="shared" si="44"/>
        <v>#N/A</v>
      </c>
      <c r="P11" s="264" t="e">
        <f t="shared" si="3"/>
        <v>#N/A</v>
      </c>
      <c r="Q11" s="263" t="e">
        <f t="shared" si="45"/>
        <v>#N/A</v>
      </c>
      <c r="R11" s="264" t="e">
        <f t="shared" si="4"/>
        <v>#N/A</v>
      </c>
      <c r="S11" s="263" t="e">
        <f t="shared" si="46"/>
        <v>#N/A</v>
      </c>
      <c r="T11" s="264" t="e">
        <f t="shared" si="5"/>
        <v>#N/A</v>
      </c>
      <c r="U11" s="263" t="e">
        <f t="shared" si="47"/>
        <v>#N/A</v>
      </c>
      <c r="V11" s="265" t="e">
        <f t="shared" si="6"/>
        <v>#N/A</v>
      </c>
      <c r="W11" s="263" t="e">
        <f t="shared" si="48"/>
        <v>#N/A</v>
      </c>
      <c r="X11" s="265" t="e">
        <f t="shared" si="49"/>
        <v>#N/A</v>
      </c>
      <c r="Y11" s="263" t="e">
        <f t="shared" si="50"/>
        <v>#N/A</v>
      </c>
      <c r="Z11" s="275" t="e">
        <f t="shared" ref="Z11" si="76">Y11-Y10</f>
        <v>#N/A</v>
      </c>
      <c r="AA11" s="263" t="e">
        <f t="shared" si="52"/>
        <v>#N/A</v>
      </c>
      <c r="AB11" s="275" t="e">
        <f t="shared" ref="AB11" si="77">AA11-AA10</f>
        <v>#N/A</v>
      </c>
      <c r="AC11" s="263" t="e">
        <f t="shared" si="54"/>
        <v>#N/A</v>
      </c>
      <c r="AD11" s="275" t="e">
        <f t="shared" ref="AD11" si="78">AC11-AC10</f>
        <v>#N/A</v>
      </c>
      <c r="AE11" s="267" t="e">
        <f t="shared" si="56"/>
        <v>#N/A</v>
      </c>
      <c r="AF11" s="275" t="e">
        <f t="shared" ref="AF11" si="79">AE11-AE10</f>
        <v>#N/A</v>
      </c>
      <c r="AG11" s="267" t="e">
        <f t="shared" si="58"/>
        <v>#N/A</v>
      </c>
      <c r="AH11" s="275" t="e">
        <f t="shared" ref="AH11" si="80">AG11-AG10</f>
        <v>#N/A</v>
      </c>
      <c r="AI11" s="267" t="e">
        <f t="shared" si="60"/>
        <v>#N/A</v>
      </c>
      <c r="AJ11" s="275" t="e">
        <f t="shared" ref="AJ11" si="81">AI11-AI10</f>
        <v>#N/A</v>
      </c>
      <c r="AK11" s="267" t="e">
        <f t="shared" si="62"/>
        <v>#N/A</v>
      </c>
      <c r="AL11" s="279" t="e">
        <f t="shared" ref="AL11" si="82">AK11-AK10</f>
        <v>#N/A</v>
      </c>
      <c r="AM11" s="269">
        <v>42</v>
      </c>
      <c r="AN11" s="281"/>
      <c r="AO11" s="271">
        <f t="shared" si="16"/>
        <v>0</v>
      </c>
      <c r="AP11" s="271"/>
      <c r="AQ11" s="282" t="e">
        <f t="shared" si="17"/>
        <v>#N/A</v>
      </c>
      <c r="AR11" s="273" t="e">
        <f t="shared" si="17"/>
        <v>#N/A</v>
      </c>
      <c r="AS11" s="274">
        <v>1420</v>
      </c>
      <c r="AT11" s="267" t="e">
        <f t="shared" si="26"/>
        <v>#N/A</v>
      </c>
      <c r="AU11" s="275" t="e">
        <f t="shared" si="27"/>
        <v>#N/A</v>
      </c>
      <c r="AV11" s="267" t="e">
        <f t="shared" si="36"/>
        <v>#N/A</v>
      </c>
      <c r="AW11" s="275" t="e">
        <f t="shared" si="64"/>
        <v>#N/A</v>
      </c>
      <c r="AX11" s="267" t="e">
        <f t="shared" si="65"/>
        <v>#N/A</v>
      </c>
      <c r="AY11" s="275" t="e">
        <f t="shared" si="66"/>
        <v>#N/A</v>
      </c>
      <c r="AZ11" s="267" t="e">
        <f t="shared" si="67"/>
        <v>#N/A</v>
      </c>
      <c r="BA11" s="275" t="e">
        <f t="shared" si="68"/>
        <v>#N/A</v>
      </c>
      <c r="BB11" s="267" t="e">
        <f t="shared" si="69"/>
        <v>#N/A</v>
      </c>
      <c r="BC11" s="275" t="e">
        <f t="shared" si="70"/>
        <v>#N/A</v>
      </c>
      <c r="BD11" s="267" t="e">
        <f t="shared" si="71"/>
        <v>#N/A</v>
      </c>
      <c r="BE11" s="275" t="e">
        <f t="shared" si="72"/>
        <v>#N/A</v>
      </c>
      <c r="BF11" s="267" t="e">
        <f t="shared" si="73"/>
        <v>#N/A</v>
      </c>
      <c r="BG11" s="275" t="e">
        <f t="shared" si="74"/>
        <v>#N/A</v>
      </c>
      <c r="BH11" s="267"/>
      <c r="BI11" s="275">
        <f t="shared" si="75"/>
        <v>0</v>
      </c>
      <c r="BJ11" s="267"/>
      <c r="BK11" s="275">
        <f t="shared" si="28"/>
        <v>0</v>
      </c>
      <c r="BL11" s="269">
        <v>63</v>
      </c>
      <c r="BM11" s="276"/>
      <c r="BN11" s="271"/>
      <c r="BO11" s="277" t="e">
        <f t="shared" si="8"/>
        <v>#N/A</v>
      </c>
      <c r="BP11" s="273"/>
      <c r="BQ11" s="273"/>
      <c r="BR11" s="273" t="e">
        <f t="shared" si="9"/>
        <v>#N/A</v>
      </c>
    </row>
    <row r="12" spans="1:151">
      <c r="A12" s="257">
        <f t="shared" si="10"/>
        <v>44851</v>
      </c>
      <c r="B12" s="258">
        <v>9</v>
      </c>
      <c r="C12" s="259">
        <f>[1]master!K13</f>
        <v>1020</v>
      </c>
      <c r="D12" s="260">
        <f t="shared" si="11"/>
        <v>110</v>
      </c>
      <c r="E12" s="261" t="e">
        <f t="shared" si="0"/>
        <v>#N/A</v>
      </c>
      <c r="F12" s="265" t="e">
        <f t="shared" si="14"/>
        <v>#N/A</v>
      </c>
      <c r="G12" s="263" t="e">
        <f t="shared" si="37"/>
        <v>#N/A</v>
      </c>
      <c r="H12" s="264" t="e">
        <f t="shared" si="38"/>
        <v>#N/A</v>
      </c>
      <c r="I12" s="263" t="e">
        <f t="shared" si="39"/>
        <v>#N/A</v>
      </c>
      <c r="J12" s="264" t="e">
        <f t="shared" si="40"/>
        <v>#N/A</v>
      </c>
      <c r="K12" s="263" t="e">
        <f t="shared" si="41"/>
        <v>#N/A</v>
      </c>
      <c r="L12" s="264" t="e">
        <f t="shared" si="42"/>
        <v>#N/A</v>
      </c>
      <c r="M12" s="263" t="e">
        <f t="shared" si="43"/>
        <v>#N/A</v>
      </c>
      <c r="N12" s="264" t="e">
        <f t="shared" si="2"/>
        <v>#N/A</v>
      </c>
      <c r="O12" s="263" t="e">
        <f t="shared" si="44"/>
        <v>#N/A</v>
      </c>
      <c r="P12" s="264" t="e">
        <f t="shared" si="3"/>
        <v>#N/A</v>
      </c>
      <c r="Q12" s="263" t="e">
        <f t="shared" si="45"/>
        <v>#N/A</v>
      </c>
      <c r="R12" s="264" t="e">
        <f t="shared" si="4"/>
        <v>#N/A</v>
      </c>
      <c r="S12" s="263" t="e">
        <f t="shared" si="46"/>
        <v>#N/A</v>
      </c>
      <c r="T12" s="264" t="e">
        <f t="shared" si="5"/>
        <v>#N/A</v>
      </c>
      <c r="U12" s="263" t="e">
        <f t="shared" si="47"/>
        <v>#N/A</v>
      </c>
      <c r="V12" s="265" t="e">
        <f t="shared" si="6"/>
        <v>#N/A</v>
      </c>
      <c r="W12" s="263" t="e">
        <f t="shared" si="48"/>
        <v>#N/A</v>
      </c>
      <c r="X12" s="265" t="e">
        <f t="shared" si="49"/>
        <v>#N/A</v>
      </c>
      <c r="Y12" s="263" t="e">
        <f t="shared" si="50"/>
        <v>#N/A</v>
      </c>
      <c r="Z12" s="275" t="e">
        <f t="shared" ref="Z12" si="83">Y12-Y11</f>
        <v>#N/A</v>
      </c>
      <c r="AA12" s="263" t="e">
        <f t="shared" si="52"/>
        <v>#N/A</v>
      </c>
      <c r="AB12" s="275" t="e">
        <f t="shared" ref="AB12" si="84">AA12-AA11</f>
        <v>#N/A</v>
      </c>
      <c r="AC12" s="263" t="e">
        <f t="shared" si="54"/>
        <v>#N/A</v>
      </c>
      <c r="AD12" s="275" t="e">
        <f t="shared" ref="AD12" si="85">AC12-AC11</f>
        <v>#N/A</v>
      </c>
      <c r="AE12" s="267" t="e">
        <f t="shared" si="56"/>
        <v>#N/A</v>
      </c>
      <c r="AF12" s="275" t="e">
        <f t="shared" ref="AF12" si="86">AE12-AE11</f>
        <v>#N/A</v>
      </c>
      <c r="AG12" s="267" t="e">
        <f t="shared" si="58"/>
        <v>#N/A</v>
      </c>
      <c r="AH12" s="275" t="e">
        <f t="shared" ref="AH12" si="87">AG12-AG11</f>
        <v>#N/A</v>
      </c>
      <c r="AI12" s="267" t="e">
        <f t="shared" si="60"/>
        <v>#N/A</v>
      </c>
      <c r="AJ12" s="275" t="e">
        <f t="shared" ref="AJ12" si="88">AI12-AI11</f>
        <v>#N/A</v>
      </c>
      <c r="AK12" s="267" t="e">
        <f t="shared" si="62"/>
        <v>#N/A</v>
      </c>
      <c r="AL12" s="279" t="e">
        <f t="shared" ref="AL12" si="89">AK12-AK11</f>
        <v>#N/A</v>
      </c>
      <c r="AM12" s="269">
        <v>45</v>
      </c>
      <c r="AN12" s="270"/>
      <c r="AO12" s="271">
        <f t="shared" si="16"/>
        <v>0</v>
      </c>
      <c r="AP12" s="271"/>
      <c r="AQ12" s="273" t="e">
        <f t="shared" si="17"/>
        <v>#N/A</v>
      </c>
      <c r="AR12" s="273" t="e">
        <f t="shared" si="17"/>
        <v>#N/A</v>
      </c>
      <c r="AS12" s="274">
        <v>1545</v>
      </c>
      <c r="AT12" s="267" t="e">
        <f t="shared" si="26"/>
        <v>#N/A</v>
      </c>
      <c r="AU12" s="275" t="e">
        <f t="shared" si="27"/>
        <v>#N/A</v>
      </c>
      <c r="AV12" s="267" t="e">
        <f t="shared" si="36"/>
        <v>#N/A</v>
      </c>
      <c r="AW12" s="275" t="e">
        <f t="shared" si="64"/>
        <v>#N/A</v>
      </c>
      <c r="AX12" s="267" t="e">
        <f t="shared" si="65"/>
        <v>#N/A</v>
      </c>
      <c r="AY12" s="275" t="e">
        <f t="shared" si="66"/>
        <v>#N/A</v>
      </c>
      <c r="AZ12" s="267" t="e">
        <f t="shared" si="67"/>
        <v>#N/A</v>
      </c>
      <c r="BA12" s="275" t="e">
        <f t="shared" si="68"/>
        <v>#N/A</v>
      </c>
      <c r="BB12" s="267" t="e">
        <f t="shared" si="69"/>
        <v>#N/A</v>
      </c>
      <c r="BC12" s="275" t="e">
        <f t="shared" si="70"/>
        <v>#N/A</v>
      </c>
      <c r="BD12" s="267" t="e">
        <f t="shared" si="71"/>
        <v>#N/A</v>
      </c>
      <c r="BE12" s="275" t="e">
        <f t="shared" si="72"/>
        <v>#N/A</v>
      </c>
      <c r="BF12" s="267" t="e">
        <f t="shared" si="73"/>
        <v>#N/A</v>
      </c>
      <c r="BG12" s="275" t="e">
        <f t="shared" si="74"/>
        <v>#N/A</v>
      </c>
      <c r="BH12" s="267"/>
      <c r="BI12" s="275">
        <f t="shared" si="75"/>
        <v>0</v>
      </c>
      <c r="BJ12" s="267"/>
      <c r="BK12" s="275">
        <f t="shared" si="28"/>
        <v>0</v>
      </c>
      <c r="BL12" s="269">
        <v>65</v>
      </c>
      <c r="BM12" s="276"/>
      <c r="BN12" s="271"/>
      <c r="BO12" s="277" t="e">
        <f t="shared" si="8"/>
        <v>#N/A</v>
      </c>
      <c r="BP12" s="273"/>
      <c r="BQ12" s="273"/>
      <c r="BR12" s="273" t="e">
        <f t="shared" si="9"/>
        <v>#N/A</v>
      </c>
    </row>
    <row r="13" spans="1:151">
      <c r="A13" s="257">
        <f t="shared" si="10"/>
        <v>44858</v>
      </c>
      <c r="B13" s="258">
        <v>10</v>
      </c>
      <c r="C13" s="259">
        <f>[1]master!K14</f>
        <v>1130</v>
      </c>
      <c r="D13" s="260">
        <f t="shared" si="11"/>
        <v>110</v>
      </c>
      <c r="E13" s="261" t="e">
        <f t="shared" si="0"/>
        <v>#N/A</v>
      </c>
      <c r="F13" s="265" t="e">
        <f t="shared" si="14"/>
        <v>#N/A</v>
      </c>
      <c r="G13" s="263" t="e">
        <f t="shared" si="37"/>
        <v>#N/A</v>
      </c>
      <c r="H13" s="264" t="e">
        <f t="shared" si="38"/>
        <v>#N/A</v>
      </c>
      <c r="I13" s="263" t="e">
        <f t="shared" si="39"/>
        <v>#N/A</v>
      </c>
      <c r="J13" s="264" t="e">
        <f t="shared" si="40"/>
        <v>#N/A</v>
      </c>
      <c r="K13" s="263" t="e">
        <f t="shared" si="41"/>
        <v>#N/A</v>
      </c>
      <c r="L13" s="264" t="e">
        <f t="shared" si="42"/>
        <v>#N/A</v>
      </c>
      <c r="M13" s="263" t="e">
        <f t="shared" si="43"/>
        <v>#N/A</v>
      </c>
      <c r="N13" s="264" t="e">
        <f t="shared" si="2"/>
        <v>#N/A</v>
      </c>
      <c r="O13" s="263" t="e">
        <f t="shared" si="44"/>
        <v>#N/A</v>
      </c>
      <c r="P13" s="264" t="e">
        <f t="shared" si="3"/>
        <v>#N/A</v>
      </c>
      <c r="Q13" s="263" t="e">
        <f t="shared" si="45"/>
        <v>#N/A</v>
      </c>
      <c r="R13" s="264" t="e">
        <f t="shared" si="4"/>
        <v>#N/A</v>
      </c>
      <c r="S13" s="263" t="e">
        <f t="shared" si="46"/>
        <v>#N/A</v>
      </c>
      <c r="T13" s="264" t="e">
        <f t="shared" si="5"/>
        <v>#N/A</v>
      </c>
      <c r="U13" s="263" t="e">
        <f t="shared" si="47"/>
        <v>#N/A</v>
      </c>
      <c r="V13" s="265" t="e">
        <f t="shared" si="6"/>
        <v>#N/A</v>
      </c>
      <c r="W13" s="263" t="e">
        <f t="shared" si="48"/>
        <v>#N/A</v>
      </c>
      <c r="X13" s="265" t="e">
        <f t="shared" si="49"/>
        <v>#N/A</v>
      </c>
      <c r="Y13" s="263" t="e">
        <f t="shared" si="50"/>
        <v>#N/A</v>
      </c>
      <c r="Z13" s="275" t="e">
        <f t="shared" ref="Z13" si="90">Y13-Y12</f>
        <v>#N/A</v>
      </c>
      <c r="AA13" s="263" t="e">
        <f t="shared" si="52"/>
        <v>#N/A</v>
      </c>
      <c r="AB13" s="275" t="e">
        <f t="shared" ref="AB13" si="91">AA13-AA12</f>
        <v>#N/A</v>
      </c>
      <c r="AC13" s="263" t="e">
        <f t="shared" si="54"/>
        <v>#N/A</v>
      </c>
      <c r="AD13" s="275" t="e">
        <f t="shared" ref="AD13" si="92">AC13-AC12</f>
        <v>#N/A</v>
      </c>
      <c r="AE13" s="267" t="e">
        <f t="shared" si="56"/>
        <v>#N/A</v>
      </c>
      <c r="AF13" s="275" t="e">
        <f t="shared" ref="AF13" si="93">AE13-AE12</f>
        <v>#N/A</v>
      </c>
      <c r="AG13" s="267" t="e">
        <f t="shared" si="58"/>
        <v>#N/A</v>
      </c>
      <c r="AH13" s="275" t="e">
        <f t="shared" ref="AH13" si="94">AG13-AG12</f>
        <v>#N/A</v>
      </c>
      <c r="AI13" s="267" t="e">
        <f t="shared" si="60"/>
        <v>#N/A</v>
      </c>
      <c r="AJ13" s="275" t="e">
        <f t="shared" ref="AJ13" si="95">AI13-AI12</f>
        <v>#N/A</v>
      </c>
      <c r="AK13" s="267" t="e">
        <f t="shared" si="62"/>
        <v>#N/A</v>
      </c>
      <c r="AL13" s="279" t="e">
        <f t="shared" ref="AL13" si="96">AK13-AK12</f>
        <v>#N/A</v>
      </c>
      <c r="AM13" s="269">
        <v>48</v>
      </c>
      <c r="AN13" s="270"/>
      <c r="AO13" s="271">
        <f t="shared" si="16"/>
        <v>0</v>
      </c>
      <c r="AP13" s="271"/>
      <c r="AQ13" s="273" t="e">
        <f t="shared" si="17"/>
        <v>#N/A</v>
      </c>
      <c r="AR13" s="273" t="e">
        <f t="shared" si="17"/>
        <v>#N/A</v>
      </c>
      <c r="AS13" s="274">
        <v>1670</v>
      </c>
      <c r="AT13" s="267" t="e">
        <f t="shared" si="26"/>
        <v>#N/A</v>
      </c>
      <c r="AU13" s="275" t="e">
        <f t="shared" si="27"/>
        <v>#N/A</v>
      </c>
      <c r="AV13" s="267" t="e">
        <f t="shared" si="36"/>
        <v>#N/A</v>
      </c>
      <c r="AW13" s="275" t="e">
        <f t="shared" si="64"/>
        <v>#N/A</v>
      </c>
      <c r="AX13" s="267" t="e">
        <f t="shared" si="65"/>
        <v>#N/A</v>
      </c>
      <c r="AY13" s="275" t="e">
        <f t="shared" si="66"/>
        <v>#N/A</v>
      </c>
      <c r="AZ13" s="267" t="e">
        <f t="shared" si="67"/>
        <v>#N/A</v>
      </c>
      <c r="BA13" s="275" t="e">
        <f t="shared" si="68"/>
        <v>#N/A</v>
      </c>
      <c r="BB13" s="267" t="e">
        <f t="shared" si="69"/>
        <v>#N/A</v>
      </c>
      <c r="BC13" s="275" t="e">
        <f t="shared" si="70"/>
        <v>#N/A</v>
      </c>
      <c r="BD13" s="267" t="e">
        <f t="shared" si="71"/>
        <v>#N/A</v>
      </c>
      <c r="BE13" s="275" t="e">
        <f t="shared" si="72"/>
        <v>#N/A</v>
      </c>
      <c r="BF13" s="267" t="e">
        <f t="shared" si="73"/>
        <v>#N/A</v>
      </c>
      <c r="BG13" s="275" t="e">
        <f t="shared" si="74"/>
        <v>#N/A</v>
      </c>
      <c r="BH13" s="267"/>
      <c r="BI13" s="275">
        <f t="shared" si="75"/>
        <v>0</v>
      </c>
      <c r="BJ13" s="267"/>
      <c r="BK13" s="275">
        <f t="shared" si="28"/>
        <v>0</v>
      </c>
      <c r="BL13" s="269">
        <v>67</v>
      </c>
      <c r="BM13" s="276"/>
      <c r="BN13" s="271"/>
      <c r="BO13" s="277" t="e">
        <f t="shared" si="8"/>
        <v>#N/A</v>
      </c>
      <c r="BP13" s="273"/>
      <c r="BQ13" s="273"/>
      <c r="BR13" s="273" t="e">
        <f t="shared" si="9"/>
        <v>#N/A</v>
      </c>
    </row>
    <row r="14" spans="1:151">
      <c r="A14" s="257">
        <f t="shared" si="10"/>
        <v>44865</v>
      </c>
      <c r="B14" s="258">
        <v>11</v>
      </c>
      <c r="C14" s="259">
        <f>[1]master!K15</f>
        <v>1240</v>
      </c>
      <c r="D14" s="260">
        <f t="shared" si="11"/>
        <v>110</v>
      </c>
      <c r="E14" s="261" t="e">
        <f t="shared" si="0"/>
        <v>#N/A</v>
      </c>
      <c r="F14" s="265" t="e">
        <f t="shared" si="14"/>
        <v>#N/A</v>
      </c>
      <c r="G14" s="263" t="e">
        <f t="shared" si="37"/>
        <v>#N/A</v>
      </c>
      <c r="H14" s="264" t="e">
        <f t="shared" si="38"/>
        <v>#N/A</v>
      </c>
      <c r="I14" s="263" t="e">
        <f t="shared" si="39"/>
        <v>#N/A</v>
      </c>
      <c r="J14" s="264" t="e">
        <f t="shared" si="40"/>
        <v>#N/A</v>
      </c>
      <c r="K14" s="263" t="e">
        <f t="shared" si="41"/>
        <v>#N/A</v>
      </c>
      <c r="L14" s="264" t="e">
        <f t="shared" si="42"/>
        <v>#N/A</v>
      </c>
      <c r="M14" s="263" t="e">
        <f t="shared" si="43"/>
        <v>#N/A</v>
      </c>
      <c r="N14" s="264" t="e">
        <f t="shared" ref="N14:N31" si="97">M14-M13</f>
        <v>#N/A</v>
      </c>
      <c r="O14" s="263" t="e">
        <f t="shared" si="44"/>
        <v>#N/A</v>
      </c>
      <c r="P14" s="264" t="e">
        <f t="shared" si="3"/>
        <v>#N/A</v>
      </c>
      <c r="Q14" s="263" t="e">
        <f t="shared" si="45"/>
        <v>#N/A</v>
      </c>
      <c r="R14" s="264" t="e">
        <f t="shared" si="4"/>
        <v>#N/A</v>
      </c>
      <c r="S14" s="263" t="e">
        <f t="shared" si="46"/>
        <v>#N/A</v>
      </c>
      <c r="T14" s="264" t="e">
        <f t="shared" si="5"/>
        <v>#N/A</v>
      </c>
      <c r="U14" s="263" t="e">
        <f t="shared" si="47"/>
        <v>#N/A</v>
      </c>
      <c r="V14" s="265" t="e">
        <f t="shared" si="6"/>
        <v>#N/A</v>
      </c>
      <c r="W14" s="263" t="e">
        <f t="shared" si="48"/>
        <v>#N/A</v>
      </c>
      <c r="X14" s="265" t="e">
        <f t="shared" si="49"/>
        <v>#N/A</v>
      </c>
      <c r="Y14" s="263" t="e">
        <f t="shared" si="50"/>
        <v>#N/A</v>
      </c>
      <c r="Z14" s="275" t="e">
        <f t="shared" ref="Z14" si="98">Y14-Y13</f>
        <v>#N/A</v>
      </c>
      <c r="AA14" s="263" t="e">
        <f t="shared" si="52"/>
        <v>#N/A</v>
      </c>
      <c r="AB14" s="275" t="e">
        <f t="shared" ref="AB14" si="99">AA14-AA13</f>
        <v>#N/A</v>
      </c>
      <c r="AC14" s="263" t="e">
        <f t="shared" si="54"/>
        <v>#N/A</v>
      </c>
      <c r="AD14" s="275" t="e">
        <f t="shared" ref="AD14" si="100">AC14-AC13</f>
        <v>#N/A</v>
      </c>
      <c r="AE14" s="267" t="e">
        <f t="shared" si="56"/>
        <v>#N/A</v>
      </c>
      <c r="AF14" s="275" t="e">
        <f t="shared" ref="AF14" si="101">AE14-AE13</f>
        <v>#N/A</v>
      </c>
      <c r="AG14" s="267" t="e">
        <f t="shared" si="58"/>
        <v>#N/A</v>
      </c>
      <c r="AH14" s="275" t="e">
        <f t="shared" ref="AH14" si="102">AG14-AG13</f>
        <v>#N/A</v>
      </c>
      <c r="AI14" s="267" t="e">
        <f t="shared" si="60"/>
        <v>#N/A</v>
      </c>
      <c r="AJ14" s="275" t="e">
        <f t="shared" ref="AJ14" si="103">AI14-AI13</f>
        <v>#N/A</v>
      </c>
      <c r="AK14" s="267" t="e">
        <f t="shared" si="62"/>
        <v>#N/A</v>
      </c>
      <c r="AL14" s="279" t="e">
        <f t="shared" ref="AL14" si="104">AK14-AK13</f>
        <v>#N/A</v>
      </c>
      <c r="AM14" s="269">
        <v>52</v>
      </c>
      <c r="AN14" s="270"/>
      <c r="AO14" s="271">
        <f t="shared" si="16"/>
        <v>0</v>
      </c>
      <c r="AP14" s="271"/>
      <c r="AQ14" s="273" t="e">
        <f t="shared" si="17"/>
        <v>#N/A</v>
      </c>
      <c r="AR14" s="273" t="e">
        <f t="shared" si="17"/>
        <v>#N/A</v>
      </c>
      <c r="AS14" s="274">
        <v>1795</v>
      </c>
      <c r="AT14" s="267" t="e">
        <f t="shared" si="26"/>
        <v>#N/A</v>
      </c>
      <c r="AU14" s="275" t="e">
        <f t="shared" si="27"/>
        <v>#N/A</v>
      </c>
      <c r="AV14" s="267" t="e">
        <f t="shared" si="36"/>
        <v>#N/A</v>
      </c>
      <c r="AW14" s="275" t="e">
        <f t="shared" si="64"/>
        <v>#N/A</v>
      </c>
      <c r="AX14" s="267" t="e">
        <f t="shared" si="65"/>
        <v>#N/A</v>
      </c>
      <c r="AY14" s="275" t="e">
        <f t="shared" si="66"/>
        <v>#N/A</v>
      </c>
      <c r="AZ14" s="267" t="e">
        <f t="shared" si="67"/>
        <v>#N/A</v>
      </c>
      <c r="BA14" s="275" t="e">
        <f t="shared" si="68"/>
        <v>#N/A</v>
      </c>
      <c r="BB14" s="267" t="e">
        <f t="shared" si="69"/>
        <v>#N/A</v>
      </c>
      <c r="BC14" s="275" t="e">
        <f t="shared" si="70"/>
        <v>#N/A</v>
      </c>
      <c r="BD14" s="267" t="e">
        <f t="shared" si="71"/>
        <v>#N/A</v>
      </c>
      <c r="BE14" s="275" t="e">
        <f t="shared" si="72"/>
        <v>#N/A</v>
      </c>
      <c r="BF14" s="267" t="e">
        <f t="shared" si="73"/>
        <v>#N/A</v>
      </c>
      <c r="BG14" s="275" t="e">
        <f t="shared" si="74"/>
        <v>#N/A</v>
      </c>
      <c r="BH14" s="267"/>
      <c r="BI14" s="275">
        <f t="shared" si="75"/>
        <v>0</v>
      </c>
      <c r="BJ14" s="267"/>
      <c r="BK14" s="275">
        <f t="shared" si="28"/>
        <v>0</v>
      </c>
      <c r="BL14" s="269">
        <v>69</v>
      </c>
      <c r="BM14" s="276"/>
      <c r="BN14" s="271"/>
      <c r="BO14" s="277" t="e">
        <f t="shared" si="8"/>
        <v>#N/A</v>
      </c>
      <c r="BP14" s="273"/>
      <c r="BQ14" s="273"/>
      <c r="BR14" s="273" t="e">
        <f t="shared" si="9"/>
        <v>#N/A</v>
      </c>
    </row>
    <row r="15" spans="1:151">
      <c r="A15" s="257">
        <f t="shared" si="10"/>
        <v>44872</v>
      </c>
      <c r="B15" s="258">
        <v>12</v>
      </c>
      <c r="C15" s="259">
        <f>[1]master!K16</f>
        <v>1340</v>
      </c>
      <c r="D15" s="260">
        <f t="shared" si="11"/>
        <v>100</v>
      </c>
      <c r="E15" s="261" t="e">
        <f t="shared" si="0"/>
        <v>#N/A</v>
      </c>
      <c r="F15" s="265" t="e">
        <f t="shared" si="14"/>
        <v>#N/A</v>
      </c>
      <c r="G15" s="263" t="e">
        <f t="shared" si="37"/>
        <v>#N/A</v>
      </c>
      <c r="H15" s="264" t="e">
        <f t="shared" si="38"/>
        <v>#N/A</v>
      </c>
      <c r="I15" s="263" t="e">
        <f t="shared" si="39"/>
        <v>#N/A</v>
      </c>
      <c r="J15" s="264" t="e">
        <f t="shared" si="40"/>
        <v>#N/A</v>
      </c>
      <c r="K15" s="263" t="e">
        <f t="shared" si="41"/>
        <v>#N/A</v>
      </c>
      <c r="L15" s="264" t="e">
        <f t="shared" si="42"/>
        <v>#N/A</v>
      </c>
      <c r="M15" s="263" t="e">
        <f t="shared" si="43"/>
        <v>#N/A</v>
      </c>
      <c r="N15" s="264" t="e">
        <f t="shared" si="97"/>
        <v>#N/A</v>
      </c>
      <c r="O15" s="263" t="e">
        <f t="shared" si="44"/>
        <v>#N/A</v>
      </c>
      <c r="P15" s="264" t="e">
        <f t="shared" si="3"/>
        <v>#N/A</v>
      </c>
      <c r="Q15" s="263" t="e">
        <f t="shared" si="45"/>
        <v>#N/A</v>
      </c>
      <c r="R15" s="264" t="e">
        <f t="shared" si="4"/>
        <v>#N/A</v>
      </c>
      <c r="S15" s="263" t="e">
        <f t="shared" si="46"/>
        <v>#N/A</v>
      </c>
      <c r="T15" s="264" t="e">
        <f t="shared" si="5"/>
        <v>#N/A</v>
      </c>
      <c r="U15" s="263" t="e">
        <f t="shared" si="47"/>
        <v>#N/A</v>
      </c>
      <c r="V15" s="265" t="e">
        <f t="shared" si="6"/>
        <v>#N/A</v>
      </c>
      <c r="W15" s="263" t="e">
        <f t="shared" si="48"/>
        <v>#N/A</v>
      </c>
      <c r="X15" s="265" t="e">
        <f t="shared" si="49"/>
        <v>#N/A</v>
      </c>
      <c r="Y15" s="263" t="e">
        <f t="shared" si="50"/>
        <v>#N/A</v>
      </c>
      <c r="Z15" s="275" t="e">
        <f t="shared" ref="Z15" si="105">Y15-Y14</f>
        <v>#N/A</v>
      </c>
      <c r="AA15" s="263" t="e">
        <f t="shared" si="52"/>
        <v>#N/A</v>
      </c>
      <c r="AB15" s="275" t="e">
        <f t="shared" ref="AB15" si="106">AA15-AA14</f>
        <v>#N/A</v>
      </c>
      <c r="AC15" s="263" t="e">
        <f t="shared" si="54"/>
        <v>#N/A</v>
      </c>
      <c r="AD15" s="275" t="e">
        <f t="shared" ref="AD15" si="107">AC15-AC14</f>
        <v>#N/A</v>
      </c>
      <c r="AE15" s="267" t="e">
        <f t="shared" si="56"/>
        <v>#N/A</v>
      </c>
      <c r="AF15" s="275" t="e">
        <f t="shared" ref="AF15" si="108">AE15-AE14</f>
        <v>#N/A</v>
      </c>
      <c r="AG15" s="267" t="e">
        <f t="shared" si="58"/>
        <v>#N/A</v>
      </c>
      <c r="AH15" s="275" t="e">
        <f t="shared" ref="AH15" si="109">AG15-AG14</f>
        <v>#N/A</v>
      </c>
      <c r="AI15" s="267" t="e">
        <f t="shared" si="60"/>
        <v>#N/A</v>
      </c>
      <c r="AJ15" s="275" t="e">
        <f t="shared" ref="AJ15" si="110">AI15-AI14</f>
        <v>#N/A</v>
      </c>
      <c r="AK15" s="267" t="e">
        <f t="shared" si="62"/>
        <v>#N/A</v>
      </c>
      <c r="AL15" s="279" t="e">
        <f t="shared" ref="AL15" si="111">AK15-AK14</f>
        <v>#N/A</v>
      </c>
      <c r="AM15" s="269">
        <v>56</v>
      </c>
      <c r="AN15" s="270"/>
      <c r="AO15" s="271">
        <f t="shared" si="16"/>
        <v>0</v>
      </c>
      <c r="AP15" s="271"/>
      <c r="AQ15" s="273" t="e">
        <f t="shared" si="17"/>
        <v>#N/A</v>
      </c>
      <c r="AR15" s="273" t="e">
        <f t="shared" si="17"/>
        <v>#N/A</v>
      </c>
      <c r="AS15" s="274">
        <v>1920</v>
      </c>
      <c r="AT15" s="267" t="e">
        <f t="shared" si="26"/>
        <v>#N/A</v>
      </c>
      <c r="AU15" s="275" t="e">
        <f t="shared" si="27"/>
        <v>#N/A</v>
      </c>
      <c r="AV15" s="267" t="e">
        <f t="shared" si="36"/>
        <v>#N/A</v>
      </c>
      <c r="AW15" s="275" t="e">
        <f t="shared" si="64"/>
        <v>#N/A</v>
      </c>
      <c r="AX15" s="267" t="e">
        <f t="shared" si="65"/>
        <v>#N/A</v>
      </c>
      <c r="AY15" s="275" t="e">
        <f t="shared" si="66"/>
        <v>#N/A</v>
      </c>
      <c r="AZ15" s="267" t="e">
        <f t="shared" si="67"/>
        <v>#N/A</v>
      </c>
      <c r="BA15" s="275" t="e">
        <f t="shared" si="68"/>
        <v>#N/A</v>
      </c>
      <c r="BB15" s="267" t="e">
        <f t="shared" si="69"/>
        <v>#N/A</v>
      </c>
      <c r="BC15" s="275" t="e">
        <f t="shared" si="70"/>
        <v>#N/A</v>
      </c>
      <c r="BD15" s="267" t="e">
        <f t="shared" si="71"/>
        <v>#N/A</v>
      </c>
      <c r="BE15" s="275" t="e">
        <f t="shared" si="72"/>
        <v>#N/A</v>
      </c>
      <c r="BF15" s="267" t="e">
        <f t="shared" si="73"/>
        <v>#N/A</v>
      </c>
      <c r="BG15" s="275" t="e">
        <f t="shared" si="74"/>
        <v>#N/A</v>
      </c>
      <c r="BH15" s="267"/>
      <c r="BI15" s="275">
        <f t="shared" si="75"/>
        <v>0</v>
      </c>
      <c r="BJ15" s="267"/>
      <c r="BK15" s="275">
        <f t="shared" si="28"/>
        <v>0</v>
      </c>
      <c r="BL15" s="269">
        <v>71</v>
      </c>
      <c r="BM15" s="276"/>
      <c r="BN15" s="271"/>
      <c r="BO15" s="277" t="e">
        <f t="shared" si="8"/>
        <v>#N/A</v>
      </c>
      <c r="BP15" s="273"/>
      <c r="BQ15" s="273"/>
      <c r="BR15" s="273" t="e">
        <f t="shared" si="9"/>
        <v>#N/A</v>
      </c>
    </row>
    <row r="16" spans="1:151">
      <c r="A16" s="257">
        <f t="shared" si="10"/>
        <v>44879</v>
      </c>
      <c r="B16" s="258">
        <v>13</v>
      </c>
      <c r="C16" s="259">
        <f>[1]master!K17</f>
        <v>1440</v>
      </c>
      <c r="D16" s="260">
        <f t="shared" si="11"/>
        <v>100</v>
      </c>
      <c r="E16" s="261" t="e">
        <f t="shared" si="0"/>
        <v>#N/A</v>
      </c>
      <c r="F16" s="265" t="e">
        <f t="shared" si="14"/>
        <v>#N/A</v>
      </c>
      <c r="G16" s="263" t="e">
        <f t="shared" si="37"/>
        <v>#N/A</v>
      </c>
      <c r="H16" s="264" t="e">
        <f t="shared" si="38"/>
        <v>#N/A</v>
      </c>
      <c r="I16" s="263" t="e">
        <f t="shared" si="39"/>
        <v>#N/A</v>
      </c>
      <c r="J16" s="264" t="e">
        <f t="shared" si="40"/>
        <v>#N/A</v>
      </c>
      <c r="K16" s="263" t="e">
        <f t="shared" si="41"/>
        <v>#N/A</v>
      </c>
      <c r="L16" s="264" t="e">
        <f t="shared" si="42"/>
        <v>#N/A</v>
      </c>
      <c r="M16" s="263" t="e">
        <f t="shared" si="43"/>
        <v>#N/A</v>
      </c>
      <c r="N16" s="264" t="e">
        <f t="shared" si="97"/>
        <v>#N/A</v>
      </c>
      <c r="O16" s="263" t="e">
        <f t="shared" si="44"/>
        <v>#N/A</v>
      </c>
      <c r="P16" s="264" t="e">
        <f t="shared" si="3"/>
        <v>#N/A</v>
      </c>
      <c r="Q16" s="263" t="e">
        <f t="shared" si="45"/>
        <v>#N/A</v>
      </c>
      <c r="R16" s="264" t="e">
        <f t="shared" si="4"/>
        <v>#N/A</v>
      </c>
      <c r="S16" s="263" t="e">
        <f t="shared" si="46"/>
        <v>#N/A</v>
      </c>
      <c r="T16" s="264" t="e">
        <f t="shared" si="5"/>
        <v>#N/A</v>
      </c>
      <c r="U16" s="263" t="e">
        <f t="shared" si="47"/>
        <v>#N/A</v>
      </c>
      <c r="V16" s="265" t="e">
        <f t="shared" si="6"/>
        <v>#N/A</v>
      </c>
      <c r="W16" s="263" t="e">
        <f t="shared" si="48"/>
        <v>#N/A</v>
      </c>
      <c r="X16" s="265" t="e">
        <f t="shared" si="49"/>
        <v>#N/A</v>
      </c>
      <c r="Y16" s="263" t="e">
        <f t="shared" si="50"/>
        <v>#N/A</v>
      </c>
      <c r="Z16" s="275" t="e">
        <f t="shared" ref="Z16" si="112">Y16-Y15</f>
        <v>#N/A</v>
      </c>
      <c r="AA16" s="263" t="e">
        <f t="shared" si="52"/>
        <v>#N/A</v>
      </c>
      <c r="AB16" s="275" t="e">
        <f t="shared" ref="AB16" si="113">AA16-AA15</f>
        <v>#N/A</v>
      </c>
      <c r="AC16" s="263" t="e">
        <f t="shared" si="54"/>
        <v>#N/A</v>
      </c>
      <c r="AD16" s="275" t="e">
        <f t="shared" ref="AD16" si="114">AC16-AC15</f>
        <v>#N/A</v>
      </c>
      <c r="AE16" s="267" t="e">
        <f t="shared" si="56"/>
        <v>#N/A</v>
      </c>
      <c r="AF16" s="275" t="e">
        <f t="shared" ref="AF16" si="115">AE16-AE15</f>
        <v>#N/A</v>
      </c>
      <c r="AG16" s="267" t="e">
        <f t="shared" si="58"/>
        <v>#N/A</v>
      </c>
      <c r="AH16" s="275" t="e">
        <f t="shared" ref="AH16" si="116">AG16-AG15</f>
        <v>#N/A</v>
      </c>
      <c r="AI16" s="267" t="e">
        <f t="shared" si="60"/>
        <v>#N/A</v>
      </c>
      <c r="AJ16" s="275" t="e">
        <f t="shared" ref="AJ16" si="117">AI16-AI15</f>
        <v>#N/A</v>
      </c>
      <c r="AK16" s="267" t="e">
        <f t="shared" si="62"/>
        <v>#N/A</v>
      </c>
      <c r="AL16" s="279" t="e">
        <f t="shared" ref="AL16" si="118">AK16-AK15</f>
        <v>#N/A</v>
      </c>
      <c r="AM16" s="269">
        <v>61</v>
      </c>
      <c r="AN16" s="270"/>
      <c r="AO16" s="271">
        <f t="shared" si="16"/>
        <v>0</v>
      </c>
      <c r="AP16" s="271"/>
      <c r="AQ16" s="273" t="e">
        <f t="shared" si="17"/>
        <v>#N/A</v>
      </c>
      <c r="AR16" s="273" t="e">
        <f t="shared" si="17"/>
        <v>#N/A</v>
      </c>
      <c r="AS16" s="274">
        <v>2045</v>
      </c>
      <c r="AT16" s="267" t="e">
        <f t="shared" si="26"/>
        <v>#N/A</v>
      </c>
      <c r="AU16" s="275" t="e">
        <f t="shared" si="27"/>
        <v>#N/A</v>
      </c>
      <c r="AV16" s="267" t="e">
        <f t="shared" si="36"/>
        <v>#N/A</v>
      </c>
      <c r="AW16" s="275" t="e">
        <f t="shared" si="64"/>
        <v>#N/A</v>
      </c>
      <c r="AX16" s="267" t="e">
        <f t="shared" si="65"/>
        <v>#N/A</v>
      </c>
      <c r="AY16" s="275" t="e">
        <f t="shared" si="66"/>
        <v>#N/A</v>
      </c>
      <c r="AZ16" s="267" t="e">
        <f t="shared" si="67"/>
        <v>#N/A</v>
      </c>
      <c r="BA16" s="275" t="e">
        <f t="shared" si="68"/>
        <v>#N/A</v>
      </c>
      <c r="BB16" s="267" t="e">
        <f t="shared" si="69"/>
        <v>#N/A</v>
      </c>
      <c r="BC16" s="275" t="e">
        <f t="shared" si="70"/>
        <v>#N/A</v>
      </c>
      <c r="BD16" s="267" t="e">
        <f t="shared" si="71"/>
        <v>#N/A</v>
      </c>
      <c r="BE16" s="275" t="e">
        <f t="shared" si="72"/>
        <v>#N/A</v>
      </c>
      <c r="BF16" s="267" t="e">
        <f t="shared" si="73"/>
        <v>#N/A</v>
      </c>
      <c r="BG16" s="275" t="e">
        <f t="shared" si="74"/>
        <v>#N/A</v>
      </c>
      <c r="BH16" s="267"/>
      <c r="BI16" s="275">
        <f t="shared" si="75"/>
        <v>0</v>
      </c>
      <c r="BJ16" s="267"/>
      <c r="BK16" s="275">
        <f t="shared" si="28"/>
        <v>0</v>
      </c>
      <c r="BL16" s="269">
        <v>75</v>
      </c>
      <c r="BM16" s="276"/>
      <c r="BN16" s="271"/>
      <c r="BO16" s="277" t="e">
        <f t="shared" si="8"/>
        <v>#N/A</v>
      </c>
      <c r="BP16" s="273"/>
      <c r="BQ16" s="273"/>
      <c r="BR16" s="273" t="e">
        <f t="shared" si="9"/>
        <v>#N/A</v>
      </c>
    </row>
    <row r="17" spans="1:70">
      <c r="A17" s="257">
        <f t="shared" si="10"/>
        <v>44886</v>
      </c>
      <c r="B17" s="258">
        <v>14</v>
      </c>
      <c r="C17" s="259">
        <f>[1]master!K18</f>
        <v>1540</v>
      </c>
      <c r="D17" s="260">
        <f t="shared" si="11"/>
        <v>100</v>
      </c>
      <c r="E17" s="261" t="e">
        <f t="shared" si="0"/>
        <v>#N/A</v>
      </c>
      <c r="F17" s="265" t="e">
        <f t="shared" si="14"/>
        <v>#N/A</v>
      </c>
      <c r="G17" s="263" t="e">
        <f t="shared" si="37"/>
        <v>#N/A</v>
      </c>
      <c r="H17" s="264" t="e">
        <f t="shared" si="38"/>
        <v>#N/A</v>
      </c>
      <c r="I17" s="263" t="e">
        <f t="shared" si="39"/>
        <v>#N/A</v>
      </c>
      <c r="J17" s="264" t="e">
        <f t="shared" si="40"/>
        <v>#N/A</v>
      </c>
      <c r="K17" s="263" t="e">
        <f t="shared" si="41"/>
        <v>#N/A</v>
      </c>
      <c r="L17" s="264" t="e">
        <f t="shared" si="42"/>
        <v>#N/A</v>
      </c>
      <c r="M17" s="263" t="e">
        <f t="shared" si="43"/>
        <v>#N/A</v>
      </c>
      <c r="N17" s="264" t="e">
        <f t="shared" si="97"/>
        <v>#N/A</v>
      </c>
      <c r="O17" s="263" t="e">
        <f t="shared" si="44"/>
        <v>#N/A</v>
      </c>
      <c r="P17" s="264" t="e">
        <f t="shared" si="3"/>
        <v>#N/A</v>
      </c>
      <c r="Q17" s="263" t="e">
        <f t="shared" si="45"/>
        <v>#N/A</v>
      </c>
      <c r="R17" s="264" t="e">
        <f t="shared" si="4"/>
        <v>#N/A</v>
      </c>
      <c r="S17" s="263" t="e">
        <f t="shared" si="46"/>
        <v>#N/A</v>
      </c>
      <c r="T17" s="264" t="e">
        <f t="shared" si="5"/>
        <v>#N/A</v>
      </c>
      <c r="U17" s="263" t="e">
        <f t="shared" si="47"/>
        <v>#N/A</v>
      </c>
      <c r="V17" s="265" t="e">
        <f t="shared" si="6"/>
        <v>#N/A</v>
      </c>
      <c r="W17" s="263" t="e">
        <f t="shared" si="48"/>
        <v>#N/A</v>
      </c>
      <c r="X17" s="265" t="e">
        <f t="shared" si="49"/>
        <v>#N/A</v>
      </c>
      <c r="Y17" s="263" t="e">
        <f t="shared" si="50"/>
        <v>#N/A</v>
      </c>
      <c r="Z17" s="275" t="e">
        <f t="shared" ref="Z17" si="119">Y17-Y16</f>
        <v>#N/A</v>
      </c>
      <c r="AA17" s="263" t="e">
        <f t="shared" si="52"/>
        <v>#N/A</v>
      </c>
      <c r="AB17" s="275" t="e">
        <f t="shared" ref="AB17" si="120">AA17-AA16</f>
        <v>#N/A</v>
      </c>
      <c r="AC17" s="263" t="e">
        <f t="shared" si="54"/>
        <v>#N/A</v>
      </c>
      <c r="AD17" s="275" t="e">
        <f t="shared" ref="AD17" si="121">AC17-AC16</f>
        <v>#N/A</v>
      </c>
      <c r="AE17" s="267" t="e">
        <f t="shared" si="56"/>
        <v>#N/A</v>
      </c>
      <c r="AF17" s="275" t="e">
        <f t="shared" ref="AF17" si="122">AE17-AE16</f>
        <v>#N/A</v>
      </c>
      <c r="AG17" s="267" t="e">
        <f t="shared" si="58"/>
        <v>#N/A</v>
      </c>
      <c r="AH17" s="275" t="e">
        <f t="shared" ref="AH17" si="123">AG17-AG16</f>
        <v>#N/A</v>
      </c>
      <c r="AI17" s="267" t="e">
        <f t="shared" si="60"/>
        <v>#N/A</v>
      </c>
      <c r="AJ17" s="275" t="e">
        <f t="shared" ref="AJ17" si="124">AI17-AI16</f>
        <v>#N/A</v>
      </c>
      <c r="AK17" s="267" t="e">
        <f t="shared" si="62"/>
        <v>#N/A</v>
      </c>
      <c r="AL17" s="279" t="e">
        <f t="shared" ref="AL17" si="125">AK17-AK16</f>
        <v>#N/A</v>
      </c>
      <c r="AM17" s="269">
        <v>67</v>
      </c>
      <c r="AN17" s="270"/>
      <c r="AO17" s="271">
        <f t="shared" si="16"/>
        <v>0</v>
      </c>
      <c r="AP17" s="271"/>
      <c r="AQ17" s="273" t="e">
        <f t="shared" si="17"/>
        <v>#N/A</v>
      </c>
      <c r="AR17" s="273" t="e">
        <f t="shared" si="17"/>
        <v>#N/A</v>
      </c>
      <c r="AS17" s="274">
        <v>2170</v>
      </c>
      <c r="AT17" s="267" t="e">
        <f t="shared" si="26"/>
        <v>#N/A</v>
      </c>
      <c r="AU17" s="275" t="e">
        <f t="shared" si="27"/>
        <v>#N/A</v>
      </c>
      <c r="AV17" s="267" t="e">
        <f t="shared" si="36"/>
        <v>#N/A</v>
      </c>
      <c r="AW17" s="275" t="e">
        <f t="shared" si="64"/>
        <v>#N/A</v>
      </c>
      <c r="AX17" s="267" t="e">
        <f t="shared" si="65"/>
        <v>#N/A</v>
      </c>
      <c r="AY17" s="275" t="e">
        <f t="shared" si="66"/>
        <v>#N/A</v>
      </c>
      <c r="AZ17" s="267" t="e">
        <f t="shared" si="67"/>
        <v>#N/A</v>
      </c>
      <c r="BA17" s="275" t="e">
        <f t="shared" si="68"/>
        <v>#N/A</v>
      </c>
      <c r="BB17" s="267" t="e">
        <f t="shared" si="69"/>
        <v>#N/A</v>
      </c>
      <c r="BC17" s="275" t="e">
        <f t="shared" si="70"/>
        <v>#N/A</v>
      </c>
      <c r="BD17" s="267" t="e">
        <f t="shared" si="71"/>
        <v>#N/A</v>
      </c>
      <c r="BE17" s="275" t="e">
        <f t="shared" si="72"/>
        <v>#N/A</v>
      </c>
      <c r="BF17" s="267" t="e">
        <f t="shared" si="73"/>
        <v>#N/A</v>
      </c>
      <c r="BG17" s="275" t="e">
        <f t="shared" si="74"/>
        <v>#N/A</v>
      </c>
      <c r="BH17" s="267"/>
      <c r="BI17" s="275">
        <f t="shared" si="75"/>
        <v>0</v>
      </c>
      <c r="BJ17" s="267"/>
      <c r="BK17" s="275">
        <f t="shared" si="28"/>
        <v>0</v>
      </c>
      <c r="BL17" s="269">
        <v>80</v>
      </c>
      <c r="BM17" s="276"/>
      <c r="BN17" s="271"/>
      <c r="BO17" s="277" t="e">
        <f t="shared" si="8"/>
        <v>#N/A</v>
      </c>
      <c r="BP17" s="273"/>
      <c r="BQ17" s="273"/>
      <c r="BR17" s="273" t="e">
        <f t="shared" si="9"/>
        <v>#N/A</v>
      </c>
    </row>
    <row r="18" spans="1:70">
      <c r="A18" s="257">
        <f t="shared" si="10"/>
        <v>44893</v>
      </c>
      <c r="B18" s="258">
        <v>15</v>
      </c>
      <c r="C18" s="259">
        <f>[1]master!K19</f>
        <v>1650</v>
      </c>
      <c r="D18" s="260">
        <f t="shared" si="11"/>
        <v>110</v>
      </c>
      <c r="E18" s="261" t="e">
        <f t="shared" si="0"/>
        <v>#N/A</v>
      </c>
      <c r="F18" s="265" t="e">
        <f t="shared" si="14"/>
        <v>#N/A</v>
      </c>
      <c r="G18" s="263" t="e">
        <f t="shared" si="37"/>
        <v>#N/A</v>
      </c>
      <c r="H18" s="264" t="e">
        <f t="shared" si="38"/>
        <v>#N/A</v>
      </c>
      <c r="I18" s="263" t="e">
        <f t="shared" si="39"/>
        <v>#N/A</v>
      </c>
      <c r="J18" s="264" t="e">
        <f t="shared" si="40"/>
        <v>#N/A</v>
      </c>
      <c r="K18" s="263" t="e">
        <f t="shared" si="41"/>
        <v>#N/A</v>
      </c>
      <c r="L18" s="264" t="e">
        <f t="shared" si="42"/>
        <v>#N/A</v>
      </c>
      <c r="M18" s="263" t="e">
        <f t="shared" si="43"/>
        <v>#N/A</v>
      </c>
      <c r="N18" s="264" t="e">
        <f t="shared" si="97"/>
        <v>#N/A</v>
      </c>
      <c r="O18" s="263" t="e">
        <f t="shared" si="44"/>
        <v>#N/A</v>
      </c>
      <c r="P18" s="264" t="e">
        <f t="shared" si="3"/>
        <v>#N/A</v>
      </c>
      <c r="Q18" s="263" t="e">
        <f t="shared" si="45"/>
        <v>#N/A</v>
      </c>
      <c r="R18" s="264" t="e">
        <f t="shared" si="4"/>
        <v>#N/A</v>
      </c>
      <c r="S18" s="263" t="e">
        <f t="shared" si="46"/>
        <v>#N/A</v>
      </c>
      <c r="T18" s="264" t="e">
        <f t="shared" si="5"/>
        <v>#N/A</v>
      </c>
      <c r="U18" s="263" t="e">
        <f t="shared" si="47"/>
        <v>#N/A</v>
      </c>
      <c r="V18" s="265" t="e">
        <f t="shared" si="6"/>
        <v>#N/A</v>
      </c>
      <c r="W18" s="263" t="e">
        <f t="shared" si="48"/>
        <v>#N/A</v>
      </c>
      <c r="X18" s="265" t="e">
        <f t="shared" si="49"/>
        <v>#N/A</v>
      </c>
      <c r="Y18" s="263" t="e">
        <f t="shared" si="50"/>
        <v>#N/A</v>
      </c>
      <c r="Z18" s="275" t="e">
        <f t="shared" ref="Z18" si="126">Y18-Y17</f>
        <v>#N/A</v>
      </c>
      <c r="AA18" s="263" t="e">
        <f t="shared" si="52"/>
        <v>#N/A</v>
      </c>
      <c r="AB18" s="275" t="e">
        <f t="shared" ref="AB18" si="127">AA18-AA17</f>
        <v>#N/A</v>
      </c>
      <c r="AC18" s="263" t="e">
        <f t="shared" si="54"/>
        <v>#N/A</v>
      </c>
      <c r="AD18" s="275" t="e">
        <f t="shared" ref="AD18" si="128">AC18-AC17</f>
        <v>#N/A</v>
      </c>
      <c r="AE18" s="267" t="e">
        <f t="shared" si="56"/>
        <v>#N/A</v>
      </c>
      <c r="AF18" s="275" t="e">
        <f t="shared" ref="AF18" si="129">AE18-AE17</f>
        <v>#N/A</v>
      </c>
      <c r="AG18" s="267" t="e">
        <f t="shared" si="58"/>
        <v>#N/A</v>
      </c>
      <c r="AH18" s="275" t="e">
        <f t="shared" ref="AH18" si="130">AG18-AG17</f>
        <v>#N/A</v>
      </c>
      <c r="AI18" s="267" t="e">
        <f t="shared" si="60"/>
        <v>#N/A</v>
      </c>
      <c r="AJ18" s="275" t="e">
        <f t="shared" ref="AJ18" si="131">AI18-AI17</f>
        <v>#N/A</v>
      </c>
      <c r="AK18" s="267" t="e">
        <f t="shared" si="62"/>
        <v>#N/A</v>
      </c>
      <c r="AL18" s="279" t="e">
        <f t="shared" ref="AL18" si="132">AK18-AK17</f>
        <v>#N/A</v>
      </c>
      <c r="AM18" s="269">
        <v>74</v>
      </c>
      <c r="AN18" s="270"/>
      <c r="AO18" s="271">
        <f t="shared" si="16"/>
        <v>0</v>
      </c>
      <c r="AP18" s="271"/>
      <c r="AQ18" s="273" t="e">
        <f t="shared" si="17"/>
        <v>#N/A</v>
      </c>
      <c r="AR18" s="273" t="e">
        <f t="shared" si="17"/>
        <v>#N/A</v>
      </c>
      <c r="AS18" s="274">
        <v>2295</v>
      </c>
      <c r="AT18" s="267" t="e">
        <f t="shared" si="26"/>
        <v>#N/A</v>
      </c>
      <c r="AU18" s="275" t="e">
        <f t="shared" si="27"/>
        <v>#N/A</v>
      </c>
      <c r="AV18" s="267" t="e">
        <f t="shared" si="36"/>
        <v>#N/A</v>
      </c>
      <c r="AW18" s="275" t="e">
        <f t="shared" si="64"/>
        <v>#N/A</v>
      </c>
      <c r="AX18" s="267" t="e">
        <f t="shared" si="65"/>
        <v>#N/A</v>
      </c>
      <c r="AY18" s="275" t="e">
        <f t="shared" si="66"/>
        <v>#N/A</v>
      </c>
      <c r="AZ18" s="267" t="e">
        <f t="shared" si="67"/>
        <v>#N/A</v>
      </c>
      <c r="BA18" s="275" t="e">
        <f t="shared" si="68"/>
        <v>#N/A</v>
      </c>
      <c r="BB18" s="267" t="e">
        <f t="shared" si="69"/>
        <v>#N/A</v>
      </c>
      <c r="BC18" s="275" t="e">
        <f t="shared" si="70"/>
        <v>#N/A</v>
      </c>
      <c r="BD18" s="267" t="e">
        <f t="shared" si="71"/>
        <v>#N/A</v>
      </c>
      <c r="BE18" s="275" t="e">
        <f t="shared" si="72"/>
        <v>#N/A</v>
      </c>
      <c r="BF18" s="267" t="e">
        <f t="shared" si="73"/>
        <v>#N/A</v>
      </c>
      <c r="BG18" s="275" t="e">
        <f t="shared" si="74"/>
        <v>#N/A</v>
      </c>
      <c r="BH18" s="267"/>
      <c r="BI18" s="275">
        <f t="shared" si="75"/>
        <v>0</v>
      </c>
      <c r="BJ18" s="267"/>
      <c r="BK18" s="275">
        <f t="shared" si="28"/>
        <v>0</v>
      </c>
      <c r="BL18" s="269">
        <v>85</v>
      </c>
      <c r="BM18" s="276"/>
      <c r="BN18" s="271"/>
      <c r="BO18" s="277" t="e">
        <f t="shared" si="8"/>
        <v>#N/A</v>
      </c>
      <c r="BP18" s="273"/>
      <c r="BQ18" s="273"/>
      <c r="BR18" s="273" t="e">
        <f t="shared" si="9"/>
        <v>#N/A</v>
      </c>
    </row>
    <row r="19" spans="1:70">
      <c r="A19" s="257">
        <f t="shared" si="10"/>
        <v>44900</v>
      </c>
      <c r="B19" s="258">
        <v>16</v>
      </c>
      <c r="C19" s="259">
        <f>[1]master!K20</f>
        <v>1780</v>
      </c>
      <c r="D19" s="260">
        <f t="shared" si="11"/>
        <v>130</v>
      </c>
      <c r="E19" s="261" t="e">
        <f t="shared" si="0"/>
        <v>#N/A</v>
      </c>
      <c r="F19" s="265" t="e">
        <f t="shared" si="14"/>
        <v>#N/A</v>
      </c>
      <c r="G19" s="263" t="e">
        <f t="shared" si="37"/>
        <v>#N/A</v>
      </c>
      <c r="H19" s="264" t="e">
        <f t="shared" si="38"/>
        <v>#N/A</v>
      </c>
      <c r="I19" s="263" t="e">
        <f t="shared" si="39"/>
        <v>#N/A</v>
      </c>
      <c r="J19" s="264" t="e">
        <f t="shared" si="40"/>
        <v>#N/A</v>
      </c>
      <c r="K19" s="263" t="e">
        <f t="shared" si="41"/>
        <v>#N/A</v>
      </c>
      <c r="L19" s="264" t="e">
        <f t="shared" si="42"/>
        <v>#N/A</v>
      </c>
      <c r="M19" s="263" t="e">
        <f t="shared" si="43"/>
        <v>#N/A</v>
      </c>
      <c r="N19" s="264" t="e">
        <f t="shared" si="97"/>
        <v>#N/A</v>
      </c>
      <c r="O19" s="263" t="e">
        <f t="shared" si="44"/>
        <v>#N/A</v>
      </c>
      <c r="P19" s="264" t="e">
        <f t="shared" si="3"/>
        <v>#N/A</v>
      </c>
      <c r="Q19" s="263" t="e">
        <f t="shared" si="45"/>
        <v>#N/A</v>
      </c>
      <c r="R19" s="264" t="e">
        <f t="shared" si="4"/>
        <v>#N/A</v>
      </c>
      <c r="S19" s="263" t="e">
        <f t="shared" si="46"/>
        <v>#N/A</v>
      </c>
      <c r="T19" s="264" t="e">
        <f t="shared" si="5"/>
        <v>#N/A</v>
      </c>
      <c r="U19" s="263" t="e">
        <f t="shared" si="47"/>
        <v>#N/A</v>
      </c>
      <c r="V19" s="265" t="e">
        <f t="shared" si="6"/>
        <v>#N/A</v>
      </c>
      <c r="W19" s="263" t="e">
        <f t="shared" si="48"/>
        <v>#N/A</v>
      </c>
      <c r="X19" s="265" t="e">
        <f t="shared" si="49"/>
        <v>#N/A</v>
      </c>
      <c r="Y19" s="263" t="e">
        <f t="shared" si="50"/>
        <v>#N/A</v>
      </c>
      <c r="Z19" s="275" t="e">
        <f t="shared" ref="Z19" si="133">Y19-Y18</f>
        <v>#N/A</v>
      </c>
      <c r="AA19" s="263" t="e">
        <f t="shared" si="52"/>
        <v>#N/A</v>
      </c>
      <c r="AB19" s="275" t="e">
        <f t="shared" ref="AB19" si="134">AA19-AA18</f>
        <v>#N/A</v>
      </c>
      <c r="AC19" s="263" t="e">
        <f t="shared" si="54"/>
        <v>#N/A</v>
      </c>
      <c r="AD19" s="275" t="e">
        <f t="shared" ref="AD19" si="135">AC19-AC18</f>
        <v>#N/A</v>
      </c>
      <c r="AE19" s="267" t="e">
        <f t="shared" si="56"/>
        <v>#N/A</v>
      </c>
      <c r="AF19" s="275" t="e">
        <f t="shared" ref="AF19" si="136">AE19-AE18</f>
        <v>#N/A</v>
      </c>
      <c r="AG19" s="267" t="e">
        <f t="shared" si="58"/>
        <v>#N/A</v>
      </c>
      <c r="AH19" s="275" t="e">
        <f t="shared" ref="AH19" si="137">AG19-AG18</f>
        <v>#N/A</v>
      </c>
      <c r="AI19" s="267" t="e">
        <f t="shared" si="60"/>
        <v>#N/A</v>
      </c>
      <c r="AJ19" s="275" t="e">
        <f t="shared" ref="AJ19" si="138">AI19-AI18</f>
        <v>#N/A</v>
      </c>
      <c r="AK19" s="267" t="e">
        <f t="shared" si="62"/>
        <v>#N/A</v>
      </c>
      <c r="AL19" s="279" t="e">
        <f t="shared" ref="AL19" si="139">AK19-AK18</f>
        <v>#N/A</v>
      </c>
      <c r="AM19" s="269">
        <v>82</v>
      </c>
      <c r="AN19" s="270"/>
      <c r="AO19" s="271">
        <f t="shared" si="16"/>
        <v>0</v>
      </c>
      <c r="AP19" s="271"/>
      <c r="AQ19" s="273" t="e">
        <f t="shared" si="17"/>
        <v>#N/A</v>
      </c>
      <c r="AR19" s="273" t="e">
        <f t="shared" si="17"/>
        <v>#N/A</v>
      </c>
      <c r="AS19" s="274">
        <v>2420</v>
      </c>
      <c r="AT19" s="267" t="e">
        <f t="shared" si="26"/>
        <v>#N/A</v>
      </c>
      <c r="AU19" s="275" t="e">
        <f t="shared" si="27"/>
        <v>#N/A</v>
      </c>
      <c r="AV19" s="267" t="e">
        <f t="shared" si="36"/>
        <v>#N/A</v>
      </c>
      <c r="AW19" s="275" t="e">
        <f t="shared" si="64"/>
        <v>#N/A</v>
      </c>
      <c r="AX19" s="267" t="e">
        <f t="shared" si="65"/>
        <v>#N/A</v>
      </c>
      <c r="AY19" s="275" t="e">
        <f t="shared" si="66"/>
        <v>#N/A</v>
      </c>
      <c r="AZ19" s="267" t="e">
        <f t="shared" si="67"/>
        <v>#N/A</v>
      </c>
      <c r="BA19" s="275" t="e">
        <f t="shared" si="68"/>
        <v>#N/A</v>
      </c>
      <c r="BB19" s="267" t="e">
        <f t="shared" si="69"/>
        <v>#N/A</v>
      </c>
      <c r="BC19" s="275" t="e">
        <f t="shared" si="70"/>
        <v>#N/A</v>
      </c>
      <c r="BD19" s="267" t="e">
        <f t="shared" si="71"/>
        <v>#N/A</v>
      </c>
      <c r="BE19" s="275" t="e">
        <f t="shared" si="72"/>
        <v>#N/A</v>
      </c>
      <c r="BF19" s="267" t="e">
        <f t="shared" si="73"/>
        <v>#N/A</v>
      </c>
      <c r="BG19" s="275" t="e">
        <f t="shared" si="74"/>
        <v>#N/A</v>
      </c>
      <c r="BH19" s="267"/>
      <c r="BI19" s="275">
        <f t="shared" si="75"/>
        <v>0</v>
      </c>
      <c r="BJ19" s="267"/>
      <c r="BK19" s="275">
        <f t="shared" si="28"/>
        <v>0</v>
      </c>
      <c r="BL19" s="269">
        <v>90</v>
      </c>
      <c r="BM19" s="276"/>
      <c r="BN19" s="271"/>
      <c r="BO19" s="277" t="e">
        <f t="shared" si="8"/>
        <v>#N/A</v>
      </c>
      <c r="BP19" s="273"/>
      <c r="BQ19" s="273"/>
      <c r="BR19" s="273" t="e">
        <f t="shared" si="9"/>
        <v>#N/A</v>
      </c>
    </row>
    <row r="20" spans="1:70">
      <c r="A20" s="257">
        <f t="shared" si="10"/>
        <v>44907</v>
      </c>
      <c r="B20" s="258">
        <v>17</v>
      </c>
      <c r="C20" s="259">
        <f>[1]master!K21</f>
        <v>1920</v>
      </c>
      <c r="D20" s="260">
        <f t="shared" si="11"/>
        <v>140</v>
      </c>
      <c r="E20" s="261" t="e">
        <f t="shared" si="0"/>
        <v>#N/A</v>
      </c>
      <c r="F20" s="265" t="e">
        <f t="shared" si="14"/>
        <v>#N/A</v>
      </c>
      <c r="G20" s="263" t="e">
        <f t="shared" si="37"/>
        <v>#N/A</v>
      </c>
      <c r="H20" s="264" t="e">
        <f t="shared" si="38"/>
        <v>#N/A</v>
      </c>
      <c r="I20" s="263" t="e">
        <f t="shared" si="39"/>
        <v>#N/A</v>
      </c>
      <c r="J20" s="264" t="e">
        <f t="shared" si="40"/>
        <v>#N/A</v>
      </c>
      <c r="K20" s="263" t="e">
        <f t="shared" si="41"/>
        <v>#N/A</v>
      </c>
      <c r="L20" s="264" t="e">
        <f t="shared" si="42"/>
        <v>#N/A</v>
      </c>
      <c r="M20" s="263" t="e">
        <f t="shared" si="43"/>
        <v>#N/A</v>
      </c>
      <c r="N20" s="264" t="e">
        <f t="shared" si="97"/>
        <v>#N/A</v>
      </c>
      <c r="O20" s="263" t="e">
        <f t="shared" si="44"/>
        <v>#N/A</v>
      </c>
      <c r="P20" s="264" t="e">
        <f t="shared" si="3"/>
        <v>#N/A</v>
      </c>
      <c r="Q20" s="263" t="e">
        <f t="shared" si="45"/>
        <v>#N/A</v>
      </c>
      <c r="R20" s="264" t="e">
        <f t="shared" si="4"/>
        <v>#N/A</v>
      </c>
      <c r="S20" s="263" t="e">
        <f t="shared" si="46"/>
        <v>#N/A</v>
      </c>
      <c r="T20" s="264" t="e">
        <f t="shared" si="5"/>
        <v>#N/A</v>
      </c>
      <c r="U20" s="263" t="e">
        <f t="shared" si="47"/>
        <v>#N/A</v>
      </c>
      <c r="V20" s="265" t="e">
        <f t="shared" si="6"/>
        <v>#N/A</v>
      </c>
      <c r="W20" s="263" t="e">
        <f t="shared" si="48"/>
        <v>#N/A</v>
      </c>
      <c r="X20" s="265" t="e">
        <f t="shared" si="49"/>
        <v>#N/A</v>
      </c>
      <c r="Y20" s="263" t="e">
        <f t="shared" si="50"/>
        <v>#N/A</v>
      </c>
      <c r="Z20" s="275" t="e">
        <f t="shared" ref="Z20" si="140">Y20-Y19</f>
        <v>#N/A</v>
      </c>
      <c r="AA20" s="263" t="e">
        <f t="shared" si="52"/>
        <v>#N/A</v>
      </c>
      <c r="AB20" s="275" t="e">
        <f t="shared" ref="AB20" si="141">AA20-AA19</f>
        <v>#N/A</v>
      </c>
      <c r="AC20" s="263" t="e">
        <f t="shared" si="54"/>
        <v>#N/A</v>
      </c>
      <c r="AD20" s="275" t="e">
        <f t="shared" ref="AD20" si="142">AC20-AC19</f>
        <v>#N/A</v>
      </c>
      <c r="AE20" s="267" t="e">
        <f t="shared" si="56"/>
        <v>#N/A</v>
      </c>
      <c r="AF20" s="275" t="e">
        <f t="shared" ref="AF20" si="143">AE20-AE19</f>
        <v>#N/A</v>
      </c>
      <c r="AG20" s="267" t="e">
        <f t="shared" si="58"/>
        <v>#N/A</v>
      </c>
      <c r="AH20" s="275" t="e">
        <f t="shared" ref="AH20" si="144">AG20-AG19</f>
        <v>#N/A</v>
      </c>
      <c r="AI20" s="267" t="e">
        <f t="shared" si="60"/>
        <v>#N/A</v>
      </c>
      <c r="AJ20" s="275" t="e">
        <f t="shared" ref="AJ20" si="145">AI20-AI19</f>
        <v>#N/A</v>
      </c>
      <c r="AK20" s="267" t="e">
        <f t="shared" si="62"/>
        <v>#N/A</v>
      </c>
      <c r="AL20" s="279" t="e">
        <f t="shared" ref="AL20" si="146">AK20-AK19</f>
        <v>#N/A</v>
      </c>
      <c r="AM20" s="269">
        <v>90</v>
      </c>
      <c r="AN20" s="270"/>
      <c r="AO20" s="271">
        <f t="shared" si="16"/>
        <v>0</v>
      </c>
      <c r="AP20" s="271"/>
      <c r="AQ20" s="273" t="e">
        <f t="shared" si="17"/>
        <v>#N/A</v>
      </c>
      <c r="AR20" s="273" t="e">
        <f t="shared" si="17"/>
        <v>#N/A</v>
      </c>
      <c r="AS20" s="274">
        <v>2560</v>
      </c>
      <c r="AT20" s="267" t="e">
        <f t="shared" si="26"/>
        <v>#N/A</v>
      </c>
      <c r="AU20" s="275" t="e">
        <f t="shared" si="27"/>
        <v>#N/A</v>
      </c>
      <c r="AV20" s="267" t="e">
        <f t="shared" si="36"/>
        <v>#N/A</v>
      </c>
      <c r="AW20" s="275" t="e">
        <f t="shared" si="64"/>
        <v>#N/A</v>
      </c>
      <c r="AX20" s="267" t="e">
        <f t="shared" si="65"/>
        <v>#N/A</v>
      </c>
      <c r="AY20" s="275" t="e">
        <f t="shared" si="66"/>
        <v>#N/A</v>
      </c>
      <c r="AZ20" s="267" t="e">
        <f t="shared" si="67"/>
        <v>#N/A</v>
      </c>
      <c r="BA20" s="275" t="e">
        <f t="shared" si="68"/>
        <v>#N/A</v>
      </c>
      <c r="BB20" s="267" t="e">
        <f t="shared" si="69"/>
        <v>#N/A</v>
      </c>
      <c r="BC20" s="275" t="e">
        <f t="shared" si="70"/>
        <v>#N/A</v>
      </c>
      <c r="BD20" s="267" t="e">
        <f t="shared" si="71"/>
        <v>#N/A</v>
      </c>
      <c r="BE20" s="275" t="e">
        <f t="shared" si="72"/>
        <v>#N/A</v>
      </c>
      <c r="BF20" s="267" t="e">
        <f t="shared" si="73"/>
        <v>#N/A</v>
      </c>
      <c r="BG20" s="275" t="e">
        <f t="shared" si="74"/>
        <v>#N/A</v>
      </c>
      <c r="BH20" s="267"/>
      <c r="BI20" s="275">
        <f t="shared" si="75"/>
        <v>0</v>
      </c>
      <c r="BJ20" s="267"/>
      <c r="BK20" s="275">
        <f t="shared" si="28"/>
        <v>0</v>
      </c>
      <c r="BL20" s="269">
        <v>95</v>
      </c>
      <c r="BM20" s="276"/>
      <c r="BN20" s="271"/>
      <c r="BO20" s="277" t="e">
        <f t="shared" si="8"/>
        <v>#N/A</v>
      </c>
      <c r="BP20" s="273"/>
      <c r="BQ20" s="273"/>
      <c r="BR20" s="273" t="e">
        <f t="shared" si="9"/>
        <v>#N/A</v>
      </c>
    </row>
    <row r="21" spans="1:70">
      <c r="A21" s="257">
        <f t="shared" si="10"/>
        <v>44914</v>
      </c>
      <c r="B21" s="258">
        <v>18</v>
      </c>
      <c r="C21" s="259">
        <f>[1]master!K22</f>
        <v>2060</v>
      </c>
      <c r="D21" s="260">
        <f t="shared" si="11"/>
        <v>140</v>
      </c>
      <c r="E21" s="261" t="e">
        <f t="shared" si="0"/>
        <v>#N/A</v>
      </c>
      <c r="F21" s="265" t="e">
        <f t="shared" si="14"/>
        <v>#N/A</v>
      </c>
      <c r="G21" s="263" t="e">
        <f t="shared" si="37"/>
        <v>#N/A</v>
      </c>
      <c r="H21" s="264" t="e">
        <f t="shared" si="38"/>
        <v>#N/A</v>
      </c>
      <c r="I21" s="263" t="e">
        <f t="shared" si="39"/>
        <v>#N/A</v>
      </c>
      <c r="J21" s="264" t="e">
        <f t="shared" si="40"/>
        <v>#N/A</v>
      </c>
      <c r="K21" s="263" t="e">
        <f t="shared" si="41"/>
        <v>#N/A</v>
      </c>
      <c r="L21" s="264" t="e">
        <f t="shared" si="42"/>
        <v>#N/A</v>
      </c>
      <c r="M21" s="263" t="e">
        <f t="shared" si="43"/>
        <v>#N/A</v>
      </c>
      <c r="N21" s="264" t="e">
        <f t="shared" si="97"/>
        <v>#N/A</v>
      </c>
      <c r="O21" s="263" t="e">
        <f t="shared" si="44"/>
        <v>#N/A</v>
      </c>
      <c r="P21" s="264" t="e">
        <f t="shared" si="3"/>
        <v>#N/A</v>
      </c>
      <c r="Q21" s="263" t="e">
        <f t="shared" si="45"/>
        <v>#N/A</v>
      </c>
      <c r="R21" s="264" t="e">
        <f t="shared" si="4"/>
        <v>#N/A</v>
      </c>
      <c r="S21" s="263" t="e">
        <f t="shared" si="46"/>
        <v>#N/A</v>
      </c>
      <c r="T21" s="264" t="e">
        <f t="shared" si="5"/>
        <v>#N/A</v>
      </c>
      <c r="U21" s="263" t="e">
        <f t="shared" si="47"/>
        <v>#N/A</v>
      </c>
      <c r="V21" s="265" t="e">
        <f t="shared" si="6"/>
        <v>#N/A</v>
      </c>
      <c r="W21" s="263" t="e">
        <f t="shared" si="48"/>
        <v>#N/A</v>
      </c>
      <c r="X21" s="265" t="e">
        <f t="shared" si="49"/>
        <v>#N/A</v>
      </c>
      <c r="Y21" s="263" t="e">
        <f t="shared" si="50"/>
        <v>#N/A</v>
      </c>
      <c r="Z21" s="275" t="e">
        <f t="shared" ref="Z21" si="147">Y21-Y20</f>
        <v>#N/A</v>
      </c>
      <c r="AA21" s="263" t="e">
        <f t="shared" si="52"/>
        <v>#N/A</v>
      </c>
      <c r="AB21" s="275" t="e">
        <f t="shared" ref="AB21" si="148">AA21-AA20</f>
        <v>#N/A</v>
      </c>
      <c r="AC21" s="263" t="e">
        <f t="shared" si="54"/>
        <v>#N/A</v>
      </c>
      <c r="AD21" s="275" t="e">
        <f t="shared" ref="AD21" si="149">AC21-AC20</f>
        <v>#N/A</v>
      </c>
      <c r="AE21" s="267" t="e">
        <f t="shared" si="56"/>
        <v>#N/A</v>
      </c>
      <c r="AF21" s="275" t="e">
        <f t="shared" ref="AF21" si="150">AE21-AE20</f>
        <v>#N/A</v>
      </c>
      <c r="AG21" s="267" t="e">
        <f t="shared" si="58"/>
        <v>#N/A</v>
      </c>
      <c r="AH21" s="275" t="e">
        <f t="shared" ref="AH21" si="151">AG21-AG20</f>
        <v>#N/A</v>
      </c>
      <c r="AI21" s="267" t="e">
        <f t="shared" si="60"/>
        <v>#N/A</v>
      </c>
      <c r="AJ21" s="275" t="e">
        <f t="shared" ref="AJ21" si="152">AI21-AI20</f>
        <v>#N/A</v>
      </c>
      <c r="AK21" s="267" t="e">
        <f t="shared" si="62"/>
        <v>#N/A</v>
      </c>
      <c r="AL21" s="279" t="e">
        <f t="shared" ref="AL21" si="153">AK21-AK20</f>
        <v>#N/A</v>
      </c>
      <c r="AM21" s="269">
        <v>97</v>
      </c>
      <c r="AN21" s="270"/>
      <c r="AO21" s="271">
        <f t="shared" si="16"/>
        <v>0</v>
      </c>
      <c r="AP21" s="271"/>
      <c r="AQ21" s="273" t="e">
        <f t="shared" ref="AQ21:AR31" si="154">IF(DE24&gt;0,DE24,NA())</f>
        <v>#N/A</v>
      </c>
      <c r="AR21" s="273" t="e">
        <f t="shared" si="154"/>
        <v>#N/A</v>
      </c>
      <c r="AS21" s="274">
        <v>2715</v>
      </c>
      <c r="AT21" s="267" t="e">
        <f t="shared" si="26"/>
        <v>#N/A</v>
      </c>
      <c r="AU21" s="275" t="e">
        <f t="shared" si="27"/>
        <v>#N/A</v>
      </c>
      <c r="AV21" s="267" t="e">
        <f t="shared" si="36"/>
        <v>#N/A</v>
      </c>
      <c r="AW21" s="275" t="e">
        <f t="shared" si="64"/>
        <v>#N/A</v>
      </c>
      <c r="AX21" s="267" t="e">
        <f t="shared" si="65"/>
        <v>#N/A</v>
      </c>
      <c r="AY21" s="275" t="e">
        <f t="shared" si="66"/>
        <v>#N/A</v>
      </c>
      <c r="AZ21" s="267" t="e">
        <f t="shared" si="67"/>
        <v>#N/A</v>
      </c>
      <c r="BA21" s="275" t="e">
        <f t="shared" si="68"/>
        <v>#N/A</v>
      </c>
      <c r="BB21" s="267" t="e">
        <f t="shared" si="69"/>
        <v>#N/A</v>
      </c>
      <c r="BC21" s="275" t="e">
        <f t="shared" si="70"/>
        <v>#N/A</v>
      </c>
      <c r="BD21" s="267" t="e">
        <f t="shared" si="71"/>
        <v>#N/A</v>
      </c>
      <c r="BE21" s="275" t="e">
        <f t="shared" si="72"/>
        <v>#N/A</v>
      </c>
      <c r="BF21" s="267" t="e">
        <f t="shared" si="73"/>
        <v>#N/A</v>
      </c>
      <c r="BG21" s="275" t="e">
        <f t="shared" si="74"/>
        <v>#N/A</v>
      </c>
      <c r="BH21" s="267"/>
      <c r="BI21" s="275">
        <f t="shared" si="75"/>
        <v>0</v>
      </c>
      <c r="BJ21" s="267"/>
      <c r="BK21" s="275">
        <f t="shared" si="28"/>
        <v>0</v>
      </c>
      <c r="BL21" s="269">
        <v>97</v>
      </c>
      <c r="BM21" s="276"/>
      <c r="BN21" s="271"/>
      <c r="BO21" s="277" t="e">
        <f t="shared" si="8"/>
        <v>#N/A</v>
      </c>
      <c r="BP21" s="273"/>
      <c r="BQ21" s="273"/>
      <c r="BR21" s="273" t="e">
        <f t="shared" si="9"/>
        <v>#N/A</v>
      </c>
    </row>
    <row r="22" spans="1:70">
      <c r="A22" s="257">
        <f t="shared" si="10"/>
        <v>44921</v>
      </c>
      <c r="B22" s="258">
        <v>19</v>
      </c>
      <c r="C22" s="283">
        <f>[1]master!K23</f>
        <v>2200</v>
      </c>
      <c r="D22" s="260">
        <f t="shared" si="11"/>
        <v>140</v>
      </c>
      <c r="E22" s="261" t="e">
        <f t="shared" si="0"/>
        <v>#N/A</v>
      </c>
      <c r="F22" s="265" t="e">
        <f t="shared" si="14"/>
        <v>#N/A</v>
      </c>
      <c r="G22" s="263" t="e">
        <f t="shared" si="37"/>
        <v>#N/A</v>
      </c>
      <c r="H22" s="264" t="e">
        <f t="shared" si="38"/>
        <v>#N/A</v>
      </c>
      <c r="I22" s="263" t="e">
        <f t="shared" si="39"/>
        <v>#N/A</v>
      </c>
      <c r="J22" s="264" t="e">
        <f t="shared" si="40"/>
        <v>#N/A</v>
      </c>
      <c r="K22" s="263" t="e">
        <f t="shared" si="41"/>
        <v>#N/A</v>
      </c>
      <c r="L22" s="264" t="e">
        <f t="shared" si="42"/>
        <v>#N/A</v>
      </c>
      <c r="M22" s="263" t="e">
        <f t="shared" si="43"/>
        <v>#N/A</v>
      </c>
      <c r="N22" s="264" t="e">
        <f t="shared" si="97"/>
        <v>#N/A</v>
      </c>
      <c r="O22" s="263" t="e">
        <f t="shared" si="44"/>
        <v>#N/A</v>
      </c>
      <c r="P22" s="264" t="e">
        <f t="shared" si="3"/>
        <v>#N/A</v>
      </c>
      <c r="Q22" s="263" t="e">
        <f t="shared" si="45"/>
        <v>#N/A</v>
      </c>
      <c r="R22" s="264" t="e">
        <f t="shared" si="4"/>
        <v>#N/A</v>
      </c>
      <c r="S22" s="263" t="e">
        <f t="shared" si="46"/>
        <v>#N/A</v>
      </c>
      <c r="T22" s="264" t="e">
        <f t="shared" si="5"/>
        <v>#N/A</v>
      </c>
      <c r="U22" s="263" t="e">
        <f t="shared" si="47"/>
        <v>#N/A</v>
      </c>
      <c r="V22" s="265" t="e">
        <f t="shared" si="6"/>
        <v>#N/A</v>
      </c>
      <c r="W22" s="263" t="e">
        <f t="shared" si="48"/>
        <v>#N/A</v>
      </c>
      <c r="X22" s="265" t="e">
        <f t="shared" si="49"/>
        <v>#N/A</v>
      </c>
      <c r="Y22" s="263" t="e">
        <f t="shared" si="50"/>
        <v>#N/A</v>
      </c>
      <c r="Z22" s="275" t="e">
        <f t="shared" ref="Z22" si="155">Y22-Y21</f>
        <v>#N/A</v>
      </c>
      <c r="AA22" s="263" t="e">
        <f t="shared" si="52"/>
        <v>#N/A</v>
      </c>
      <c r="AB22" s="275" t="e">
        <f t="shared" ref="AB22" si="156">AA22-AA21</f>
        <v>#N/A</v>
      </c>
      <c r="AC22" s="263" t="e">
        <f t="shared" si="54"/>
        <v>#N/A</v>
      </c>
      <c r="AD22" s="275" t="e">
        <f t="shared" ref="AD22" si="157">AC22-AC21</f>
        <v>#N/A</v>
      </c>
      <c r="AE22" s="267" t="e">
        <f t="shared" si="56"/>
        <v>#N/A</v>
      </c>
      <c r="AF22" s="275" t="e">
        <f t="shared" ref="AF22" si="158">AE22-AE21</f>
        <v>#N/A</v>
      </c>
      <c r="AG22" s="267" t="e">
        <f t="shared" si="58"/>
        <v>#N/A</v>
      </c>
      <c r="AH22" s="275" t="e">
        <f t="shared" ref="AH22" si="159">AG22-AG21</f>
        <v>#N/A</v>
      </c>
      <c r="AI22" s="267" t="e">
        <f t="shared" si="60"/>
        <v>#N/A</v>
      </c>
      <c r="AJ22" s="275" t="e">
        <f t="shared" ref="AJ22" si="160">AI22-AI21</f>
        <v>#N/A</v>
      </c>
      <c r="AK22" s="267" t="e">
        <f t="shared" si="62"/>
        <v>#N/A</v>
      </c>
      <c r="AL22" s="279" t="e">
        <f t="shared" ref="AL22" si="161">AK22-AK21</f>
        <v>#N/A</v>
      </c>
      <c r="AM22" s="284">
        <v>104</v>
      </c>
      <c r="AN22" s="270"/>
      <c r="AO22" s="271">
        <f t="shared" si="16"/>
        <v>0</v>
      </c>
      <c r="AP22" s="271"/>
      <c r="AQ22" s="273" t="e">
        <f t="shared" si="154"/>
        <v>#N/A</v>
      </c>
      <c r="AR22" s="273" t="e">
        <f t="shared" si="154"/>
        <v>#N/A</v>
      </c>
      <c r="AS22" s="285">
        <v>2875</v>
      </c>
      <c r="AT22" s="267" t="e">
        <f t="shared" si="26"/>
        <v>#N/A</v>
      </c>
      <c r="AU22" s="275" t="e">
        <f t="shared" si="27"/>
        <v>#N/A</v>
      </c>
      <c r="AV22" s="267" t="e">
        <f t="shared" si="36"/>
        <v>#N/A</v>
      </c>
      <c r="AW22" s="275" t="e">
        <f t="shared" si="64"/>
        <v>#N/A</v>
      </c>
      <c r="AX22" s="267" t="e">
        <f t="shared" si="65"/>
        <v>#N/A</v>
      </c>
      <c r="AY22" s="275" t="e">
        <f t="shared" si="66"/>
        <v>#N/A</v>
      </c>
      <c r="AZ22" s="267" t="e">
        <f t="shared" si="67"/>
        <v>#N/A</v>
      </c>
      <c r="BA22" s="275" t="e">
        <f t="shared" si="68"/>
        <v>#N/A</v>
      </c>
      <c r="BB22" s="267" t="e">
        <f t="shared" si="69"/>
        <v>#N/A</v>
      </c>
      <c r="BC22" s="275" t="e">
        <f t="shared" si="70"/>
        <v>#N/A</v>
      </c>
      <c r="BD22" s="267" t="e">
        <f t="shared" si="71"/>
        <v>#N/A</v>
      </c>
      <c r="BE22" s="275" t="e">
        <f t="shared" si="72"/>
        <v>#N/A</v>
      </c>
      <c r="BF22" s="267" t="e">
        <f t="shared" si="73"/>
        <v>#N/A</v>
      </c>
      <c r="BG22" s="275" t="e">
        <f t="shared" si="74"/>
        <v>#N/A</v>
      </c>
      <c r="BH22" s="267"/>
      <c r="BI22" s="275">
        <f t="shared" si="75"/>
        <v>0</v>
      </c>
      <c r="BJ22" s="267"/>
      <c r="BK22" s="275">
        <f t="shared" si="28"/>
        <v>0</v>
      </c>
      <c r="BL22" s="284">
        <v>99</v>
      </c>
      <c r="BM22" s="276"/>
      <c r="BN22" s="271"/>
      <c r="BO22" s="277" t="e">
        <f t="shared" si="8"/>
        <v>#N/A</v>
      </c>
      <c r="BP22" s="273"/>
      <c r="BQ22" s="273"/>
      <c r="BR22" s="273" t="e">
        <f t="shared" si="9"/>
        <v>#N/A</v>
      </c>
    </row>
    <row r="23" spans="1:70">
      <c r="A23" s="257">
        <f t="shared" si="10"/>
        <v>44928</v>
      </c>
      <c r="B23" s="258">
        <v>20</v>
      </c>
      <c r="C23" s="283">
        <f>[1]master!K24</f>
        <v>2340</v>
      </c>
      <c r="D23" s="260">
        <f t="shared" si="11"/>
        <v>140</v>
      </c>
      <c r="E23" s="261" t="e">
        <f t="shared" si="0"/>
        <v>#N/A</v>
      </c>
      <c r="F23" s="265" t="e">
        <f t="shared" si="14"/>
        <v>#N/A</v>
      </c>
      <c r="G23" s="263" t="e">
        <f t="shared" si="37"/>
        <v>#N/A</v>
      </c>
      <c r="H23" s="264" t="e">
        <f t="shared" si="38"/>
        <v>#N/A</v>
      </c>
      <c r="I23" s="263" t="e">
        <f t="shared" si="39"/>
        <v>#N/A</v>
      </c>
      <c r="J23" s="264" t="e">
        <f t="shared" si="40"/>
        <v>#N/A</v>
      </c>
      <c r="K23" s="263" t="e">
        <f t="shared" si="41"/>
        <v>#N/A</v>
      </c>
      <c r="L23" s="264" t="e">
        <f t="shared" si="42"/>
        <v>#N/A</v>
      </c>
      <c r="M23" s="263" t="e">
        <f t="shared" si="43"/>
        <v>#N/A</v>
      </c>
      <c r="N23" s="264" t="e">
        <f t="shared" si="97"/>
        <v>#N/A</v>
      </c>
      <c r="O23" s="263" t="e">
        <f t="shared" si="44"/>
        <v>#N/A</v>
      </c>
      <c r="P23" s="264" t="e">
        <f t="shared" si="3"/>
        <v>#N/A</v>
      </c>
      <c r="Q23" s="263" t="e">
        <f t="shared" si="45"/>
        <v>#N/A</v>
      </c>
      <c r="R23" s="264" t="e">
        <f t="shared" si="4"/>
        <v>#N/A</v>
      </c>
      <c r="S23" s="263" t="e">
        <f t="shared" si="46"/>
        <v>#N/A</v>
      </c>
      <c r="T23" s="264" t="e">
        <f t="shared" si="5"/>
        <v>#N/A</v>
      </c>
      <c r="U23" s="263" t="e">
        <f t="shared" si="47"/>
        <v>#N/A</v>
      </c>
      <c r="V23" s="265" t="e">
        <f t="shared" si="6"/>
        <v>#N/A</v>
      </c>
      <c r="W23" s="263" t="e">
        <f t="shared" si="48"/>
        <v>#N/A</v>
      </c>
      <c r="X23" s="265" t="e">
        <f t="shared" si="49"/>
        <v>#N/A</v>
      </c>
      <c r="Y23" s="263" t="e">
        <f t="shared" si="50"/>
        <v>#N/A</v>
      </c>
      <c r="Z23" s="275" t="e">
        <f t="shared" ref="Z23" si="162">Y23-Y22</f>
        <v>#N/A</v>
      </c>
      <c r="AA23" s="263" t="e">
        <f t="shared" si="52"/>
        <v>#N/A</v>
      </c>
      <c r="AB23" s="275" t="e">
        <f t="shared" ref="AB23" si="163">AA23-AA22</f>
        <v>#N/A</v>
      </c>
      <c r="AC23" s="263" t="e">
        <f t="shared" si="54"/>
        <v>#N/A</v>
      </c>
      <c r="AD23" s="275" t="e">
        <f t="shared" ref="AD23" si="164">AC23-AC22</f>
        <v>#N/A</v>
      </c>
      <c r="AE23" s="267" t="e">
        <f t="shared" si="56"/>
        <v>#N/A</v>
      </c>
      <c r="AF23" s="275" t="e">
        <f t="shared" ref="AF23" si="165">AE23-AE22</f>
        <v>#N/A</v>
      </c>
      <c r="AG23" s="267" t="e">
        <f t="shared" si="58"/>
        <v>#N/A</v>
      </c>
      <c r="AH23" s="275" t="e">
        <f t="shared" ref="AH23" si="166">AG23-AG22</f>
        <v>#N/A</v>
      </c>
      <c r="AI23" s="267" t="e">
        <f t="shared" si="60"/>
        <v>#N/A</v>
      </c>
      <c r="AJ23" s="275" t="e">
        <f t="shared" ref="AJ23" si="167">AI23-AI22</f>
        <v>#N/A</v>
      </c>
      <c r="AK23" s="267" t="e">
        <f t="shared" si="62"/>
        <v>#N/A</v>
      </c>
      <c r="AL23" s="279" t="e">
        <f t="shared" ref="AL23" si="168">AK23-AK22</f>
        <v>#N/A</v>
      </c>
      <c r="AM23" s="284">
        <v>110</v>
      </c>
      <c r="AN23" s="270"/>
      <c r="AO23" s="271">
        <f t="shared" si="16"/>
        <v>0</v>
      </c>
      <c r="AP23" s="271"/>
      <c r="AQ23" s="273" t="e">
        <f t="shared" si="154"/>
        <v>#N/A</v>
      </c>
      <c r="AR23" s="273" t="e">
        <f t="shared" si="154"/>
        <v>#N/A</v>
      </c>
      <c r="AS23" s="285">
        <v>3035</v>
      </c>
      <c r="AT23" s="267" t="e">
        <f t="shared" si="26"/>
        <v>#N/A</v>
      </c>
      <c r="AU23" s="275" t="e">
        <f>AT23-AT22</f>
        <v>#N/A</v>
      </c>
      <c r="AV23" s="267" t="e">
        <f t="shared" si="36"/>
        <v>#N/A</v>
      </c>
      <c r="AW23" s="275" t="e">
        <f t="shared" si="64"/>
        <v>#N/A</v>
      </c>
      <c r="AX23" s="267" t="e">
        <f t="shared" si="65"/>
        <v>#N/A</v>
      </c>
      <c r="AY23" s="275" t="e">
        <f t="shared" si="66"/>
        <v>#N/A</v>
      </c>
      <c r="AZ23" s="267" t="e">
        <f t="shared" si="67"/>
        <v>#N/A</v>
      </c>
      <c r="BA23" s="275" t="e">
        <f t="shared" si="68"/>
        <v>#N/A</v>
      </c>
      <c r="BB23" s="267" t="e">
        <f t="shared" si="69"/>
        <v>#N/A</v>
      </c>
      <c r="BC23" s="275" t="e">
        <f t="shared" si="70"/>
        <v>#N/A</v>
      </c>
      <c r="BD23" s="267" t="e">
        <f t="shared" si="71"/>
        <v>#N/A</v>
      </c>
      <c r="BE23" s="275" t="e">
        <f t="shared" si="72"/>
        <v>#N/A</v>
      </c>
      <c r="BF23" s="267" t="e">
        <f t="shared" si="73"/>
        <v>#N/A</v>
      </c>
      <c r="BG23" s="275" t="e">
        <f t="shared" si="74"/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1"/>
      <c r="BO23" s="277" t="e">
        <f t="shared" si="8"/>
        <v>#N/A</v>
      </c>
      <c r="BP23" s="273"/>
      <c r="BQ23" s="273"/>
      <c r="BR23" s="273" t="e">
        <f t="shared" si="9"/>
        <v>#N/A</v>
      </c>
    </row>
    <row r="24" spans="1:70">
      <c r="A24" s="257">
        <f t="shared" si="10"/>
        <v>44935</v>
      </c>
      <c r="B24" s="258">
        <v>21</v>
      </c>
      <c r="C24" s="283">
        <f>[1]master!K25</f>
        <v>2505</v>
      </c>
      <c r="D24" s="260">
        <f t="shared" si="11"/>
        <v>165</v>
      </c>
      <c r="E24" s="261" t="e">
        <f t="shared" si="0"/>
        <v>#N/A</v>
      </c>
      <c r="F24" s="265" t="e">
        <f t="shared" si="14"/>
        <v>#N/A</v>
      </c>
      <c r="G24" s="263" t="e">
        <f t="shared" si="37"/>
        <v>#N/A</v>
      </c>
      <c r="H24" s="264" t="e">
        <f t="shared" si="38"/>
        <v>#N/A</v>
      </c>
      <c r="I24" s="263" t="e">
        <f t="shared" si="39"/>
        <v>#N/A</v>
      </c>
      <c r="J24" s="264" t="e">
        <f t="shared" si="40"/>
        <v>#N/A</v>
      </c>
      <c r="K24" s="263" t="e">
        <f t="shared" si="41"/>
        <v>#N/A</v>
      </c>
      <c r="L24" s="264" t="e">
        <f t="shared" si="42"/>
        <v>#N/A</v>
      </c>
      <c r="M24" s="263" t="e">
        <f t="shared" si="43"/>
        <v>#N/A</v>
      </c>
      <c r="N24" s="264" t="e">
        <f t="shared" si="97"/>
        <v>#N/A</v>
      </c>
      <c r="O24" s="263" t="e">
        <f t="shared" si="44"/>
        <v>#N/A</v>
      </c>
      <c r="P24" s="264" t="e">
        <f t="shared" si="3"/>
        <v>#N/A</v>
      </c>
      <c r="Q24" s="263" t="e">
        <f t="shared" si="45"/>
        <v>#N/A</v>
      </c>
      <c r="R24" s="264" t="e">
        <f t="shared" si="4"/>
        <v>#N/A</v>
      </c>
      <c r="S24" s="263" t="e">
        <f t="shared" si="46"/>
        <v>#N/A</v>
      </c>
      <c r="T24" s="264" t="e">
        <f t="shared" si="5"/>
        <v>#N/A</v>
      </c>
      <c r="U24" s="263" t="e">
        <f t="shared" si="47"/>
        <v>#N/A</v>
      </c>
      <c r="V24" s="265" t="e">
        <f t="shared" si="6"/>
        <v>#N/A</v>
      </c>
      <c r="W24" s="263" t="e">
        <f t="shared" si="48"/>
        <v>#N/A</v>
      </c>
      <c r="X24" s="265" t="e">
        <f t="shared" si="49"/>
        <v>#N/A</v>
      </c>
      <c r="Y24" s="263" t="e">
        <f t="shared" si="50"/>
        <v>#N/A</v>
      </c>
      <c r="Z24" s="275" t="e">
        <f t="shared" ref="Z24" si="169">Y24-Y23</f>
        <v>#N/A</v>
      </c>
      <c r="AA24" s="263" t="e">
        <f t="shared" si="52"/>
        <v>#N/A</v>
      </c>
      <c r="AB24" s="275" t="e">
        <f t="shared" ref="AB24" si="170">AA24-AA23</f>
        <v>#N/A</v>
      </c>
      <c r="AC24" s="263" t="e">
        <f t="shared" si="54"/>
        <v>#N/A</v>
      </c>
      <c r="AD24" s="275" t="e">
        <f t="shared" ref="AD24" si="171">AC24-AC23</f>
        <v>#N/A</v>
      </c>
      <c r="AE24" s="267" t="e">
        <f t="shared" si="56"/>
        <v>#N/A</v>
      </c>
      <c r="AF24" s="275" t="e">
        <f t="shared" ref="AF24" si="172">AE24-AE23</f>
        <v>#N/A</v>
      </c>
      <c r="AG24" s="267" t="e">
        <f t="shared" si="58"/>
        <v>#N/A</v>
      </c>
      <c r="AH24" s="275" t="e">
        <f t="shared" ref="AH24" si="173">AG24-AG23</f>
        <v>#N/A</v>
      </c>
      <c r="AI24" s="267" t="e">
        <f t="shared" si="60"/>
        <v>#N/A</v>
      </c>
      <c r="AJ24" s="275" t="e">
        <f t="shared" ref="AJ24" si="174">AI24-AI23</f>
        <v>#N/A</v>
      </c>
      <c r="AK24" s="267" t="e">
        <f t="shared" si="62"/>
        <v>#N/A</v>
      </c>
      <c r="AL24" s="279" t="e">
        <f t="shared" ref="AL24" si="175">AK24-AK23</f>
        <v>#N/A</v>
      </c>
      <c r="AM24" s="284">
        <v>114</v>
      </c>
      <c r="AN24" s="270"/>
      <c r="AO24" s="271">
        <f t="shared" si="16"/>
        <v>0</v>
      </c>
      <c r="AP24" s="271"/>
      <c r="AQ24" s="273" t="e">
        <f t="shared" si="154"/>
        <v>#N/A</v>
      </c>
      <c r="AR24" s="273" t="e">
        <f t="shared" si="154"/>
        <v>#N/A</v>
      </c>
      <c r="AS24" s="285">
        <v>3195</v>
      </c>
      <c r="AT24" s="267" t="e">
        <f t="shared" si="26"/>
        <v>#N/A</v>
      </c>
      <c r="AU24" s="275" t="e">
        <f t="shared" ref="AU24:AU31" si="176">AT24-AT23</f>
        <v>#N/A</v>
      </c>
      <c r="AV24" s="267" t="e">
        <f t="shared" si="36"/>
        <v>#N/A</v>
      </c>
      <c r="AW24" s="275" t="e">
        <f t="shared" si="64"/>
        <v>#N/A</v>
      </c>
      <c r="AX24" s="267" t="e">
        <f t="shared" si="65"/>
        <v>#N/A</v>
      </c>
      <c r="AY24" s="275" t="e">
        <f t="shared" si="66"/>
        <v>#N/A</v>
      </c>
      <c r="AZ24" s="267" t="e">
        <f t="shared" si="67"/>
        <v>#N/A</v>
      </c>
      <c r="BA24" s="275" t="e">
        <f t="shared" si="68"/>
        <v>#N/A</v>
      </c>
      <c r="BB24" s="267" t="e">
        <f t="shared" si="69"/>
        <v>#N/A</v>
      </c>
      <c r="BC24" s="275" t="e">
        <f t="shared" si="70"/>
        <v>#N/A</v>
      </c>
      <c r="BD24" s="267" t="e">
        <f t="shared" si="71"/>
        <v>#N/A</v>
      </c>
      <c r="BE24" s="275" t="e">
        <f t="shared" si="72"/>
        <v>#N/A</v>
      </c>
      <c r="BF24" s="267" t="e">
        <f t="shared" si="73"/>
        <v>#N/A</v>
      </c>
      <c r="BG24" s="275" t="e">
        <f t="shared" si="74"/>
        <v>#N/A</v>
      </c>
      <c r="BH24" s="267"/>
      <c r="BI24" s="275">
        <f t="shared" ref="BI24:BI31" si="177">BH24-BH23</f>
        <v>0</v>
      </c>
      <c r="BJ24" s="267"/>
      <c r="BK24" s="275">
        <f t="shared" ref="BK24:BK31" si="178">BJ24-BJ23</f>
        <v>0</v>
      </c>
      <c r="BL24" s="284">
        <v>104</v>
      </c>
      <c r="BM24" s="276"/>
      <c r="BN24" s="271"/>
      <c r="BO24" s="277" t="e">
        <f t="shared" si="8"/>
        <v>#N/A</v>
      </c>
      <c r="BP24" s="273"/>
      <c r="BQ24" s="273"/>
      <c r="BR24" s="273" t="e">
        <f t="shared" si="9"/>
        <v>#N/A</v>
      </c>
    </row>
    <row r="25" spans="1:70">
      <c r="A25" s="257">
        <f t="shared" si="10"/>
        <v>44942</v>
      </c>
      <c r="B25" s="258">
        <v>22</v>
      </c>
      <c r="C25" s="283">
        <f>[1]master!K26</f>
        <v>2675</v>
      </c>
      <c r="D25" s="260">
        <f t="shared" si="11"/>
        <v>170</v>
      </c>
      <c r="E25" s="261" t="e">
        <f t="shared" si="0"/>
        <v>#N/A</v>
      </c>
      <c r="F25" s="265" t="e">
        <f t="shared" si="14"/>
        <v>#N/A</v>
      </c>
      <c r="G25" s="263" t="e">
        <f t="shared" si="37"/>
        <v>#N/A</v>
      </c>
      <c r="H25" s="264" t="e">
        <f t="shared" si="38"/>
        <v>#N/A</v>
      </c>
      <c r="I25" s="263" t="e">
        <f t="shared" si="39"/>
        <v>#N/A</v>
      </c>
      <c r="J25" s="264" t="e">
        <f t="shared" si="40"/>
        <v>#N/A</v>
      </c>
      <c r="K25" s="263" t="e">
        <f t="shared" si="41"/>
        <v>#N/A</v>
      </c>
      <c r="L25" s="264" t="e">
        <f t="shared" si="42"/>
        <v>#N/A</v>
      </c>
      <c r="M25" s="263" t="e">
        <f t="shared" si="43"/>
        <v>#N/A</v>
      </c>
      <c r="N25" s="264" t="e">
        <f t="shared" si="97"/>
        <v>#N/A</v>
      </c>
      <c r="O25" s="263" t="e">
        <f t="shared" si="44"/>
        <v>#N/A</v>
      </c>
      <c r="P25" s="264" t="e">
        <f t="shared" si="3"/>
        <v>#N/A</v>
      </c>
      <c r="Q25" s="263" t="e">
        <f t="shared" si="45"/>
        <v>#N/A</v>
      </c>
      <c r="R25" s="264" t="e">
        <f t="shared" si="4"/>
        <v>#N/A</v>
      </c>
      <c r="S25" s="263" t="e">
        <f t="shared" si="46"/>
        <v>#N/A</v>
      </c>
      <c r="T25" s="264" t="e">
        <f t="shared" si="5"/>
        <v>#N/A</v>
      </c>
      <c r="U25" s="263" t="e">
        <f t="shared" si="47"/>
        <v>#N/A</v>
      </c>
      <c r="V25" s="265" t="e">
        <f t="shared" si="6"/>
        <v>#N/A</v>
      </c>
      <c r="W25" s="263" t="e">
        <f t="shared" si="48"/>
        <v>#N/A</v>
      </c>
      <c r="X25" s="265" t="e">
        <f t="shared" si="49"/>
        <v>#N/A</v>
      </c>
      <c r="Y25" s="263" t="e">
        <f t="shared" si="50"/>
        <v>#N/A</v>
      </c>
      <c r="Z25" s="275" t="e">
        <f t="shared" ref="Z25" si="179">Y25-Y24</f>
        <v>#N/A</v>
      </c>
      <c r="AA25" s="263" t="e">
        <f t="shared" si="52"/>
        <v>#N/A</v>
      </c>
      <c r="AB25" s="275" t="e">
        <f t="shared" ref="AB25" si="180">AA25-AA24</f>
        <v>#N/A</v>
      </c>
      <c r="AC25" s="263" t="e">
        <f t="shared" si="54"/>
        <v>#N/A</v>
      </c>
      <c r="AD25" s="275" t="e">
        <f t="shared" ref="AD25" si="181">AC25-AC24</f>
        <v>#N/A</v>
      </c>
      <c r="AE25" s="267" t="e">
        <f t="shared" si="56"/>
        <v>#N/A</v>
      </c>
      <c r="AF25" s="275" t="e">
        <f t="shared" ref="AF25" si="182">AE25-AE24</f>
        <v>#N/A</v>
      </c>
      <c r="AG25" s="267" t="e">
        <f t="shared" si="58"/>
        <v>#N/A</v>
      </c>
      <c r="AH25" s="275" t="e">
        <f t="shared" ref="AH25" si="183">AG25-AG24</f>
        <v>#N/A</v>
      </c>
      <c r="AI25" s="267" t="e">
        <f t="shared" si="60"/>
        <v>#N/A</v>
      </c>
      <c r="AJ25" s="275" t="e">
        <f t="shared" ref="AJ25" si="184">AI25-AI24</f>
        <v>#N/A</v>
      </c>
      <c r="AK25" s="267" t="e">
        <f t="shared" si="62"/>
        <v>#N/A</v>
      </c>
      <c r="AL25" s="279" t="e">
        <f t="shared" ref="AL25" si="185">AK25-AK24</f>
        <v>#N/A</v>
      </c>
      <c r="AM25" s="284">
        <v>117</v>
      </c>
      <c r="AN25" s="286"/>
      <c r="AO25" s="271">
        <f t="shared" si="16"/>
        <v>0</v>
      </c>
      <c r="AP25" s="271"/>
      <c r="AQ25" s="273" t="e">
        <f t="shared" si="154"/>
        <v>#N/A</v>
      </c>
      <c r="AR25" s="273" t="e">
        <f t="shared" si="154"/>
        <v>#N/A</v>
      </c>
      <c r="AS25" s="285">
        <v>3355</v>
      </c>
      <c r="AT25" s="267" t="e">
        <f t="shared" si="26"/>
        <v>#N/A</v>
      </c>
      <c r="AU25" s="275" t="e">
        <f t="shared" si="176"/>
        <v>#N/A</v>
      </c>
      <c r="AV25" s="267" t="e">
        <f t="shared" si="36"/>
        <v>#N/A</v>
      </c>
      <c r="AW25" s="275" t="e">
        <f t="shared" si="64"/>
        <v>#N/A</v>
      </c>
      <c r="AX25" s="267" t="e">
        <f t="shared" si="65"/>
        <v>#N/A</v>
      </c>
      <c r="AY25" s="275" t="e">
        <f t="shared" si="66"/>
        <v>#N/A</v>
      </c>
      <c r="AZ25" s="267" t="e">
        <f t="shared" si="67"/>
        <v>#N/A</v>
      </c>
      <c r="BA25" s="275" t="e">
        <f t="shared" si="68"/>
        <v>#N/A</v>
      </c>
      <c r="BB25" s="267" t="e">
        <f t="shared" si="69"/>
        <v>#N/A</v>
      </c>
      <c r="BC25" s="275" t="e">
        <f t="shared" si="70"/>
        <v>#N/A</v>
      </c>
      <c r="BD25" s="267" t="e">
        <f t="shared" si="71"/>
        <v>#N/A</v>
      </c>
      <c r="BE25" s="275" t="e">
        <f t="shared" si="72"/>
        <v>#N/A</v>
      </c>
      <c r="BF25" s="267" t="e">
        <f t="shared" si="73"/>
        <v>#N/A</v>
      </c>
      <c r="BG25" s="275" t="e">
        <f t="shared" si="74"/>
        <v>#N/A</v>
      </c>
      <c r="BH25" s="267"/>
      <c r="BI25" s="275">
        <f t="shared" si="177"/>
        <v>0</v>
      </c>
      <c r="BJ25" s="267"/>
      <c r="BK25" s="275">
        <f t="shared" si="178"/>
        <v>0</v>
      </c>
      <c r="BL25" s="284">
        <v>110</v>
      </c>
      <c r="BM25" s="276"/>
      <c r="BN25" s="271"/>
      <c r="BO25" s="277" t="e">
        <f t="shared" si="8"/>
        <v>#N/A</v>
      </c>
      <c r="BP25" s="273"/>
      <c r="BQ25" s="273"/>
      <c r="BR25" s="273" t="e">
        <f t="shared" si="9"/>
        <v>#N/A</v>
      </c>
    </row>
    <row r="26" spans="1:70">
      <c r="A26" s="257">
        <f t="shared" si="10"/>
        <v>44949</v>
      </c>
      <c r="B26" s="258">
        <v>23</v>
      </c>
      <c r="C26" s="283">
        <f>[1]master!K27</f>
        <v>2825</v>
      </c>
      <c r="D26" s="260">
        <f t="shared" si="11"/>
        <v>150</v>
      </c>
      <c r="E26" s="261" t="e">
        <f t="shared" si="0"/>
        <v>#N/A</v>
      </c>
      <c r="F26" s="265" t="e">
        <f t="shared" si="14"/>
        <v>#N/A</v>
      </c>
      <c r="G26" s="263" t="e">
        <f t="shared" si="37"/>
        <v>#N/A</v>
      </c>
      <c r="H26" s="264" t="e">
        <f t="shared" si="38"/>
        <v>#N/A</v>
      </c>
      <c r="I26" s="263" t="e">
        <f t="shared" si="39"/>
        <v>#N/A</v>
      </c>
      <c r="J26" s="264" t="e">
        <f t="shared" si="40"/>
        <v>#N/A</v>
      </c>
      <c r="K26" s="263" t="e">
        <f t="shared" si="41"/>
        <v>#N/A</v>
      </c>
      <c r="L26" s="264" t="e">
        <f t="shared" si="42"/>
        <v>#N/A</v>
      </c>
      <c r="M26" s="263" t="e">
        <f t="shared" si="43"/>
        <v>#N/A</v>
      </c>
      <c r="N26" s="264" t="e">
        <f t="shared" si="97"/>
        <v>#N/A</v>
      </c>
      <c r="O26" s="263" t="e">
        <f t="shared" si="44"/>
        <v>#N/A</v>
      </c>
      <c r="P26" s="264" t="e">
        <f t="shared" si="3"/>
        <v>#N/A</v>
      </c>
      <c r="Q26" s="263" t="e">
        <f t="shared" si="45"/>
        <v>#N/A</v>
      </c>
      <c r="R26" s="264" t="e">
        <f t="shared" si="4"/>
        <v>#N/A</v>
      </c>
      <c r="S26" s="263" t="e">
        <f t="shared" si="46"/>
        <v>#N/A</v>
      </c>
      <c r="T26" s="264" t="e">
        <f t="shared" si="5"/>
        <v>#N/A</v>
      </c>
      <c r="U26" s="263" t="e">
        <f t="shared" si="47"/>
        <v>#N/A</v>
      </c>
      <c r="V26" s="265" t="e">
        <f t="shared" si="6"/>
        <v>#N/A</v>
      </c>
      <c r="W26" s="263" t="e">
        <f t="shared" si="48"/>
        <v>#N/A</v>
      </c>
      <c r="X26" s="265" t="e">
        <f t="shared" si="49"/>
        <v>#N/A</v>
      </c>
      <c r="Y26" s="263" t="e">
        <f t="shared" si="50"/>
        <v>#N/A</v>
      </c>
      <c r="Z26" s="275" t="e">
        <f t="shared" ref="Z26" si="186">Y26-Y25</f>
        <v>#N/A</v>
      </c>
      <c r="AA26" s="263" t="e">
        <f t="shared" si="52"/>
        <v>#N/A</v>
      </c>
      <c r="AB26" s="275" t="e">
        <f t="shared" ref="AB26" si="187">AA26-AA25</f>
        <v>#N/A</v>
      </c>
      <c r="AC26" s="263" t="e">
        <f t="shared" si="54"/>
        <v>#N/A</v>
      </c>
      <c r="AD26" s="275" t="e">
        <f t="shared" ref="AD26" si="188">AC26-AC25</f>
        <v>#N/A</v>
      </c>
      <c r="AE26" s="267" t="e">
        <f t="shared" si="56"/>
        <v>#N/A</v>
      </c>
      <c r="AF26" s="275" t="e">
        <f t="shared" ref="AF26" si="189">AE26-AE25</f>
        <v>#N/A</v>
      </c>
      <c r="AG26" s="267" t="e">
        <f t="shared" si="58"/>
        <v>#N/A</v>
      </c>
      <c r="AH26" s="275" t="e">
        <f t="shared" ref="AH26" si="190">AG26-AG25</f>
        <v>#N/A</v>
      </c>
      <c r="AI26" s="267" t="e">
        <f t="shared" si="60"/>
        <v>#N/A</v>
      </c>
      <c r="AJ26" s="275" t="e">
        <f t="shared" ref="AJ26" si="191">AI26-AI25</f>
        <v>#N/A</v>
      </c>
      <c r="AK26" s="267" t="e">
        <f t="shared" si="62"/>
        <v>#N/A</v>
      </c>
      <c r="AL26" s="279" t="e">
        <f t="shared" ref="AL26" si="192">AK26-AK25</f>
        <v>#N/A</v>
      </c>
      <c r="AM26" s="284">
        <v>119</v>
      </c>
      <c r="AN26" s="286"/>
      <c r="AO26" s="271">
        <f t="shared" si="16"/>
        <v>0</v>
      </c>
      <c r="AP26" s="271"/>
      <c r="AQ26" s="273" t="e">
        <f t="shared" si="154"/>
        <v>#N/A</v>
      </c>
      <c r="AR26" s="273" t="e">
        <f t="shared" si="154"/>
        <v>#N/A</v>
      </c>
      <c r="AS26" s="285">
        <v>3515</v>
      </c>
      <c r="AT26" s="267" t="e">
        <f t="shared" si="26"/>
        <v>#N/A</v>
      </c>
      <c r="AU26" s="275" t="e">
        <f t="shared" si="176"/>
        <v>#N/A</v>
      </c>
      <c r="AV26" s="267" t="e">
        <f t="shared" si="36"/>
        <v>#N/A</v>
      </c>
      <c r="AW26" s="275" t="e">
        <f t="shared" si="64"/>
        <v>#N/A</v>
      </c>
      <c r="AX26" s="267" t="e">
        <f t="shared" si="65"/>
        <v>#N/A</v>
      </c>
      <c r="AY26" s="275" t="e">
        <f t="shared" si="66"/>
        <v>#N/A</v>
      </c>
      <c r="AZ26" s="267" t="e">
        <f t="shared" si="67"/>
        <v>#N/A</v>
      </c>
      <c r="BA26" s="275" t="e">
        <f t="shared" si="68"/>
        <v>#N/A</v>
      </c>
      <c r="BB26" s="267" t="e">
        <f t="shared" si="69"/>
        <v>#N/A</v>
      </c>
      <c r="BC26" s="275" t="e">
        <f t="shared" si="70"/>
        <v>#N/A</v>
      </c>
      <c r="BD26" s="267" t="e">
        <f t="shared" si="71"/>
        <v>#N/A</v>
      </c>
      <c r="BE26" s="275" t="e">
        <f t="shared" si="72"/>
        <v>#N/A</v>
      </c>
      <c r="BF26" s="267" t="e">
        <f t="shared" si="73"/>
        <v>#N/A</v>
      </c>
      <c r="BG26" s="275" t="e">
        <f t="shared" si="74"/>
        <v>#N/A</v>
      </c>
      <c r="BH26" s="267"/>
      <c r="BI26" s="275">
        <f t="shared" si="177"/>
        <v>0</v>
      </c>
      <c r="BJ26" s="267"/>
      <c r="BK26" s="275">
        <f t="shared" si="178"/>
        <v>0</v>
      </c>
      <c r="BL26" s="284">
        <v>115</v>
      </c>
      <c r="BM26" s="276"/>
      <c r="BN26" s="271"/>
      <c r="BO26" s="277" t="e">
        <f t="shared" si="8"/>
        <v>#N/A</v>
      </c>
      <c r="BP26" s="273"/>
      <c r="BQ26" s="273"/>
      <c r="BR26" s="273" t="e">
        <f t="shared" si="9"/>
        <v>#N/A</v>
      </c>
    </row>
    <row r="27" spans="1:70">
      <c r="A27" s="257">
        <f t="shared" si="10"/>
        <v>44956</v>
      </c>
      <c r="B27" s="258">
        <v>24</v>
      </c>
      <c r="C27" s="283">
        <f>[1]master!K28</f>
        <v>2965</v>
      </c>
      <c r="D27" s="260">
        <f t="shared" si="11"/>
        <v>140</v>
      </c>
      <c r="E27" s="261" t="e">
        <f t="shared" si="0"/>
        <v>#N/A</v>
      </c>
      <c r="F27" s="265" t="e">
        <f t="shared" si="14"/>
        <v>#N/A</v>
      </c>
      <c r="G27" s="263" t="e">
        <f t="shared" si="37"/>
        <v>#N/A</v>
      </c>
      <c r="H27" s="264" t="e">
        <f t="shared" si="38"/>
        <v>#N/A</v>
      </c>
      <c r="I27" s="263" t="e">
        <f t="shared" si="39"/>
        <v>#N/A</v>
      </c>
      <c r="J27" s="264" t="e">
        <f t="shared" si="40"/>
        <v>#N/A</v>
      </c>
      <c r="K27" s="263" t="e">
        <f t="shared" si="41"/>
        <v>#N/A</v>
      </c>
      <c r="L27" s="264" t="e">
        <f t="shared" si="42"/>
        <v>#N/A</v>
      </c>
      <c r="M27" s="263" t="e">
        <f t="shared" si="43"/>
        <v>#N/A</v>
      </c>
      <c r="N27" s="264" t="e">
        <f t="shared" si="97"/>
        <v>#N/A</v>
      </c>
      <c r="O27" s="263" t="e">
        <f t="shared" si="44"/>
        <v>#N/A</v>
      </c>
      <c r="P27" s="264" t="e">
        <f t="shared" si="3"/>
        <v>#N/A</v>
      </c>
      <c r="Q27" s="263" t="e">
        <f t="shared" si="45"/>
        <v>#N/A</v>
      </c>
      <c r="R27" s="264" t="e">
        <f t="shared" si="4"/>
        <v>#N/A</v>
      </c>
      <c r="S27" s="263" t="e">
        <f t="shared" si="46"/>
        <v>#N/A</v>
      </c>
      <c r="T27" s="264" t="e">
        <f t="shared" si="5"/>
        <v>#N/A</v>
      </c>
      <c r="U27" s="263" t="e">
        <f t="shared" si="47"/>
        <v>#N/A</v>
      </c>
      <c r="V27" s="265" t="e">
        <f t="shared" si="6"/>
        <v>#N/A</v>
      </c>
      <c r="W27" s="263" t="e">
        <f t="shared" si="48"/>
        <v>#N/A</v>
      </c>
      <c r="X27" s="265" t="e">
        <f t="shared" si="49"/>
        <v>#N/A</v>
      </c>
      <c r="Y27" s="263" t="e">
        <f t="shared" si="50"/>
        <v>#N/A</v>
      </c>
      <c r="Z27" s="275" t="e">
        <f t="shared" ref="Z27" si="193">Y27-Y26</f>
        <v>#N/A</v>
      </c>
      <c r="AA27" s="263" t="e">
        <f t="shared" si="52"/>
        <v>#N/A</v>
      </c>
      <c r="AB27" s="275" t="e">
        <f t="shared" ref="AB27" si="194">AA27-AA26</f>
        <v>#N/A</v>
      </c>
      <c r="AC27" s="263" t="e">
        <f t="shared" si="54"/>
        <v>#N/A</v>
      </c>
      <c r="AD27" s="275" t="e">
        <f t="shared" ref="AD27" si="195">AC27-AC26</f>
        <v>#N/A</v>
      </c>
      <c r="AE27" s="267" t="e">
        <f t="shared" si="56"/>
        <v>#N/A</v>
      </c>
      <c r="AF27" s="275" t="e">
        <f t="shared" ref="AF27" si="196">AE27-AE26</f>
        <v>#N/A</v>
      </c>
      <c r="AG27" s="267" t="e">
        <f t="shared" si="58"/>
        <v>#N/A</v>
      </c>
      <c r="AH27" s="275" t="e">
        <f t="shared" ref="AH27" si="197">AG27-AG26</f>
        <v>#N/A</v>
      </c>
      <c r="AI27" s="267" t="e">
        <f t="shared" si="60"/>
        <v>#N/A</v>
      </c>
      <c r="AJ27" s="275" t="e">
        <f t="shared" ref="AJ27" si="198">AI27-AI26</f>
        <v>#N/A</v>
      </c>
      <c r="AK27" s="267" t="e">
        <f t="shared" si="62"/>
        <v>#N/A</v>
      </c>
      <c r="AL27" s="279" t="e">
        <f t="shared" ref="AL27" si="199">AK27-AK26</f>
        <v>#N/A</v>
      </c>
      <c r="AM27" s="284">
        <v>121</v>
      </c>
      <c r="AN27" s="286"/>
      <c r="AO27" s="271">
        <f t="shared" si="16"/>
        <v>0</v>
      </c>
      <c r="AP27" s="271"/>
      <c r="AQ27" s="273" t="e">
        <f t="shared" si="154"/>
        <v>#N/A</v>
      </c>
      <c r="AR27" s="273" t="e">
        <f t="shared" si="154"/>
        <v>#N/A</v>
      </c>
      <c r="AS27" s="285">
        <v>3675</v>
      </c>
      <c r="AT27" s="267" t="e">
        <f t="shared" si="26"/>
        <v>#N/A</v>
      </c>
      <c r="AU27" s="275" t="e">
        <f t="shared" si="176"/>
        <v>#N/A</v>
      </c>
      <c r="AV27" s="267" t="e">
        <f t="shared" si="36"/>
        <v>#N/A</v>
      </c>
      <c r="AW27" s="275" t="e">
        <f t="shared" si="64"/>
        <v>#N/A</v>
      </c>
      <c r="AX27" s="267" t="e">
        <f t="shared" si="65"/>
        <v>#N/A</v>
      </c>
      <c r="AY27" s="275" t="e">
        <f t="shared" si="66"/>
        <v>#N/A</v>
      </c>
      <c r="AZ27" s="267" t="e">
        <f t="shared" si="67"/>
        <v>#N/A</v>
      </c>
      <c r="BA27" s="275" t="e">
        <f t="shared" si="68"/>
        <v>#N/A</v>
      </c>
      <c r="BB27" s="267" t="e">
        <f t="shared" si="69"/>
        <v>#N/A</v>
      </c>
      <c r="BC27" s="275" t="e">
        <f t="shared" si="70"/>
        <v>#N/A</v>
      </c>
      <c r="BD27" s="267" t="e">
        <f t="shared" si="71"/>
        <v>#N/A</v>
      </c>
      <c r="BE27" s="275" t="e">
        <f t="shared" si="72"/>
        <v>#N/A</v>
      </c>
      <c r="BF27" s="267" t="e">
        <f t="shared" si="73"/>
        <v>#N/A</v>
      </c>
      <c r="BG27" s="275" t="e">
        <f t="shared" si="74"/>
        <v>#N/A</v>
      </c>
      <c r="BH27" s="267"/>
      <c r="BI27" s="275">
        <f t="shared" si="177"/>
        <v>0</v>
      </c>
      <c r="BJ27" s="267"/>
      <c r="BK27" s="275">
        <f t="shared" si="178"/>
        <v>0</v>
      </c>
      <c r="BL27" s="284">
        <v>120</v>
      </c>
      <c r="BM27" s="276"/>
      <c r="BN27" s="271"/>
      <c r="BO27" s="277" t="e">
        <f t="shared" si="8"/>
        <v>#N/A</v>
      </c>
      <c r="BP27" s="273"/>
      <c r="BQ27" s="273"/>
      <c r="BR27" s="273" t="e">
        <f t="shared" si="9"/>
        <v>#N/A</v>
      </c>
    </row>
    <row r="28" spans="1:70">
      <c r="A28" s="287">
        <f t="shared" si="10"/>
        <v>44963</v>
      </c>
      <c r="B28" s="288">
        <v>25</v>
      </c>
      <c r="C28" s="289">
        <f>[1]master!K29</f>
        <v>3090</v>
      </c>
      <c r="D28" s="290">
        <f t="shared" si="11"/>
        <v>125</v>
      </c>
      <c r="E28" s="261" t="e">
        <f t="shared" si="0"/>
        <v>#N/A</v>
      </c>
      <c r="F28" s="265" t="e">
        <f t="shared" si="14"/>
        <v>#N/A</v>
      </c>
      <c r="G28" s="263" t="e">
        <f t="shared" si="37"/>
        <v>#N/A</v>
      </c>
      <c r="H28" s="264" t="e">
        <f t="shared" si="38"/>
        <v>#N/A</v>
      </c>
      <c r="I28" s="263" t="e">
        <f t="shared" si="39"/>
        <v>#N/A</v>
      </c>
      <c r="J28" s="264" t="e">
        <f t="shared" si="40"/>
        <v>#N/A</v>
      </c>
      <c r="K28" s="263" t="e">
        <f t="shared" si="41"/>
        <v>#N/A</v>
      </c>
      <c r="L28" s="264" t="e">
        <f t="shared" si="42"/>
        <v>#N/A</v>
      </c>
      <c r="M28" s="263" t="e">
        <f t="shared" si="43"/>
        <v>#N/A</v>
      </c>
      <c r="N28" s="264" t="e">
        <f t="shared" si="97"/>
        <v>#N/A</v>
      </c>
      <c r="O28" s="263" t="e">
        <f t="shared" si="44"/>
        <v>#N/A</v>
      </c>
      <c r="P28" s="264" t="e">
        <f t="shared" si="3"/>
        <v>#N/A</v>
      </c>
      <c r="Q28" s="263" t="e">
        <f t="shared" si="45"/>
        <v>#N/A</v>
      </c>
      <c r="R28" s="264" t="e">
        <f t="shared" si="4"/>
        <v>#N/A</v>
      </c>
      <c r="S28" s="263" t="e">
        <f t="shared" si="46"/>
        <v>#N/A</v>
      </c>
      <c r="T28" s="264" t="e">
        <f t="shared" si="5"/>
        <v>#N/A</v>
      </c>
      <c r="U28" s="263" t="e">
        <f t="shared" si="47"/>
        <v>#N/A</v>
      </c>
      <c r="V28" s="265" t="e">
        <f t="shared" si="6"/>
        <v>#N/A</v>
      </c>
      <c r="W28" s="263" t="e">
        <f t="shared" si="48"/>
        <v>#N/A</v>
      </c>
      <c r="X28" s="265" t="e">
        <f t="shared" si="49"/>
        <v>#N/A</v>
      </c>
      <c r="Y28" s="263" t="e">
        <f t="shared" si="50"/>
        <v>#N/A</v>
      </c>
      <c r="Z28" s="275" t="e">
        <f t="shared" ref="Z28" si="200">Y28-Y27</f>
        <v>#N/A</v>
      </c>
      <c r="AA28" s="263" t="e">
        <f t="shared" si="52"/>
        <v>#N/A</v>
      </c>
      <c r="AB28" s="275" t="e">
        <f t="shared" ref="AB28" si="201">AA28-AA27</f>
        <v>#N/A</v>
      </c>
      <c r="AC28" s="263" t="e">
        <f t="shared" si="54"/>
        <v>#N/A</v>
      </c>
      <c r="AD28" s="275" t="e">
        <f t="shared" ref="AD28" si="202">AC28-AC27</f>
        <v>#N/A</v>
      </c>
      <c r="AE28" s="267" t="e">
        <f t="shared" si="56"/>
        <v>#N/A</v>
      </c>
      <c r="AF28" s="275" t="e">
        <f t="shared" ref="AF28" si="203">AE28-AE27</f>
        <v>#N/A</v>
      </c>
      <c r="AG28" s="267" t="e">
        <f t="shared" si="58"/>
        <v>#N/A</v>
      </c>
      <c r="AH28" s="275" t="e">
        <f t="shared" ref="AH28" si="204">AG28-AG27</f>
        <v>#N/A</v>
      </c>
      <c r="AI28" s="267" t="e">
        <f t="shared" si="60"/>
        <v>#N/A</v>
      </c>
      <c r="AJ28" s="275" t="e">
        <f t="shared" ref="AJ28" si="205">AI28-AI27</f>
        <v>#N/A</v>
      </c>
      <c r="AK28" s="267" t="e">
        <f t="shared" si="62"/>
        <v>#N/A</v>
      </c>
      <c r="AL28" s="279" t="e">
        <f t="shared" ref="AL28" si="206">AK28-AK27</f>
        <v>#N/A</v>
      </c>
      <c r="AM28" s="291">
        <v>123</v>
      </c>
      <c r="AN28" s="292"/>
      <c r="AO28" s="293">
        <f t="shared" si="16"/>
        <v>0</v>
      </c>
      <c r="AP28" s="293"/>
      <c r="AQ28" s="294" t="e">
        <f t="shared" si="154"/>
        <v>#N/A</v>
      </c>
      <c r="AR28" s="294" t="e">
        <f t="shared" si="154"/>
        <v>#N/A</v>
      </c>
      <c r="AS28" s="295">
        <v>3825</v>
      </c>
      <c r="AT28" s="267" t="e">
        <f t="shared" si="26"/>
        <v>#N/A</v>
      </c>
      <c r="AU28" s="296" t="e">
        <f t="shared" si="176"/>
        <v>#N/A</v>
      </c>
      <c r="AV28" s="267" t="e">
        <f t="shared" si="36"/>
        <v>#N/A</v>
      </c>
      <c r="AW28" s="275" t="e">
        <f t="shared" si="64"/>
        <v>#N/A</v>
      </c>
      <c r="AX28" s="267" t="e">
        <f t="shared" si="65"/>
        <v>#N/A</v>
      </c>
      <c r="AY28" s="275" t="e">
        <f t="shared" si="66"/>
        <v>#N/A</v>
      </c>
      <c r="AZ28" s="267" t="e">
        <f t="shared" si="67"/>
        <v>#N/A</v>
      </c>
      <c r="BA28" s="275" t="e">
        <f t="shared" si="68"/>
        <v>#N/A</v>
      </c>
      <c r="BB28" s="267" t="e">
        <f t="shared" si="69"/>
        <v>#N/A</v>
      </c>
      <c r="BC28" s="275" t="e">
        <f t="shared" si="70"/>
        <v>#N/A</v>
      </c>
      <c r="BD28" s="267" t="e">
        <f t="shared" si="71"/>
        <v>#N/A</v>
      </c>
      <c r="BE28" s="275" t="e">
        <f t="shared" si="72"/>
        <v>#N/A</v>
      </c>
      <c r="BF28" s="267" t="e">
        <f t="shared" si="73"/>
        <v>#N/A</v>
      </c>
      <c r="BG28" s="275" t="e">
        <f t="shared" si="74"/>
        <v>#N/A</v>
      </c>
      <c r="BH28" s="297"/>
      <c r="BI28" s="296">
        <f t="shared" si="177"/>
        <v>0</v>
      </c>
      <c r="BJ28" s="297"/>
      <c r="BK28" s="296">
        <f t="shared" si="178"/>
        <v>0</v>
      </c>
      <c r="BL28" s="291">
        <v>125</v>
      </c>
      <c r="BM28" s="294"/>
      <c r="BN28" s="293"/>
      <c r="BO28" s="298" t="e">
        <f t="shared" si="8"/>
        <v>#N/A</v>
      </c>
      <c r="BP28" s="294"/>
      <c r="BQ28" s="294"/>
      <c r="BR28" s="294" t="e">
        <f t="shared" si="9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11"/>
        <v>110</v>
      </c>
      <c r="E29" s="261" t="e">
        <f t="shared" si="0"/>
        <v>#N/A</v>
      </c>
      <c r="F29" s="265" t="e">
        <f t="shared" si="14"/>
        <v>#N/A</v>
      </c>
      <c r="G29" s="263" t="e">
        <f t="shared" si="37"/>
        <v>#N/A</v>
      </c>
      <c r="H29" s="264" t="e">
        <f t="shared" si="38"/>
        <v>#N/A</v>
      </c>
      <c r="I29" s="263" t="e">
        <f t="shared" si="39"/>
        <v>#N/A</v>
      </c>
      <c r="J29" s="264" t="e">
        <f t="shared" si="40"/>
        <v>#N/A</v>
      </c>
      <c r="K29" s="263" t="e">
        <f t="shared" si="41"/>
        <v>#N/A</v>
      </c>
      <c r="L29" s="264" t="e">
        <f t="shared" si="42"/>
        <v>#N/A</v>
      </c>
      <c r="M29" s="263" t="e">
        <f t="shared" si="43"/>
        <v>#N/A</v>
      </c>
      <c r="N29" s="264" t="e">
        <f t="shared" si="97"/>
        <v>#N/A</v>
      </c>
      <c r="O29" s="263" t="e">
        <f t="shared" si="44"/>
        <v>#N/A</v>
      </c>
      <c r="P29" s="264" t="e">
        <f t="shared" si="3"/>
        <v>#N/A</v>
      </c>
      <c r="Q29" s="263" t="e">
        <f t="shared" si="45"/>
        <v>#N/A</v>
      </c>
      <c r="R29" s="264" t="e">
        <f t="shared" si="4"/>
        <v>#N/A</v>
      </c>
      <c r="S29" s="263" t="e">
        <f t="shared" si="46"/>
        <v>#N/A</v>
      </c>
      <c r="T29" s="264" t="e">
        <f t="shared" si="5"/>
        <v>#N/A</v>
      </c>
      <c r="U29" s="263" t="e">
        <f t="shared" si="47"/>
        <v>#N/A</v>
      </c>
      <c r="V29" s="265" t="e">
        <f t="shared" si="6"/>
        <v>#N/A</v>
      </c>
      <c r="W29" s="263" t="e">
        <f t="shared" si="48"/>
        <v>#N/A</v>
      </c>
      <c r="X29" s="265" t="e">
        <f t="shared" si="49"/>
        <v>#N/A</v>
      </c>
      <c r="Y29" s="263" t="e">
        <f t="shared" si="50"/>
        <v>#N/A</v>
      </c>
      <c r="Z29" s="275" t="e">
        <f t="shared" ref="Z29" si="207">Y29-Y28</f>
        <v>#N/A</v>
      </c>
      <c r="AA29" s="263" t="e">
        <f t="shared" si="52"/>
        <v>#N/A</v>
      </c>
      <c r="AB29" s="275" t="e">
        <f t="shared" ref="AB29" si="208">AA29-AA28</f>
        <v>#N/A</v>
      </c>
      <c r="AC29" s="263" t="e">
        <f t="shared" si="54"/>
        <v>#N/A</v>
      </c>
      <c r="AD29" s="275" t="e">
        <f t="shared" ref="AD29" si="209">AC29-AC28</f>
        <v>#N/A</v>
      </c>
      <c r="AE29" s="267" t="e">
        <f t="shared" si="56"/>
        <v>#N/A</v>
      </c>
      <c r="AF29" s="275" t="e">
        <f t="shared" ref="AF29" si="210">AE29-AE28</f>
        <v>#N/A</v>
      </c>
      <c r="AG29" s="267" t="e">
        <f t="shared" si="58"/>
        <v>#N/A</v>
      </c>
      <c r="AH29" s="275" t="e">
        <f t="shared" ref="AH29" si="211">AG29-AG28</f>
        <v>#N/A</v>
      </c>
      <c r="AI29" s="267" t="e">
        <f t="shared" si="60"/>
        <v>#N/A</v>
      </c>
      <c r="AJ29" s="275" t="e">
        <f t="shared" ref="AJ29" si="212">AI29-AI28</f>
        <v>#N/A</v>
      </c>
      <c r="AK29" s="267" t="e">
        <f t="shared" si="62"/>
        <v>#N/A</v>
      </c>
      <c r="AL29" s="279" t="e">
        <f t="shared" ref="AL29" si="213">AK29-AK28</f>
        <v>#N/A</v>
      </c>
      <c r="AM29" s="284"/>
      <c r="AN29" s="286"/>
      <c r="AO29" s="271"/>
      <c r="AP29" s="271"/>
      <c r="AQ29" s="273" t="e">
        <f t="shared" si="154"/>
        <v>#N/A</v>
      </c>
      <c r="AR29" s="273" t="e">
        <f t="shared" si="154"/>
        <v>#N/A</v>
      </c>
      <c r="AS29" s="285" t="e">
        <f>master!#REF!</f>
        <v>#REF!</v>
      </c>
      <c r="AT29" s="267" t="e">
        <f t="shared" si="26"/>
        <v>#N/A</v>
      </c>
      <c r="AU29" s="275" t="e">
        <f t="shared" si="176"/>
        <v>#N/A</v>
      </c>
      <c r="AV29" s="267" t="e">
        <f t="shared" si="36"/>
        <v>#N/A</v>
      </c>
      <c r="AW29" s="275" t="e">
        <f t="shared" si="64"/>
        <v>#N/A</v>
      </c>
      <c r="AX29" s="267" t="e">
        <f t="shared" si="65"/>
        <v>#N/A</v>
      </c>
      <c r="AY29" s="275" t="e">
        <f t="shared" si="66"/>
        <v>#N/A</v>
      </c>
      <c r="AZ29" s="267" t="e">
        <f t="shared" si="67"/>
        <v>#N/A</v>
      </c>
      <c r="BA29" s="275" t="e">
        <f t="shared" si="68"/>
        <v>#N/A</v>
      </c>
      <c r="BB29" s="267" t="e">
        <f t="shared" si="69"/>
        <v>#N/A</v>
      </c>
      <c r="BC29" s="275" t="e">
        <f t="shared" si="70"/>
        <v>#N/A</v>
      </c>
      <c r="BD29" s="267" t="e">
        <f t="shared" si="71"/>
        <v>#N/A</v>
      </c>
      <c r="BE29" s="275" t="e">
        <f t="shared" si="72"/>
        <v>#N/A</v>
      </c>
      <c r="BF29" s="267" t="e">
        <f t="shared" si="73"/>
        <v>#N/A</v>
      </c>
      <c r="BG29" s="275" t="e">
        <f t="shared" si="74"/>
        <v>#N/A</v>
      </c>
      <c r="BH29" s="267"/>
      <c r="BI29" s="275">
        <f t="shared" si="177"/>
        <v>0</v>
      </c>
      <c r="BJ29" s="267"/>
      <c r="BK29" s="275">
        <f t="shared" si="178"/>
        <v>0</v>
      </c>
      <c r="BL29" s="284">
        <v>125</v>
      </c>
      <c r="BM29" s="276"/>
      <c r="BN29" s="271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0"/>
        <v>#N/A</v>
      </c>
      <c r="F30" s="265" t="e">
        <f t="shared" si="14"/>
        <v>#N/A</v>
      </c>
      <c r="G30" s="263" t="e">
        <f t="shared" si="37"/>
        <v>#N/A</v>
      </c>
      <c r="H30" s="264" t="e">
        <f t="shared" si="38"/>
        <v>#N/A</v>
      </c>
      <c r="I30" s="263" t="e">
        <f t="shared" si="39"/>
        <v>#N/A</v>
      </c>
      <c r="J30" s="264" t="e">
        <f t="shared" si="40"/>
        <v>#N/A</v>
      </c>
      <c r="K30" s="263" t="e">
        <f t="shared" si="41"/>
        <v>#N/A</v>
      </c>
      <c r="L30" s="264" t="e">
        <f t="shared" si="42"/>
        <v>#N/A</v>
      </c>
      <c r="M30" s="263" t="e">
        <f t="shared" si="43"/>
        <v>#N/A</v>
      </c>
      <c r="N30" s="264" t="e">
        <f t="shared" si="97"/>
        <v>#N/A</v>
      </c>
      <c r="O30" s="263" t="e">
        <f t="shared" si="44"/>
        <v>#N/A</v>
      </c>
      <c r="P30" s="264" t="e">
        <f t="shared" si="3"/>
        <v>#N/A</v>
      </c>
      <c r="Q30" s="263" t="e">
        <f t="shared" si="45"/>
        <v>#N/A</v>
      </c>
      <c r="R30" s="264" t="e">
        <f t="shared" si="4"/>
        <v>#N/A</v>
      </c>
      <c r="S30" s="263" t="e">
        <f t="shared" si="46"/>
        <v>#N/A</v>
      </c>
      <c r="T30" s="264" t="e">
        <f t="shared" si="5"/>
        <v>#N/A</v>
      </c>
      <c r="U30" s="263" t="e">
        <f t="shared" si="47"/>
        <v>#N/A</v>
      </c>
      <c r="V30" s="265" t="e">
        <f t="shared" si="6"/>
        <v>#N/A</v>
      </c>
      <c r="W30" s="263" t="e">
        <f t="shared" si="48"/>
        <v>#N/A</v>
      </c>
      <c r="X30" s="265" t="e">
        <f t="shared" si="49"/>
        <v>#N/A</v>
      </c>
      <c r="Y30" s="263" t="e">
        <f t="shared" si="50"/>
        <v>#N/A</v>
      </c>
      <c r="Z30" s="275" t="e">
        <f t="shared" ref="Z30" si="214">Y30-Y29</f>
        <v>#N/A</v>
      </c>
      <c r="AA30" s="263" t="e">
        <f t="shared" si="52"/>
        <v>#N/A</v>
      </c>
      <c r="AB30" s="275" t="e">
        <f t="shared" ref="AB30" si="215">AA30-AA29</f>
        <v>#N/A</v>
      </c>
      <c r="AC30" s="263" t="e">
        <f t="shared" si="54"/>
        <v>#N/A</v>
      </c>
      <c r="AD30" s="275" t="e">
        <f t="shared" ref="AD30" si="216">AC30-AC29</f>
        <v>#N/A</v>
      </c>
      <c r="AE30" s="267" t="e">
        <f t="shared" si="56"/>
        <v>#N/A</v>
      </c>
      <c r="AF30" s="275" t="e">
        <f t="shared" ref="AF30" si="217">AE30-AE29</f>
        <v>#N/A</v>
      </c>
      <c r="AG30" s="267" t="e">
        <f t="shared" si="58"/>
        <v>#N/A</v>
      </c>
      <c r="AH30" s="275" t="e">
        <f t="shared" ref="AH30" si="218">AG30-AG29</f>
        <v>#N/A</v>
      </c>
      <c r="AI30" s="267" t="e">
        <f t="shared" si="60"/>
        <v>#N/A</v>
      </c>
      <c r="AJ30" s="275" t="e">
        <f t="shared" ref="AJ30" si="219">AI30-AI29</f>
        <v>#N/A</v>
      </c>
      <c r="AK30" s="267" t="e">
        <f t="shared" si="62"/>
        <v>#N/A</v>
      </c>
      <c r="AL30" s="279" t="e">
        <f t="shared" ref="AL30" si="220">AK30-AK29</f>
        <v>#N/A</v>
      </c>
      <c r="AM30" s="284"/>
      <c r="AN30" s="286"/>
      <c r="AO30" s="271"/>
      <c r="AP30" s="271"/>
      <c r="AQ30" s="273" t="e">
        <f t="shared" si="154"/>
        <v>#N/A</v>
      </c>
      <c r="AR30" s="273" t="e">
        <f t="shared" si="154"/>
        <v>#N/A</v>
      </c>
      <c r="AS30" s="285" t="e">
        <f>master!#REF!</f>
        <v>#REF!</v>
      </c>
      <c r="AT30" s="267" t="e">
        <f t="shared" si="26"/>
        <v>#N/A</v>
      </c>
      <c r="AU30" s="275" t="e">
        <f t="shared" si="176"/>
        <v>#N/A</v>
      </c>
      <c r="AV30" s="267" t="e">
        <f t="shared" si="36"/>
        <v>#N/A</v>
      </c>
      <c r="AW30" s="275" t="e">
        <f t="shared" si="64"/>
        <v>#N/A</v>
      </c>
      <c r="AX30" s="267" t="e">
        <f t="shared" si="65"/>
        <v>#N/A</v>
      </c>
      <c r="AY30" s="275" t="e">
        <f t="shared" si="66"/>
        <v>#N/A</v>
      </c>
      <c r="AZ30" s="267" t="e">
        <f t="shared" si="67"/>
        <v>#N/A</v>
      </c>
      <c r="BA30" s="275" t="e">
        <f t="shared" si="68"/>
        <v>#N/A</v>
      </c>
      <c r="BB30" s="267" t="e">
        <f t="shared" si="69"/>
        <v>#N/A</v>
      </c>
      <c r="BC30" s="275" t="e">
        <f t="shared" si="70"/>
        <v>#N/A</v>
      </c>
      <c r="BD30" s="267" t="e">
        <f t="shared" si="71"/>
        <v>#N/A</v>
      </c>
      <c r="BE30" s="275" t="e">
        <f t="shared" si="72"/>
        <v>#N/A</v>
      </c>
      <c r="BF30" s="267" t="e">
        <f t="shared" si="73"/>
        <v>#N/A</v>
      </c>
      <c r="BG30" s="275" t="e">
        <f t="shared" si="74"/>
        <v>#N/A</v>
      </c>
      <c r="BH30" s="267"/>
      <c r="BI30" s="275">
        <f t="shared" si="177"/>
        <v>0</v>
      </c>
      <c r="BJ30" s="267"/>
      <c r="BK30" s="275">
        <f t="shared" si="178"/>
        <v>0</v>
      </c>
      <c r="BL30" s="284"/>
      <c r="BM30" s="276"/>
      <c r="BN30" s="271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0"/>
        <v>#N/A</v>
      </c>
      <c r="F31" s="265" t="e">
        <f t="shared" si="14"/>
        <v>#N/A</v>
      </c>
      <c r="G31" s="263" t="e">
        <f t="shared" si="37"/>
        <v>#N/A</v>
      </c>
      <c r="H31" s="264" t="e">
        <f t="shared" si="38"/>
        <v>#N/A</v>
      </c>
      <c r="I31" s="263" t="e">
        <f t="shared" si="39"/>
        <v>#N/A</v>
      </c>
      <c r="J31" s="264" t="e">
        <f t="shared" si="40"/>
        <v>#N/A</v>
      </c>
      <c r="K31" s="263" t="e">
        <f t="shared" si="41"/>
        <v>#N/A</v>
      </c>
      <c r="L31" s="264" t="e">
        <f t="shared" si="42"/>
        <v>#N/A</v>
      </c>
      <c r="M31" s="263" t="e">
        <f t="shared" si="43"/>
        <v>#N/A</v>
      </c>
      <c r="N31" s="264" t="e">
        <f t="shared" si="97"/>
        <v>#N/A</v>
      </c>
      <c r="O31" s="263" t="e">
        <f t="shared" si="44"/>
        <v>#N/A</v>
      </c>
      <c r="P31" s="264" t="e">
        <f t="shared" si="3"/>
        <v>#N/A</v>
      </c>
      <c r="Q31" s="263" t="e">
        <f t="shared" si="45"/>
        <v>#N/A</v>
      </c>
      <c r="R31" s="264" t="e">
        <f t="shared" si="4"/>
        <v>#N/A</v>
      </c>
      <c r="S31" s="263" t="e">
        <f t="shared" si="46"/>
        <v>#N/A</v>
      </c>
      <c r="T31" s="264" t="e">
        <f t="shared" si="5"/>
        <v>#N/A</v>
      </c>
      <c r="U31" s="263" t="e">
        <f t="shared" si="47"/>
        <v>#N/A</v>
      </c>
      <c r="V31" s="265" t="e">
        <f t="shared" si="6"/>
        <v>#N/A</v>
      </c>
      <c r="W31" s="263" t="e">
        <f t="shared" si="48"/>
        <v>#N/A</v>
      </c>
      <c r="X31" s="265" t="e">
        <f t="shared" si="49"/>
        <v>#N/A</v>
      </c>
      <c r="Y31" s="263" t="e">
        <f t="shared" si="50"/>
        <v>#N/A</v>
      </c>
      <c r="Z31" s="275" t="e">
        <f t="shared" ref="Z31" si="221">Y31-Y30</f>
        <v>#N/A</v>
      </c>
      <c r="AA31" s="263" t="e">
        <f t="shared" si="52"/>
        <v>#N/A</v>
      </c>
      <c r="AB31" s="275" t="e">
        <f t="shared" ref="AB31" si="222">AA31-AA30</f>
        <v>#N/A</v>
      </c>
      <c r="AC31" s="263" t="e">
        <f t="shared" si="54"/>
        <v>#N/A</v>
      </c>
      <c r="AD31" s="275" t="e">
        <f t="shared" ref="AD31" si="223">AC31-AC30</f>
        <v>#N/A</v>
      </c>
      <c r="AE31" s="267" t="e">
        <f t="shared" si="56"/>
        <v>#N/A</v>
      </c>
      <c r="AF31" s="275" t="e">
        <f t="shared" ref="AF31" si="224">AE31-AE30</f>
        <v>#N/A</v>
      </c>
      <c r="AG31" s="267" t="e">
        <f t="shared" si="58"/>
        <v>#N/A</v>
      </c>
      <c r="AH31" s="275" t="e">
        <f t="shared" ref="AH31" si="225">AG31-AG30</f>
        <v>#N/A</v>
      </c>
      <c r="AI31" s="267" t="e">
        <f t="shared" si="60"/>
        <v>#N/A</v>
      </c>
      <c r="AJ31" s="275" t="e">
        <f t="shared" ref="AJ31" si="226">AI31-AI30</f>
        <v>#N/A</v>
      </c>
      <c r="AK31" s="267" t="e">
        <f t="shared" si="62"/>
        <v>#N/A</v>
      </c>
      <c r="AL31" s="279" t="e">
        <f t="shared" ref="AL31" si="227">AK31-AK30</f>
        <v>#N/A</v>
      </c>
      <c r="AM31" s="284"/>
      <c r="AN31" s="286"/>
      <c r="AO31" s="271"/>
      <c r="AP31" s="271"/>
      <c r="AQ31" s="273" t="e">
        <f t="shared" si="154"/>
        <v>#N/A</v>
      </c>
      <c r="AR31" s="273" t="e">
        <f t="shared" si="154"/>
        <v>#N/A</v>
      </c>
      <c r="AS31" s="285" t="e">
        <f>master!#REF!</f>
        <v>#REF!</v>
      </c>
      <c r="AT31" s="267" t="e">
        <f t="shared" si="26"/>
        <v>#N/A</v>
      </c>
      <c r="AU31" s="275" t="e">
        <f t="shared" si="176"/>
        <v>#N/A</v>
      </c>
      <c r="AV31" s="267" t="e">
        <f t="shared" si="36"/>
        <v>#N/A</v>
      </c>
      <c r="AW31" s="275" t="e">
        <f t="shared" si="64"/>
        <v>#N/A</v>
      </c>
      <c r="AX31" s="267" t="e">
        <f t="shared" si="65"/>
        <v>#N/A</v>
      </c>
      <c r="AY31" s="275" t="e">
        <f t="shared" si="66"/>
        <v>#N/A</v>
      </c>
      <c r="AZ31" s="267" t="e">
        <f t="shared" si="67"/>
        <v>#N/A</v>
      </c>
      <c r="BA31" s="275" t="e">
        <f t="shared" si="68"/>
        <v>#N/A</v>
      </c>
      <c r="BB31" s="267" t="e">
        <f t="shared" si="69"/>
        <v>#N/A</v>
      </c>
      <c r="BC31" s="275" t="e">
        <f t="shared" si="70"/>
        <v>#N/A</v>
      </c>
      <c r="BD31" s="267" t="e">
        <f t="shared" si="71"/>
        <v>#N/A</v>
      </c>
      <c r="BE31" s="275" t="e">
        <f t="shared" si="72"/>
        <v>#N/A</v>
      </c>
      <c r="BF31" s="267" t="e">
        <f t="shared" si="73"/>
        <v>#N/A</v>
      </c>
      <c r="BG31" s="275" t="e">
        <f t="shared" si="74"/>
        <v>#N/A</v>
      </c>
      <c r="BH31" s="267"/>
      <c r="BI31" s="275">
        <f t="shared" si="177"/>
        <v>0</v>
      </c>
      <c r="BJ31" s="267"/>
      <c r="BK31" s="275">
        <f t="shared" si="178"/>
        <v>0</v>
      </c>
      <c r="BL31" s="284"/>
      <c r="BM31" s="276"/>
      <c r="BN31" s="271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41" priority="4" operator="greaterThan">
      <formula>0</formula>
    </cfRule>
    <cfRule type="cellIs" dxfId="40" priority="5" operator="lessThan">
      <formula>0</formula>
    </cfRule>
  </conditionalFormatting>
  <conditionalFormatting sqref="E32:BR1048576">
    <cfRule type="containsErrors" dxfId="39" priority="3">
      <formula>ISERROR(E32)</formula>
    </cfRule>
  </conditionalFormatting>
  <conditionalFormatting sqref="E1:BR3 F4:F6 BH4:BR31 F7:G7 E4:E31 I7 K7 M7 F14:O31 F8:M13 O7:O13 Q7:Q31 S7:S31 U7:U31 W7 AY4:AY6 BA4:BA6 BC4:BC6 BE4:BE6 BG4:BG7 Y7:BF7 W8:BG31">
    <cfRule type="containsErrors" dxfId="38" priority="2">
      <formula>ISERROR(E1)</formula>
    </cfRule>
  </conditionalFormatting>
  <conditionalFormatting sqref="G4:AX5 H7 J7 L7 P7:P31 N7:N13 R7:R31 T7:T31 V7:V31 G6:W6 Y6:AX6 X6:X7">
    <cfRule type="containsErrors" dxfId="37" priority="1">
      <formula>ISERROR(G4)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7030A0"/>
  </sheetPr>
  <dimension ref="A1:EU39"/>
  <sheetViews>
    <sheetView zoomScale="83" zoomScaleNormal="83" workbookViewId="0">
      <pane xSplit="4" ySplit="3" topLeftCell="AL4" activePane="bottomRight" state="frozen"/>
      <selection pane="bottomRight" activeCell="AQ11" sqref="AQ11"/>
      <selection pane="bottomLeft" activeCell="A4" sqref="A4"/>
      <selection pane="topRight" activeCell="E1" sqref="E1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8.625" style="222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70" width="8.625" style="222"/>
    <col min="71" max="106" width="0.875" style="222" customWidth="1"/>
    <col min="107" max="107" width="12.5" style="222" customWidth="1"/>
    <col min="108" max="108" width="15.25" style="222" customWidth="1"/>
    <col min="109" max="109" width="12.125" style="222" customWidth="1"/>
    <col min="110" max="110" width="8.125" style="222" customWidth="1"/>
    <col min="111" max="111" width="8.5" style="222" customWidth="1"/>
    <col min="112" max="112" width="9.875" style="222" customWidth="1"/>
    <col min="113" max="113" width="6" style="222" customWidth="1"/>
    <col min="114" max="114" width="14.625" style="222" customWidth="1"/>
    <col min="115" max="115" width="16.25" style="222" customWidth="1"/>
    <col min="116" max="116" width="11" style="222" customWidth="1"/>
    <col min="117" max="125" width="1.125" style="222" customWidth="1"/>
    <col min="126" max="126" width="12.5" style="222" customWidth="1"/>
    <col min="127" max="127" width="15.25" style="222" customWidth="1"/>
    <col min="128" max="133" width="5.875" style="222" customWidth="1"/>
    <col min="134" max="134" width="6.75" style="222" customWidth="1"/>
    <col min="135" max="142" width="5.875" style="222" customWidth="1"/>
    <col min="143" max="143" width="6.625" style="222" customWidth="1"/>
    <col min="144" max="149" width="6.75" style="222" customWidth="1"/>
    <col min="150" max="150" width="7.25" style="222" customWidth="1"/>
    <col min="151" max="151" width="10.625" style="222" customWidth="1"/>
    <col min="152" max="152" width="14" style="222" bestFit="1" customWidth="1"/>
    <col min="153" max="16384" width="8.625" style="222"/>
  </cols>
  <sheetData>
    <row r="1" spans="1:151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1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27</v>
      </c>
      <c r="DV2" s="323" t="s">
        <v>46</v>
      </c>
      <c r="DW2" s="324" t="s">
        <v>27</v>
      </c>
    </row>
    <row r="3" spans="1:151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248"/>
      <c r="BO3" s="256" t="s">
        <v>8</v>
      </c>
      <c r="BP3" s="249" t="s">
        <v>74</v>
      </c>
      <c r="BQ3" s="249" t="s">
        <v>75</v>
      </c>
      <c r="BR3" s="250" t="s">
        <v>71</v>
      </c>
    </row>
    <row r="4" spans="1:151">
      <c r="A4" s="257">
        <v>44792</v>
      </c>
      <c r="B4" s="258">
        <v>1</v>
      </c>
      <c r="C4" s="259">
        <f>[1]master!K5</f>
        <v>115</v>
      </c>
      <c r="D4" s="260"/>
      <c r="E4" s="261">
        <f t="shared" ref="E4:E31" si="0">AVERAGE(G4,I4,K4,M4,O4,Q4,S4,U4,W4,Y4,AA4,AC4,AE4,AG4,AI4,AK4)</f>
        <v>137.6</v>
      </c>
      <c r="F4" s="262"/>
      <c r="G4" s="263"/>
      <c r="H4" s="262"/>
      <c r="I4" s="263">
        <v>136.4</v>
      </c>
      <c r="J4" s="262">
        <v>134.4</v>
      </c>
      <c r="K4" s="263">
        <v>138.65</v>
      </c>
      <c r="L4" s="262">
        <v>135.65</v>
      </c>
      <c r="M4" s="263">
        <v>134.25</v>
      </c>
      <c r="N4" s="262">
        <v>130.25</v>
      </c>
      <c r="O4" s="263">
        <v>135.65</v>
      </c>
      <c r="P4" s="262">
        <v>130.65</v>
      </c>
      <c r="Q4" s="263">
        <v>137.15</v>
      </c>
      <c r="R4" s="262">
        <v>131.15</v>
      </c>
      <c r="S4" s="263">
        <v>139.69999999999999</v>
      </c>
      <c r="T4" s="302">
        <v>132.69999999999999</v>
      </c>
      <c r="U4" s="263">
        <v>141.4</v>
      </c>
      <c r="V4" s="275">
        <v>133.4</v>
      </c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v>#N/A</v>
      </c>
      <c r="AR4" s="273" t="e">
        <v>#N/A</v>
      </c>
      <c r="AS4" s="274">
        <v>150</v>
      </c>
      <c r="AT4" s="267">
        <v>147.69999999999999</v>
      </c>
      <c r="AU4" s="275"/>
      <c r="AV4" s="267">
        <v>147.69999999999999</v>
      </c>
      <c r="AW4" s="275"/>
      <c r="AX4" s="267"/>
      <c r="AY4" s="275"/>
      <c r="AZ4" s="267"/>
      <c r="BA4" s="275"/>
      <c r="BB4" s="267"/>
      <c r="BC4" s="275"/>
      <c r="BD4" s="267"/>
      <c r="BE4" s="275"/>
      <c r="BF4" s="267"/>
      <c r="BG4" s="275"/>
      <c r="BH4" s="267"/>
      <c r="BI4" s="275"/>
      <c r="BJ4" s="267"/>
      <c r="BK4" s="275"/>
      <c r="BL4" s="269">
        <v>31</v>
      </c>
      <c r="BM4" s="276"/>
      <c r="BN4" s="271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  <c r="DV4" s="323" t="s">
        <v>7</v>
      </c>
      <c r="DW4" s="323" t="s">
        <v>6</v>
      </c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 s="324"/>
    </row>
    <row r="5" spans="1:151">
      <c r="A5" s="257">
        <f>A4+7</f>
        <v>44799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256.38285714285718</v>
      </c>
      <c r="F5" s="264">
        <f>E5-E4</f>
        <v>118.78285714285718</v>
      </c>
      <c r="G5" s="263"/>
      <c r="H5" s="264"/>
      <c r="I5" s="263">
        <v>225.52</v>
      </c>
      <c r="J5" s="264">
        <v>89.12</v>
      </c>
      <c r="K5" s="263">
        <v>254.32</v>
      </c>
      <c r="L5" s="264">
        <v>115.66999999999999</v>
      </c>
      <c r="M5" s="263">
        <v>265.3</v>
      </c>
      <c r="N5" s="264">
        <v>131.05000000000001</v>
      </c>
      <c r="O5" s="263">
        <v>257.22000000000003</v>
      </c>
      <c r="P5" s="264">
        <v>121.57000000000002</v>
      </c>
      <c r="Q5" s="263">
        <v>257.12</v>
      </c>
      <c r="R5" s="264">
        <v>119.97</v>
      </c>
      <c r="S5" s="263">
        <v>269.38</v>
      </c>
      <c r="T5" s="264">
        <v>129.68</v>
      </c>
      <c r="U5" s="263">
        <v>265.82</v>
      </c>
      <c r="V5" s="265">
        <v>124.41999999999999</v>
      </c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79"/>
      <c r="AM5" s="269">
        <v>28</v>
      </c>
      <c r="AN5" s="270"/>
      <c r="AO5" s="271">
        <v>0</v>
      </c>
      <c r="AP5" s="271"/>
      <c r="AQ5" s="272" t="e">
        <v>#N/A</v>
      </c>
      <c r="AR5" s="273" t="e">
        <v>#N/A</v>
      </c>
      <c r="AS5" s="274">
        <v>320</v>
      </c>
      <c r="AT5" s="267">
        <v>284</v>
      </c>
      <c r="AU5" s="311">
        <v>136.30000000000001</v>
      </c>
      <c r="AV5" s="267">
        <v>284</v>
      </c>
      <c r="AW5" s="275">
        <v>136.30000000000001</v>
      </c>
      <c r="AX5" s="267"/>
      <c r="AY5" s="275"/>
      <c r="AZ5" s="267"/>
      <c r="BA5" s="275"/>
      <c r="BB5" s="267"/>
      <c r="BC5" s="275"/>
      <c r="BD5" s="267"/>
      <c r="BE5" s="275"/>
      <c r="BF5" s="267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1"/>
      <c r="BO5" s="277" t="e">
        <f t="shared" ref="BO5:BO28" si="1">IF(DH8&gt;0,DH8,NA())</f>
        <v>#N/A</v>
      </c>
      <c r="BP5" s="273"/>
      <c r="BQ5" s="273"/>
      <c r="BR5" s="273" t="e">
        <f t="shared" ref="BR5:BR28" si="2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4"/>
      <c r="DW5" s="324" t="s">
        <v>11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 t="s">
        <v>12</v>
      </c>
      <c r="EN5" s="324" t="s">
        <v>13</v>
      </c>
      <c r="EO5" s="324"/>
      <c r="EP5" s="324"/>
      <c r="EQ5" s="324"/>
      <c r="ER5" s="324"/>
      <c r="ES5" s="324"/>
      <c r="ET5" s="324" t="s">
        <v>14</v>
      </c>
      <c r="EU5" s="324" t="s">
        <v>79</v>
      </c>
    </row>
    <row r="6" spans="1:151">
      <c r="A6" s="257">
        <f t="shared" ref="A6:A28" si="3">A5+7</f>
        <v>44806</v>
      </c>
      <c r="B6" s="258">
        <v>3</v>
      </c>
      <c r="C6" s="259">
        <f>[1]master!K7</f>
        <v>335</v>
      </c>
      <c r="D6" s="260">
        <f t="shared" ref="D6:D29" si="4">C6-C5</f>
        <v>120</v>
      </c>
      <c r="E6" s="261">
        <f t="shared" si="0"/>
        <v>370.69602272727263</v>
      </c>
      <c r="F6" s="264">
        <f>E6-E5</f>
        <v>114.31316558441546</v>
      </c>
      <c r="G6" s="263">
        <v>351.78</v>
      </c>
      <c r="H6" s="264"/>
      <c r="I6" s="263">
        <v>347.52</v>
      </c>
      <c r="J6" s="264">
        <v>121.99999999999997</v>
      </c>
      <c r="K6" s="263">
        <v>359.86</v>
      </c>
      <c r="L6" s="264">
        <v>105.54000000000002</v>
      </c>
      <c r="M6" s="263">
        <v>365.61818181818182</v>
      </c>
      <c r="N6" s="264">
        <v>100.31818181818181</v>
      </c>
      <c r="O6" s="263">
        <v>374.61818181818182</v>
      </c>
      <c r="P6" s="264">
        <f t="shared" ref="P6:P31" si="5">O6-O5</f>
        <v>117.3981818181818</v>
      </c>
      <c r="Q6" s="263">
        <v>376.7</v>
      </c>
      <c r="R6" s="264">
        <v>119.57999999999998</v>
      </c>
      <c r="S6" s="263">
        <v>372.18</v>
      </c>
      <c r="T6" s="264">
        <v>102.80000000000001</v>
      </c>
      <c r="U6" s="263">
        <v>362.06</v>
      </c>
      <c r="V6" s="265">
        <v>96.240000000000009</v>
      </c>
      <c r="W6" s="263">
        <v>377.1</v>
      </c>
      <c r="X6" s="265" t="e">
        <v>#N/A</v>
      </c>
      <c r="Y6" s="263">
        <v>375.56</v>
      </c>
      <c r="Z6" s="265" t="e">
        <v>#N/A</v>
      </c>
      <c r="AA6" s="263">
        <v>373.42</v>
      </c>
      <c r="AB6" s="265" t="e">
        <v>#N/A</v>
      </c>
      <c r="AC6" s="263">
        <v>386.36</v>
      </c>
      <c r="AD6" s="265" t="e">
        <v>#N/A</v>
      </c>
      <c r="AE6" s="267">
        <v>379.02</v>
      </c>
      <c r="AF6" s="265" t="e">
        <v>#N/A</v>
      </c>
      <c r="AG6" s="267">
        <v>378.32</v>
      </c>
      <c r="AH6" s="265" t="e">
        <v>#N/A</v>
      </c>
      <c r="AI6" s="267">
        <v>384.1</v>
      </c>
      <c r="AJ6" s="265" t="e">
        <v>#N/A</v>
      </c>
      <c r="AK6" s="267">
        <v>366.92</v>
      </c>
      <c r="AL6" s="279" t="e">
        <v>#N/A</v>
      </c>
      <c r="AM6" s="269">
        <v>31</v>
      </c>
      <c r="AN6" s="270"/>
      <c r="AO6" s="271">
        <v>0</v>
      </c>
      <c r="AP6" s="271"/>
      <c r="AQ6" s="272" t="e">
        <v>#N/A</v>
      </c>
      <c r="AR6" s="273" t="e">
        <v>#N/A</v>
      </c>
      <c r="AS6" s="274">
        <v>525</v>
      </c>
      <c r="AT6" s="267">
        <v>494</v>
      </c>
      <c r="AU6" s="311">
        <v>210</v>
      </c>
      <c r="AV6" s="267">
        <v>502</v>
      </c>
      <c r="AW6" s="275">
        <v>218</v>
      </c>
      <c r="AX6" s="267">
        <v>485</v>
      </c>
      <c r="AY6" s="275"/>
      <c r="AZ6" s="267"/>
      <c r="BA6" s="275"/>
      <c r="BB6" s="267"/>
      <c r="BC6" s="275"/>
      <c r="BD6" s="267"/>
      <c r="BE6" s="275"/>
      <c r="BF6" s="267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1"/>
      <c r="BO6" s="277" t="e">
        <f t="shared" si="1"/>
        <v>#N/A</v>
      </c>
      <c r="BP6" s="273"/>
      <c r="BQ6" s="273"/>
      <c r="BR6" s="273" t="e">
        <f t="shared" si="2"/>
        <v>#N/A</v>
      </c>
      <c r="DC6" s="323" t="s">
        <v>17</v>
      </c>
      <c r="DD6" s="324"/>
      <c r="DE6" s="324"/>
      <c r="DF6" s="324"/>
      <c r="DV6" s="323" t="s">
        <v>17</v>
      </c>
      <c r="DW6" s="324">
        <v>1</v>
      </c>
      <c r="DX6" s="324">
        <v>2</v>
      </c>
      <c r="DY6" s="324">
        <v>3</v>
      </c>
      <c r="DZ6" s="324">
        <v>4</v>
      </c>
      <c r="EA6" s="324">
        <v>5</v>
      </c>
      <c r="EB6" s="324">
        <v>6</v>
      </c>
      <c r="EC6" s="324">
        <v>7</v>
      </c>
      <c r="ED6" s="324">
        <v>8</v>
      </c>
      <c r="EE6" s="324">
        <v>9</v>
      </c>
      <c r="EF6" s="324">
        <v>10</v>
      </c>
      <c r="EG6" s="324">
        <v>11</v>
      </c>
      <c r="EH6" s="324">
        <v>12</v>
      </c>
      <c r="EI6" s="324">
        <v>13</v>
      </c>
      <c r="EJ6" s="324">
        <v>14</v>
      </c>
      <c r="EK6" s="324">
        <v>15</v>
      </c>
      <c r="EL6" s="324">
        <v>16</v>
      </c>
      <c r="EM6" s="324"/>
      <c r="EN6" s="324">
        <v>2</v>
      </c>
      <c r="EO6" s="324">
        <v>3</v>
      </c>
      <c r="EP6" s="324">
        <v>4</v>
      </c>
      <c r="EQ6" s="324">
        <v>5</v>
      </c>
      <c r="ER6" s="324">
        <v>6</v>
      </c>
      <c r="ES6" s="324">
        <v>7</v>
      </c>
      <c r="ET6" s="324"/>
      <c r="EU6" s="324"/>
    </row>
    <row r="7" spans="1:151">
      <c r="A7" s="257">
        <f t="shared" si="3"/>
        <v>44813</v>
      </c>
      <c r="B7" s="258">
        <v>4</v>
      </c>
      <c r="C7" s="259">
        <f>[1]master!K8</f>
        <v>470</v>
      </c>
      <c r="D7" s="260">
        <f t="shared" si="4"/>
        <v>135</v>
      </c>
      <c r="E7" s="261">
        <f>AVERAGE(G7,I7,K7,M7,O7,Q7,S7,U7,W7,Y7,AA7,AC7,AE7,AG7,AI7,AK7)</f>
        <v>512.5</v>
      </c>
      <c r="F7" s="278">
        <f t="shared" ref="F7:F31" si="6">E7-E6</f>
        <v>141.80397727272737</v>
      </c>
      <c r="G7" s="263">
        <f>IF(DW7&gt;0,DW7,NA())</f>
        <v>538</v>
      </c>
      <c r="H7" s="264">
        <f>G7-G6</f>
        <v>186.22000000000003</v>
      </c>
      <c r="I7" s="305">
        <f>IF(DX7&gt;0,DX7,NA())</f>
        <v>522</v>
      </c>
      <c r="J7" s="264">
        <f>I7-I6</f>
        <v>174.48000000000002</v>
      </c>
      <c r="K7" s="306">
        <f>IF(DY7&gt;0,DY7,NA())</f>
        <v>496</v>
      </c>
      <c r="L7" s="264">
        <f>K7-K6</f>
        <v>136.13999999999999</v>
      </c>
      <c r="M7" s="307">
        <f>IF(DZ7&gt;0,DZ7,NA())</f>
        <v>521</v>
      </c>
      <c r="N7" s="264">
        <f>M7-M6</f>
        <v>155.38181818181818</v>
      </c>
      <c r="O7" s="308">
        <f>IF(EA7&gt;0,EA7,NA())</f>
        <v>538</v>
      </c>
      <c r="P7" s="264">
        <f t="shared" si="5"/>
        <v>163.38181818181818</v>
      </c>
      <c r="Q7" s="309">
        <f>IF(EB7&gt;0,EB7,NA())</f>
        <v>493</v>
      </c>
      <c r="R7" s="264">
        <f>Q7-Q6</f>
        <v>116.30000000000001</v>
      </c>
      <c r="S7" s="267">
        <f>IF(EC7&gt;0,EC7,NA())</f>
        <v>519</v>
      </c>
      <c r="T7" s="264">
        <f>S7-S6</f>
        <v>146.82</v>
      </c>
      <c r="U7" s="267">
        <f>IF(ED7&gt;0,ED7,NA())</f>
        <v>520</v>
      </c>
      <c r="V7" s="265">
        <f>U7-U6</f>
        <v>157.94</v>
      </c>
      <c r="W7" s="266">
        <f>IF(EE7&gt;0,EE7,NA())</f>
        <v>513</v>
      </c>
      <c r="X7" s="265">
        <f>W7-W6</f>
        <v>135.89999999999998</v>
      </c>
      <c r="Y7" s="266">
        <f>IF(EF7&gt;0,EF7,NA())</f>
        <v>501</v>
      </c>
      <c r="Z7" s="265">
        <f>Y7-Y6</f>
        <v>125.44</v>
      </c>
      <c r="AA7" s="267">
        <f>IF(EG7&gt;0,EG7,NA())</f>
        <v>500</v>
      </c>
      <c r="AB7" s="265">
        <f>AA7-AA6</f>
        <v>126.57999999999998</v>
      </c>
      <c r="AC7" s="267">
        <f>IF(EH7&gt;0,EH7,NA())</f>
        <v>532</v>
      </c>
      <c r="AD7" s="265">
        <f>AC7-AC6</f>
        <v>145.63999999999999</v>
      </c>
      <c r="AE7" s="267">
        <f>IF(EI7&gt;0,EI7,NA())</f>
        <v>498</v>
      </c>
      <c r="AF7" s="265">
        <f>AE7-AE6</f>
        <v>118.98000000000002</v>
      </c>
      <c r="AG7" s="267">
        <f>IF(EJ7&gt;0,EJ7,NA())</f>
        <v>492</v>
      </c>
      <c r="AH7" s="265">
        <f>AG7-AG6</f>
        <v>113.68</v>
      </c>
      <c r="AI7" s="266">
        <f>IF(EK7&gt;0,EK7,NA())</f>
        <v>507</v>
      </c>
      <c r="AJ7" s="265">
        <f>AI7-AI6</f>
        <v>122.89999999999998</v>
      </c>
      <c r="AK7" s="266">
        <f>IF(EL7&gt;0,EL7,NA())</f>
        <v>510</v>
      </c>
      <c r="AL7" s="304">
        <f>AK7-AK6</f>
        <v>143.07999999999998</v>
      </c>
      <c r="AM7" s="269">
        <v>33</v>
      </c>
      <c r="AN7" s="270"/>
      <c r="AO7" s="271">
        <f t="shared" ref="AO7:AO28" si="7">AN7-AN6</f>
        <v>0</v>
      </c>
      <c r="AP7" s="271"/>
      <c r="AQ7" s="272">
        <v>60</v>
      </c>
      <c r="AR7" s="273" t="e">
        <f t="shared" ref="AQ7:AR20" si="8">IF(DF10&gt;0,DF10,NA())</f>
        <v>#N/A</v>
      </c>
      <c r="AS7" s="274">
        <v>755</v>
      </c>
      <c r="AT7" s="267">
        <f>AVERAGE(AV7,AX7,AZ7,BB7,BD7,BF7,BH7,BJ7)</f>
        <v>698.33333333333337</v>
      </c>
      <c r="AU7" s="311">
        <f>AT7-AT6</f>
        <v>204.33333333333337</v>
      </c>
      <c r="AV7" s="267">
        <f>IF(EN7&gt;0,EN7,NA())</f>
        <v>695</v>
      </c>
      <c r="AW7" s="275">
        <f>AV7-AV5</f>
        <v>411</v>
      </c>
      <c r="AX7" s="267">
        <f>IF(EO7&gt;0,EO7,NA())</f>
        <v>739</v>
      </c>
      <c r="AY7" s="275">
        <f>AX7-AX5</f>
        <v>739</v>
      </c>
      <c r="AZ7" s="267">
        <f>IF(EP7&gt;0,EP7,NA())</f>
        <v>759</v>
      </c>
      <c r="BA7" s="275">
        <f>AZ7-AZ5</f>
        <v>759</v>
      </c>
      <c r="BB7" s="267">
        <f>IF(EQ7&gt;0,EQ7,NA())</f>
        <v>665</v>
      </c>
      <c r="BC7" s="275">
        <f>BB7-BB5</f>
        <v>665</v>
      </c>
      <c r="BD7" s="267">
        <f>IF(ER7&gt;0,ER7,NA())</f>
        <v>660</v>
      </c>
      <c r="BE7" s="275">
        <f>BD7-BD5</f>
        <v>660</v>
      </c>
      <c r="BF7" s="267">
        <f>IF(ES7&gt;0,ES7,NA())</f>
        <v>672</v>
      </c>
      <c r="BG7" s="275"/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1"/>
      <c r="BO7" s="277" t="e">
        <f t="shared" si="1"/>
        <v>#N/A</v>
      </c>
      <c r="BP7" s="273"/>
      <c r="BQ7" s="273"/>
      <c r="BR7" s="273" t="e">
        <f t="shared" si="2"/>
        <v>#N/A</v>
      </c>
      <c r="DV7" s="325">
        <v>4</v>
      </c>
      <c r="DW7" s="326">
        <v>538</v>
      </c>
      <c r="DX7" s="326">
        <v>522</v>
      </c>
      <c r="DY7" s="326">
        <v>496</v>
      </c>
      <c r="DZ7" s="326">
        <v>521</v>
      </c>
      <c r="EA7" s="326">
        <v>538</v>
      </c>
      <c r="EB7" s="326">
        <v>493</v>
      </c>
      <c r="EC7" s="326">
        <v>519</v>
      </c>
      <c r="ED7" s="326">
        <v>520</v>
      </c>
      <c r="EE7" s="326">
        <v>513</v>
      </c>
      <c r="EF7" s="326">
        <v>501</v>
      </c>
      <c r="EG7" s="326">
        <v>500</v>
      </c>
      <c r="EH7" s="326">
        <v>532</v>
      </c>
      <c r="EI7" s="326">
        <v>498</v>
      </c>
      <c r="EJ7" s="326">
        <v>492</v>
      </c>
      <c r="EK7" s="326">
        <v>507</v>
      </c>
      <c r="EL7" s="326">
        <v>510</v>
      </c>
      <c r="EM7" s="326">
        <v>512.5</v>
      </c>
      <c r="EN7" s="326">
        <v>695</v>
      </c>
      <c r="EO7" s="326">
        <v>739</v>
      </c>
      <c r="EP7" s="326">
        <v>759</v>
      </c>
      <c r="EQ7" s="326">
        <v>665</v>
      </c>
      <c r="ER7" s="326">
        <v>660</v>
      </c>
      <c r="ES7" s="326">
        <v>672</v>
      </c>
      <c r="ET7" s="326">
        <v>698.33333333333337</v>
      </c>
      <c r="EU7" s="326">
        <v>563.18181818181813</v>
      </c>
    </row>
    <row r="8" spans="1:151">
      <c r="A8" s="257">
        <f t="shared" si="3"/>
        <v>44820</v>
      </c>
      <c r="B8" s="258">
        <v>5</v>
      </c>
      <c r="C8" s="259">
        <f>[1]master!K9</f>
        <v>590</v>
      </c>
      <c r="D8" s="260">
        <f t="shared" si="4"/>
        <v>120</v>
      </c>
      <c r="E8" s="261">
        <f t="shared" si="0"/>
        <v>613.4375</v>
      </c>
      <c r="F8" s="278">
        <f t="shared" si="6"/>
        <v>100.9375</v>
      </c>
      <c r="G8" s="263">
        <f>IF(DW8&gt;0,DW8,NA())</f>
        <v>660</v>
      </c>
      <c r="H8" s="264">
        <f>G8-G7</f>
        <v>122</v>
      </c>
      <c r="I8" s="305">
        <f>IF(DX8&gt;0,DX8,NA())</f>
        <v>627</v>
      </c>
      <c r="J8" s="264">
        <f>I8-I7</f>
        <v>105</v>
      </c>
      <c r="K8" s="306">
        <f>IF(DY8&gt;0,DY8,NA())</f>
        <v>629</v>
      </c>
      <c r="L8" s="264">
        <f>K8-K7</f>
        <v>133</v>
      </c>
      <c r="M8" s="307">
        <f>IF(DZ8&gt;0,DZ8,NA())</f>
        <v>563</v>
      </c>
      <c r="N8" s="264">
        <f>M8-M7</f>
        <v>42</v>
      </c>
      <c r="O8" s="308">
        <f>IF(EA8&gt;0,EA8,NA())</f>
        <v>539</v>
      </c>
      <c r="P8" s="264">
        <f t="shared" si="5"/>
        <v>1</v>
      </c>
      <c r="Q8" s="309">
        <f>IF(EB8&gt;0,EB8,NA())</f>
        <v>539</v>
      </c>
      <c r="R8" s="264">
        <f t="shared" ref="R8:T31" si="9">Q8-Q7</f>
        <v>46</v>
      </c>
      <c r="S8" s="267">
        <f>IF(EC8&gt;0,EC8,NA())</f>
        <v>675</v>
      </c>
      <c r="T8" s="264">
        <f t="shared" si="9"/>
        <v>156</v>
      </c>
      <c r="U8" s="267">
        <f>IF(ED8&gt;0,ED8,NA())</f>
        <v>663</v>
      </c>
      <c r="V8" s="265">
        <f t="shared" ref="V8" si="10">U8-U7</f>
        <v>143</v>
      </c>
      <c r="W8" s="266">
        <f>IF(EE8&gt;0,EE8,NA())</f>
        <v>599</v>
      </c>
      <c r="X8" s="265">
        <f t="shared" ref="X8" si="11">W8-W7</f>
        <v>86</v>
      </c>
      <c r="Y8" s="266">
        <f>IF(EF8&gt;0,EF8,NA())</f>
        <v>565</v>
      </c>
      <c r="Z8" s="265">
        <f t="shared" ref="Z8" si="12">Y8-Y7</f>
        <v>64</v>
      </c>
      <c r="AA8" s="267">
        <f>IF(EG8&gt;0,EG8,NA())</f>
        <v>604</v>
      </c>
      <c r="AB8" s="265">
        <f t="shared" ref="AB8" si="13">AA8-AA7</f>
        <v>104</v>
      </c>
      <c r="AC8" s="267">
        <f>IF(EH8&gt;0,EH8,NA())</f>
        <v>602</v>
      </c>
      <c r="AD8" s="265">
        <f t="shared" ref="AD8" si="14">AC8-AC7</f>
        <v>70</v>
      </c>
      <c r="AE8" s="267">
        <f>IF(EI8&gt;0,EI8,NA())</f>
        <v>593</v>
      </c>
      <c r="AF8" s="265">
        <f t="shared" ref="AF8" si="15">AE8-AE7</f>
        <v>95</v>
      </c>
      <c r="AG8" s="267">
        <f>IF(EJ8&gt;0,EJ8,NA())</f>
        <v>648</v>
      </c>
      <c r="AH8" s="265">
        <f t="shared" ref="AH8" si="16">AG8-AG7</f>
        <v>156</v>
      </c>
      <c r="AI8" s="266">
        <f>IF(EK8&gt;0,EK8,NA())</f>
        <v>672</v>
      </c>
      <c r="AJ8" s="265">
        <f t="shared" ref="AJ8" si="17">AI8-AI7</f>
        <v>165</v>
      </c>
      <c r="AK8" s="266">
        <f>IF(EL8&gt;0,EL8,NA())</f>
        <v>637</v>
      </c>
      <c r="AL8" s="279">
        <f t="shared" ref="AL8" si="18">AK8-AK7</f>
        <v>127</v>
      </c>
      <c r="AM8" s="269">
        <v>35</v>
      </c>
      <c r="AN8" s="270"/>
      <c r="AO8" s="271">
        <f t="shared" si="7"/>
        <v>0</v>
      </c>
      <c r="AP8" s="271"/>
      <c r="AQ8" s="272">
        <v>60</v>
      </c>
      <c r="AR8" s="273" t="e">
        <f t="shared" si="8"/>
        <v>#N/A</v>
      </c>
      <c r="AS8" s="274">
        <v>945</v>
      </c>
      <c r="AT8" s="267">
        <f t="shared" ref="AT8:AT31" si="19">AVERAGE(AV8,AX8,AZ8,BB8,BD8,BF8,BH8,BJ8)</f>
        <v>867.83333333333337</v>
      </c>
      <c r="AU8" s="311">
        <f t="shared" ref="AU8:AU22" si="20">AT8-AT7</f>
        <v>169.5</v>
      </c>
      <c r="AV8" s="267">
        <f>IF(EN8&gt;0,EN8,NA())</f>
        <v>840</v>
      </c>
      <c r="AW8" s="275">
        <f>AV8-AV7</f>
        <v>145</v>
      </c>
      <c r="AX8" s="267">
        <f>IF(EO8&gt;0,EO8,NA())</f>
        <v>825</v>
      </c>
      <c r="AY8" s="275">
        <f>AX8-AX7</f>
        <v>86</v>
      </c>
      <c r="AZ8" s="267">
        <f>IF(EP8&gt;0,EP8,NA())</f>
        <v>871</v>
      </c>
      <c r="BA8" s="275">
        <f>AZ8-AZ7</f>
        <v>112</v>
      </c>
      <c r="BB8" s="267">
        <f>IF(EQ8&gt;0,EQ8,NA())</f>
        <v>882</v>
      </c>
      <c r="BC8" s="275">
        <f>BB8-BB7</f>
        <v>217</v>
      </c>
      <c r="BD8" s="267">
        <f>IF(ER8&gt;0,ER8,NA())</f>
        <v>933</v>
      </c>
      <c r="BE8" s="275">
        <f>BD8-BD7</f>
        <v>273</v>
      </c>
      <c r="BF8" s="267">
        <f>IF(ES8&gt;0,ES8,NA())</f>
        <v>856</v>
      </c>
      <c r="BG8" s="275">
        <f>BF8-BF7</f>
        <v>184</v>
      </c>
      <c r="BH8" s="267"/>
      <c r="BI8" s="275">
        <f>BH8-BH7</f>
        <v>0</v>
      </c>
      <c r="BJ8" s="267"/>
      <c r="BK8" s="275">
        <f t="shared" ref="BK8:BK22" si="21">BJ8-BJ7</f>
        <v>0</v>
      </c>
      <c r="BL8" s="269">
        <v>53</v>
      </c>
      <c r="BM8" s="276"/>
      <c r="BN8" s="271"/>
      <c r="BO8" s="277" t="e">
        <f t="shared" si="1"/>
        <v>#N/A</v>
      </c>
      <c r="BP8" s="273"/>
      <c r="BQ8" s="273"/>
      <c r="BR8" s="273" t="e">
        <f t="shared" si="2"/>
        <v>#N/A</v>
      </c>
      <c r="DV8" s="325">
        <v>5</v>
      </c>
      <c r="DW8" s="326">
        <v>660</v>
      </c>
      <c r="DX8" s="326">
        <v>627</v>
      </c>
      <c r="DY8" s="326">
        <v>629</v>
      </c>
      <c r="DZ8" s="326">
        <v>563</v>
      </c>
      <c r="EA8" s="326">
        <v>539</v>
      </c>
      <c r="EB8" s="326">
        <v>539</v>
      </c>
      <c r="EC8" s="326">
        <v>675</v>
      </c>
      <c r="ED8" s="326">
        <v>663</v>
      </c>
      <c r="EE8" s="326">
        <v>599</v>
      </c>
      <c r="EF8" s="326">
        <v>565</v>
      </c>
      <c r="EG8" s="326">
        <v>604</v>
      </c>
      <c r="EH8" s="326">
        <v>602</v>
      </c>
      <c r="EI8" s="326">
        <v>593</v>
      </c>
      <c r="EJ8" s="326">
        <v>648</v>
      </c>
      <c r="EK8" s="326">
        <v>672</v>
      </c>
      <c r="EL8" s="326">
        <v>637</v>
      </c>
      <c r="EM8" s="326">
        <v>613.4375</v>
      </c>
      <c r="EN8" s="326">
        <v>840</v>
      </c>
      <c r="EO8" s="326">
        <v>825</v>
      </c>
      <c r="EP8" s="326">
        <v>871</v>
      </c>
      <c r="EQ8" s="326">
        <v>882</v>
      </c>
      <c r="ER8" s="326">
        <v>933</v>
      </c>
      <c r="ES8" s="326">
        <v>856</v>
      </c>
      <c r="ET8" s="326">
        <v>867.83333333333337</v>
      </c>
      <c r="EU8" s="326">
        <v>682.81818181818187</v>
      </c>
    </row>
    <row r="9" spans="1:151">
      <c r="A9" s="257">
        <f t="shared" si="3"/>
        <v>44827</v>
      </c>
      <c r="B9" s="258">
        <v>6</v>
      </c>
      <c r="C9" s="259">
        <f>[1]master!K10</f>
        <v>700</v>
      </c>
      <c r="D9" s="260">
        <f t="shared" si="4"/>
        <v>110</v>
      </c>
      <c r="E9" s="261">
        <f t="shared" si="0"/>
        <v>737.1875</v>
      </c>
      <c r="F9" s="265">
        <f t="shared" si="6"/>
        <v>123.75</v>
      </c>
      <c r="G9" s="263">
        <f>IF(DW9&gt;0,DW9,NA())</f>
        <v>775</v>
      </c>
      <c r="H9" s="264">
        <f>G9-G8</f>
        <v>115</v>
      </c>
      <c r="I9" s="305">
        <f>IF(DX9&gt;0,DX9,NA())</f>
        <v>753</v>
      </c>
      <c r="J9" s="264">
        <f>I9-I8</f>
        <v>126</v>
      </c>
      <c r="K9" s="267">
        <f>IF(DY9&gt;0,DY9,NA())</f>
        <v>738</v>
      </c>
      <c r="L9" s="264">
        <f>K9-K8</f>
        <v>109</v>
      </c>
      <c r="M9" s="267">
        <f>IF(DZ9&gt;0,DZ9,NA())</f>
        <v>731</v>
      </c>
      <c r="N9" s="264">
        <f>M9-M8</f>
        <v>168</v>
      </c>
      <c r="O9" s="267">
        <f>IF(EA9&gt;0,EA9,NA())</f>
        <v>643</v>
      </c>
      <c r="P9" s="264">
        <f t="shared" si="5"/>
        <v>104</v>
      </c>
      <c r="Q9" s="267">
        <f>IF(EB9&gt;0,EB9,NA())</f>
        <v>650</v>
      </c>
      <c r="R9" s="264">
        <f t="shared" si="9"/>
        <v>111</v>
      </c>
      <c r="S9" s="267">
        <f>IF(EC9&gt;0,EC9,NA())</f>
        <v>803</v>
      </c>
      <c r="T9" s="265">
        <f t="shared" si="9"/>
        <v>128</v>
      </c>
      <c r="U9" s="267">
        <f>IF(ED9&gt;0,ED9,NA())</f>
        <v>806</v>
      </c>
      <c r="V9" s="265">
        <f t="shared" ref="V9" si="22">U9-U8</f>
        <v>143</v>
      </c>
      <c r="W9" s="266">
        <f>IF(EE9&gt;0,EE9,NA())</f>
        <v>699</v>
      </c>
      <c r="X9" s="265">
        <f t="shared" ref="X9" si="23">W9-W8</f>
        <v>100</v>
      </c>
      <c r="Y9" s="266">
        <f>IF(EF9&gt;0,EF9,NA())</f>
        <v>704</v>
      </c>
      <c r="Z9" s="265">
        <f t="shared" ref="Z9" si="24">Y9-Y8</f>
        <v>139</v>
      </c>
      <c r="AA9" s="267">
        <f>IF(EG9&gt;0,EG9,NA())</f>
        <v>731</v>
      </c>
      <c r="AB9" s="265">
        <f t="shared" ref="AB9" si="25">AA9-AA8</f>
        <v>127</v>
      </c>
      <c r="AC9" s="267">
        <f>IF(EH9&gt;0,EH9,NA())</f>
        <v>706</v>
      </c>
      <c r="AD9" s="265">
        <f t="shared" ref="AD9" si="26">AC9-AC8</f>
        <v>104</v>
      </c>
      <c r="AE9" s="267">
        <f>IF(EI9&gt;0,EI9,NA())</f>
        <v>761</v>
      </c>
      <c r="AF9" s="265">
        <f t="shared" ref="AF9" si="27">AE9-AE8</f>
        <v>168</v>
      </c>
      <c r="AG9" s="267">
        <f>IF(EJ9&gt;0,EJ9,NA())</f>
        <v>742</v>
      </c>
      <c r="AH9" s="265">
        <f t="shared" ref="AH9" si="28">AG9-AG8</f>
        <v>94</v>
      </c>
      <c r="AI9" s="266">
        <f>IF(EK9&gt;0,EK9,NA())</f>
        <v>780</v>
      </c>
      <c r="AJ9" s="265">
        <f t="shared" ref="AJ9" si="29">AI9-AI8</f>
        <v>108</v>
      </c>
      <c r="AK9" s="266">
        <f>IF(EL9&gt;0,EL9,NA())</f>
        <v>773</v>
      </c>
      <c r="AL9" s="279">
        <f t="shared" ref="AL9" si="30">AK9-AK8</f>
        <v>136</v>
      </c>
      <c r="AM9" s="269">
        <v>37</v>
      </c>
      <c r="AN9" s="270"/>
      <c r="AO9" s="271">
        <f t="shared" si="7"/>
        <v>0</v>
      </c>
      <c r="AP9" s="271"/>
      <c r="AQ9" s="272">
        <v>66</v>
      </c>
      <c r="AR9" s="273" t="e">
        <f t="shared" si="8"/>
        <v>#N/A</v>
      </c>
      <c r="AS9" s="274">
        <v>1130</v>
      </c>
      <c r="AT9" s="267">
        <f t="shared" si="19"/>
        <v>1049.5</v>
      </c>
      <c r="AU9" s="311">
        <f t="shared" si="20"/>
        <v>181.66666666666663</v>
      </c>
      <c r="AV9" s="267">
        <f>IF(EN9&gt;0,EN9,NA())</f>
        <v>1006.9999999999999</v>
      </c>
      <c r="AW9" s="275">
        <f>AV9-AV8</f>
        <v>166.99999999999989</v>
      </c>
      <c r="AX9" s="267">
        <f>IF(EO9&gt;0,EO9,NA())</f>
        <v>1062</v>
      </c>
      <c r="AY9" s="275">
        <f>AX9-AX8</f>
        <v>237</v>
      </c>
      <c r="AZ9" s="267">
        <f>IF(EP9&gt;0,EP9,NA())</f>
        <v>989</v>
      </c>
      <c r="BA9" s="275">
        <f>AZ9-AZ8</f>
        <v>118</v>
      </c>
      <c r="BB9" s="267">
        <f>IF(EQ9&gt;0,EQ9,NA())</f>
        <v>1054</v>
      </c>
      <c r="BC9" s="275">
        <f>BB9-BB8</f>
        <v>172</v>
      </c>
      <c r="BD9" s="267">
        <f>IF(ER9&gt;0,ER9,NA())</f>
        <v>1098</v>
      </c>
      <c r="BE9" s="275">
        <f>BD9-BD8</f>
        <v>165</v>
      </c>
      <c r="BF9" s="267">
        <f>IF(ES9&gt;0,ES9,NA())</f>
        <v>1087</v>
      </c>
      <c r="BG9" s="275">
        <f>BF9-BF8</f>
        <v>231</v>
      </c>
      <c r="BH9" s="267"/>
      <c r="BI9" s="275">
        <f>BH9-BH8</f>
        <v>0</v>
      </c>
      <c r="BJ9" s="267"/>
      <c r="BK9" s="275">
        <f t="shared" si="21"/>
        <v>0</v>
      </c>
      <c r="BL9" s="269">
        <v>57</v>
      </c>
      <c r="BM9" s="276"/>
      <c r="BN9" s="271"/>
      <c r="BO9" s="277" t="e">
        <f t="shared" si="1"/>
        <v>#N/A</v>
      </c>
      <c r="BP9" s="273"/>
      <c r="BQ9" s="273"/>
      <c r="BR9" s="273" t="e">
        <f t="shared" si="2"/>
        <v>#N/A</v>
      </c>
      <c r="DV9" s="325">
        <v>6</v>
      </c>
      <c r="DW9" s="326">
        <v>775</v>
      </c>
      <c r="DX9" s="326">
        <v>753</v>
      </c>
      <c r="DY9" s="326">
        <v>738</v>
      </c>
      <c r="DZ9" s="326">
        <v>731</v>
      </c>
      <c r="EA9" s="326">
        <v>643</v>
      </c>
      <c r="EB9" s="326">
        <v>650</v>
      </c>
      <c r="EC9" s="326">
        <v>803</v>
      </c>
      <c r="ED9" s="326">
        <v>806</v>
      </c>
      <c r="EE9" s="326">
        <v>699</v>
      </c>
      <c r="EF9" s="326">
        <v>704</v>
      </c>
      <c r="EG9" s="326">
        <v>731</v>
      </c>
      <c r="EH9" s="326">
        <v>706</v>
      </c>
      <c r="EI9" s="326">
        <v>761</v>
      </c>
      <c r="EJ9" s="326">
        <v>742</v>
      </c>
      <c r="EK9" s="326">
        <v>780</v>
      </c>
      <c r="EL9" s="326">
        <v>773</v>
      </c>
      <c r="EM9" s="326">
        <v>737.1875</v>
      </c>
      <c r="EN9" s="326">
        <v>1006.9999999999999</v>
      </c>
      <c r="EO9" s="326">
        <v>1062</v>
      </c>
      <c r="EP9" s="326">
        <v>989</v>
      </c>
      <c r="EQ9" s="326">
        <v>1054</v>
      </c>
      <c r="ER9" s="326">
        <v>1098</v>
      </c>
      <c r="ES9" s="326">
        <v>1087</v>
      </c>
      <c r="ET9" s="326">
        <v>1049.5</v>
      </c>
      <c r="EU9" s="326">
        <v>822.36363636363637</v>
      </c>
    </row>
    <row r="10" spans="1:151">
      <c r="A10" s="257">
        <f t="shared" si="3"/>
        <v>44834</v>
      </c>
      <c r="B10" s="258">
        <v>7</v>
      </c>
      <c r="C10" s="259">
        <f>[1]master!K11</f>
        <v>800</v>
      </c>
      <c r="D10" s="260">
        <f t="shared" si="4"/>
        <v>100</v>
      </c>
      <c r="E10" s="261">
        <f t="shared" si="0"/>
        <v>841.375</v>
      </c>
      <c r="F10" s="265">
        <f t="shared" si="6"/>
        <v>104.1875</v>
      </c>
      <c r="G10" s="263">
        <f t="shared" ref="G10:G31" si="31">IF(DW10&gt;0,DW10,NA())</f>
        <v>872</v>
      </c>
      <c r="H10" s="264">
        <f t="shared" ref="H10:H31" si="32">G10-G9</f>
        <v>97</v>
      </c>
      <c r="I10" s="305">
        <f t="shared" ref="I10:I31" si="33">IF(DX10&gt;0,DX10,NA())</f>
        <v>861</v>
      </c>
      <c r="J10" s="264">
        <f t="shared" ref="J10:J31" si="34">I10-I9</f>
        <v>108</v>
      </c>
      <c r="K10" s="267">
        <f t="shared" ref="K10:K31" si="35">IF(DY10&gt;0,DY10,NA())</f>
        <v>839</v>
      </c>
      <c r="L10" s="264">
        <f t="shared" ref="L10:L31" si="36">K10-K9</f>
        <v>101</v>
      </c>
      <c r="M10" s="267">
        <f t="shared" ref="M10:M31" si="37">IF(DZ10&gt;0,DZ10,NA())</f>
        <v>840</v>
      </c>
      <c r="N10" s="264">
        <f t="shared" ref="N10:N31" si="38">M10-M9</f>
        <v>109</v>
      </c>
      <c r="O10" s="267">
        <f t="shared" ref="O10:O31" si="39">IF(EA10&gt;0,EA10,NA())</f>
        <v>781</v>
      </c>
      <c r="P10" s="264">
        <f t="shared" si="5"/>
        <v>138</v>
      </c>
      <c r="Q10" s="267">
        <f t="shared" ref="Q10:Q31" si="40">IF(EB10&gt;0,EB10,NA())</f>
        <v>775</v>
      </c>
      <c r="R10" s="264">
        <f t="shared" si="9"/>
        <v>125</v>
      </c>
      <c r="S10" s="267">
        <f t="shared" ref="S10:S31" si="41">IF(EC10&gt;0,EC10,NA())</f>
        <v>901</v>
      </c>
      <c r="T10" s="265">
        <f t="shared" si="9"/>
        <v>98</v>
      </c>
      <c r="U10" s="267">
        <f t="shared" ref="U10:U31" si="42">IF(ED10&gt;0,ED10,NA())</f>
        <v>914</v>
      </c>
      <c r="V10" s="265">
        <f t="shared" ref="V10" si="43">U10-U9</f>
        <v>108</v>
      </c>
      <c r="W10" s="266">
        <f t="shared" ref="W10:W31" si="44">IF(EE10&gt;0,EE10,NA())</f>
        <v>798</v>
      </c>
      <c r="X10" s="265">
        <f t="shared" ref="X10" si="45">W10-W9</f>
        <v>99</v>
      </c>
      <c r="Y10" s="266">
        <f t="shared" ref="Y10:Y31" si="46">IF(EF10&gt;0,EF10,NA())</f>
        <v>785</v>
      </c>
      <c r="Z10" s="265">
        <f t="shared" ref="Z10" si="47">Y10-Y9</f>
        <v>81</v>
      </c>
      <c r="AA10" s="267">
        <f t="shared" ref="AA10:AA31" si="48">IF(EG10&gt;0,EG10,NA())</f>
        <v>825</v>
      </c>
      <c r="AB10" s="265">
        <f t="shared" ref="AB10" si="49">AA10-AA9</f>
        <v>94</v>
      </c>
      <c r="AC10" s="267">
        <f t="shared" ref="AC10:AC31" si="50">IF(EH10&gt;0,EH10,NA())</f>
        <v>803</v>
      </c>
      <c r="AD10" s="265">
        <f t="shared" ref="AD10" si="51">AC10-AC9</f>
        <v>97</v>
      </c>
      <c r="AE10" s="267">
        <f t="shared" ref="AE10:AE31" si="52">IF(EI10&gt;0,EI10,NA())</f>
        <v>854</v>
      </c>
      <c r="AF10" s="265">
        <f t="shared" ref="AF10" si="53">AE10-AE9</f>
        <v>93</v>
      </c>
      <c r="AG10" s="267">
        <f t="shared" ref="AG10:AG31" si="54">IF(EJ10&gt;0,EJ10,NA())</f>
        <v>850</v>
      </c>
      <c r="AH10" s="265">
        <f t="shared" ref="AH10" si="55">AG10-AG9</f>
        <v>108</v>
      </c>
      <c r="AI10" s="266">
        <f t="shared" ref="AI10:AI31" si="56">IF(EK10&gt;0,EK10,NA())</f>
        <v>887</v>
      </c>
      <c r="AJ10" s="265">
        <f t="shared" ref="AJ10" si="57">AI10-AI9</f>
        <v>107</v>
      </c>
      <c r="AK10" s="266">
        <f t="shared" ref="AK10:AK31" si="58">IF(EL10&gt;0,EL10,NA())</f>
        <v>877</v>
      </c>
      <c r="AL10" s="265">
        <f t="shared" ref="AL10" si="59">AK10-AK9</f>
        <v>104</v>
      </c>
      <c r="AM10" s="269">
        <v>39</v>
      </c>
      <c r="AN10" s="270"/>
      <c r="AO10" s="271">
        <f t="shared" si="7"/>
        <v>0</v>
      </c>
      <c r="AP10" s="271"/>
      <c r="AQ10" s="272">
        <v>70</v>
      </c>
      <c r="AR10" s="273" t="e">
        <f t="shared" si="8"/>
        <v>#N/A</v>
      </c>
      <c r="AS10" s="274">
        <v>1280</v>
      </c>
      <c r="AT10" s="267">
        <f t="shared" si="19"/>
        <v>1235.1666666666667</v>
      </c>
      <c r="AU10" s="311">
        <f t="shared" si="20"/>
        <v>185.66666666666674</v>
      </c>
      <c r="AV10" s="267">
        <f t="shared" ref="AV10:AV31" si="60">IF(EN10&gt;0,EN10,NA())</f>
        <v>1193</v>
      </c>
      <c r="AW10" s="275">
        <f t="shared" ref="AW10:AW31" si="61">AV10-AV9</f>
        <v>186.00000000000011</v>
      </c>
      <c r="AX10" s="267">
        <f t="shared" ref="AX10:AX31" si="62">IF(EO10&gt;0,EO10,NA())</f>
        <v>1276</v>
      </c>
      <c r="AY10" s="275">
        <f t="shared" ref="AY10:AY31" si="63">AX10-AX9</f>
        <v>214</v>
      </c>
      <c r="AZ10" s="267">
        <f t="shared" ref="AZ10:AZ31" si="64">IF(EP10&gt;0,EP10,NA())</f>
        <v>1127</v>
      </c>
      <c r="BA10" s="275">
        <f t="shared" ref="BA10:BA31" si="65">AZ10-AZ9</f>
        <v>138</v>
      </c>
      <c r="BB10" s="267">
        <f t="shared" ref="BB10:BB31" si="66">IF(EQ10&gt;0,EQ10,NA())</f>
        <v>1246</v>
      </c>
      <c r="BC10" s="275">
        <f t="shared" ref="BC10:BC31" si="67">BB10-BB9</f>
        <v>192</v>
      </c>
      <c r="BD10" s="267">
        <f t="shared" ref="BD10:BD31" si="68">IF(ER10&gt;0,ER10,NA())</f>
        <v>1289</v>
      </c>
      <c r="BE10" s="275">
        <f t="shared" ref="BE10:BE31" si="69">BD10-BD9</f>
        <v>191</v>
      </c>
      <c r="BF10" s="267">
        <f t="shared" ref="BF10:BF31" si="70">IF(ES10&gt;0,ES10,NA())</f>
        <v>1280</v>
      </c>
      <c r="BG10" s="275">
        <f t="shared" ref="BG10:BG31" si="71">BF10-BF9</f>
        <v>193</v>
      </c>
      <c r="BH10" s="267"/>
      <c r="BI10" s="275">
        <f t="shared" ref="BI10:BI22" si="72">BH10-BH9</f>
        <v>0</v>
      </c>
      <c r="BJ10" s="267"/>
      <c r="BK10" s="275">
        <f t="shared" si="21"/>
        <v>0</v>
      </c>
      <c r="BL10" s="269">
        <v>61</v>
      </c>
      <c r="BM10" s="276"/>
      <c r="BN10" s="271">
        <f>AP10</f>
        <v>0</v>
      </c>
      <c r="BO10" s="277" t="e">
        <f t="shared" si="1"/>
        <v>#N/A</v>
      </c>
      <c r="BP10" s="273"/>
      <c r="BQ10" s="273"/>
      <c r="BR10" s="273" t="e">
        <f t="shared" si="2"/>
        <v>#N/A</v>
      </c>
      <c r="DV10" s="325">
        <v>7</v>
      </c>
      <c r="DW10" s="326">
        <v>872</v>
      </c>
      <c r="DX10" s="326">
        <v>861</v>
      </c>
      <c r="DY10" s="326">
        <v>839</v>
      </c>
      <c r="DZ10" s="326">
        <v>840</v>
      </c>
      <c r="EA10" s="326">
        <v>781</v>
      </c>
      <c r="EB10" s="326">
        <v>775</v>
      </c>
      <c r="EC10" s="326">
        <v>901</v>
      </c>
      <c r="ED10" s="326">
        <v>914</v>
      </c>
      <c r="EE10" s="326">
        <v>798</v>
      </c>
      <c r="EF10" s="326">
        <v>785</v>
      </c>
      <c r="EG10" s="326">
        <v>825</v>
      </c>
      <c r="EH10" s="326">
        <v>803</v>
      </c>
      <c r="EI10" s="326">
        <v>854</v>
      </c>
      <c r="EJ10" s="326">
        <v>850</v>
      </c>
      <c r="EK10" s="326">
        <v>887</v>
      </c>
      <c r="EL10" s="326">
        <v>877</v>
      </c>
      <c r="EM10" s="326">
        <v>841.375</v>
      </c>
      <c r="EN10" s="326">
        <v>1193</v>
      </c>
      <c r="EO10" s="326">
        <v>1276</v>
      </c>
      <c r="EP10" s="326">
        <v>1127</v>
      </c>
      <c r="EQ10" s="326">
        <v>1246</v>
      </c>
      <c r="ER10" s="326">
        <v>1289</v>
      </c>
      <c r="ES10" s="326">
        <v>1280</v>
      </c>
      <c r="ET10" s="326">
        <v>1235.1666666666667</v>
      </c>
      <c r="EU10" s="326">
        <v>948.77272727272725</v>
      </c>
    </row>
    <row r="11" spans="1:151">
      <c r="A11" s="257">
        <f t="shared" si="3"/>
        <v>44841</v>
      </c>
      <c r="B11" s="258">
        <v>8</v>
      </c>
      <c r="C11" s="259">
        <f>[1]master!K12</f>
        <v>910</v>
      </c>
      <c r="D11" s="260">
        <f t="shared" si="4"/>
        <v>110</v>
      </c>
      <c r="E11" s="261">
        <f t="shared" si="0"/>
        <v>942.0625</v>
      </c>
      <c r="F11" s="265">
        <f t="shared" si="6"/>
        <v>100.6875</v>
      </c>
      <c r="G11" s="263">
        <f t="shared" si="31"/>
        <v>957</v>
      </c>
      <c r="H11" s="264">
        <f t="shared" si="32"/>
        <v>85</v>
      </c>
      <c r="I11" s="305">
        <f t="shared" si="33"/>
        <v>922</v>
      </c>
      <c r="J11" s="264">
        <f t="shared" si="34"/>
        <v>61</v>
      </c>
      <c r="K11" s="267">
        <f t="shared" si="35"/>
        <v>928</v>
      </c>
      <c r="L11" s="264">
        <f t="shared" si="36"/>
        <v>89</v>
      </c>
      <c r="M11" s="267">
        <f t="shared" si="37"/>
        <v>921</v>
      </c>
      <c r="N11" s="264">
        <f t="shared" si="38"/>
        <v>81</v>
      </c>
      <c r="O11" s="267">
        <f t="shared" si="39"/>
        <v>911</v>
      </c>
      <c r="P11" s="264">
        <f t="shared" si="5"/>
        <v>130</v>
      </c>
      <c r="Q11" s="267">
        <f t="shared" si="40"/>
        <v>909</v>
      </c>
      <c r="R11" s="264">
        <f t="shared" si="9"/>
        <v>134</v>
      </c>
      <c r="S11" s="267">
        <f t="shared" si="41"/>
        <v>970</v>
      </c>
      <c r="T11" s="265">
        <f t="shared" si="9"/>
        <v>69</v>
      </c>
      <c r="U11" s="267">
        <f t="shared" si="42"/>
        <v>1010.9999999999999</v>
      </c>
      <c r="V11" s="265">
        <f t="shared" ref="V11" si="73">U11-U10</f>
        <v>96.999999999999886</v>
      </c>
      <c r="W11" s="266">
        <f t="shared" si="44"/>
        <v>936</v>
      </c>
      <c r="X11" s="265">
        <f t="shared" ref="X11" si="74">W11-W10</f>
        <v>138</v>
      </c>
      <c r="Y11" s="266">
        <f t="shared" si="46"/>
        <v>950</v>
      </c>
      <c r="Z11" s="265">
        <f t="shared" ref="Z11" si="75">Y11-Y10</f>
        <v>165</v>
      </c>
      <c r="AA11" s="267">
        <f t="shared" si="48"/>
        <v>907</v>
      </c>
      <c r="AB11" s="265">
        <f t="shared" ref="AB11" si="76">AA11-AA10</f>
        <v>82</v>
      </c>
      <c r="AC11" s="267">
        <f t="shared" si="50"/>
        <v>909</v>
      </c>
      <c r="AD11" s="265">
        <f t="shared" ref="AD11" si="77">AC11-AC10</f>
        <v>106</v>
      </c>
      <c r="AE11" s="267">
        <f t="shared" si="52"/>
        <v>956</v>
      </c>
      <c r="AF11" s="265">
        <f t="shared" ref="AF11" si="78">AE11-AE10</f>
        <v>102</v>
      </c>
      <c r="AG11" s="267">
        <f t="shared" si="54"/>
        <v>937</v>
      </c>
      <c r="AH11" s="265">
        <f t="shared" ref="AH11" si="79">AG11-AG10</f>
        <v>87</v>
      </c>
      <c r="AI11" s="266">
        <f t="shared" si="56"/>
        <v>985</v>
      </c>
      <c r="AJ11" s="265">
        <f t="shared" ref="AJ11" si="80">AI11-AI10</f>
        <v>98</v>
      </c>
      <c r="AK11" s="266">
        <f t="shared" si="58"/>
        <v>964</v>
      </c>
      <c r="AL11" s="265">
        <f t="shared" ref="AL11" si="81">AK11-AK10</f>
        <v>87</v>
      </c>
      <c r="AM11" s="269">
        <v>42</v>
      </c>
      <c r="AN11" s="281"/>
      <c r="AO11" s="271">
        <f t="shared" si="7"/>
        <v>0</v>
      </c>
      <c r="AP11" s="271"/>
      <c r="AQ11" s="282">
        <v>74.400000000000006</v>
      </c>
      <c r="AR11" s="273" t="e">
        <f t="shared" si="8"/>
        <v>#N/A</v>
      </c>
      <c r="AS11" s="274">
        <v>1420</v>
      </c>
      <c r="AT11" s="267">
        <f t="shared" si="19"/>
        <v>1391.8333333333333</v>
      </c>
      <c r="AU11" s="275">
        <f t="shared" si="20"/>
        <v>156.66666666666652</v>
      </c>
      <c r="AV11" s="267">
        <f t="shared" si="60"/>
        <v>1372</v>
      </c>
      <c r="AW11" s="275">
        <f t="shared" si="61"/>
        <v>179</v>
      </c>
      <c r="AX11" s="267">
        <f t="shared" si="62"/>
        <v>1442</v>
      </c>
      <c r="AY11" s="275">
        <f t="shared" si="63"/>
        <v>166</v>
      </c>
      <c r="AZ11" s="267">
        <f t="shared" si="64"/>
        <v>1290</v>
      </c>
      <c r="BA11" s="275">
        <f t="shared" si="65"/>
        <v>163</v>
      </c>
      <c r="BB11" s="267">
        <f t="shared" si="66"/>
        <v>1420</v>
      </c>
      <c r="BC11" s="275">
        <f t="shared" si="67"/>
        <v>174</v>
      </c>
      <c r="BD11" s="267">
        <f t="shared" si="68"/>
        <v>1421</v>
      </c>
      <c r="BE11" s="275">
        <f t="shared" si="69"/>
        <v>132</v>
      </c>
      <c r="BF11" s="267">
        <f t="shared" si="70"/>
        <v>1406</v>
      </c>
      <c r="BG11" s="275">
        <f t="shared" si="71"/>
        <v>126</v>
      </c>
      <c r="BH11" s="267"/>
      <c r="BI11" s="275">
        <f t="shared" si="72"/>
        <v>0</v>
      </c>
      <c r="BJ11" s="267"/>
      <c r="BK11" s="275">
        <f t="shared" si="21"/>
        <v>0</v>
      </c>
      <c r="BL11" s="269">
        <v>63</v>
      </c>
      <c r="BM11" s="276"/>
      <c r="BN11" s="271"/>
      <c r="BO11" s="277" t="e">
        <f t="shared" si="1"/>
        <v>#N/A</v>
      </c>
      <c r="BP11" s="273"/>
      <c r="BQ11" s="273"/>
      <c r="BR11" s="273" t="e">
        <f t="shared" si="2"/>
        <v>#N/A</v>
      </c>
      <c r="DV11" s="325">
        <v>8</v>
      </c>
      <c r="DW11" s="326">
        <v>957</v>
      </c>
      <c r="DX11" s="326">
        <v>922</v>
      </c>
      <c r="DY11" s="326">
        <v>928</v>
      </c>
      <c r="DZ11" s="326">
        <v>921</v>
      </c>
      <c r="EA11" s="326">
        <v>911</v>
      </c>
      <c r="EB11" s="326">
        <v>909</v>
      </c>
      <c r="EC11" s="326">
        <v>970</v>
      </c>
      <c r="ED11" s="326">
        <v>1010.9999999999999</v>
      </c>
      <c r="EE11" s="326">
        <v>936</v>
      </c>
      <c r="EF11" s="326">
        <v>950</v>
      </c>
      <c r="EG11" s="326">
        <v>907</v>
      </c>
      <c r="EH11" s="326">
        <v>909</v>
      </c>
      <c r="EI11" s="326">
        <v>956</v>
      </c>
      <c r="EJ11" s="326">
        <v>937</v>
      </c>
      <c r="EK11" s="326">
        <v>985</v>
      </c>
      <c r="EL11" s="326">
        <v>964</v>
      </c>
      <c r="EM11" s="326">
        <v>942.0625</v>
      </c>
      <c r="EN11" s="326">
        <v>1372</v>
      </c>
      <c r="EO11" s="326">
        <v>1442</v>
      </c>
      <c r="EP11" s="326">
        <v>1290</v>
      </c>
      <c r="EQ11" s="326">
        <v>1420</v>
      </c>
      <c r="ER11" s="326">
        <v>1421</v>
      </c>
      <c r="ES11" s="326">
        <v>1406</v>
      </c>
      <c r="ET11" s="326">
        <v>1391.8333333333333</v>
      </c>
      <c r="EU11" s="326">
        <v>1064.7272727272727</v>
      </c>
    </row>
    <row r="12" spans="1:151">
      <c r="A12" s="257">
        <f t="shared" si="3"/>
        <v>44848</v>
      </c>
      <c r="B12" s="258">
        <v>9</v>
      </c>
      <c r="C12" s="259">
        <f>[1]master!K13</f>
        <v>1020</v>
      </c>
      <c r="D12" s="260">
        <f t="shared" si="4"/>
        <v>110</v>
      </c>
      <c r="E12" s="261" t="e">
        <f t="shared" si="0"/>
        <v>#N/A</v>
      </c>
      <c r="F12" s="265" t="e">
        <f t="shared" si="6"/>
        <v>#N/A</v>
      </c>
      <c r="G12" s="263" t="e">
        <f t="shared" si="31"/>
        <v>#N/A</v>
      </c>
      <c r="H12" s="264" t="e">
        <f t="shared" si="32"/>
        <v>#N/A</v>
      </c>
      <c r="I12" s="305" t="e">
        <f t="shared" si="33"/>
        <v>#N/A</v>
      </c>
      <c r="J12" s="264" t="e">
        <f t="shared" si="34"/>
        <v>#N/A</v>
      </c>
      <c r="K12" s="267" t="e">
        <f t="shared" si="35"/>
        <v>#N/A</v>
      </c>
      <c r="L12" s="264" t="e">
        <f t="shared" si="36"/>
        <v>#N/A</v>
      </c>
      <c r="M12" s="267" t="e">
        <f t="shared" si="37"/>
        <v>#N/A</v>
      </c>
      <c r="N12" s="264" t="e">
        <f t="shared" si="38"/>
        <v>#N/A</v>
      </c>
      <c r="O12" s="267" t="e">
        <f t="shared" si="39"/>
        <v>#N/A</v>
      </c>
      <c r="P12" s="264" t="e">
        <f t="shared" si="5"/>
        <v>#N/A</v>
      </c>
      <c r="Q12" s="267" t="e">
        <f t="shared" si="40"/>
        <v>#N/A</v>
      </c>
      <c r="R12" s="264" t="e">
        <f t="shared" si="9"/>
        <v>#N/A</v>
      </c>
      <c r="S12" s="267" t="e">
        <f t="shared" si="41"/>
        <v>#N/A</v>
      </c>
      <c r="T12" s="265" t="e">
        <f t="shared" si="9"/>
        <v>#N/A</v>
      </c>
      <c r="U12" s="267" t="e">
        <f t="shared" si="42"/>
        <v>#N/A</v>
      </c>
      <c r="V12" s="265" t="e">
        <f t="shared" ref="V12" si="82">U12-U11</f>
        <v>#N/A</v>
      </c>
      <c r="W12" s="266" t="e">
        <f t="shared" si="44"/>
        <v>#N/A</v>
      </c>
      <c r="X12" s="265" t="e">
        <f t="shared" ref="X12" si="83">W12-W11</f>
        <v>#N/A</v>
      </c>
      <c r="Y12" s="266" t="e">
        <f t="shared" si="46"/>
        <v>#N/A</v>
      </c>
      <c r="Z12" s="265" t="e">
        <f t="shared" ref="Z12" si="84">Y12-Y11</f>
        <v>#N/A</v>
      </c>
      <c r="AA12" s="267" t="e">
        <f t="shared" si="48"/>
        <v>#N/A</v>
      </c>
      <c r="AB12" s="265" t="e">
        <f t="shared" ref="AB12" si="85">AA12-AA11</f>
        <v>#N/A</v>
      </c>
      <c r="AC12" s="267" t="e">
        <f t="shared" si="50"/>
        <v>#N/A</v>
      </c>
      <c r="AD12" s="265" t="e">
        <f t="shared" ref="AD12" si="86">AC12-AC11</f>
        <v>#N/A</v>
      </c>
      <c r="AE12" s="267" t="e">
        <f t="shared" si="52"/>
        <v>#N/A</v>
      </c>
      <c r="AF12" s="265" t="e">
        <f t="shared" ref="AF12" si="87">AE12-AE11</f>
        <v>#N/A</v>
      </c>
      <c r="AG12" s="267" t="e">
        <f t="shared" si="54"/>
        <v>#N/A</v>
      </c>
      <c r="AH12" s="265" t="e">
        <f t="shared" ref="AH12" si="88">AG12-AG11</f>
        <v>#N/A</v>
      </c>
      <c r="AI12" s="266" t="e">
        <f t="shared" si="56"/>
        <v>#N/A</v>
      </c>
      <c r="AJ12" s="265" t="e">
        <f t="shared" ref="AJ12" si="89">AI12-AI11</f>
        <v>#N/A</v>
      </c>
      <c r="AK12" s="266" t="e">
        <f t="shared" si="58"/>
        <v>#N/A</v>
      </c>
      <c r="AL12" s="265" t="e">
        <f t="shared" ref="AL12" si="90">AK12-AK11</f>
        <v>#N/A</v>
      </c>
      <c r="AM12" s="269">
        <v>45</v>
      </c>
      <c r="AN12" s="270"/>
      <c r="AO12" s="271">
        <f t="shared" si="7"/>
        <v>0</v>
      </c>
      <c r="AP12" s="271"/>
      <c r="AQ12" s="273" t="e">
        <f t="shared" si="8"/>
        <v>#N/A</v>
      </c>
      <c r="AR12" s="273" t="e">
        <f t="shared" si="8"/>
        <v>#N/A</v>
      </c>
      <c r="AS12" s="274">
        <v>1545</v>
      </c>
      <c r="AT12" s="267" t="e">
        <f t="shared" si="19"/>
        <v>#N/A</v>
      </c>
      <c r="AU12" s="275" t="e">
        <f t="shared" si="20"/>
        <v>#N/A</v>
      </c>
      <c r="AV12" s="267" t="e">
        <f t="shared" si="60"/>
        <v>#N/A</v>
      </c>
      <c r="AW12" s="275" t="e">
        <f t="shared" si="61"/>
        <v>#N/A</v>
      </c>
      <c r="AX12" s="267" t="e">
        <f t="shared" si="62"/>
        <v>#N/A</v>
      </c>
      <c r="AY12" s="275" t="e">
        <f t="shared" si="63"/>
        <v>#N/A</v>
      </c>
      <c r="AZ12" s="267" t="e">
        <f t="shared" si="64"/>
        <v>#N/A</v>
      </c>
      <c r="BA12" s="275" t="e">
        <f t="shared" si="65"/>
        <v>#N/A</v>
      </c>
      <c r="BB12" s="267" t="e">
        <f t="shared" si="66"/>
        <v>#N/A</v>
      </c>
      <c r="BC12" s="275" t="e">
        <f t="shared" si="67"/>
        <v>#N/A</v>
      </c>
      <c r="BD12" s="267" t="e">
        <f t="shared" si="68"/>
        <v>#N/A</v>
      </c>
      <c r="BE12" s="275" t="e">
        <f t="shared" si="69"/>
        <v>#N/A</v>
      </c>
      <c r="BF12" s="267" t="e">
        <f t="shared" si="70"/>
        <v>#N/A</v>
      </c>
      <c r="BG12" s="275" t="e">
        <f t="shared" si="71"/>
        <v>#N/A</v>
      </c>
      <c r="BH12" s="267"/>
      <c r="BI12" s="275">
        <f t="shared" si="72"/>
        <v>0</v>
      </c>
      <c r="BJ12" s="267"/>
      <c r="BK12" s="275">
        <f t="shared" si="21"/>
        <v>0</v>
      </c>
      <c r="BL12" s="269">
        <v>65</v>
      </c>
      <c r="BM12" s="276"/>
      <c r="BN12" s="271"/>
      <c r="BO12" s="277" t="e">
        <f t="shared" si="1"/>
        <v>#N/A</v>
      </c>
      <c r="BP12" s="273"/>
      <c r="BQ12" s="273"/>
      <c r="BR12" s="273" t="e">
        <f t="shared" si="2"/>
        <v>#N/A</v>
      </c>
    </row>
    <row r="13" spans="1:151">
      <c r="A13" s="257">
        <f t="shared" si="3"/>
        <v>44855</v>
      </c>
      <c r="B13" s="258">
        <v>10</v>
      </c>
      <c r="C13" s="259">
        <f>[1]master!K14</f>
        <v>1130</v>
      </c>
      <c r="D13" s="260">
        <f t="shared" si="4"/>
        <v>110</v>
      </c>
      <c r="E13" s="261" t="e">
        <f t="shared" si="0"/>
        <v>#N/A</v>
      </c>
      <c r="F13" s="265" t="e">
        <f t="shared" si="6"/>
        <v>#N/A</v>
      </c>
      <c r="G13" s="263" t="e">
        <f t="shared" si="31"/>
        <v>#N/A</v>
      </c>
      <c r="H13" s="264" t="e">
        <f t="shared" si="32"/>
        <v>#N/A</v>
      </c>
      <c r="I13" s="305" t="e">
        <f t="shared" si="33"/>
        <v>#N/A</v>
      </c>
      <c r="J13" s="264" t="e">
        <f t="shared" si="34"/>
        <v>#N/A</v>
      </c>
      <c r="K13" s="267" t="e">
        <f t="shared" si="35"/>
        <v>#N/A</v>
      </c>
      <c r="L13" s="264" t="e">
        <f t="shared" si="36"/>
        <v>#N/A</v>
      </c>
      <c r="M13" s="267" t="e">
        <f t="shared" si="37"/>
        <v>#N/A</v>
      </c>
      <c r="N13" s="264" t="e">
        <f t="shared" si="38"/>
        <v>#N/A</v>
      </c>
      <c r="O13" s="267" t="e">
        <f t="shared" si="39"/>
        <v>#N/A</v>
      </c>
      <c r="P13" s="264" t="e">
        <f t="shared" si="5"/>
        <v>#N/A</v>
      </c>
      <c r="Q13" s="267" t="e">
        <f t="shared" si="40"/>
        <v>#N/A</v>
      </c>
      <c r="R13" s="264" t="e">
        <f t="shared" si="9"/>
        <v>#N/A</v>
      </c>
      <c r="S13" s="267" t="e">
        <f t="shared" si="41"/>
        <v>#N/A</v>
      </c>
      <c r="T13" s="265" t="e">
        <f t="shared" si="9"/>
        <v>#N/A</v>
      </c>
      <c r="U13" s="267" t="e">
        <f t="shared" si="42"/>
        <v>#N/A</v>
      </c>
      <c r="V13" s="265" t="e">
        <f t="shared" ref="V13" si="91">U13-U12</f>
        <v>#N/A</v>
      </c>
      <c r="W13" s="266" t="e">
        <f t="shared" si="44"/>
        <v>#N/A</v>
      </c>
      <c r="X13" s="265" t="e">
        <f t="shared" ref="X13" si="92">W13-W12</f>
        <v>#N/A</v>
      </c>
      <c r="Y13" s="266" t="e">
        <f t="shared" si="46"/>
        <v>#N/A</v>
      </c>
      <c r="Z13" s="265" t="e">
        <f t="shared" ref="Z13" si="93">Y13-Y12</f>
        <v>#N/A</v>
      </c>
      <c r="AA13" s="267" t="e">
        <f t="shared" si="48"/>
        <v>#N/A</v>
      </c>
      <c r="AB13" s="265" t="e">
        <f t="shared" ref="AB13" si="94">AA13-AA12</f>
        <v>#N/A</v>
      </c>
      <c r="AC13" s="267" t="e">
        <f t="shared" si="50"/>
        <v>#N/A</v>
      </c>
      <c r="AD13" s="265" t="e">
        <f t="shared" ref="AD13" si="95">AC13-AC12</f>
        <v>#N/A</v>
      </c>
      <c r="AE13" s="267" t="e">
        <f t="shared" si="52"/>
        <v>#N/A</v>
      </c>
      <c r="AF13" s="265" t="e">
        <f t="shared" ref="AF13" si="96">AE13-AE12</f>
        <v>#N/A</v>
      </c>
      <c r="AG13" s="267" t="e">
        <f t="shared" si="54"/>
        <v>#N/A</v>
      </c>
      <c r="AH13" s="265" t="e">
        <f t="shared" ref="AH13" si="97">AG13-AG12</f>
        <v>#N/A</v>
      </c>
      <c r="AI13" s="266" t="e">
        <f t="shared" si="56"/>
        <v>#N/A</v>
      </c>
      <c r="AJ13" s="265" t="e">
        <f t="shared" ref="AJ13" si="98">AI13-AI12</f>
        <v>#N/A</v>
      </c>
      <c r="AK13" s="266" t="e">
        <f t="shared" si="58"/>
        <v>#N/A</v>
      </c>
      <c r="AL13" s="265" t="e">
        <f t="shared" ref="AL13" si="99">AK13-AK12</f>
        <v>#N/A</v>
      </c>
      <c r="AM13" s="269">
        <v>48</v>
      </c>
      <c r="AN13" s="270"/>
      <c r="AO13" s="271">
        <f t="shared" si="7"/>
        <v>0</v>
      </c>
      <c r="AP13" s="271"/>
      <c r="AQ13" s="273" t="e">
        <f t="shared" si="8"/>
        <v>#N/A</v>
      </c>
      <c r="AR13" s="273" t="e">
        <f t="shared" si="8"/>
        <v>#N/A</v>
      </c>
      <c r="AS13" s="274">
        <v>1670</v>
      </c>
      <c r="AT13" s="267" t="e">
        <f t="shared" si="19"/>
        <v>#N/A</v>
      </c>
      <c r="AU13" s="275" t="e">
        <f t="shared" si="20"/>
        <v>#N/A</v>
      </c>
      <c r="AV13" s="267" t="e">
        <f t="shared" si="60"/>
        <v>#N/A</v>
      </c>
      <c r="AW13" s="275" t="e">
        <f t="shared" si="61"/>
        <v>#N/A</v>
      </c>
      <c r="AX13" s="267" t="e">
        <f t="shared" si="62"/>
        <v>#N/A</v>
      </c>
      <c r="AY13" s="275" t="e">
        <f t="shared" si="63"/>
        <v>#N/A</v>
      </c>
      <c r="AZ13" s="267" t="e">
        <f t="shared" si="64"/>
        <v>#N/A</v>
      </c>
      <c r="BA13" s="275" t="e">
        <f t="shared" si="65"/>
        <v>#N/A</v>
      </c>
      <c r="BB13" s="267" t="e">
        <f t="shared" si="66"/>
        <v>#N/A</v>
      </c>
      <c r="BC13" s="275" t="e">
        <f t="shared" si="67"/>
        <v>#N/A</v>
      </c>
      <c r="BD13" s="267" t="e">
        <f t="shared" si="68"/>
        <v>#N/A</v>
      </c>
      <c r="BE13" s="275" t="e">
        <f t="shared" si="69"/>
        <v>#N/A</v>
      </c>
      <c r="BF13" s="267" t="e">
        <f t="shared" si="70"/>
        <v>#N/A</v>
      </c>
      <c r="BG13" s="275" t="e">
        <f t="shared" si="71"/>
        <v>#N/A</v>
      </c>
      <c r="BH13" s="267"/>
      <c r="BI13" s="275">
        <f t="shared" si="72"/>
        <v>0</v>
      </c>
      <c r="BJ13" s="267"/>
      <c r="BK13" s="275">
        <f t="shared" si="21"/>
        <v>0</v>
      </c>
      <c r="BL13" s="269">
        <v>67</v>
      </c>
      <c r="BM13" s="276"/>
      <c r="BN13" s="271"/>
      <c r="BO13" s="277" t="e">
        <f t="shared" si="1"/>
        <v>#N/A</v>
      </c>
      <c r="BP13" s="273"/>
      <c r="BQ13" s="273"/>
      <c r="BR13" s="273" t="e">
        <f t="shared" si="2"/>
        <v>#N/A</v>
      </c>
    </row>
    <row r="14" spans="1:151">
      <c r="A14" s="257">
        <f t="shared" si="3"/>
        <v>44862</v>
      </c>
      <c r="B14" s="258">
        <v>11</v>
      </c>
      <c r="C14" s="259">
        <f>[1]master!K15</f>
        <v>1240</v>
      </c>
      <c r="D14" s="260">
        <f t="shared" si="4"/>
        <v>110</v>
      </c>
      <c r="E14" s="261" t="e">
        <f t="shared" si="0"/>
        <v>#N/A</v>
      </c>
      <c r="F14" s="265" t="e">
        <f t="shared" si="6"/>
        <v>#N/A</v>
      </c>
      <c r="G14" s="263" t="e">
        <f t="shared" si="31"/>
        <v>#N/A</v>
      </c>
      <c r="H14" s="264" t="e">
        <f t="shared" si="32"/>
        <v>#N/A</v>
      </c>
      <c r="I14" s="305" t="e">
        <f t="shared" si="33"/>
        <v>#N/A</v>
      </c>
      <c r="J14" s="264" t="e">
        <f t="shared" si="34"/>
        <v>#N/A</v>
      </c>
      <c r="K14" s="267" t="e">
        <f t="shared" si="35"/>
        <v>#N/A</v>
      </c>
      <c r="L14" s="264" t="e">
        <f t="shared" si="36"/>
        <v>#N/A</v>
      </c>
      <c r="M14" s="267" t="e">
        <f t="shared" si="37"/>
        <v>#N/A</v>
      </c>
      <c r="N14" s="264" t="e">
        <f t="shared" si="38"/>
        <v>#N/A</v>
      </c>
      <c r="O14" s="267" t="e">
        <f t="shared" si="39"/>
        <v>#N/A</v>
      </c>
      <c r="P14" s="264" t="e">
        <f t="shared" si="5"/>
        <v>#N/A</v>
      </c>
      <c r="Q14" s="267" t="e">
        <f t="shared" si="40"/>
        <v>#N/A</v>
      </c>
      <c r="R14" s="264" t="e">
        <f t="shared" si="9"/>
        <v>#N/A</v>
      </c>
      <c r="S14" s="267" t="e">
        <f t="shared" si="41"/>
        <v>#N/A</v>
      </c>
      <c r="T14" s="265" t="e">
        <f t="shared" si="9"/>
        <v>#N/A</v>
      </c>
      <c r="U14" s="267" t="e">
        <f t="shared" si="42"/>
        <v>#N/A</v>
      </c>
      <c r="V14" s="265" t="e">
        <f t="shared" ref="V14" si="100">U14-U13</f>
        <v>#N/A</v>
      </c>
      <c r="W14" s="266" t="e">
        <f t="shared" si="44"/>
        <v>#N/A</v>
      </c>
      <c r="X14" s="303" t="e">
        <f t="shared" ref="X14" si="101">W14-W13</f>
        <v>#N/A</v>
      </c>
      <c r="Y14" s="266" t="e">
        <f t="shared" si="46"/>
        <v>#N/A</v>
      </c>
      <c r="Z14" s="265" t="e">
        <f t="shared" ref="Z14" si="102">Y14-Y13</f>
        <v>#N/A</v>
      </c>
      <c r="AA14" s="267" t="e">
        <f t="shared" si="48"/>
        <v>#N/A</v>
      </c>
      <c r="AB14" s="265" t="e">
        <f t="shared" ref="AB14" si="103">AA14-AA13</f>
        <v>#N/A</v>
      </c>
      <c r="AC14" s="267" t="e">
        <f t="shared" si="50"/>
        <v>#N/A</v>
      </c>
      <c r="AD14" s="265" t="e">
        <f t="shared" ref="AD14" si="104">AC14-AC13</f>
        <v>#N/A</v>
      </c>
      <c r="AE14" s="267" t="e">
        <f t="shared" si="52"/>
        <v>#N/A</v>
      </c>
      <c r="AF14" s="265" t="e">
        <f t="shared" ref="AF14" si="105">AE14-AE13</f>
        <v>#N/A</v>
      </c>
      <c r="AG14" s="267" t="e">
        <f t="shared" si="54"/>
        <v>#N/A</v>
      </c>
      <c r="AH14" s="265" t="e">
        <f t="shared" ref="AH14" si="106">AG14-AG13</f>
        <v>#N/A</v>
      </c>
      <c r="AI14" s="266" t="e">
        <f t="shared" si="56"/>
        <v>#N/A</v>
      </c>
      <c r="AJ14" s="265" t="e">
        <f t="shared" ref="AJ14" si="107">AI14-AI13</f>
        <v>#N/A</v>
      </c>
      <c r="AK14" s="266" t="e">
        <f t="shared" si="58"/>
        <v>#N/A</v>
      </c>
      <c r="AL14" s="265" t="e">
        <f t="shared" ref="AL14" si="108">AK14-AK13</f>
        <v>#N/A</v>
      </c>
      <c r="AM14" s="269">
        <v>52</v>
      </c>
      <c r="AN14" s="270"/>
      <c r="AO14" s="271">
        <f t="shared" si="7"/>
        <v>0</v>
      </c>
      <c r="AP14" s="271"/>
      <c r="AQ14" s="273" t="e">
        <f t="shared" si="8"/>
        <v>#N/A</v>
      </c>
      <c r="AR14" s="273" t="e">
        <f t="shared" si="8"/>
        <v>#N/A</v>
      </c>
      <c r="AS14" s="274">
        <v>1795</v>
      </c>
      <c r="AT14" s="267" t="e">
        <f t="shared" si="19"/>
        <v>#N/A</v>
      </c>
      <c r="AU14" s="275" t="e">
        <f t="shared" si="20"/>
        <v>#N/A</v>
      </c>
      <c r="AV14" s="267" t="e">
        <f t="shared" si="60"/>
        <v>#N/A</v>
      </c>
      <c r="AW14" s="275" t="e">
        <f t="shared" si="61"/>
        <v>#N/A</v>
      </c>
      <c r="AX14" s="267" t="e">
        <f t="shared" si="62"/>
        <v>#N/A</v>
      </c>
      <c r="AY14" s="275" t="e">
        <f t="shared" si="63"/>
        <v>#N/A</v>
      </c>
      <c r="AZ14" s="267" t="e">
        <f t="shared" si="64"/>
        <v>#N/A</v>
      </c>
      <c r="BA14" s="275" t="e">
        <f t="shared" si="65"/>
        <v>#N/A</v>
      </c>
      <c r="BB14" s="267" t="e">
        <f t="shared" si="66"/>
        <v>#N/A</v>
      </c>
      <c r="BC14" s="275" t="e">
        <f t="shared" si="67"/>
        <v>#N/A</v>
      </c>
      <c r="BD14" s="267" t="e">
        <f t="shared" si="68"/>
        <v>#N/A</v>
      </c>
      <c r="BE14" s="275" t="e">
        <f t="shared" si="69"/>
        <v>#N/A</v>
      </c>
      <c r="BF14" s="267" t="e">
        <f t="shared" si="70"/>
        <v>#N/A</v>
      </c>
      <c r="BG14" s="275" t="e">
        <f t="shared" si="71"/>
        <v>#N/A</v>
      </c>
      <c r="BH14" s="267"/>
      <c r="BI14" s="275">
        <f t="shared" si="72"/>
        <v>0</v>
      </c>
      <c r="BJ14" s="267"/>
      <c r="BK14" s="275">
        <f t="shared" si="21"/>
        <v>0</v>
      </c>
      <c r="BL14" s="269">
        <v>69</v>
      </c>
      <c r="BM14" s="276"/>
      <c r="BN14" s="271"/>
      <c r="BO14" s="277" t="e">
        <f t="shared" si="1"/>
        <v>#N/A</v>
      </c>
      <c r="BP14" s="273"/>
      <c r="BQ14" s="273"/>
      <c r="BR14" s="273" t="e">
        <f t="shared" si="2"/>
        <v>#N/A</v>
      </c>
    </row>
    <row r="15" spans="1:151">
      <c r="A15" s="257">
        <f t="shared" si="3"/>
        <v>44869</v>
      </c>
      <c r="B15" s="258">
        <v>12</v>
      </c>
      <c r="C15" s="259">
        <f>[1]master!K16</f>
        <v>1340</v>
      </c>
      <c r="D15" s="260">
        <f t="shared" si="4"/>
        <v>100</v>
      </c>
      <c r="E15" s="261" t="e">
        <f t="shared" si="0"/>
        <v>#N/A</v>
      </c>
      <c r="F15" s="265" t="e">
        <f t="shared" si="6"/>
        <v>#N/A</v>
      </c>
      <c r="G15" s="263" t="e">
        <f t="shared" si="31"/>
        <v>#N/A</v>
      </c>
      <c r="H15" s="264" t="e">
        <f t="shared" si="32"/>
        <v>#N/A</v>
      </c>
      <c r="I15" s="305" t="e">
        <f t="shared" si="33"/>
        <v>#N/A</v>
      </c>
      <c r="J15" s="264" t="e">
        <f t="shared" si="34"/>
        <v>#N/A</v>
      </c>
      <c r="K15" s="267" t="e">
        <f t="shared" si="35"/>
        <v>#N/A</v>
      </c>
      <c r="L15" s="264" t="e">
        <f t="shared" si="36"/>
        <v>#N/A</v>
      </c>
      <c r="M15" s="267" t="e">
        <f t="shared" si="37"/>
        <v>#N/A</v>
      </c>
      <c r="N15" s="265" t="e">
        <f t="shared" si="38"/>
        <v>#N/A</v>
      </c>
      <c r="O15" s="267" t="e">
        <f t="shared" si="39"/>
        <v>#N/A</v>
      </c>
      <c r="P15" s="264" t="e">
        <f t="shared" si="5"/>
        <v>#N/A</v>
      </c>
      <c r="Q15" s="267" t="e">
        <f t="shared" si="40"/>
        <v>#N/A</v>
      </c>
      <c r="R15" s="264" t="e">
        <f t="shared" si="9"/>
        <v>#N/A</v>
      </c>
      <c r="S15" s="267" t="e">
        <f t="shared" si="41"/>
        <v>#N/A</v>
      </c>
      <c r="T15" s="265" t="e">
        <f t="shared" si="9"/>
        <v>#N/A</v>
      </c>
      <c r="U15" s="267" t="e">
        <f t="shared" si="42"/>
        <v>#N/A</v>
      </c>
      <c r="V15" s="265" t="e">
        <f t="shared" ref="V15" si="109">U15-U14</f>
        <v>#N/A</v>
      </c>
      <c r="W15" s="266" t="e">
        <f t="shared" si="44"/>
        <v>#N/A</v>
      </c>
      <c r="X15" s="265" t="e">
        <f t="shared" ref="X15" si="110">W15-W14</f>
        <v>#N/A</v>
      </c>
      <c r="Y15" s="266" t="e">
        <f t="shared" si="46"/>
        <v>#N/A</v>
      </c>
      <c r="Z15" s="265" t="e">
        <f t="shared" ref="Z15" si="111">Y15-Y14</f>
        <v>#N/A</v>
      </c>
      <c r="AA15" s="267" t="e">
        <f t="shared" si="48"/>
        <v>#N/A</v>
      </c>
      <c r="AB15" s="265" t="e">
        <f t="shared" ref="AB15" si="112">AA15-AA14</f>
        <v>#N/A</v>
      </c>
      <c r="AC15" s="267" t="e">
        <f t="shared" si="50"/>
        <v>#N/A</v>
      </c>
      <c r="AD15" s="265" t="e">
        <f t="shared" ref="AD15" si="113">AC15-AC14</f>
        <v>#N/A</v>
      </c>
      <c r="AE15" s="267" t="e">
        <f t="shared" si="52"/>
        <v>#N/A</v>
      </c>
      <c r="AF15" s="265" t="e">
        <f t="shared" ref="AF15" si="114">AE15-AE14</f>
        <v>#N/A</v>
      </c>
      <c r="AG15" s="267" t="e">
        <f t="shared" si="54"/>
        <v>#N/A</v>
      </c>
      <c r="AH15" s="265" t="e">
        <f t="shared" ref="AH15" si="115">AG15-AG14</f>
        <v>#N/A</v>
      </c>
      <c r="AI15" s="266" t="e">
        <f t="shared" si="56"/>
        <v>#N/A</v>
      </c>
      <c r="AJ15" s="265" t="e">
        <f t="shared" ref="AJ15" si="116">AI15-AI14</f>
        <v>#N/A</v>
      </c>
      <c r="AK15" s="266" t="e">
        <f t="shared" si="58"/>
        <v>#N/A</v>
      </c>
      <c r="AL15" s="265" t="e">
        <f t="shared" ref="AL15" si="117">AK15-AK14</f>
        <v>#N/A</v>
      </c>
      <c r="AM15" s="269">
        <v>56</v>
      </c>
      <c r="AN15" s="270"/>
      <c r="AO15" s="271">
        <f t="shared" si="7"/>
        <v>0</v>
      </c>
      <c r="AP15" s="271"/>
      <c r="AQ15" s="273" t="e">
        <f t="shared" si="8"/>
        <v>#N/A</v>
      </c>
      <c r="AR15" s="273" t="e">
        <f t="shared" si="8"/>
        <v>#N/A</v>
      </c>
      <c r="AS15" s="274">
        <v>1920</v>
      </c>
      <c r="AT15" s="267" t="e">
        <f t="shared" si="19"/>
        <v>#N/A</v>
      </c>
      <c r="AU15" s="275" t="e">
        <f t="shared" si="20"/>
        <v>#N/A</v>
      </c>
      <c r="AV15" s="267" t="e">
        <f t="shared" si="60"/>
        <v>#N/A</v>
      </c>
      <c r="AW15" s="275" t="e">
        <f t="shared" si="61"/>
        <v>#N/A</v>
      </c>
      <c r="AX15" s="267" t="e">
        <f t="shared" si="62"/>
        <v>#N/A</v>
      </c>
      <c r="AY15" s="275" t="e">
        <f t="shared" si="63"/>
        <v>#N/A</v>
      </c>
      <c r="AZ15" s="267" t="e">
        <f t="shared" si="64"/>
        <v>#N/A</v>
      </c>
      <c r="BA15" s="275" t="e">
        <f t="shared" si="65"/>
        <v>#N/A</v>
      </c>
      <c r="BB15" s="267" t="e">
        <f t="shared" si="66"/>
        <v>#N/A</v>
      </c>
      <c r="BC15" s="275" t="e">
        <f t="shared" si="67"/>
        <v>#N/A</v>
      </c>
      <c r="BD15" s="267" t="e">
        <f t="shared" si="68"/>
        <v>#N/A</v>
      </c>
      <c r="BE15" s="275" t="e">
        <f t="shared" si="69"/>
        <v>#N/A</v>
      </c>
      <c r="BF15" s="267" t="e">
        <f t="shared" si="70"/>
        <v>#N/A</v>
      </c>
      <c r="BG15" s="275" t="e">
        <f t="shared" si="71"/>
        <v>#N/A</v>
      </c>
      <c r="BH15" s="267"/>
      <c r="BI15" s="275">
        <f t="shared" si="72"/>
        <v>0</v>
      </c>
      <c r="BJ15" s="267"/>
      <c r="BK15" s="275">
        <f t="shared" si="21"/>
        <v>0</v>
      </c>
      <c r="BL15" s="269">
        <v>71</v>
      </c>
      <c r="BM15" s="276"/>
      <c r="BN15" s="271"/>
      <c r="BO15" s="277" t="e">
        <f t="shared" si="1"/>
        <v>#N/A</v>
      </c>
      <c r="BP15" s="273"/>
      <c r="BQ15" s="273"/>
      <c r="BR15" s="273" t="e">
        <f t="shared" si="2"/>
        <v>#N/A</v>
      </c>
    </row>
    <row r="16" spans="1:151">
      <c r="A16" s="257">
        <f t="shared" si="3"/>
        <v>44876</v>
      </c>
      <c r="B16" s="258">
        <v>13</v>
      </c>
      <c r="C16" s="259">
        <f>[1]master!K17</f>
        <v>1440</v>
      </c>
      <c r="D16" s="260">
        <f t="shared" si="4"/>
        <v>100</v>
      </c>
      <c r="E16" s="261" t="e">
        <f t="shared" si="0"/>
        <v>#N/A</v>
      </c>
      <c r="F16" s="265" t="e">
        <f t="shared" si="6"/>
        <v>#N/A</v>
      </c>
      <c r="G16" s="263" t="e">
        <f t="shared" si="31"/>
        <v>#N/A</v>
      </c>
      <c r="H16" s="264" t="e">
        <f t="shared" si="32"/>
        <v>#N/A</v>
      </c>
      <c r="I16" s="305" t="e">
        <f t="shared" si="33"/>
        <v>#N/A</v>
      </c>
      <c r="J16" s="264" t="e">
        <f t="shared" si="34"/>
        <v>#N/A</v>
      </c>
      <c r="K16" s="267" t="e">
        <f t="shared" si="35"/>
        <v>#N/A</v>
      </c>
      <c r="L16" s="264" t="e">
        <f t="shared" si="36"/>
        <v>#N/A</v>
      </c>
      <c r="M16" s="267" t="e">
        <f t="shared" si="37"/>
        <v>#N/A</v>
      </c>
      <c r="N16" s="265" t="e">
        <f t="shared" si="38"/>
        <v>#N/A</v>
      </c>
      <c r="O16" s="267" t="e">
        <f t="shared" si="39"/>
        <v>#N/A</v>
      </c>
      <c r="P16" s="264" t="e">
        <f t="shared" si="5"/>
        <v>#N/A</v>
      </c>
      <c r="Q16" s="267" t="e">
        <f t="shared" si="40"/>
        <v>#N/A</v>
      </c>
      <c r="R16" s="264" t="e">
        <f t="shared" si="9"/>
        <v>#N/A</v>
      </c>
      <c r="S16" s="267" t="e">
        <f t="shared" si="41"/>
        <v>#N/A</v>
      </c>
      <c r="T16" s="265" t="e">
        <f t="shared" si="9"/>
        <v>#N/A</v>
      </c>
      <c r="U16" s="267" t="e">
        <f t="shared" si="42"/>
        <v>#N/A</v>
      </c>
      <c r="V16" s="265" t="e">
        <f t="shared" ref="V16" si="118">U16-U15</f>
        <v>#N/A</v>
      </c>
      <c r="W16" s="266" t="e">
        <f t="shared" si="44"/>
        <v>#N/A</v>
      </c>
      <c r="X16" s="265" t="e">
        <f t="shared" ref="X16" si="119">W16-W15</f>
        <v>#N/A</v>
      </c>
      <c r="Y16" s="266" t="e">
        <f t="shared" si="46"/>
        <v>#N/A</v>
      </c>
      <c r="Z16" s="265" t="e">
        <f t="shared" ref="Z16" si="120">Y16-Y15</f>
        <v>#N/A</v>
      </c>
      <c r="AA16" s="267" t="e">
        <f t="shared" si="48"/>
        <v>#N/A</v>
      </c>
      <c r="AB16" s="265" t="e">
        <f t="shared" ref="AB16" si="121">AA16-AA15</f>
        <v>#N/A</v>
      </c>
      <c r="AC16" s="267" t="e">
        <f t="shared" si="50"/>
        <v>#N/A</v>
      </c>
      <c r="AD16" s="265" t="e">
        <f t="shared" ref="AD16" si="122">AC16-AC15</f>
        <v>#N/A</v>
      </c>
      <c r="AE16" s="267" t="e">
        <f t="shared" si="52"/>
        <v>#N/A</v>
      </c>
      <c r="AF16" s="265" t="e">
        <f t="shared" ref="AF16" si="123">AE16-AE15</f>
        <v>#N/A</v>
      </c>
      <c r="AG16" s="267" t="e">
        <f t="shared" si="54"/>
        <v>#N/A</v>
      </c>
      <c r="AH16" s="265" t="e">
        <f t="shared" ref="AH16" si="124">AG16-AG15</f>
        <v>#N/A</v>
      </c>
      <c r="AI16" s="266" t="e">
        <f t="shared" si="56"/>
        <v>#N/A</v>
      </c>
      <c r="AJ16" s="265" t="e">
        <f t="shared" ref="AJ16" si="125">AI16-AI15</f>
        <v>#N/A</v>
      </c>
      <c r="AK16" s="266" t="e">
        <f t="shared" si="58"/>
        <v>#N/A</v>
      </c>
      <c r="AL16" s="265" t="e">
        <f t="shared" ref="AL16" si="126">AK16-AK15</f>
        <v>#N/A</v>
      </c>
      <c r="AM16" s="269">
        <v>61</v>
      </c>
      <c r="AN16" s="270"/>
      <c r="AO16" s="271">
        <f t="shared" si="7"/>
        <v>0</v>
      </c>
      <c r="AP16" s="271"/>
      <c r="AQ16" s="273" t="e">
        <f t="shared" si="8"/>
        <v>#N/A</v>
      </c>
      <c r="AR16" s="273" t="e">
        <f t="shared" si="8"/>
        <v>#N/A</v>
      </c>
      <c r="AS16" s="274">
        <v>2045</v>
      </c>
      <c r="AT16" s="267" t="e">
        <f t="shared" si="19"/>
        <v>#N/A</v>
      </c>
      <c r="AU16" s="275" t="e">
        <f t="shared" si="20"/>
        <v>#N/A</v>
      </c>
      <c r="AV16" s="267" t="e">
        <f t="shared" si="60"/>
        <v>#N/A</v>
      </c>
      <c r="AW16" s="275" t="e">
        <f t="shared" si="61"/>
        <v>#N/A</v>
      </c>
      <c r="AX16" s="267" t="e">
        <f t="shared" si="62"/>
        <v>#N/A</v>
      </c>
      <c r="AY16" s="275" t="e">
        <f t="shared" si="63"/>
        <v>#N/A</v>
      </c>
      <c r="AZ16" s="267" t="e">
        <f t="shared" si="64"/>
        <v>#N/A</v>
      </c>
      <c r="BA16" s="275" t="e">
        <f t="shared" si="65"/>
        <v>#N/A</v>
      </c>
      <c r="BB16" s="267" t="e">
        <f t="shared" si="66"/>
        <v>#N/A</v>
      </c>
      <c r="BC16" s="275" t="e">
        <f t="shared" si="67"/>
        <v>#N/A</v>
      </c>
      <c r="BD16" s="267" t="e">
        <f t="shared" si="68"/>
        <v>#N/A</v>
      </c>
      <c r="BE16" s="275" t="e">
        <f t="shared" si="69"/>
        <v>#N/A</v>
      </c>
      <c r="BF16" s="267" t="e">
        <f t="shared" si="70"/>
        <v>#N/A</v>
      </c>
      <c r="BG16" s="275" t="e">
        <f t="shared" si="71"/>
        <v>#N/A</v>
      </c>
      <c r="BH16" s="267"/>
      <c r="BI16" s="275">
        <f t="shared" si="72"/>
        <v>0</v>
      </c>
      <c r="BJ16" s="267"/>
      <c r="BK16" s="275">
        <f t="shared" si="21"/>
        <v>0</v>
      </c>
      <c r="BL16" s="269">
        <v>75</v>
      </c>
      <c r="BM16" s="276"/>
      <c r="BN16" s="271"/>
      <c r="BO16" s="277" t="e">
        <f t="shared" si="1"/>
        <v>#N/A</v>
      </c>
      <c r="BP16" s="273"/>
      <c r="BQ16" s="273"/>
      <c r="BR16" s="273" t="e">
        <f t="shared" si="2"/>
        <v>#N/A</v>
      </c>
    </row>
    <row r="17" spans="1:70">
      <c r="A17" s="257">
        <f t="shared" si="3"/>
        <v>44883</v>
      </c>
      <c r="B17" s="258">
        <v>14</v>
      </c>
      <c r="C17" s="259">
        <f>[1]master!K18</f>
        <v>1540</v>
      </c>
      <c r="D17" s="260">
        <f t="shared" si="4"/>
        <v>100</v>
      </c>
      <c r="E17" s="261" t="e">
        <f t="shared" si="0"/>
        <v>#N/A</v>
      </c>
      <c r="F17" s="265" t="e">
        <f t="shared" si="6"/>
        <v>#N/A</v>
      </c>
      <c r="G17" s="263" t="e">
        <f t="shared" si="31"/>
        <v>#N/A</v>
      </c>
      <c r="H17" s="264" t="e">
        <f t="shared" si="32"/>
        <v>#N/A</v>
      </c>
      <c r="I17" s="305" t="e">
        <f t="shared" si="33"/>
        <v>#N/A</v>
      </c>
      <c r="J17" s="264" t="e">
        <f t="shared" si="34"/>
        <v>#N/A</v>
      </c>
      <c r="K17" s="267" t="e">
        <f t="shared" si="35"/>
        <v>#N/A</v>
      </c>
      <c r="L17" s="264" t="e">
        <f t="shared" si="36"/>
        <v>#N/A</v>
      </c>
      <c r="M17" s="267" t="e">
        <f t="shared" si="37"/>
        <v>#N/A</v>
      </c>
      <c r="N17" s="265" t="e">
        <f t="shared" si="38"/>
        <v>#N/A</v>
      </c>
      <c r="O17" s="267" t="e">
        <f t="shared" si="39"/>
        <v>#N/A</v>
      </c>
      <c r="P17" s="264" t="e">
        <f t="shared" si="5"/>
        <v>#N/A</v>
      </c>
      <c r="Q17" s="267" t="e">
        <f t="shared" si="40"/>
        <v>#N/A</v>
      </c>
      <c r="R17" s="264" t="e">
        <f t="shared" si="9"/>
        <v>#N/A</v>
      </c>
      <c r="S17" s="267" t="e">
        <f t="shared" si="41"/>
        <v>#N/A</v>
      </c>
      <c r="T17" s="265" t="e">
        <f t="shared" si="9"/>
        <v>#N/A</v>
      </c>
      <c r="U17" s="267" t="e">
        <f t="shared" si="42"/>
        <v>#N/A</v>
      </c>
      <c r="V17" s="265" t="e">
        <f t="shared" ref="V17" si="127">U17-U16</f>
        <v>#N/A</v>
      </c>
      <c r="W17" s="266" t="e">
        <f t="shared" si="44"/>
        <v>#N/A</v>
      </c>
      <c r="X17" s="265" t="e">
        <f t="shared" ref="X17" si="128">W17-W16</f>
        <v>#N/A</v>
      </c>
      <c r="Y17" s="266" t="e">
        <f t="shared" si="46"/>
        <v>#N/A</v>
      </c>
      <c r="Z17" s="265" t="e">
        <f t="shared" ref="Z17" si="129">Y17-Y16</f>
        <v>#N/A</v>
      </c>
      <c r="AA17" s="267" t="e">
        <f t="shared" si="48"/>
        <v>#N/A</v>
      </c>
      <c r="AB17" s="265" t="e">
        <f t="shared" ref="AB17" si="130">AA17-AA16</f>
        <v>#N/A</v>
      </c>
      <c r="AC17" s="267" t="e">
        <f t="shared" si="50"/>
        <v>#N/A</v>
      </c>
      <c r="AD17" s="265" t="e">
        <f t="shared" ref="AD17" si="131">AC17-AC16</f>
        <v>#N/A</v>
      </c>
      <c r="AE17" s="267" t="e">
        <f t="shared" si="52"/>
        <v>#N/A</v>
      </c>
      <c r="AF17" s="265" t="e">
        <f t="shared" ref="AF17" si="132">AE17-AE16</f>
        <v>#N/A</v>
      </c>
      <c r="AG17" s="267" t="e">
        <f t="shared" si="54"/>
        <v>#N/A</v>
      </c>
      <c r="AH17" s="265" t="e">
        <f t="shared" ref="AH17" si="133">AG17-AG16</f>
        <v>#N/A</v>
      </c>
      <c r="AI17" s="266" t="e">
        <f t="shared" si="56"/>
        <v>#N/A</v>
      </c>
      <c r="AJ17" s="265" t="e">
        <f t="shared" ref="AJ17" si="134">AI17-AI16</f>
        <v>#N/A</v>
      </c>
      <c r="AK17" s="266" t="e">
        <f t="shared" si="58"/>
        <v>#N/A</v>
      </c>
      <c r="AL17" s="265" t="e">
        <f t="shared" ref="AL17" si="135">AK17-AK16</f>
        <v>#N/A</v>
      </c>
      <c r="AM17" s="269">
        <v>67</v>
      </c>
      <c r="AN17" s="270"/>
      <c r="AO17" s="271">
        <f t="shared" si="7"/>
        <v>0</v>
      </c>
      <c r="AP17" s="271"/>
      <c r="AQ17" s="273" t="e">
        <f t="shared" si="8"/>
        <v>#N/A</v>
      </c>
      <c r="AR17" s="273" t="e">
        <f t="shared" si="8"/>
        <v>#N/A</v>
      </c>
      <c r="AS17" s="274">
        <v>2170</v>
      </c>
      <c r="AT17" s="267" t="e">
        <f t="shared" si="19"/>
        <v>#N/A</v>
      </c>
      <c r="AU17" s="275" t="e">
        <f t="shared" si="20"/>
        <v>#N/A</v>
      </c>
      <c r="AV17" s="267" t="e">
        <f t="shared" si="60"/>
        <v>#N/A</v>
      </c>
      <c r="AW17" s="275" t="e">
        <f t="shared" si="61"/>
        <v>#N/A</v>
      </c>
      <c r="AX17" s="267" t="e">
        <f t="shared" si="62"/>
        <v>#N/A</v>
      </c>
      <c r="AY17" s="275" t="e">
        <f t="shared" si="63"/>
        <v>#N/A</v>
      </c>
      <c r="AZ17" s="267" t="e">
        <f t="shared" si="64"/>
        <v>#N/A</v>
      </c>
      <c r="BA17" s="275" t="e">
        <f t="shared" si="65"/>
        <v>#N/A</v>
      </c>
      <c r="BB17" s="267" t="e">
        <f t="shared" si="66"/>
        <v>#N/A</v>
      </c>
      <c r="BC17" s="275" t="e">
        <f t="shared" si="67"/>
        <v>#N/A</v>
      </c>
      <c r="BD17" s="267" t="e">
        <f t="shared" si="68"/>
        <v>#N/A</v>
      </c>
      <c r="BE17" s="275" t="e">
        <f t="shared" si="69"/>
        <v>#N/A</v>
      </c>
      <c r="BF17" s="267" t="e">
        <f t="shared" si="70"/>
        <v>#N/A</v>
      </c>
      <c r="BG17" s="275" t="e">
        <f t="shared" si="71"/>
        <v>#N/A</v>
      </c>
      <c r="BH17" s="267"/>
      <c r="BI17" s="275">
        <f t="shared" si="72"/>
        <v>0</v>
      </c>
      <c r="BJ17" s="267"/>
      <c r="BK17" s="275">
        <f t="shared" si="21"/>
        <v>0</v>
      </c>
      <c r="BL17" s="269">
        <v>80</v>
      </c>
      <c r="BM17" s="276"/>
      <c r="BN17" s="271"/>
      <c r="BO17" s="277" t="e">
        <f t="shared" si="1"/>
        <v>#N/A</v>
      </c>
      <c r="BP17" s="273"/>
      <c r="BQ17" s="273"/>
      <c r="BR17" s="273" t="e">
        <f t="shared" si="2"/>
        <v>#N/A</v>
      </c>
    </row>
    <row r="18" spans="1:70">
      <c r="A18" s="257">
        <f t="shared" si="3"/>
        <v>44890</v>
      </c>
      <c r="B18" s="258">
        <v>15</v>
      </c>
      <c r="C18" s="259">
        <f>[1]master!K19</f>
        <v>1650</v>
      </c>
      <c r="D18" s="260">
        <f t="shared" si="4"/>
        <v>110</v>
      </c>
      <c r="E18" s="261" t="e">
        <f t="shared" si="0"/>
        <v>#N/A</v>
      </c>
      <c r="F18" s="265" t="e">
        <f t="shared" si="6"/>
        <v>#N/A</v>
      </c>
      <c r="G18" s="267" t="e">
        <f t="shared" si="31"/>
        <v>#N/A</v>
      </c>
      <c r="H18" s="264" t="e">
        <f t="shared" si="32"/>
        <v>#N/A</v>
      </c>
      <c r="I18" s="267" t="e">
        <f t="shared" si="33"/>
        <v>#N/A</v>
      </c>
      <c r="J18" s="264" t="e">
        <f t="shared" si="34"/>
        <v>#N/A</v>
      </c>
      <c r="K18" s="267" t="e">
        <f t="shared" si="35"/>
        <v>#N/A</v>
      </c>
      <c r="L18" s="264" t="e">
        <f t="shared" si="36"/>
        <v>#N/A</v>
      </c>
      <c r="M18" s="267" t="e">
        <f t="shared" si="37"/>
        <v>#N/A</v>
      </c>
      <c r="N18" s="265" t="e">
        <f t="shared" si="38"/>
        <v>#N/A</v>
      </c>
      <c r="O18" s="267" t="e">
        <f t="shared" si="39"/>
        <v>#N/A</v>
      </c>
      <c r="P18" s="264" t="e">
        <f t="shared" si="5"/>
        <v>#N/A</v>
      </c>
      <c r="Q18" s="267" t="e">
        <f t="shared" si="40"/>
        <v>#N/A</v>
      </c>
      <c r="R18" s="264" t="e">
        <f t="shared" si="9"/>
        <v>#N/A</v>
      </c>
      <c r="S18" s="267" t="e">
        <f t="shared" si="41"/>
        <v>#N/A</v>
      </c>
      <c r="T18" s="265" t="e">
        <f t="shared" si="9"/>
        <v>#N/A</v>
      </c>
      <c r="U18" s="267" t="e">
        <f t="shared" si="42"/>
        <v>#N/A</v>
      </c>
      <c r="V18" s="265" t="e">
        <f t="shared" ref="V18" si="136">U18-U17</f>
        <v>#N/A</v>
      </c>
      <c r="W18" s="266" t="e">
        <f t="shared" si="44"/>
        <v>#N/A</v>
      </c>
      <c r="X18" s="265" t="e">
        <f t="shared" ref="X18" si="137">W18-W17</f>
        <v>#N/A</v>
      </c>
      <c r="Y18" s="266" t="e">
        <f t="shared" si="46"/>
        <v>#N/A</v>
      </c>
      <c r="Z18" s="265" t="e">
        <f t="shared" ref="Z18" si="138">Y18-Y17</f>
        <v>#N/A</v>
      </c>
      <c r="AA18" s="267" t="e">
        <f t="shared" si="48"/>
        <v>#N/A</v>
      </c>
      <c r="AB18" s="265" t="e">
        <f t="shared" ref="AB18" si="139">AA18-AA17</f>
        <v>#N/A</v>
      </c>
      <c r="AC18" s="267" t="e">
        <f t="shared" si="50"/>
        <v>#N/A</v>
      </c>
      <c r="AD18" s="265" t="e">
        <f t="shared" ref="AD18" si="140">AC18-AC17</f>
        <v>#N/A</v>
      </c>
      <c r="AE18" s="267" t="e">
        <f t="shared" si="52"/>
        <v>#N/A</v>
      </c>
      <c r="AF18" s="265" t="e">
        <f t="shared" ref="AF18" si="141">AE18-AE17</f>
        <v>#N/A</v>
      </c>
      <c r="AG18" s="267" t="e">
        <f t="shared" si="54"/>
        <v>#N/A</v>
      </c>
      <c r="AH18" s="265" t="e">
        <f t="shared" ref="AH18" si="142">AG18-AG17</f>
        <v>#N/A</v>
      </c>
      <c r="AI18" s="266" t="e">
        <f t="shared" si="56"/>
        <v>#N/A</v>
      </c>
      <c r="AJ18" s="265" t="e">
        <f t="shared" ref="AJ18" si="143">AI18-AI17</f>
        <v>#N/A</v>
      </c>
      <c r="AK18" s="266" t="e">
        <f t="shared" si="58"/>
        <v>#N/A</v>
      </c>
      <c r="AL18" s="265" t="e">
        <f t="shared" ref="AL18" si="144">AK18-AK17</f>
        <v>#N/A</v>
      </c>
      <c r="AM18" s="269">
        <v>74</v>
      </c>
      <c r="AN18" s="270"/>
      <c r="AO18" s="271">
        <f t="shared" si="7"/>
        <v>0</v>
      </c>
      <c r="AP18" s="271"/>
      <c r="AQ18" s="273" t="e">
        <f t="shared" si="8"/>
        <v>#N/A</v>
      </c>
      <c r="AR18" s="273" t="e">
        <f t="shared" si="8"/>
        <v>#N/A</v>
      </c>
      <c r="AS18" s="274">
        <v>2295</v>
      </c>
      <c r="AT18" s="267" t="e">
        <f t="shared" si="19"/>
        <v>#N/A</v>
      </c>
      <c r="AU18" s="275" t="e">
        <f t="shared" si="20"/>
        <v>#N/A</v>
      </c>
      <c r="AV18" s="267" t="e">
        <f t="shared" si="60"/>
        <v>#N/A</v>
      </c>
      <c r="AW18" s="275" t="e">
        <f t="shared" si="61"/>
        <v>#N/A</v>
      </c>
      <c r="AX18" s="267" t="e">
        <f t="shared" si="62"/>
        <v>#N/A</v>
      </c>
      <c r="AY18" s="275" t="e">
        <f t="shared" si="63"/>
        <v>#N/A</v>
      </c>
      <c r="AZ18" s="267" t="e">
        <f t="shared" si="64"/>
        <v>#N/A</v>
      </c>
      <c r="BA18" s="275" t="e">
        <f t="shared" si="65"/>
        <v>#N/A</v>
      </c>
      <c r="BB18" s="267" t="e">
        <f t="shared" si="66"/>
        <v>#N/A</v>
      </c>
      <c r="BC18" s="275" t="e">
        <f t="shared" si="67"/>
        <v>#N/A</v>
      </c>
      <c r="BD18" s="267" t="e">
        <f t="shared" si="68"/>
        <v>#N/A</v>
      </c>
      <c r="BE18" s="275" t="e">
        <f t="shared" si="69"/>
        <v>#N/A</v>
      </c>
      <c r="BF18" s="267" t="e">
        <f t="shared" si="70"/>
        <v>#N/A</v>
      </c>
      <c r="BG18" s="275" t="e">
        <f t="shared" si="71"/>
        <v>#N/A</v>
      </c>
      <c r="BH18" s="267"/>
      <c r="BI18" s="275">
        <f t="shared" si="72"/>
        <v>0</v>
      </c>
      <c r="BJ18" s="267"/>
      <c r="BK18" s="275">
        <f t="shared" si="21"/>
        <v>0</v>
      </c>
      <c r="BL18" s="269">
        <v>85</v>
      </c>
      <c r="BM18" s="276"/>
      <c r="BN18" s="271"/>
      <c r="BO18" s="277" t="e">
        <f t="shared" si="1"/>
        <v>#N/A</v>
      </c>
      <c r="BP18" s="273"/>
      <c r="BQ18" s="273"/>
      <c r="BR18" s="273" t="e">
        <f t="shared" si="2"/>
        <v>#N/A</v>
      </c>
    </row>
    <row r="19" spans="1:70">
      <c r="A19" s="257">
        <f t="shared" si="3"/>
        <v>44897</v>
      </c>
      <c r="B19" s="258">
        <v>16</v>
      </c>
      <c r="C19" s="259">
        <f>[1]master!K20</f>
        <v>1780</v>
      </c>
      <c r="D19" s="260">
        <f t="shared" si="4"/>
        <v>130</v>
      </c>
      <c r="E19" s="261" t="e">
        <f t="shared" si="0"/>
        <v>#N/A</v>
      </c>
      <c r="F19" s="265" t="e">
        <f t="shared" si="6"/>
        <v>#N/A</v>
      </c>
      <c r="G19" s="267" t="e">
        <f t="shared" si="31"/>
        <v>#N/A</v>
      </c>
      <c r="H19" s="264" t="e">
        <f t="shared" si="32"/>
        <v>#N/A</v>
      </c>
      <c r="I19" s="267" t="e">
        <f t="shared" si="33"/>
        <v>#N/A</v>
      </c>
      <c r="J19" s="264" t="e">
        <f t="shared" si="34"/>
        <v>#N/A</v>
      </c>
      <c r="K19" s="267" t="e">
        <f t="shared" si="35"/>
        <v>#N/A</v>
      </c>
      <c r="L19" s="264" t="e">
        <f t="shared" si="36"/>
        <v>#N/A</v>
      </c>
      <c r="M19" s="267" t="e">
        <f t="shared" si="37"/>
        <v>#N/A</v>
      </c>
      <c r="N19" s="265" t="e">
        <f t="shared" si="38"/>
        <v>#N/A</v>
      </c>
      <c r="O19" s="267" t="e">
        <f t="shared" si="39"/>
        <v>#N/A</v>
      </c>
      <c r="P19" s="264" t="e">
        <f t="shared" si="5"/>
        <v>#N/A</v>
      </c>
      <c r="Q19" s="267" t="e">
        <f t="shared" si="40"/>
        <v>#N/A</v>
      </c>
      <c r="R19" s="264" t="e">
        <f t="shared" si="9"/>
        <v>#N/A</v>
      </c>
      <c r="S19" s="267" t="e">
        <f t="shared" si="41"/>
        <v>#N/A</v>
      </c>
      <c r="T19" s="265" t="e">
        <f t="shared" si="9"/>
        <v>#N/A</v>
      </c>
      <c r="U19" s="267" t="e">
        <f t="shared" si="42"/>
        <v>#N/A</v>
      </c>
      <c r="V19" s="265" t="e">
        <f t="shared" ref="V19" si="145">U19-U18</f>
        <v>#N/A</v>
      </c>
      <c r="W19" s="266" t="e">
        <f t="shared" si="44"/>
        <v>#N/A</v>
      </c>
      <c r="X19" s="265" t="e">
        <f t="shared" ref="X19" si="146">W19-W18</f>
        <v>#N/A</v>
      </c>
      <c r="Y19" s="266" t="e">
        <f t="shared" si="46"/>
        <v>#N/A</v>
      </c>
      <c r="Z19" s="265" t="e">
        <f t="shared" ref="Z19" si="147">Y19-Y18</f>
        <v>#N/A</v>
      </c>
      <c r="AA19" s="267" t="e">
        <f t="shared" si="48"/>
        <v>#N/A</v>
      </c>
      <c r="AB19" s="265" t="e">
        <f t="shared" ref="AB19" si="148">AA19-AA18</f>
        <v>#N/A</v>
      </c>
      <c r="AC19" s="267" t="e">
        <f t="shared" si="50"/>
        <v>#N/A</v>
      </c>
      <c r="AD19" s="265" t="e">
        <f t="shared" ref="AD19" si="149">AC19-AC18</f>
        <v>#N/A</v>
      </c>
      <c r="AE19" s="267" t="e">
        <f t="shared" si="52"/>
        <v>#N/A</v>
      </c>
      <c r="AF19" s="265" t="e">
        <f t="shared" ref="AF19" si="150">AE19-AE18</f>
        <v>#N/A</v>
      </c>
      <c r="AG19" s="267" t="e">
        <f t="shared" si="54"/>
        <v>#N/A</v>
      </c>
      <c r="AH19" s="265" t="e">
        <f t="shared" ref="AH19" si="151">AG19-AG18</f>
        <v>#N/A</v>
      </c>
      <c r="AI19" s="266" t="e">
        <f t="shared" si="56"/>
        <v>#N/A</v>
      </c>
      <c r="AJ19" s="265" t="e">
        <f t="shared" ref="AJ19" si="152">AI19-AI18</f>
        <v>#N/A</v>
      </c>
      <c r="AK19" s="266" t="e">
        <f t="shared" si="58"/>
        <v>#N/A</v>
      </c>
      <c r="AL19" s="265" t="e">
        <f t="shared" ref="AL19" si="153">AK19-AK18</f>
        <v>#N/A</v>
      </c>
      <c r="AM19" s="269">
        <v>82</v>
      </c>
      <c r="AN19" s="270"/>
      <c r="AO19" s="271">
        <f t="shared" si="7"/>
        <v>0</v>
      </c>
      <c r="AP19" s="271"/>
      <c r="AQ19" s="273" t="e">
        <f t="shared" si="8"/>
        <v>#N/A</v>
      </c>
      <c r="AR19" s="273" t="e">
        <f t="shared" si="8"/>
        <v>#N/A</v>
      </c>
      <c r="AS19" s="274">
        <v>2420</v>
      </c>
      <c r="AT19" s="267" t="e">
        <f t="shared" si="19"/>
        <v>#N/A</v>
      </c>
      <c r="AU19" s="275" t="e">
        <f t="shared" si="20"/>
        <v>#N/A</v>
      </c>
      <c r="AV19" s="267" t="e">
        <f t="shared" si="60"/>
        <v>#N/A</v>
      </c>
      <c r="AW19" s="275" t="e">
        <f t="shared" si="61"/>
        <v>#N/A</v>
      </c>
      <c r="AX19" s="267" t="e">
        <f t="shared" si="62"/>
        <v>#N/A</v>
      </c>
      <c r="AY19" s="275" t="e">
        <f t="shared" si="63"/>
        <v>#N/A</v>
      </c>
      <c r="AZ19" s="267" t="e">
        <f t="shared" si="64"/>
        <v>#N/A</v>
      </c>
      <c r="BA19" s="275" t="e">
        <f t="shared" si="65"/>
        <v>#N/A</v>
      </c>
      <c r="BB19" s="267" t="e">
        <f t="shared" si="66"/>
        <v>#N/A</v>
      </c>
      <c r="BC19" s="275" t="e">
        <f t="shared" si="67"/>
        <v>#N/A</v>
      </c>
      <c r="BD19" s="267" t="e">
        <f t="shared" si="68"/>
        <v>#N/A</v>
      </c>
      <c r="BE19" s="275" t="e">
        <f t="shared" si="69"/>
        <v>#N/A</v>
      </c>
      <c r="BF19" s="267" t="e">
        <f t="shared" si="70"/>
        <v>#N/A</v>
      </c>
      <c r="BG19" s="275" t="e">
        <f t="shared" si="71"/>
        <v>#N/A</v>
      </c>
      <c r="BH19" s="267"/>
      <c r="BI19" s="275">
        <f t="shared" si="72"/>
        <v>0</v>
      </c>
      <c r="BJ19" s="267"/>
      <c r="BK19" s="275">
        <f t="shared" si="21"/>
        <v>0</v>
      </c>
      <c r="BL19" s="269">
        <v>90</v>
      </c>
      <c r="BM19" s="276"/>
      <c r="BN19" s="271"/>
      <c r="BO19" s="277" t="e">
        <f t="shared" si="1"/>
        <v>#N/A</v>
      </c>
      <c r="BP19" s="273"/>
      <c r="BQ19" s="273"/>
      <c r="BR19" s="273" t="e">
        <f t="shared" si="2"/>
        <v>#N/A</v>
      </c>
    </row>
    <row r="20" spans="1:70">
      <c r="A20" s="257">
        <f t="shared" si="3"/>
        <v>44904</v>
      </c>
      <c r="B20" s="258">
        <v>17</v>
      </c>
      <c r="C20" s="259">
        <f>[1]master!K21</f>
        <v>1920</v>
      </c>
      <c r="D20" s="260">
        <f t="shared" si="4"/>
        <v>140</v>
      </c>
      <c r="E20" s="261" t="e">
        <f t="shared" si="0"/>
        <v>#N/A</v>
      </c>
      <c r="F20" s="265" t="e">
        <f t="shared" si="6"/>
        <v>#N/A</v>
      </c>
      <c r="G20" s="267" t="e">
        <f t="shared" si="31"/>
        <v>#N/A</v>
      </c>
      <c r="H20" s="264" t="e">
        <f t="shared" si="32"/>
        <v>#N/A</v>
      </c>
      <c r="I20" s="267" t="e">
        <f t="shared" si="33"/>
        <v>#N/A</v>
      </c>
      <c r="J20" s="264" t="e">
        <f t="shared" si="34"/>
        <v>#N/A</v>
      </c>
      <c r="K20" s="267" t="e">
        <f t="shared" si="35"/>
        <v>#N/A</v>
      </c>
      <c r="L20" s="264" t="e">
        <f t="shared" si="36"/>
        <v>#N/A</v>
      </c>
      <c r="M20" s="267" t="e">
        <f t="shared" si="37"/>
        <v>#N/A</v>
      </c>
      <c r="N20" s="265" t="e">
        <f t="shared" si="38"/>
        <v>#N/A</v>
      </c>
      <c r="O20" s="267" t="e">
        <f t="shared" si="39"/>
        <v>#N/A</v>
      </c>
      <c r="P20" s="264" t="e">
        <f t="shared" si="5"/>
        <v>#N/A</v>
      </c>
      <c r="Q20" s="267" t="e">
        <f t="shared" si="40"/>
        <v>#N/A</v>
      </c>
      <c r="R20" s="264" t="e">
        <f t="shared" si="9"/>
        <v>#N/A</v>
      </c>
      <c r="S20" s="267" t="e">
        <f t="shared" si="41"/>
        <v>#N/A</v>
      </c>
      <c r="T20" s="265" t="e">
        <f t="shared" si="9"/>
        <v>#N/A</v>
      </c>
      <c r="U20" s="267" t="e">
        <f t="shared" si="42"/>
        <v>#N/A</v>
      </c>
      <c r="V20" s="265" t="e">
        <f t="shared" ref="V20" si="154">U20-U19</f>
        <v>#N/A</v>
      </c>
      <c r="W20" s="266" t="e">
        <f t="shared" si="44"/>
        <v>#N/A</v>
      </c>
      <c r="X20" s="265" t="e">
        <f t="shared" ref="X20" si="155">W20-W19</f>
        <v>#N/A</v>
      </c>
      <c r="Y20" s="266" t="e">
        <f t="shared" si="46"/>
        <v>#N/A</v>
      </c>
      <c r="Z20" s="265" t="e">
        <f t="shared" ref="Z20" si="156">Y20-Y19</f>
        <v>#N/A</v>
      </c>
      <c r="AA20" s="267" t="e">
        <f t="shared" si="48"/>
        <v>#N/A</v>
      </c>
      <c r="AB20" s="265" t="e">
        <f t="shared" ref="AB20" si="157">AA20-AA19</f>
        <v>#N/A</v>
      </c>
      <c r="AC20" s="267" t="e">
        <f t="shared" si="50"/>
        <v>#N/A</v>
      </c>
      <c r="AD20" s="265" t="e">
        <f t="shared" ref="AD20" si="158">AC20-AC19</f>
        <v>#N/A</v>
      </c>
      <c r="AE20" s="267" t="e">
        <f t="shared" si="52"/>
        <v>#N/A</v>
      </c>
      <c r="AF20" s="265" t="e">
        <f t="shared" ref="AF20" si="159">AE20-AE19</f>
        <v>#N/A</v>
      </c>
      <c r="AG20" s="267" t="e">
        <f t="shared" si="54"/>
        <v>#N/A</v>
      </c>
      <c r="AH20" s="265" t="e">
        <f t="shared" ref="AH20" si="160">AG20-AG19</f>
        <v>#N/A</v>
      </c>
      <c r="AI20" s="266" t="e">
        <f t="shared" si="56"/>
        <v>#N/A</v>
      </c>
      <c r="AJ20" s="265" t="e">
        <f t="shared" ref="AJ20" si="161">AI20-AI19</f>
        <v>#N/A</v>
      </c>
      <c r="AK20" s="266" t="e">
        <f t="shared" si="58"/>
        <v>#N/A</v>
      </c>
      <c r="AL20" s="265" t="e">
        <f t="shared" ref="AL20" si="162">AK20-AK19</f>
        <v>#N/A</v>
      </c>
      <c r="AM20" s="269">
        <v>90</v>
      </c>
      <c r="AN20" s="270"/>
      <c r="AO20" s="271">
        <f t="shared" si="7"/>
        <v>0</v>
      </c>
      <c r="AP20" s="271"/>
      <c r="AQ20" s="273" t="e">
        <f t="shared" si="8"/>
        <v>#N/A</v>
      </c>
      <c r="AR20" s="273" t="e">
        <f t="shared" si="8"/>
        <v>#N/A</v>
      </c>
      <c r="AS20" s="274">
        <v>2560</v>
      </c>
      <c r="AT20" s="267" t="e">
        <f t="shared" si="19"/>
        <v>#N/A</v>
      </c>
      <c r="AU20" s="275" t="e">
        <f t="shared" si="20"/>
        <v>#N/A</v>
      </c>
      <c r="AV20" s="267" t="e">
        <f t="shared" si="60"/>
        <v>#N/A</v>
      </c>
      <c r="AW20" s="275" t="e">
        <f t="shared" si="61"/>
        <v>#N/A</v>
      </c>
      <c r="AX20" s="267" t="e">
        <f t="shared" si="62"/>
        <v>#N/A</v>
      </c>
      <c r="AY20" s="275" t="e">
        <f t="shared" si="63"/>
        <v>#N/A</v>
      </c>
      <c r="AZ20" s="267" t="e">
        <f t="shared" si="64"/>
        <v>#N/A</v>
      </c>
      <c r="BA20" s="275" t="e">
        <f t="shared" si="65"/>
        <v>#N/A</v>
      </c>
      <c r="BB20" s="267" t="e">
        <f t="shared" si="66"/>
        <v>#N/A</v>
      </c>
      <c r="BC20" s="275" t="e">
        <f t="shared" si="67"/>
        <v>#N/A</v>
      </c>
      <c r="BD20" s="267" t="e">
        <f t="shared" si="68"/>
        <v>#N/A</v>
      </c>
      <c r="BE20" s="275" t="e">
        <f t="shared" si="69"/>
        <v>#N/A</v>
      </c>
      <c r="BF20" s="267" t="e">
        <f t="shared" si="70"/>
        <v>#N/A</v>
      </c>
      <c r="BG20" s="275" t="e">
        <f t="shared" si="71"/>
        <v>#N/A</v>
      </c>
      <c r="BH20" s="267"/>
      <c r="BI20" s="275">
        <f t="shared" si="72"/>
        <v>0</v>
      </c>
      <c r="BJ20" s="267"/>
      <c r="BK20" s="275">
        <f t="shared" si="21"/>
        <v>0</v>
      </c>
      <c r="BL20" s="269">
        <v>95</v>
      </c>
      <c r="BM20" s="276"/>
      <c r="BN20" s="271"/>
      <c r="BO20" s="277" t="e">
        <f t="shared" si="1"/>
        <v>#N/A</v>
      </c>
      <c r="BP20" s="273"/>
      <c r="BQ20" s="273"/>
      <c r="BR20" s="273" t="e">
        <f t="shared" si="2"/>
        <v>#N/A</v>
      </c>
    </row>
    <row r="21" spans="1:70">
      <c r="A21" s="257">
        <f t="shared" si="3"/>
        <v>44911</v>
      </c>
      <c r="B21" s="258">
        <v>18</v>
      </c>
      <c r="C21" s="259">
        <f>[1]master!K22</f>
        <v>2060</v>
      </c>
      <c r="D21" s="260">
        <f t="shared" si="4"/>
        <v>140</v>
      </c>
      <c r="E21" s="261" t="e">
        <f t="shared" si="0"/>
        <v>#N/A</v>
      </c>
      <c r="F21" s="265" t="e">
        <f t="shared" si="6"/>
        <v>#N/A</v>
      </c>
      <c r="G21" s="267" t="e">
        <f t="shared" si="31"/>
        <v>#N/A</v>
      </c>
      <c r="H21" s="264" t="e">
        <f t="shared" si="32"/>
        <v>#N/A</v>
      </c>
      <c r="I21" s="267" t="e">
        <f t="shared" si="33"/>
        <v>#N/A</v>
      </c>
      <c r="J21" s="264" t="e">
        <f t="shared" si="34"/>
        <v>#N/A</v>
      </c>
      <c r="K21" s="267" t="e">
        <f t="shared" si="35"/>
        <v>#N/A</v>
      </c>
      <c r="L21" s="264" t="e">
        <f t="shared" si="36"/>
        <v>#N/A</v>
      </c>
      <c r="M21" s="267" t="e">
        <f t="shared" si="37"/>
        <v>#N/A</v>
      </c>
      <c r="N21" s="265" t="e">
        <f t="shared" si="38"/>
        <v>#N/A</v>
      </c>
      <c r="O21" s="267" t="e">
        <f t="shared" si="39"/>
        <v>#N/A</v>
      </c>
      <c r="P21" s="264" t="e">
        <f t="shared" si="5"/>
        <v>#N/A</v>
      </c>
      <c r="Q21" s="267" t="e">
        <f t="shared" si="40"/>
        <v>#N/A</v>
      </c>
      <c r="R21" s="264" t="e">
        <f t="shared" si="9"/>
        <v>#N/A</v>
      </c>
      <c r="S21" s="267" t="e">
        <f t="shared" si="41"/>
        <v>#N/A</v>
      </c>
      <c r="T21" s="265" t="e">
        <f t="shared" si="9"/>
        <v>#N/A</v>
      </c>
      <c r="U21" s="267" t="e">
        <f t="shared" si="42"/>
        <v>#N/A</v>
      </c>
      <c r="V21" s="265" t="e">
        <f t="shared" ref="V21" si="163">U21-U20</f>
        <v>#N/A</v>
      </c>
      <c r="W21" s="266" t="e">
        <f t="shared" si="44"/>
        <v>#N/A</v>
      </c>
      <c r="X21" s="265" t="e">
        <f t="shared" ref="X21" si="164">W21-W20</f>
        <v>#N/A</v>
      </c>
      <c r="Y21" s="266" t="e">
        <f t="shared" si="46"/>
        <v>#N/A</v>
      </c>
      <c r="Z21" s="265" t="e">
        <f t="shared" ref="Z21" si="165">Y21-Y20</f>
        <v>#N/A</v>
      </c>
      <c r="AA21" s="267" t="e">
        <f t="shared" si="48"/>
        <v>#N/A</v>
      </c>
      <c r="AB21" s="265" t="e">
        <f t="shared" ref="AB21" si="166">AA21-AA20</f>
        <v>#N/A</v>
      </c>
      <c r="AC21" s="267" t="e">
        <f t="shared" si="50"/>
        <v>#N/A</v>
      </c>
      <c r="AD21" s="265" t="e">
        <f t="shared" ref="AD21" si="167">AC21-AC20</f>
        <v>#N/A</v>
      </c>
      <c r="AE21" s="267" t="e">
        <f t="shared" si="52"/>
        <v>#N/A</v>
      </c>
      <c r="AF21" s="265" t="e">
        <f t="shared" ref="AF21" si="168">AE21-AE20</f>
        <v>#N/A</v>
      </c>
      <c r="AG21" s="267" t="e">
        <f t="shared" si="54"/>
        <v>#N/A</v>
      </c>
      <c r="AH21" s="265" t="e">
        <f t="shared" ref="AH21" si="169">AG21-AG20</f>
        <v>#N/A</v>
      </c>
      <c r="AI21" s="266" t="e">
        <f t="shared" si="56"/>
        <v>#N/A</v>
      </c>
      <c r="AJ21" s="265" t="e">
        <f t="shared" ref="AJ21" si="170">AI21-AI20</f>
        <v>#N/A</v>
      </c>
      <c r="AK21" s="266" t="e">
        <f t="shared" si="58"/>
        <v>#N/A</v>
      </c>
      <c r="AL21" s="265" t="e">
        <f t="shared" ref="AL21" si="171">AK21-AK20</f>
        <v>#N/A</v>
      </c>
      <c r="AM21" s="269">
        <v>97</v>
      </c>
      <c r="AN21" s="270"/>
      <c r="AO21" s="271">
        <f t="shared" si="7"/>
        <v>0</v>
      </c>
      <c r="AP21" s="271"/>
      <c r="AQ21" s="273" t="e">
        <f t="shared" ref="AQ21:AR31" si="172">IF(DE24&gt;0,DE24,NA())</f>
        <v>#N/A</v>
      </c>
      <c r="AR21" s="273" t="e">
        <f t="shared" si="172"/>
        <v>#N/A</v>
      </c>
      <c r="AS21" s="274">
        <v>2715</v>
      </c>
      <c r="AT21" s="267" t="e">
        <f t="shared" si="19"/>
        <v>#N/A</v>
      </c>
      <c r="AU21" s="275" t="e">
        <f t="shared" si="20"/>
        <v>#N/A</v>
      </c>
      <c r="AV21" s="267" t="e">
        <f t="shared" si="60"/>
        <v>#N/A</v>
      </c>
      <c r="AW21" s="275" t="e">
        <f t="shared" si="61"/>
        <v>#N/A</v>
      </c>
      <c r="AX21" s="267" t="e">
        <f t="shared" si="62"/>
        <v>#N/A</v>
      </c>
      <c r="AY21" s="275" t="e">
        <f t="shared" si="63"/>
        <v>#N/A</v>
      </c>
      <c r="AZ21" s="267" t="e">
        <f t="shared" si="64"/>
        <v>#N/A</v>
      </c>
      <c r="BA21" s="275" t="e">
        <f t="shared" si="65"/>
        <v>#N/A</v>
      </c>
      <c r="BB21" s="267" t="e">
        <f t="shared" si="66"/>
        <v>#N/A</v>
      </c>
      <c r="BC21" s="275" t="e">
        <f t="shared" si="67"/>
        <v>#N/A</v>
      </c>
      <c r="BD21" s="267" t="e">
        <f t="shared" si="68"/>
        <v>#N/A</v>
      </c>
      <c r="BE21" s="275" t="e">
        <f t="shared" si="69"/>
        <v>#N/A</v>
      </c>
      <c r="BF21" s="267" t="e">
        <f t="shared" si="70"/>
        <v>#N/A</v>
      </c>
      <c r="BG21" s="275" t="e">
        <f t="shared" si="71"/>
        <v>#N/A</v>
      </c>
      <c r="BH21" s="267"/>
      <c r="BI21" s="275">
        <f t="shared" si="72"/>
        <v>0</v>
      </c>
      <c r="BJ21" s="267"/>
      <c r="BK21" s="275">
        <f t="shared" si="21"/>
        <v>0</v>
      </c>
      <c r="BL21" s="269">
        <v>97</v>
      </c>
      <c r="BM21" s="276"/>
      <c r="BN21" s="271"/>
      <c r="BO21" s="277" t="e">
        <f t="shared" si="1"/>
        <v>#N/A</v>
      </c>
      <c r="BP21" s="273"/>
      <c r="BQ21" s="273"/>
      <c r="BR21" s="273" t="e">
        <f t="shared" si="2"/>
        <v>#N/A</v>
      </c>
    </row>
    <row r="22" spans="1:70">
      <c r="A22" s="257">
        <f t="shared" si="3"/>
        <v>44918</v>
      </c>
      <c r="B22" s="258">
        <v>19</v>
      </c>
      <c r="C22" s="283">
        <f>[1]master!K23</f>
        <v>2200</v>
      </c>
      <c r="D22" s="260">
        <f t="shared" si="4"/>
        <v>140</v>
      </c>
      <c r="E22" s="261" t="e">
        <f t="shared" si="0"/>
        <v>#N/A</v>
      </c>
      <c r="F22" s="265" t="e">
        <f t="shared" si="6"/>
        <v>#N/A</v>
      </c>
      <c r="G22" s="267" t="e">
        <f t="shared" si="31"/>
        <v>#N/A</v>
      </c>
      <c r="H22" s="264" t="e">
        <f t="shared" si="32"/>
        <v>#N/A</v>
      </c>
      <c r="I22" s="267" t="e">
        <f t="shared" si="33"/>
        <v>#N/A</v>
      </c>
      <c r="J22" s="264" t="e">
        <f t="shared" si="34"/>
        <v>#N/A</v>
      </c>
      <c r="K22" s="267" t="e">
        <f t="shared" si="35"/>
        <v>#N/A</v>
      </c>
      <c r="L22" s="264" t="e">
        <f t="shared" si="36"/>
        <v>#N/A</v>
      </c>
      <c r="M22" s="267" t="e">
        <f t="shared" si="37"/>
        <v>#N/A</v>
      </c>
      <c r="N22" s="265" t="e">
        <f t="shared" si="38"/>
        <v>#N/A</v>
      </c>
      <c r="O22" s="267" t="e">
        <f t="shared" si="39"/>
        <v>#N/A</v>
      </c>
      <c r="P22" s="264" t="e">
        <f t="shared" si="5"/>
        <v>#N/A</v>
      </c>
      <c r="Q22" s="267" t="e">
        <f t="shared" si="40"/>
        <v>#N/A</v>
      </c>
      <c r="R22" s="264" t="e">
        <f t="shared" si="9"/>
        <v>#N/A</v>
      </c>
      <c r="S22" s="267" t="e">
        <f t="shared" si="41"/>
        <v>#N/A</v>
      </c>
      <c r="T22" s="265" t="e">
        <f t="shared" si="9"/>
        <v>#N/A</v>
      </c>
      <c r="U22" s="267" t="e">
        <f t="shared" si="42"/>
        <v>#N/A</v>
      </c>
      <c r="V22" s="265" t="e">
        <f t="shared" ref="V22" si="173">U22-U21</f>
        <v>#N/A</v>
      </c>
      <c r="W22" s="266" t="e">
        <f t="shared" si="44"/>
        <v>#N/A</v>
      </c>
      <c r="X22" s="265" t="e">
        <f t="shared" ref="X22" si="174">W22-W21</f>
        <v>#N/A</v>
      </c>
      <c r="Y22" s="266" t="e">
        <f t="shared" si="46"/>
        <v>#N/A</v>
      </c>
      <c r="Z22" s="265" t="e">
        <f t="shared" ref="Z22" si="175">Y22-Y21</f>
        <v>#N/A</v>
      </c>
      <c r="AA22" s="267" t="e">
        <f t="shared" si="48"/>
        <v>#N/A</v>
      </c>
      <c r="AB22" s="265" t="e">
        <f t="shared" ref="AB22" si="176">AA22-AA21</f>
        <v>#N/A</v>
      </c>
      <c r="AC22" s="267" t="e">
        <f t="shared" si="50"/>
        <v>#N/A</v>
      </c>
      <c r="AD22" s="265" t="e">
        <f t="shared" ref="AD22" si="177">AC22-AC21</f>
        <v>#N/A</v>
      </c>
      <c r="AE22" s="267" t="e">
        <f t="shared" si="52"/>
        <v>#N/A</v>
      </c>
      <c r="AF22" s="265" t="e">
        <f t="shared" ref="AF22" si="178">AE22-AE21</f>
        <v>#N/A</v>
      </c>
      <c r="AG22" s="267" t="e">
        <f t="shared" si="54"/>
        <v>#N/A</v>
      </c>
      <c r="AH22" s="265" t="e">
        <f t="shared" ref="AH22" si="179">AG22-AG21</f>
        <v>#N/A</v>
      </c>
      <c r="AI22" s="266" t="e">
        <f t="shared" si="56"/>
        <v>#N/A</v>
      </c>
      <c r="AJ22" s="265" t="e">
        <f t="shared" ref="AJ22" si="180">AI22-AI21</f>
        <v>#N/A</v>
      </c>
      <c r="AK22" s="266" t="e">
        <f t="shared" si="58"/>
        <v>#N/A</v>
      </c>
      <c r="AL22" s="265" t="e">
        <f t="shared" ref="AL22" si="181">AK22-AK21</f>
        <v>#N/A</v>
      </c>
      <c r="AM22" s="284">
        <v>104</v>
      </c>
      <c r="AN22" s="270"/>
      <c r="AO22" s="271">
        <f t="shared" si="7"/>
        <v>0</v>
      </c>
      <c r="AP22" s="271"/>
      <c r="AQ22" s="273" t="e">
        <f t="shared" si="172"/>
        <v>#N/A</v>
      </c>
      <c r="AR22" s="273" t="e">
        <f t="shared" si="172"/>
        <v>#N/A</v>
      </c>
      <c r="AS22" s="285">
        <v>2875</v>
      </c>
      <c r="AT22" s="267" t="e">
        <f t="shared" si="19"/>
        <v>#N/A</v>
      </c>
      <c r="AU22" s="275" t="e">
        <f t="shared" si="20"/>
        <v>#N/A</v>
      </c>
      <c r="AV22" s="267" t="e">
        <f t="shared" si="60"/>
        <v>#N/A</v>
      </c>
      <c r="AW22" s="275" t="e">
        <f t="shared" si="61"/>
        <v>#N/A</v>
      </c>
      <c r="AX22" s="267" t="e">
        <f t="shared" si="62"/>
        <v>#N/A</v>
      </c>
      <c r="AY22" s="275" t="e">
        <f t="shared" si="63"/>
        <v>#N/A</v>
      </c>
      <c r="AZ22" s="267" t="e">
        <f t="shared" si="64"/>
        <v>#N/A</v>
      </c>
      <c r="BA22" s="275" t="e">
        <f t="shared" si="65"/>
        <v>#N/A</v>
      </c>
      <c r="BB22" s="267" t="e">
        <f t="shared" si="66"/>
        <v>#N/A</v>
      </c>
      <c r="BC22" s="275" t="e">
        <f t="shared" si="67"/>
        <v>#N/A</v>
      </c>
      <c r="BD22" s="267" t="e">
        <f t="shared" si="68"/>
        <v>#N/A</v>
      </c>
      <c r="BE22" s="275" t="e">
        <f t="shared" si="69"/>
        <v>#N/A</v>
      </c>
      <c r="BF22" s="267" t="e">
        <f t="shared" si="70"/>
        <v>#N/A</v>
      </c>
      <c r="BG22" s="275" t="e">
        <f t="shared" si="71"/>
        <v>#N/A</v>
      </c>
      <c r="BH22" s="267"/>
      <c r="BI22" s="275">
        <f t="shared" si="72"/>
        <v>0</v>
      </c>
      <c r="BJ22" s="267"/>
      <c r="BK22" s="275">
        <f t="shared" si="21"/>
        <v>0</v>
      </c>
      <c r="BL22" s="284">
        <v>99</v>
      </c>
      <c r="BM22" s="276"/>
      <c r="BN22" s="271"/>
      <c r="BO22" s="277" t="e">
        <f t="shared" si="1"/>
        <v>#N/A</v>
      </c>
      <c r="BP22" s="273"/>
      <c r="BQ22" s="273"/>
      <c r="BR22" s="273" t="e">
        <f t="shared" si="2"/>
        <v>#N/A</v>
      </c>
    </row>
    <row r="23" spans="1:70">
      <c r="A23" s="257">
        <f t="shared" si="3"/>
        <v>44925</v>
      </c>
      <c r="B23" s="258">
        <v>20</v>
      </c>
      <c r="C23" s="283">
        <f>[1]master!K24</f>
        <v>2340</v>
      </c>
      <c r="D23" s="260">
        <f t="shared" si="4"/>
        <v>140</v>
      </c>
      <c r="E23" s="261" t="e">
        <f t="shared" si="0"/>
        <v>#N/A</v>
      </c>
      <c r="F23" s="265" t="e">
        <f t="shared" si="6"/>
        <v>#N/A</v>
      </c>
      <c r="G23" s="267" t="e">
        <f t="shared" si="31"/>
        <v>#N/A</v>
      </c>
      <c r="H23" s="264" t="e">
        <f t="shared" si="32"/>
        <v>#N/A</v>
      </c>
      <c r="I23" s="267" t="e">
        <f t="shared" si="33"/>
        <v>#N/A</v>
      </c>
      <c r="J23" s="264" t="e">
        <f t="shared" si="34"/>
        <v>#N/A</v>
      </c>
      <c r="K23" s="267" t="e">
        <f t="shared" si="35"/>
        <v>#N/A</v>
      </c>
      <c r="L23" s="264" t="e">
        <f t="shared" si="36"/>
        <v>#N/A</v>
      </c>
      <c r="M23" s="267" t="e">
        <f t="shared" si="37"/>
        <v>#N/A</v>
      </c>
      <c r="N23" s="265" t="e">
        <f t="shared" si="38"/>
        <v>#N/A</v>
      </c>
      <c r="O23" s="267" t="e">
        <f t="shared" si="39"/>
        <v>#N/A</v>
      </c>
      <c r="P23" s="264" t="e">
        <f t="shared" si="5"/>
        <v>#N/A</v>
      </c>
      <c r="Q23" s="267" t="e">
        <f t="shared" si="40"/>
        <v>#N/A</v>
      </c>
      <c r="R23" s="264" t="e">
        <f t="shared" si="9"/>
        <v>#N/A</v>
      </c>
      <c r="S23" s="267" t="e">
        <f t="shared" si="41"/>
        <v>#N/A</v>
      </c>
      <c r="T23" s="265" t="e">
        <f t="shared" si="9"/>
        <v>#N/A</v>
      </c>
      <c r="U23" s="267" t="e">
        <f t="shared" si="42"/>
        <v>#N/A</v>
      </c>
      <c r="V23" s="265" t="e">
        <f t="shared" ref="V23" si="182">U23-U22</f>
        <v>#N/A</v>
      </c>
      <c r="W23" s="266" t="e">
        <f t="shared" si="44"/>
        <v>#N/A</v>
      </c>
      <c r="X23" s="265" t="e">
        <f t="shared" ref="X23" si="183">W23-W22</f>
        <v>#N/A</v>
      </c>
      <c r="Y23" s="266" t="e">
        <f t="shared" si="46"/>
        <v>#N/A</v>
      </c>
      <c r="Z23" s="265" t="e">
        <f t="shared" ref="Z23" si="184">Y23-Y22</f>
        <v>#N/A</v>
      </c>
      <c r="AA23" s="267" t="e">
        <f t="shared" si="48"/>
        <v>#N/A</v>
      </c>
      <c r="AB23" s="265" t="e">
        <f t="shared" ref="AB23" si="185">AA23-AA22</f>
        <v>#N/A</v>
      </c>
      <c r="AC23" s="267" t="e">
        <f t="shared" si="50"/>
        <v>#N/A</v>
      </c>
      <c r="AD23" s="265" t="e">
        <f t="shared" ref="AD23" si="186">AC23-AC22</f>
        <v>#N/A</v>
      </c>
      <c r="AE23" s="267" t="e">
        <f t="shared" si="52"/>
        <v>#N/A</v>
      </c>
      <c r="AF23" s="265" t="e">
        <f t="shared" ref="AF23" si="187">AE23-AE22</f>
        <v>#N/A</v>
      </c>
      <c r="AG23" s="267" t="e">
        <f t="shared" si="54"/>
        <v>#N/A</v>
      </c>
      <c r="AH23" s="265" t="e">
        <f t="shared" ref="AH23" si="188">AG23-AG22</f>
        <v>#N/A</v>
      </c>
      <c r="AI23" s="266" t="e">
        <f t="shared" si="56"/>
        <v>#N/A</v>
      </c>
      <c r="AJ23" s="265" t="e">
        <f t="shared" ref="AJ23" si="189">AI23-AI22</f>
        <v>#N/A</v>
      </c>
      <c r="AK23" s="266" t="e">
        <f t="shared" si="58"/>
        <v>#N/A</v>
      </c>
      <c r="AL23" s="265" t="e">
        <f t="shared" ref="AL23" si="190">AK23-AK22</f>
        <v>#N/A</v>
      </c>
      <c r="AM23" s="284">
        <v>110</v>
      </c>
      <c r="AN23" s="270"/>
      <c r="AO23" s="271">
        <f t="shared" si="7"/>
        <v>0</v>
      </c>
      <c r="AP23" s="271"/>
      <c r="AQ23" s="273" t="e">
        <f t="shared" si="172"/>
        <v>#N/A</v>
      </c>
      <c r="AR23" s="273" t="e">
        <f t="shared" si="172"/>
        <v>#N/A</v>
      </c>
      <c r="AS23" s="285">
        <v>3035</v>
      </c>
      <c r="AT23" s="267" t="e">
        <f t="shared" si="19"/>
        <v>#N/A</v>
      </c>
      <c r="AU23" s="275" t="e">
        <f>AT23-AT22</f>
        <v>#N/A</v>
      </c>
      <c r="AV23" s="267" t="e">
        <f t="shared" si="60"/>
        <v>#N/A</v>
      </c>
      <c r="AW23" s="275" t="e">
        <f t="shared" si="61"/>
        <v>#N/A</v>
      </c>
      <c r="AX23" s="267" t="e">
        <f t="shared" si="62"/>
        <v>#N/A</v>
      </c>
      <c r="AY23" s="275" t="e">
        <f t="shared" si="63"/>
        <v>#N/A</v>
      </c>
      <c r="AZ23" s="267" t="e">
        <f t="shared" si="64"/>
        <v>#N/A</v>
      </c>
      <c r="BA23" s="275" t="e">
        <f t="shared" si="65"/>
        <v>#N/A</v>
      </c>
      <c r="BB23" s="267" t="e">
        <f t="shared" si="66"/>
        <v>#N/A</v>
      </c>
      <c r="BC23" s="275" t="e">
        <f t="shared" si="67"/>
        <v>#N/A</v>
      </c>
      <c r="BD23" s="267" t="e">
        <f t="shared" si="68"/>
        <v>#N/A</v>
      </c>
      <c r="BE23" s="275" t="e">
        <f t="shared" si="69"/>
        <v>#N/A</v>
      </c>
      <c r="BF23" s="267" t="e">
        <f t="shared" si="70"/>
        <v>#N/A</v>
      </c>
      <c r="BG23" s="275" t="e">
        <f t="shared" si="71"/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1"/>
      <c r="BO23" s="277" t="e">
        <f t="shared" si="1"/>
        <v>#N/A</v>
      </c>
      <c r="BP23" s="273"/>
      <c r="BQ23" s="273"/>
      <c r="BR23" s="273" t="e">
        <f t="shared" si="2"/>
        <v>#N/A</v>
      </c>
    </row>
    <row r="24" spans="1:70">
      <c r="A24" s="257">
        <f t="shared" si="3"/>
        <v>44932</v>
      </c>
      <c r="B24" s="258">
        <v>21</v>
      </c>
      <c r="C24" s="283">
        <f>[1]master!K25</f>
        <v>2505</v>
      </c>
      <c r="D24" s="260">
        <f t="shared" si="4"/>
        <v>165</v>
      </c>
      <c r="E24" s="261" t="e">
        <f t="shared" si="0"/>
        <v>#N/A</v>
      </c>
      <c r="F24" s="265" t="e">
        <f t="shared" si="6"/>
        <v>#N/A</v>
      </c>
      <c r="G24" s="267" t="e">
        <f t="shared" si="31"/>
        <v>#N/A</v>
      </c>
      <c r="H24" s="264" t="e">
        <f t="shared" si="32"/>
        <v>#N/A</v>
      </c>
      <c r="I24" s="267" t="e">
        <f t="shared" si="33"/>
        <v>#N/A</v>
      </c>
      <c r="J24" s="264" t="e">
        <f t="shared" si="34"/>
        <v>#N/A</v>
      </c>
      <c r="K24" s="267" t="e">
        <f t="shared" si="35"/>
        <v>#N/A</v>
      </c>
      <c r="L24" s="264" t="e">
        <f t="shared" si="36"/>
        <v>#N/A</v>
      </c>
      <c r="M24" s="267" t="e">
        <f t="shared" si="37"/>
        <v>#N/A</v>
      </c>
      <c r="N24" s="265" t="e">
        <f t="shared" si="38"/>
        <v>#N/A</v>
      </c>
      <c r="O24" s="267" t="e">
        <f t="shared" si="39"/>
        <v>#N/A</v>
      </c>
      <c r="P24" s="264" t="e">
        <f t="shared" si="5"/>
        <v>#N/A</v>
      </c>
      <c r="Q24" s="267" t="e">
        <f t="shared" si="40"/>
        <v>#N/A</v>
      </c>
      <c r="R24" s="264" t="e">
        <f t="shared" si="9"/>
        <v>#N/A</v>
      </c>
      <c r="S24" s="267" t="e">
        <f t="shared" si="41"/>
        <v>#N/A</v>
      </c>
      <c r="T24" s="265" t="e">
        <f t="shared" si="9"/>
        <v>#N/A</v>
      </c>
      <c r="U24" s="267" t="e">
        <f t="shared" si="42"/>
        <v>#N/A</v>
      </c>
      <c r="V24" s="265" t="e">
        <f t="shared" ref="V24" si="191">U24-U23</f>
        <v>#N/A</v>
      </c>
      <c r="W24" s="266" t="e">
        <f t="shared" si="44"/>
        <v>#N/A</v>
      </c>
      <c r="X24" s="265" t="e">
        <f t="shared" ref="X24" si="192">W24-W23</f>
        <v>#N/A</v>
      </c>
      <c r="Y24" s="266" t="e">
        <f t="shared" si="46"/>
        <v>#N/A</v>
      </c>
      <c r="Z24" s="265" t="e">
        <f t="shared" ref="Z24" si="193">Y24-Y23</f>
        <v>#N/A</v>
      </c>
      <c r="AA24" s="267" t="e">
        <f t="shared" si="48"/>
        <v>#N/A</v>
      </c>
      <c r="AB24" s="265" t="e">
        <f t="shared" ref="AB24" si="194">AA24-AA23</f>
        <v>#N/A</v>
      </c>
      <c r="AC24" s="267" t="e">
        <f t="shared" si="50"/>
        <v>#N/A</v>
      </c>
      <c r="AD24" s="265" t="e">
        <f t="shared" ref="AD24" si="195">AC24-AC23</f>
        <v>#N/A</v>
      </c>
      <c r="AE24" s="267" t="e">
        <f t="shared" si="52"/>
        <v>#N/A</v>
      </c>
      <c r="AF24" s="265" t="e">
        <f t="shared" ref="AF24" si="196">AE24-AE23</f>
        <v>#N/A</v>
      </c>
      <c r="AG24" s="267" t="e">
        <f t="shared" si="54"/>
        <v>#N/A</v>
      </c>
      <c r="AH24" s="265" t="e">
        <f t="shared" ref="AH24" si="197">AG24-AG23</f>
        <v>#N/A</v>
      </c>
      <c r="AI24" s="266" t="e">
        <f t="shared" si="56"/>
        <v>#N/A</v>
      </c>
      <c r="AJ24" s="265" t="e">
        <f t="shared" ref="AJ24" si="198">AI24-AI23</f>
        <v>#N/A</v>
      </c>
      <c r="AK24" s="266" t="e">
        <f t="shared" si="58"/>
        <v>#N/A</v>
      </c>
      <c r="AL24" s="265" t="e">
        <f t="shared" ref="AL24" si="199">AK24-AK23</f>
        <v>#N/A</v>
      </c>
      <c r="AM24" s="284">
        <v>114</v>
      </c>
      <c r="AN24" s="270"/>
      <c r="AO24" s="271">
        <f t="shared" si="7"/>
        <v>0</v>
      </c>
      <c r="AP24" s="271"/>
      <c r="AQ24" s="273" t="e">
        <f t="shared" si="172"/>
        <v>#N/A</v>
      </c>
      <c r="AR24" s="273" t="e">
        <f t="shared" si="172"/>
        <v>#N/A</v>
      </c>
      <c r="AS24" s="285">
        <v>3195</v>
      </c>
      <c r="AT24" s="267" t="e">
        <f t="shared" si="19"/>
        <v>#N/A</v>
      </c>
      <c r="AU24" s="275" t="e">
        <f t="shared" ref="AU24:AU31" si="200">AT24-AT23</f>
        <v>#N/A</v>
      </c>
      <c r="AV24" s="267" t="e">
        <f t="shared" si="60"/>
        <v>#N/A</v>
      </c>
      <c r="AW24" s="275" t="e">
        <f t="shared" si="61"/>
        <v>#N/A</v>
      </c>
      <c r="AX24" s="267" t="e">
        <f t="shared" si="62"/>
        <v>#N/A</v>
      </c>
      <c r="AY24" s="275" t="e">
        <f t="shared" si="63"/>
        <v>#N/A</v>
      </c>
      <c r="AZ24" s="267" t="e">
        <f t="shared" si="64"/>
        <v>#N/A</v>
      </c>
      <c r="BA24" s="275" t="e">
        <f t="shared" si="65"/>
        <v>#N/A</v>
      </c>
      <c r="BB24" s="267" t="e">
        <f t="shared" si="66"/>
        <v>#N/A</v>
      </c>
      <c r="BC24" s="275" t="e">
        <f t="shared" si="67"/>
        <v>#N/A</v>
      </c>
      <c r="BD24" s="267" t="e">
        <f t="shared" si="68"/>
        <v>#N/A</v>
      </c>
      <c r="BE24" s="275" t="e">
        <f t="shared" si="69"/>
        <v>#N/A</v>
      </c>
      <c r="BF24" s="267" t="e">
        <f t="shared" si="70"/>
        <v>#N/A</v>
      </c>
      <c r="BG24" s="275" t="e">
        <f t="shared" si="71"/>
        <v>#N/A</v>
      </c>
      <c r="BH24" s="267"/>
      <c r="BI24" s="275">
        <f t="shared" ref="BI24:BI31" si="201">BH24-BH23</f>
        <v>0</v>
      </c>
      <c r="BJ24" s="267"/>
      <c r="BK24" s="275">
        <f t="shared" ref="BK24:BK31" si="202">BJ24-BJ23</f>
        <v>0</v>
      </c>
      <c r="BL24" s="284">
        <v>104</v>
      </c>
      <c r="BM24" s="276"/>
      <c r="BN24" s="271"/>
      <c r="BO24" s="277" t="e">
        <f t="shared" si="1"/>
        <v>#N/A</v>
      </c>
      <c r="BP24" s="273"/>
      <c r="BQ24" s="273"/>
      <c r="BR24" s="273" t="e">
        <f t="shared" si="2"/>
        <v>#N/A</v>
      </c>
    </row>
    <row r="25" spans="1:70">
      <c r="A25" s="257">
        <f t="shared" si="3"/>
        <v>44939</v>
      </c>
      <c r="B25" s="258">
        <v>22</v>
      </c>
      <c r="C25" s="283">
        <f>[1]master!K26</f>
        <v>2675</v>
      </c>
      <c r="D25" s="260">
        <f t="shared" si="4"/>
        <v>170</v>
      </c>
      <c r="E25" s="261" t="e">
        <f t="shared" si="0"/>
        <v>#N/A</v>
      </c>
      <c r="F25" s="265" t="e">
        <f t="shared" si="6"/>
        <v>#N/A</v>
      </c>
      <c r="G25" s="267" t="e">
        <f t="shared" si="31"/>
        <v>#N/A</v>
      </c>
      <c r="H25" s="264" t="e">
        <f t="shared" si="32"/>
        <v>#N/A</v>
      </c>
      <c r="I25" s="267" t="e">
        <f t="shared" si="33"/>
        <v>#N/A</v>
      </c>
      <c r="J25" s="264" t="e">
        <f t="shared" si="34"/>
        <v>#N/A</v>
      </c>
      <c r="K25" s="267" t="e">
        <f t="shared" si="35"/>
        <v>#N/A</v>
      </c>
      <c r="L25" s="264" t="e">
        <f t="shared" si="36"/>
        <v>#N/A</v>
      </c>
      <c r="M25" s="267" t="e">
        <f t="shared" si="37"/>
        <v>#N/A</v>
      </c>
      <c r="N25" s="265" t="e">
        <f t="shared" si="38"/>
        <v>#N/A</v>
      </c>
      <c r="O25" s="267" t="e">
        <f t="shared" si="39"/>
        <v>#N/A</v>
      </c>
      <c r="P25" s="264" t="e">
        <f t="shared" si="5"/>
        <v>#N/A</v>
      </c>
      <c r="Q25" s="267" t="e">
        <f t="shared" si="40"/>
        <v>#N/A</v>
      </c>
      <c r="R25" s="264" t="e">
        <f t="shared" si="9"/>
        <v>#N/A</v>
      </c>
      <c r="S25" s="267" t="e">
        <f t="shared" si="41"/>
        <v>#N/A</v>
      </c>
      <c r="T25" s="265" t="e">
        <f t="shared" si="9"/>
        <v>#N/A</v>
      </c>
      <c r="U25" s="267" t="e">
        <f t="shared" si="42"/>
        <v>#N/A</v>
      </c>
      <c r="V25" s="265" t="e">
        <f t="shared" ref="V25" si="203">U25-U24</f>
        <v>#N/A</v>
      </c>
      <c r="W25" s="266" t="e">
        <f t="shared" si="44"/>
        <v>#N/A</v>
      </c>
      <c r="X25" s="265" t="e">
        <f t="shared" ref="X25" si="204">W25-W24</f>
        <v>#N/A</v>
      </c>
      <c r="Y25" s="266" t="e">
        <f t="shared" si="46"/>
        <v>#N/A</v>
      </c>
      <c r="Z25" s="265" t="e">
        <f t="shared" ref="Z25" si="205">Y25-Y24</f>
        <v>#N/A</v>
      </c>
      <c r="AA25" s="267" t="e">
        <f t="shared" si="48"/>
        <v>#N/A</v>
      </c>
      <c r="AB25" s="265" t="e">
        <f t="shared" ref="AB25" si="206">AA25-AA24</f>
        <v>#N/A</v>
      </c>
      <c r="AC25" s="267" t="e">
        <f t="shared" si="50"/>
        <v>#N/A</v>
      </c>
      <c r="AD25" s="265" t="e">
        <f t="shared" ref="AD25" si="207">AC25-AC24</f>
        <v>#N/A</v>
      </c>
      <c r="AE25" s="267" t="e">
        <f t="shared" si="52"/>
        <v>#N/A</v>
      </c>
      <c r="AF25" s="265" t="e">
        <f t="shared" ref="AF25" si="208">AE25-AE24</f>
        <v>#N/A</v>
      </c>
      <c r="AG25" s="267" t="e">
        <f t="shared" si="54"/>
        <v>#N/A</v>
      </c>
      <c r="AH25" s="265" t="e">
        <f t="shared" ref="AH25" si="209">AG25-AG24</f>
        <v>#N/A</v>
      </c>
      <c r="AI25" s="266" t="e">
        <f t="shared" si="56"/>
        <v>#N/A</v>
      </c>
      <c r="AJ25" s="265" t="e">
        <f t="shared" ref="AJ25" si="210">AI25-AI24</f>
        <v>#N/A</v>
      </c>
      <c r="AK25" s="266" t="e">
        <f t="shared" si="58"/>
        <v>#N/A</v>
      </c>
      <c r="AL25" s="265" t="e">
        <f t="shared" ref="AL25" si="211">AK25-AK24</f>
        <v>#N/A</v>
      </c>
      <c r="AM25" s="284">
        <v>117</v>
      </c>
      <c r="AN25" s="286"/>
      <c r="AO25" s="271">
        <f t="shared" si="7"/>
        <v>0</v>
      </c>
      <c r="AP25" s="271"/>
      <c r="AQ25" s="273" t="e">
        <f t="shared" si="172"/>
        <v>#N/A</v>
      </c>
      <c r="AR25" s="273" t="e">
        <f t="shared" si="172"/>
        <v>#N/A</v>
      </c>
      <c r="AS25" s="285">
        <v>3355</v>
      </c>
      <c r="AT25" s="267" t="e">
        <f t="shared" si="19"/>
        <v>#N/A</v>
      </c>
      <c r="AU25" s="275" t="e">
        <f t="shared" si="200"/>
        <v>#N/A</v>
      </c>
      <c r="AV25" s="267" t="e">
        <f t="shared" si="60"/>
        <v>#N/A</v>
      </c>
      <c r="AW25" s="275" t="e">
        <f t="shared" si="61"/>
        <v>#N/A</v>
      </c>
      <c r="AX25" s="267" t="e">
        <f t="shared" si="62"/>
        <v>#N/A</v>
      </c>
      <c r="AY25" s="275" t="e">
        <f t="shared" si="63"/>
        <v>#N/A</v>
      </c>
      <c r="AZ25" s="267" t="e">
        <f t="shared" si="64"/>
        <v>#N/A</v>
      </c>
      <c r="BA25" s="275" t="e">
        <f t="shared" si="65"/>
        <v>#N/A</v>
      </c>
      <c r="BB25" s="267" t="e">
        <f t="shared" si="66"/>
        <v>#N/A</v>
      </c>
      <c r="BC25" s="275" t="e">
        <f t="shared" si="67"/>
        <v>#N/A</v>
      </c>
      <c r="BD25" s="267" t="e">
        <f t="shared" si="68"/>
        <v>#N/A</v>
      </c>
      <c r="BE25" s="275" t="e">
        <f t="shared" si="69"/>
        <v>#N/A</v>
      </c>
      <c r="BF25" s="267" t="e">
        <f t="shared" si="70"/>
        <v>#N/A</v>
      </c>
      <c r="BG25" s="275" t="e">
        <f t="shared" si="71"/>
        <v>#N/A</v>
      </c>
      <c r="BH25" s="267"/>
      <c r="BI25" s="275">
        <f t="shared" si="201"/>
        <v>0</v>
      </c>
      <c r="BJ25" s="267"/>
      <c r="BK25" s="275">
        <f t="shared" si="202"/>
        <v>0</v>
      </c>
      <c r="BL25" s="284">
        <v>110</v>
      </c>
      <c r="BM25" s="276"/>
      <c r="BN25" s="271"/>
      <c r="BO25" s="277" t="e">
        <f t="shared" si="1"/>
        <v>#N/A</v>
      </c>
      <c r="BP25" s="273"/>
      <c r="BQ25" s="273"/>
      <c r="BR25" s="273" t="e">
        <f t="shared" si="2"/>
        <v>#N/A</v>
      </c>
    </row>
    <row r="26" spans="1:70">
      <c r="A26" s="257">
        <f t="shared" si="3"/>
        <v>44946</v>
      </c>
      <c r="B26" s="258">
        <v>23</v>
      </c>
      <c r="C26" s="283">
        <f>[1]master!K27</f>
        <v>2825</v>
      </c>
      <c r="D26" s="260">
        <f t="shared" si="4"/>
        <v>150</v>
      </c>
      <c r="E26" s="261" t="e">
        <f t="shared" si="0"/>
        <v>#N/A</v>
      </c>
      <c r="F26" s="265" t="e">
        <f t="shared" si="6"/>
        <v>#N/A</v>
      </c>
      <c r="G26" s="267" t="e">
        <f t="shared" si="31"/>
        <v>#N/A</v>
      </c>
      <c r="H26" s="264" t="e">
        <f t="shared" si="32"/>
        <v>#N/A</v>
      </c>
      <c r="I26" s="267" t="e">
        <f t="shared" si="33"/>
        <v>#N/A</v>
      </c>
      <c r="J26" s="264" t="e">
        <f t="shared" si="34"/>
        <v>#N/A</v>
      </c>
      <c r="K26" s="267" t="e">
        <f t="shared" si="35"/>
        <v>#N/A</v>
      </c>
      <c r="L26" s="264" t="e">
        <f t="shared" si="36"/>
        <v>#N/A</v>
      </c>
      <c r="M26" s="267" t="e">
        <f t="shared" si="37"/>
        <v>#N/A</v>
      </c>
      <c r="N26" s="265" t="e">
        <f t="shared" si="38"/>
        <v>#N/A</v>
      </c>
      <c r="O26" s="267" t="e">
        <f t="shared" si="39"/>
        <v>#N/A</v>
      </c>
      <c r="P26" s="264" t="e">
        <f t="shared" si="5"/>
        <v>#N/A</v>
      </c>
      <c r="Q26" s="267" t="e">
        <f t="shared" si="40"/>
        <v>#N/A</v>
      </c>
      <c r="R26" s="264" t="e">
        <f t="shared" si="9"/>
        <v>#N/A</v>
      </c>
      <c r="S26" s="267" t="e">
        <f t="shared" si="41"/>
        <v>#N/A</v>
      </c>
      <c r="T26" s="265" t="e">
        <f t="shared" si="9"/>
        <v>#N/A</v>
      </c>
      <c r="U26" s="267" t="e">
        <f t="shared" si="42"/>
        <v>#N/A</v>
      </c>
      <c r="V26" s="265" t="e">
        <f t="shared" ref="V26" si="212">U26-U25</f>
        <v>#N/A</v>
      </c>
      <c r="W26" s="266" t="e">
        <f t="shared" si="44"/>
        <v>#N/A</v>
      </c>
      <c r="X26" s="265" t="e">
        <f t="shared" ref="X26" si="213">W26-W25</f>
        <v>#N/A</v>
      </c>
      <c r="Y26" s="266" t="e">
        <f t="shared" si="46"/>
        <v>#N/A</v>
      </c>
      <c r="Z26" s="265" t="e">
        <f t="shared" ref="Z26" si="214">Y26-Y25</f>
        <v>#N/A</v>
      </c>
      <c r="AA26" s="267" t="e">
        <f t="shared" si="48"/>
        <v>#N/A</v>
      </c>
      <c r="AB26" s="265" t="e">
        <f t="shared" ref="AB26" si="215">AA26-AA25</f>
        <v>#N/A</v>
      </c>
      <c r="AC26" s="267" t="e">
        <f t="shared" si="50"/>
        <v>#N/A</v>
      </c>
      <c r="AD26" s="265" t="e">
        <f t="shared" ref="AD26" si="216">AC26-AC25</f>
        <v>#N/A</v>
      </c>
      <c r="AE26" s="267" t="e">
        <f t="shared" si="52"/>
        <v>#N/A</v>
      </c>
      <c r="AF26" s="265" t="e">
        <f t="shared" ref="AF26" si="217">AE26-AE25</f>
        <v>#N/A</v>
      </c>
      <c r="AG26" s="267" t="e">
        <f t="shared" si="54"/>
        <v>#N/A</v>
      </c>
      <c r="AH26" s="265" t="e">
        <f t="shared" ref="AH26" si="218">AG26-AG25</f>
        <v>#N/A</v>
      </c>
      <c r="AI26" s="266" t="e">
        <f t="shared" si="56"/>
        <v>#N/A</v>
      </c>
      <c r="AJ26" s="265" t="e">
        <f t="shared" ref="AJ26" si="219">AI26-AI25</f>
        <v>#N/A</v>
      </c>
      <c r="AK26" s="266" t="e">
        <f t="shared" si="58"/>
        <v>#N/A</v>
      </c>
      <c r="AL26" s="265" t="e">
        <f t="shared" ref="AL26" si="220">AK26-AK25</f>
        <v>#N/A</v>
      </c>
      <c r="AM26" s="284">
        <v>119</v>
      </c>
      <c r="AN26" s="286"/>
      <c r="AO26" s="271">
        <f t="shared" si="7"/>
        <v>0</v>
      </c>
      <c r="AP26" s="271"/>
      <c r="AQ26" s="273" t="e">
        <f t="shared" si="172"/>
        <v>#N/A</v>
      </c>
      <c r="AR26" s="273" t="e">
        <f t="shared" si="172"/>
        <v>#N/A</v>
      </c>
      <c r="AS26" s="285">
        <v>3515</v>
      </c>
      <c r="AT26" s="267" t="e">
        <f t="shared" si="19"/>
        <v>#N/A</v>
      </c>
      <c r="AU26" s="275" t="e">
        <f t="shared" si="200"/>
        <v>#N/A</v>
      </c>
      <c r="AV26" s="267" t="e">
        <f t="shared" si="60"/>
        <v>#N/A</v>
      </c>
      <c r="AW26" s="275" t="e">
        <f t="shared" si="61"/>
        <v>#N/A</v>
      </c>
      <c r="AX26" s="267" t="e">
        <f t="shared" si="62"/>
        <v>#N/A</v>
      </c>
      <c r="AY26" s="275" t="e">
        <f t="shared" si="63"/>
        <v>#N/A</v>
      </c>
      <c r="AZ26" s="267" t="e">
        <f t="shared" si="64"/>
        <v>#N/A</v>
      </c>
      <c r="BA26" s="275" t="e">
        <f t="shared" si="65"/>
        <v>#N/A</v>
      </c>
      <c r="BB26" s="267" t="e">
        <f t="shared" si="66"/>
        <v>#N/A</v>
      </c>
      <c r="BC26" s="275" t="e">
        <f t="shared" si="67"/>
        <v>#N/A</v>
      </c>
      <c r="BD26" s="267" t="e">
        <f t="shared" si="68"/>
        <v>#N/A</v>
      </c>
      <c r="BE26" s="275" t="e">
        <f t="shared" si="69"/>
        <v>#N/A</v>
      </c>
      <c r="BF26" s="267" t="e">
        <f t="shared" si="70"/>
        <v>#N/A</v>
      </c>
      <c r="BG26" s="275" t="e">
        <f t="shared" si="71"/>
        <v>#N/A</v>
      </c>
      <c r="BH26" s="267"/>
      <c r="BI26" s="275">
        <f t="shared" si="201"/>
        <v>0</v>
      </c>
      <c r="BJ26" s="267"/>
      <c r="BK26" s="275">
        <f t="shared" si="202"/>
        <v>0</v>
      </c>
      <c r="BL26" s="284">
        <v>115</v>
      </c>
      <c r="BM26" s="276"/>
      <c r="BN26" s="271"/>
      <c r="BO26" s="277" t="e">
        <f t="shared" si="1"/>
        <v>#N/A</v>
      </c>
      <c r="BP26" s="273"/>
      <c r="BQ26" s="273"/>
      <c r="BR26" s="273" t="e">
        <f t="shared" si="2"/>
        <v>#N/A</v>
      </c>
    </row>
    <row r="27" spans="1:70">
      <c r="A27" s="257">
        <f t="shared" si="3"/>
        <v>44953</v>
      </c>
      <c r="B27" s="258">
        <v>24</v>
      </c>
      <c r="C27" s="283">
        <f>[1]master!K28</f>
        <v>2965</v>
      </c>
      <c r="D27" s="260">
        <f t="shared" si="4"/>
        <v>140</v>
      </c>
      <c r="E27" s="261" t="e">
        <f t="shared" si="0"/>
        <v>#N/A</v>
      </c>
      <c r="F27" s="265" t="e">
        <f t="shared" si="6"/>
        <v>#N/A</v>
      </c>
      <c r="G27" s="267" t="e">
        <f t="shared" si="31"/>
        <v>#N/A</v>
      </c>
      <c r="H27" s="264" t="e">
        <f t="shared" si="32"/>
        <v>#N/A</v>
      </c>
      <c r="I27" s="267" t="e">
        <f t="shared" si="33"/>
        <v>#N/A</v>
      </c>
      <c r="J27" s="264" t="e">
        <f t="shared" si="34"/>
        <v>#N/A</v>
      </c>
      <c r="K27" s="267" t="e">
        <f t="shared" si="35"/>
        <v>#N/A</v>
      </c>
      <c r="L27" s="264" t="e">
        <f t="shared" si="36"/>
        <v>#N/A</v>
      </c>
      <c r="M27" s="267" t="e">
        <f t="shared" si="37"/>
        <v>#N/A</v>
      </c>
      <c r="N27" s="265" t="e">
        <f t="shared" si="38"/>
        <v>#N/A</v>
      </c>
      <c r="O27" s="267" t="e">
        <f t="shared" si="39"/>
        <v>#N/A</v>
      </c>
      <c r="P27" s="264" t="e">
        <f t="shared" si="5"/>
        <v>#N/A</v>
      </c>
      <c r="Q27" s="267" t="e">
        <f t="shared" si="40"/>
        <v>#N/A</v>
      </c>
      <c r="R27" s="264" t="e">
        <f t="shared" si="9"/>
        <v>#N/A</v>
      </c>
      <c r="S27" s="267" t="e">
        <f t="shared" si="41"/>
        <v>#N/A</v>
      </c>
      <c r="T27" s="265" t="e">
        <f t="shared" si="9"/>
        <v>#N/A</v>
      </c>
      <c r="U27" s="267" t="e">
        <f t="shared" si="42"/>
        <v>#N/A</v>
      </c>
      <c r="V27" s="265" t="e">
        <f t="shared" ref="V27" si="221">U27-U26</f>
        <v>#N/A</v>
      </c>
      <c r="W27" s="266" t="e">
        <f t="shared" si="44"/>
        <v>#N/A</v>
      </c>
      <c r="X27" s="265" t="e">
        <f t="shared" ref="X27" si="222">W27-W26</f>
        <v>#N/A</v>
      </c>
      <c r="Y27" s="266" t="e">
        <f t="shared" si="46"/>
        <v>#N/A</v>
      </c>
      <c r="Z27" s="265" t="e">
        <f t="shared" ref="Z27" si="223">Y27-Y26</f>
        <v>#N/A</v>
      </c>
      <c r="AA27" s="267" t="e">
        <f t="shared" si="48"/>
        <v>#N/A</v>
      </c>
      <c r="AB27" s="265" t="e">
        <f t="shared" ref="AB27" si="224">AA27-AA26</f>
        <v>#N/A</v>
      </c>
      <c r="AC27" s="267" t="e">
        <f t="shared" si="50"/>
        <v>#N/A</v>
      </c>
      <c r="AD27" s="265" t="e">
        <f t="shared" ref="AD27" si="225">AC27-AC26</f>
        <v>#N/A</v>
      </c>
      <c r="AE27" s="267" t="e">
        <f t="shared" si="52"/>
        <v>#N/A</v>
      </c>
      <c r="AF27" s="265" t="e">
        <f t="shared" ref="AF27" si="226">AE27-AE26</f>
        <v>#N/A</v>
      </c>
      <c r="AG27" s="267" t="e">
        <f t="shared" si="54"/>
        <v>#N/A</v>
      </c>
      <c r="AH27" s="265" t="e">
        <f t="shared" ref="AH27" si="227">AG27-AG26</f>
        <v>#N/A</v>
      </c>
      <c r="AI27" s="266" t="e">
        <f t="shared" si="56"/>
        <v>#N/A</v>
      </c>
      <c r="AJ27" s="265" t="e">
        <f t="shared" ref="AJ27" si="228">AI27-AI26</f>
        <v>#N/A</v>
      </c>
      <c r="AK27" s="266" t="e">
        <f t="shared" si="58"/>
        <v>#N/A</v>
      </c>
      <c r="AL27" s="265" t="e">
        <f t="shared" ref="AL27" si="229">AK27-AK26</f>
        <v>#N/A</v>
      </c>
      <c r="AM27" s="284">
        <v>121</v>
      </c>
      <c r="AN27" s="286"/>
      <c r="AO27" s="271">
        <f t="shared" si="7"/>
        <v>0</v>
      </c>
      <c r="AP27" s="271"/>
      <c r="AQ27" s="273" t="e">
        <f t="shared" si="172"/>
        <v>#N/A</v>
      </c>
      <c r="AR27" s="273" t="e">
        <f t="shared" si="172"/>
        <v>#N/A</v>
      </c>
      <c r="AS27" s="285">
        <v>3675</v>
      </c>
      <c r="AT27" s="267" t="e">
        <f t="shared" si="19"/>
        <v>#N/A</v>
      </c>
      <c r="AU27" s="275" t="e">
        <f t="shared" si="200"/>
        <v>#N/A</v>
      </c>
      <c r="AV27" s="267" t="e">
        <f t="shared" si="60"/>
        <v>#N/A</v>
      </c>
      <c r="AW27" s="275" t="e">
        <f t="shared" si="61"/>
        <v>#N/A</v>
      </c>
      <c r="AX27" s="267" t="e">
        <f t="shared" si="62"/>
        <v>#N/A</v>
      </c>
      <c r="AY27" s="275" t="e">
        <f t="shared" si="63"/>
        <v>#N/A</v>
      </c>
      <c r="AZ27" s="267" t="e">
        <f t="shared" si="64"/>
        <v>#N/A</v>
      </c>
      <c r="BA27" s="275" t="e">
        <f t="shared" si="65"/>
        <v>#N/A</v>
      </c>
      <c r="BB27" s="267" t="e">
        <f t="shared" si="66"/>
        <v>#N/A</v>
      </c>
      <c r="BC27" s="275" t="e">
        <f t="shared" si="67"/>
        <v>#N/A</v>
      </c>
      <c r="BD27" s="267" t="e">
        <f t="shared" si="68"/>
        <v>#N/A</v>
      </c>
      <c r="BE27" s="275" t="e">
        <f t="shared" si="69"/>
        <v>#N/A</v>
      </c>
      <c r="BF27" s="267" t="e">
        <f t="shared" si="70"/>
        <v>#N/A</v>
      </c>
      <c r="BG27" s="275" t="e">
        <f t="shared" si="71"/>
        <v>#N/A</v>
      </c>
      <c r="BH27" s="267"/>
      <c r="BI27" s="275">
        <f t="shared" si="201"/>
        <v>0</v>
      </c>
      <c r="BJ27" s="267"/>
      <c r="BK27" s="275">
        <f t="shared" si="202"/>
        <v>0</v>
      </c>
      <c r="BL27" s="284">
        <v>120</v>
      </c>
      <c r="BM27" s="276"/>
      <c r="BN27" s="271"/>
      <c r="BO27" s="277" t="e">
        <f t="shared" si="1"/>
        <v>#N/A</v>
      </c>
      <c r="BP27" s="273"/>
      <c r="BQ27" s="273"/>
      <c r="BR27" s="273" t="e">
        <f t="shared" si="2"/>
        <v>#N/A</v>
      </c>
    </row>
    <row r="28" spans="1:70">
      <c r="A28" s="287">
        <f t="shared" si="3"/>
        <v>44960</v>
      </c>
      <c r="B28" s="288">
        <v>25</v>
      </c>
      <c r="C28" s="289">
        <f>[1]master!K29</f>
        <v>3090</v>
      </c>
      <c r="D28" s="290">
        <f t="shared" si="4"/>
        <v>125</v>
      </c>
      <c r="E28" s="261" t="e">
        <f t="shared" si="0"/>
        <v>#N/A</v>
      </c>
      <c r="F28" s="310" t="e">
        <f t="shared" si="6"/>
        <v>#N/A</v>
      </c>
      <c r="G28" s="297" t="e">
        <f t="shared" si="31"/>
        <v>#N/A</v>
      </c>
      <c r="H28" s="264" t="e">
        <f t="shared" si="32"/>
        <v>#N/A</v>
      </c>
      <c r="I28" s="297" t="e">
        <f t="shared" si="33"/>
        <v>#N/A</v>
      </c>
      <c r="J28" s="264" t="e">
        <f t="shared" si="34"/>
        <v>#N/A</v>
      </c>
      <c r="K28" s="297" t="e">
        <f t="shared" si="35"/>
        <v>#N/A</v>
      </c>
      <c r="L28" s="264" t="e">
        <f t="shared" si="36"/>
        <v>#N/A</v>
      </c>
      <c r="M28" s="297" t="e">
        <f t="shared" si="37"/>
        <v>#N/A</v>
      </c>
      <c r="N28" s="310" t="e">
        <f t="shared" si="38"/>
        <v>#N/A</v>
      </c>
      <c r="O28" s="297" t="e">
        <f t="shared" si="39"/>
        <v>#N/A</v>
      </c>
      <c r="P28" s="264" t="e">
        <f t="shared" si="5"/>
        <v>#N/A</v>
      </c>
      <c r="Q28" s="297" t="e">
        <f t="shared" si="40"/>
        <v>#N/A</v>
      </c>
      <c r="R28" s="264" t="e">
        <f t="shared" si="9"/>
        <v>#N/A</v>
      </c>
      <c r="S28" s="297" t="e">
        <f t="shared" si="41"/>
        <v>#N/A</v>
      </c>
      <c r="T28" s="310" t="e">
        <f t="shared" si="9"/>
        <v>#N/A</v>
      </c>
      <c r="U28" s="297" t="e">
        <f t="shared" si="42"/>
        <v>#N/A</v>
      </c>
      <c r="V28" s="310" t="e">
        <f t="shared" ref="V28" si="230">U28-U27</f>
        <v>#N/A</v>
      </c>
      <c r="W28" s="297" t="e">
        <f t="shared" si="44"/>
        <v>#N/A</v>
      </c>
      <c r="X28" s="310" t="e">
        <f t="shared" ref="X28" si="231">W28-W27</f>
        <v>#N/A</v>
      </c>
      <c r="Y28" s="297" t="e">
        <f t="shared" si="46"/>
        <v>#N/A</v>
      </c>
      <c r="Z28" s="310" t="e">
        <f t="shared" ref="Z28" si="232">Y28-Y27</f>
        <v>#N/A</v>
      </c>
      <c r="AA28" s="297" t="e">
        <f t="shared" si="48"/>
        <v>#N/A</v>
      </c>
      <c r="AB28" s="310" t="e">
        <f t="shared" ref="AB28" si="233">AA28-AA27</f>
        <v>#N/A</v>
      </c>
      <c r="AC28" s="297" t="e">
        <f t="shared" si="50"/>
        <v>#N/A</v>
      </c>
      <c r="AD28" s="310" t="e">
        <f t="shared" ref="AD28" si="234">AC28-AC27</f>
        <v>#N/A</v>
      </c>
      <c r="AE28" s="297" t="e">
        <f t="shared" si="52"/>
        <v>#N/A</v>
      </c>
      <c r="AF28" s="310" t="e">
        <f t="shared" ref="AF28" si="235">AE28-AE27</f>
        <v>#N/A</v>
      </c>
      <c r="AG28" s="297" t="e">
        <f t="shared" si="54"/>
        <v>#N/A</v>
      </c>
      <c r="AH28" s="310" t="e">
        <f t="shared" ref="AH28" si="236">AG28-AG27</f>
        <v>#N/A</v>
      </c>
      <c r="AI28" s="297" t="e">
        <f t="shared" si="56"/>
        <v>#N/A</v>
      </c>
      <c r="AJ28" s="310" t="e">
        <f t="shared" ref="AJ28" si="237">AI28-AI27</f>
        <v>#N/A</v>
      </c>
      <c r="AK28" s="297" t="e">
        <f t="shared" si="58"/>
        <v>#N/A</v>
      </c>
      <c r="AL28" s="312" t="e">
        <f t="shared" ref="AL28" si="238">AK28-AK27</f>
        <v>#N/A</v>
      </c>
      <c r="AM28" s="291">
        <v>123</v>
      </c>
      <c r="AN28" s="292"/>
      <c r="AO28" s="293">
        <f t="shared" si="7"/>
        <v>0</v>
      </c>
      <c r="AP28" s="293"/>
      <c r="AQ28" s="294" t="e">
        <f t="shared" si="172"/>
        <v>#N/A</v>
      </c>
      <c r="AR28" s="294" t="e">
        <f t="shared" si="172"/>
        <v>#N/A</v>
      </c>
      <c r="AS28" s="295">
        <v>3825</v>
      </c>
      <c r="AT28" s="267" t="e">
        <f t="shared" si="19"/>
        <v>#N/A</v>
      </c>
      <c r="AU28" s="296" t="e">
        <f t="shared" si="200"/>
        <v>#N/A</v>
      </c>
      <c r="AV28" s="297" t="e">
        <f t="shared" si="60"/>
        <v>#N/A</v>
      </c>
      <c r="AW28" s="296" t="e">
        <f t="shared" si="61"/>
        <v>#N/A</v>
      </c>
      <c r="AX28" s="267" t="e">
        <f t="shared" si="62"/>
        <v>#N/A</v>
      </c>
      <c r="AY28" s="296" t="e">
        <f t="shared" si="63"/>
        <v>#N/A</v>
      </c>
      <c r="AZ28" s="267" t="e">
        <f t="shared" si="64"/>
        <v>#N/A</v>
      </c>
      <c r="BA28" s="296" t="e">
        <f t="shared" si="65"/>
        <v>#N/A</v>
      </c>
      <c r="BB28" s="267" t="e">
        <f t="shared" si="66"/>
        <v>#N/A</v>
      </c>
      <c r="BC28" s="296" t="e">
        <f t="shared" si="67"/>
        <v>#N/A</v>
      </c>
      <c r="BD28" s="267" t="e">
        <f t="shared" si="68"/>
        <v>#N/A</v>
      </c>
      <c r="BE28" s="296" t="e">
        <f t="shared" si="69"/>
        <v>#N/A</v>
      </c>
      <c r="BF28" s="267" t="e">
        <f t="shared" si="70"/>
        <v>#N/A</v>
      </c>
      <c r="BG28" s="296" t="e">
        <f t="shared" si="71"/>
        <v>#N/A</v>
      </c>
      <c r="BH28" s="297"/>
      <c r="BI28" s="296">
        <f t="shared" si="201"/>
        <v>0</v>
      </c>
      <c r="BJ28" s="297"/>
      <c r="BK28" s="296">
        <f t="shared" si="202"/>
        <v>0</v>
      </c>
      <c r="BL28" s="291">
        <v>125</v>
      </c>
      <c r="BM28" s="294"/>
      <c r="BN28" s="293"/>
      <c r="BO28" s="298" t="e">
        <f t="shared" si="1"/>
        <v>#N/A</v>
      </c>
      <c r="BP28" s="294"/>
      <c r="BQ28" s="294"/>
      <c r="BR28" s="294" t="e">
        <f t="shared" si="2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4"/>
        <v>110</v>
      </c>
      <c r="E29" s="261" t="e">
        <f t="shared" si="0"/>
        <v>#N/A</v>
      </c>
      <c r="F29" s="265" t="e">
        <f t="shared" si="6"/>
        <v>#N/A</v>
      </c>
      <c r="G29" s="267" t="e">
        <f t="shared" si="31"/>
        <v>#N/A</v>
      </c>
      <c r="H29" s="264" t="e">
        <f t="shared" si="32"/>
        <v>#N/A</v>
      </c>
      <c r="I29" s="267" t="e">
        <f t="shared" si="33"/>
        <v>#N/A</v>
      </c>
      <c r="J29" s="264" t="e">
        <f t="shared" si="34"/>
        <v>#N/A</v>
      </c>
      <c r="K29" s="267" t="e">
        <f t="shared" si="35"/>
        <v>#N/A</v>
      </c>
      <c r="L29" s="264" t="e">
        <f t="shared" si="36"/>
        <v>#N/A</v>
      </c>
      <c r="M29" s="267" t="e">
        <f t="shared" si="37"/>
        <v>#N/A</v>
      </c>
      <c r="N29" s="265" t="e">
        <f t="shared" si="38"/>
        <v>#N/A</v>
      </c>
      <c r="O29" s="267" t="e">
        <f t="shared" si="39"/>
        <v>#N/A</v>
      </c>
      <c r="P29" s="264" t="e">
        <f t="shared" si="5"/>
        <v>#N/A</v>
      </c>
      <c r="Q29" s="267" t="e">
        <f t="shared" si="40"/>
        <v>#N/A</v>
      </c>
      <c r="R29" s="264" t="e">
        <f t="shared" si="9"/>
        <v>#N/A</v>
      </c>
      <c r="S29" s="267" t="e">
        <f t="shared" si="41"/>
        <v>#N/A</v>
      </c>
      <c r="T29" s="265" t="e">
        <f t="shared" si="9"/>
        <v>#N/A</v>
      </c>
      <c r="U29" s="267" t="e">
        <f t="shared" si="42"/>
        <v>#N/A</v>
      </c>
      <c r="V29" s="265" t="e">
        <f t="shared" ref="V29" si="239">U29-U28</f>
        <v>#N/A</v>
      </c>
      <c r="W29" s="266" t="e">
        <f t="shared" si="44"/>
        <v>#N/A</v>
      </c>
      <c r="X29" s="265" t="e">
        <f t="shared" ref="X29" si="240">W29-W28</f>
        <v>#N/A</v>
      </c>
      <c r="Y29" s="266" t="e">
        <f t="shared" si="46"/>
        <v>#N/A</v>
      </c>
      <c r="Z29" s="265" t="e">
        <f t="shared" ref="Z29" si="241">Y29-Y28</f>
        <v>#N/A</v>
      </c>
      <c r="AA29" s="267" t="e">
        <f t="shared" si="48"/>
        <v>#N/A</v>
      </c>
      <c r="AB29" s="265" t="e">
        <f t="shared" ref="AB29" si="242">AA29-AA28</f>
        <v>#N/A</v>
      </c>
      <c r="AC29" s="267" t="e">
        <f t="shared" si="50"/>
        <v>#N/A</v>
      </c>
      <c r="AD29" s="265" t="e">
        <f t="shared" ref="AD29" si="243">AC29-AC28</f>
        <v>#N/A</v>
      </c>
      <c r="AE29" s="267" t="e">
        <f t="shared" si="52"/>
        <v>#N/A</v>
      </c>
      <c r="AF29" s="265" t="e">
        <f t="shared" ref="AF29" si="244">AE29-AE28</f>
        <v>#N/A</v>
      </c>
      <c r="AG29" s="267" t="e">
        <f t="shared" si="54"/>
        <v>#N/A</v>
      </c>
      <c r="AH29" s="265" t="e">
        <f t="shared" ref="AH29" si="245">AG29-AG28</f>
        <v>#N/A</v>
      </c>
      <c r="AI29" s="266" t="e">
        <f t="shared" si="56"/>
        <v>#N/A</v>
      </c>
      <c r="AJ29" s="265" t="e">
        <f t="shared" ref="AJ29" si="246">AI29-AI28</f>
        <v>#N/A</v>
      </c>
      <c r="AK29" s="266" t="e">
        <f t="shared" si="58"/>
        <v>#N/A</v>
      </c>
      <c r="AL29" s="279" t="e">
        <f t="shared" ref="AL29" si="247">AK29-AK28</f>
        <v>#N/A</v>
      </c>
      <c r="AM29" s="284"/>
      <c r="AN29" s="286"/>
      <c r="AO29" s="271"/>
      <c r="AP29" s="271"/>
      <c r="AQ29" s="273" t="e">
        <f t="shared" si="172"/>
        <v>#N/A</v>
      </c>
      <c r="AR29" s="273" t="e">
        <f t="shared" si="172"/>
        <v>#N/A</v>
      </c>
      <c r="AS29" s="285"/>
      <c r="AT29" s="267" t="e">
        <f t="shared" si="19"/>
        <v>#N/A</v>
      </c>
      <c r="AU29" s="275" t="e">
        <f t="shared" si="200"/>
        <v>#N/A</v>
      </c>
      <c r="AV29" s="267" t="e">
        <f t="shared" si="60"/>
        <v>#N/A</v>
      </c>
      <c r="AW29" s="275" t="e">
        <f t="shared" si="61"/>
        <v>#N/A</v>
      </c>
      <c r="AX29" s="267" t="e">
        <f t="shared" si="62"/>
        <v>#N/A</v>
      </c>
      <c r="AY29" s="275" t="e">
        <f t="shared" si="63"/>
        <v>#N/A</v>
      </c>
      <c r="AZ29" s="267" t="e">
        <f t="shared" si="64"/>
        <v>#N/A</v>
      </c>
      <c r="BA29" s="275" t="e">
        <f t="shared" si="65"/>
        <v>#N/A</v>
      </c>
      <c r="BB29" s="267" t="e">
        <f t="shared" si="66"/>
        <v>#N/A</v>
      </c>
      <c r="BC29" s="275" t="e">
        <f t="shared" si="67"/>
        <v>#N/A</v>
      </c>
      <c r="BD29" s="267" t="e">
        <f t="shared" si="68"/>
        <v>#N/A</v>
      </c>
      <c r="BE29" s="275" t="e">
        <f t="shared" si="69"/>
        <v>#N/A</v>
      </c>
      <c r="BF29" s="267" t="e">
        <f t="shared" si="70"/>
        <v>#N/A</v>
      </c>
      <c r="BG29" s="275" t="e">
        <f t="shared" si="71"/>
        <v>#N/A</v>
      </c>
      <c r="BH29" s="267"/>
      <c r="BI29" s="275">
        <f t="shared" si="201"/>
        <v>0</v>
      </c>
      <c r="BJ29" s="267"/>
      <c r="BK29" s="275">
        <f t="shared" si="202"/>
        <v>0</v>
      </c>
      <c r="BL29" s="284">
        <v>125</v>
      </c>
      <c r="BM29" s="276"/>
      <c r="BN29" s="271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0"/>
        <v>#N/A</v>
      </c>
      <c r="F30" s="265" t="e">
        <f t="shared" si="6"/>
        <v>#N/A</v>
      </c>
      <c r="G30" s="267" t="e">
        <f t="shared" si="31"/>
        <v>#N/A</v>
      </c>
      <c r="H30" s="264" t="e">
        <f t="shared" si="32"/>
        <v>#N/A</v>
      </c>
      <c r="I30" s="267" t="e">
        <f t="shared" si="33"/>
        <v>#N/A</v>
      </c>
      <c r="J30" s="264" t="e">
        <f t="shared" si="34"/>
        <v>#N/A</v>
      </c>
      <c r="K30" s="267" t="e">
        <f t="shared" si="35"/>
        <v>#N/A</v>
      </c>
      <c r="L30" s="264" t="e">
        <f t="shared" si="36"/>
        <v>#N/A</v>
      </c>
      <c r="M30" s="267" t="e">
        <f t="shared" si="37"/>
        <v>#N/A</v>
      </c>
      <c r="N30" s="265" t="e">
        <f t="shared" si="38"/>
        <v>#N/A</v>
      </c>
      <c r="O30" s="267" t="e">
        <f t="shared" si="39"/>
        <v>#N/A</v>
      </c>
      <c r="P30" s="264" t="e">
        <f t="shared" si="5"/>
        <v>#N/A</v>
      </c>
      <c r="Q30" s="267" t="e">
        <f t="shared" si="40"/>
        <v>#N/A</v>
      </c>
      <c r="R30" s="264" t="e">
        <f t="shared" si="9"/>
        <v>#N/A</v>
      </c>
      <c r="S30" s="267" t="e">
        <f t="shared" si="41"/>
        <v>#N/A</v>
      </c>
      <c r="T30" s="265" t="e">
        <f t="shared" si="9"/>
        <v>#N/A</v>
      </c>
      <c r="U30" s="267" t="e">
        <f t="shared" si="42"/>
        <v>#N/A</v>
      </c>
      <c r="V30" s="265" t="e">
        <f t="shared" ref="V30" si="248">U30-U29</f>
        <v>#N/A</v>
      </c>
      <c r="W30" s="266" t="e">
        <f t="shared" si="44"/>
        <v>#N/A</v>
      </c>
      <c r="X30" s="265" t="e">
        <f t="shared" ref="X30" si="249">W30-W29</f>
        <v>#N/A</v>
      </c>
      <c r="Y30" s="266" t="e">
        <f t="shared" si="46"/>
        <v>#N/A</v>
      </c>
      <c r="Z30" s="265" t="e">
        <f t="shared" ref="Z30" si="250">Y30-Y29</f>
        <v>#N/A</v>
      </c>
      <c r="AA30" s="267" t="e">
        <f t="shared" si="48"/>
        <v>#N/A</v>
      </c>
      <c r="AB30" s="265" t="e">
        <f t="shared" ref="AB30" si="251">AA30-AA29</f>
        <v>#N/A</v>
      </c>
      <c r="AC30" s="267" t="e">
        <f t="shared" si="50"/>
        <v>#N/A</v>
      </c>
      <c r="AD30" s="265" t="e">
        <f t="shared" ref="AD30" si="252">AC30-AC29</f>
        <v>#N/A</v>
      </c>
      <c r="AE30" s="267" t="e">
        <f t="shared" si="52"/>
        <v>#N/A</v>
      </c>
      <c r="AF30" s="265" t="e">
        <f t="shared" ref="AF30" si="253">AE30-AE29</f>
        <v>#N/A</v>
      </c>
      <c r="AG30" s="267" t="e">
        <f t="shared" si="54"/>
        <v>#N/A</v>
      </c>
      <c r="AH30" s="265" t="e">
        <f t="shared" ref="AH30" si="254">AG30-AG29</f>
        <v>#N/A</v>
      </c>
      <c r="AI30" s="266" t="e">
        <f t="shared" si="56"/>
        <v>#N/A</v>
      </c>
      <c r="AJ30" s="265" t="e">
        <f t="shared" ref="AJ30" si="255">AI30-AI29</f>
        <v>#N/A</v>
      </c>
      <c r="AK30" s="266" t="e">
        <f t="shared" si="58"/>
        <v>#N/A</v>
      </c>
      <c r="AL30" s="279" t="e">
        <f t="shared" ref="AL30" si="256">AK30-AK29</f>
        <v>#N/A</v>
      </c>
      <c r="AM30" s="284"/>
      <c r="AN30" s="286"/>
      <c r="AO30" s="271"/>
      <c r="AP30" s="271"/>
      <c r="AQ30" s="273" t="e">
        <f t="shared" si="172"/>
        <v>#N/A</v>
      </c>
      <c r="AR30" s="273" t="e">
        <f t="shared" si="172"/>
        <v>#N/A</v>
      </c>
      <c r="AS30" s="285"/>
      <c r="AT30" s="267" t="e">
        <f t="shared" si="19"/>
        <v>#N/A</v>
      </c>
      <c r="AU30" s="275" t="e">
        <f t="shared" si="200"/>
        <v>#N/A</v>
      </c>
      <c r="AV30" s="267" t="e">
        <f t="shared" si="60"/>
        <v>#N/A</v>
      </c>
      <c r="AW30" s="275" t="e">
        <f t="shared" si="61"/>
        <v>#N/A</v>
      </c>
      <c r="AX30" s="267" t="e">
        <f t="shared" si="62"/>
        <v>#N/A</v>
      </c>
      <c r="AY30" s="275" t="e">
        <f t="shared" si="63"/>
        <v>#N/A</v>
      </c>
      <c r="AZ30" s="267" t="e">
        <f t="shared" si="64"/>
        <v>#N/A</v>
      </c>
      <c r="BA30" s="275" t="e">
        <f t="shared" si="65"/>
        <v>#N/A</v>
      </c>
      <c r="BB30" s="267" t="e">
        <f t="shared" si="66"/>
        <v>#N/A</v>
      </c>
      <c r="BC30" s="275" t="e">
        <f t="shared" si="67"/>
        <v>#N/A</v>
      </c>
      <c r="BD30" s="267" t="e">
        <f t="shared" si="68"/>
        <v>#N/A</v>
      </c>
      <c r="BE30" s="275" t="e">
        <f t="shared" si="69"/>
        <v>#N/A</v>
      </c>
      <c r="BF30" s="267" t="e">
        <f t="shared" si="70"/>
        <v>#N/A</v>
      </c>
      <c r="BG30" s="275" t="e">
        <f t="shared" si="71"/>
        <v>#N/A</v>
      </c>
      <c r="BH30" s="267"/>
      <c r="BI30" s="275">
        <f t="shared" si="201"/>
        <v>0</v>
      </c>
      <c r="BJ30" s="267"/>
      <c r="BK30" s="275">
        <f t="shared" si="202"/>
        <v>0</v>
      </c>
      <c r="BL30" s="284"/>
      <c r="BM30" s="276"/>
      <c r="BN30" s="271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0"/>
        <v>#N/A</v>
      </c>
      <c r="F31" s="265" t="e">
        <f t="shared" si="6"/>
        <v>#N/A</v>
      </c>
      <c r="G31" s="267" t="e">
        <f t="shared" si="31"/>
        <v>#N/A</v>
      </c>
      <c r="H31" s="264" t="e">
        <f t="shared" si="32"/>
        <v>#N/A</v>
      </c>
      <c r="I31" s="267" t="e">
        <f t="shared" si="33"/>
        <v>#N/A</v>
      </c>
      <c r="J31" s="264" t="e">
        <f t="shared" si="34"/>
        <v>#N/A</v>
      </c>
      <c r="K31" s="267" t="e">
        <f t="shared" si="35"/>
        <v>#N/A</v>
      </c>
      <c r="L31" s="264" t="e">
        <f t="shared" si="36"/>
        <v>#N/A</v>
      </c>
      <c r="M31" s="267" t="e">
        <f t="shared" si="37"/>
        <v>#N/A</v>
      </c>
      <c r="N31" s="265" t="e">
        <f t="shared" si="38"/>
        <v>#N/A</v>
      </c>
      <c r="O31" s="267" t="e">
        <f t="shared" si="39"/>
        <v>#N/A</v>
      </c>
      <c r="P31" s="264" t="e">
        <f t="shared" si="5"/>
        <v>#N/A</v>
      </c>
      <c r="Q31" s="267" t="e">
        <f t="shared" si="40"/>
        <v>#N/A</v>
      </c>
      <c r="R31" s="264" t="e">
        <f t="shared" si="9"/>
        <v>#N/A</v>
      </c>
      <c r="S31" s="267" t="e">
        <f t="shared" si="41"/>
        <v>#N/A</v>
      </c>
      <c r="T31" s="265" t="e">
        <f t="shared" si="9"/>
        <v>#N/A</v>
      </c>
      <c r="U31" s="267" t="e">
        <f t="shared" si="42"/>
        <v>#N/A</v>
      </c>
      <c r="V31" s="265" t="e">
        <f t="shared" ref="V31" si="257">U31-U30</f>
        <v>#N/A</v>
      </c>
      <c r="W31" s="266" t="e">
        <f t="shared" si="44"/>
        <v>#N/A</v>
      </c>
      <c r="X31" s="265" t="e">
        <f t="shared" ref="X31" si="258">W31-W30</f>
        <v>#N/A</v>
      </c>
      <c r="Y31" s="266" t="e">
        <f t="shared" si="46"/>
        <v>#N/A</v>
      </c>
      <c r="Z31" s="265" t="e">
        <f t="shared" ref="Z31" si="259">Y31-Y30</f>
        <v>#N/A</v>
      </c>
      <c r="AA31" s="267" t="e">
        <f t="shared" si="48"/>
        <v>#N/A</v>
      </c>
      <c r="AB31" s="265" t="e">
        <f t="shared" ref="AB31" si="260">AA31-AA30</f>
        <v>#N/A</v>
      </c>
      <c r="AC31" s="267" t="e">
        <f t="shared" si="50"/>
        <v>#N/A</v>
      </c>
      <c r="AD31" s="265" t="e">
        <f t="shared" ref="AD31" si="261">AC31-AC30</f>
        <v>#N/A</v>
      </c>
      <c r="AE31" s="267" t="e">
        <f t="shared" si="52"/>
        <v>#N/A</v>
      </c>
      <c r="AF31" s="265" t="e">
        <f t="shared" ref="AF31" si="262">AE31-AE30</f>
        <v>#N/A</v>
      </c>
      <c r="AG31" s="267" t="e">
        <f t="shared" si="54"/>
        <v>#N/A</v>
      </c>
      <c r="AH31" s="265" t="e">
        <f t="shared" ref="AH31" si="263">AG31-AG30</f>
        <v>#N/A</v>
      </c>
      <c r="AI31" s="266" t="e">
        <f t="shared" si="56"/>
        <v>#N/A</v>
      </c>
      <c r="AJ31" s="265" t="e">
        <f t="shared" ref="AJ31" si="264">AI31-AI30</f>
        <v>#N/A</v>
      </c>
      <c r="AK31" s="266" t="e">
        <f t="shared" si="58"/>
        <v>#N/A</v>
      </c>
      <c r="AL31" s="279" t="e">
        <f t="shared" ref="AL31" si="265">AK31-AK30</f>
        <v>#N/A</v>
      </c>
      <c r="AM31" s="284"/>
      <c r="AN31" s="286"/>
      <c r="AO31" s="271"/>
      <c r="AP31" s="271"/>
      <c r="AQ31" s="273" t="e">
        <f t="shared" si="172"/>
        <v>#N/A</v>
      </c>
      <c r="AR31" s="273" t="e">
        <f t="shared" si="172"/>
        <v>#N/A</v>
      </c>
      <c r="AS31" s="285"/>
      <c r="AT31" s="267" t="e">
        <f t="shared" si="19"/>
        <v>#N/A</v>
      </c>
      <c r="AU31" s="275" t="e">
        <f t="shared" si="200"/>
        <v>#N/A</v>
      </c>
      <c r="AV31" s="267" t="e">
        <f t="shared" si="60"/>
        <v>#N/A</v>
      </c>
      <c r="AW31" s="275" t="e">
        <f t="shared" si="61"/>
        <v>#N/A</v>
      </c>
      <c r="AX31" s="267" t="e">
        <f t="shared" si="62"/>
        <v>#N/A</v>
      </c>
      <c r="AY31" s="275" t="e">
        <f t="shared" si="63"/>
        <v>#N/A</v>
      </c>
      <c r="AZ31" s="267" t="e">
        <f t="shared" si="64"/>
        <v>#N/A</v>
      </c>
      <c r="BA31" s="275" t="e">
        <f t="shared" si="65"/>
        <v>#N/A</v>
      </c>
      <c r="BB31" s="267" t="e">
        <f t="shared" si="66"/>
        <v>#N/A</v>
      </c>
      <c r="BC31" s="275" t="e">
        <f t="shared" si="67"/>
        <v>#N/A</v>
      </c>
      <c r="BD31" s="267" t="e">
        <f t="shared" si="68"/>
        <v>#N/A</v>
      </c>
      <c r="BE31" s="275" t="e">
        <f t="shared" si="69"/>
        <v>#N/A</v>
      </c>
      <c r="BF31" s="267" t="e">
        <f t="shared" si="70"/>
        <v>#N/A</v>
      </c>
      <c r="BG31" s="275" t="e">
        <f t="shared" si="71"/>
        <v>#N/A</v>
      </c>
      <c r="BH31" s="267"/>
      <c r="BI31" s="275">
        <f t="shared" si="201"/>
        <v>0</v>
      </c>
      <c r="BJ31" s="267"/>
      <c r="BK31" s="275">
        <f t="shared" si="202"/>
        <v>0</v>
      </c>
      <c r="BL31" s="284"/>
      <c r="BM31" s="276"/>
      <c r="BN31" s="271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36" priority="2" operator="greaterThan">
      <formula>0</formula>
    </cfRule>
    <cfRule type="cellIs" dxfId="35" priority="3" operator="lessThan">
      <formula>0</formula>
    </cfRule>
  </conditionalFormatting>
  <conditionalFormatting sqref="E1:BR1048576">
    <cfRule type="containsErrors" dxfId="34" priority="1">
      <formula>ISERROR(E1)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7030A0"/>
  </sheetPr>
  <dimension ref="A1:EU39"/>
  <sheetViews>
    <sheetView zoomScale="90" zoomScaleNormal="90" workbookViewId="0">
      <pane xSplit="4" ySplit="3" topLeftCell="AJ4" activePane="bottomRight" state="frozen"/>
      <selection pane="bottomRight" activeCell="AR13" sqref="AR13"/>
      <selection pane="bottomLeft" activeCell="A4" sqref="A4"/>
      <selection pane="topRight" activeCell="E1" sqref="E1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8.625" style="222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70" width="8.625" style="222"/>
    <col min="71" max="106" width="0.875" style="222" customWidth="1"/>
    <col min="107" max="107" width="12.25" style="222" customWidth="1"/>
    <col min="108" max="108" width="14.875" style="222" customWidth="1"/>
    <col min="109" max="109" width="11.875" style="222" customWidth="1"/>
    <col min="110" max="110" width="7.875" style="222" customWidth="1"/>
    <col min="111" max="111" width="8.5" style="222" customWidth="1"/>
    <col min="112" max="112" width="9.875" style="222" customWidth="1"/>
    <col min="113" max="113" width="5.75" style="222" customWidth="1"/>
    <col min="114" max="114" width="14.625" style="222" customWidth="1"/>
    <col min="115" max="115" width="16.25" style="222" customWidth="1"/>
    <col min="116" max="116" width="11" style="222" customWidth="1"/>
    <col min="117" max="125" width="1.125" style="222" customWidth="1"/>
    <col min="126" max="126" width="12.25" style="222" customWidth="1"/>
    <col min="127" max="127" width="14.875" style="222" customWidth="1"/>
    <col min="128" max="142" width="5.875" style="222" customWidth="1"/>
    <col min="143" max="143" width="6.5" style="222" customWidth="1"/>
    <col min="144" max="149" width="6.875" style="222" customWidth="1"/>
    <col min="150" max="150" width="7" style="222" customWidth="1"/>
    <col min="151" max="151" width="10.625" style="222" customWidth="1"/>
    <col min="152" max="152" width="14" style="222" bestFit="1" customWidth="1"/>
    <col min="153" max="16384" width="8.625" style="222"/>
  </cols>
  <sheetData>
    <row r="1" spans="1:151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1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28</v>
      </c>
      <c r="DV2" s="323" t="s">
        <v>46</v>
      </c>
      <c r="DW2" s="324" t="s">
        <v>28</v>
      </c>
    </row>
    <row r="3" spans="1:151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248"/>
      <c r="BO3" s="256" t="s">
        <v>8</v>
      </c>
      <c r="BP3" s="249" t="s">
        <v>74</v>
      </c>
      <c r="BQ3" s="249" t="s">
        <v>75</v>
      </c>
      <c r="BR3" s="250" t="s">
        <v>71</v>
      </c>
    </row>
    <row r="4" spans="1:151">
      <c r="A4" s="257">
        <v>44792</v>
      </c>
      <c r="B4" s="258">
        <v>1</v>
      </c>
      <c r="C4" s="259">
        <f>[1]master!K5</f>
        <v>115</v>
      </c>
      <c r="D4" s="260"/>
      <c r="E4" s="261">
        <f t="shared" ref="E4:E31" si="0">AVERAGE(G4,I4,K4,M4,O4,Q4,S4,U4,W4,Y4,AA4,AC4,AE4,AG4,AI4,AK4)</f>
        <v>150.53142857142853</v>
      </c>
      <c r="F4" s="262"/>
      <c r="G4" s="263"/>
      <c r="H4" s="262"/>
      <c r="I4" s="263">
        <v>151.69999999999999</v>
      </c>
      <c r="J4" s="262"/>
      <c r="K4" s="263">
        <v>149.32</v>
      </c>
      <c r="L4" s="262"/>
      <c r="M4" s="263">
        <v>150.30000000000001</v>
      </c>
      <c r="N4" s="262"/>
      <c r="O4" s="263">
        <v>149.85</v>
      </c>
      <c r="P4" s="262"/>
      <c r="Q4" s="263">
        <v>151.44999999999999</v>
      </c>
      <c r="R4" s="262"/>
      <c r="S4" s="263">
        <v>152.15</v>
      </c>
      <c r="T4" s="302"/>
      <c r="U4" s="263">
        <v>148.94999999999999</v>
      </c>
      <c r="V4" s="275"/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f>IF(DE7&gt;0,DE7,NA())</f>
        <v>#N/A</v>
      </c>
      <c r="AR4" s="273" t="e">
        <f>IF(DF7&gt;0,DF7,NA())</f>
        <v>#N/A</v>
      </c>
      <c r="AS4" s="274">
        <v>150</v>
      </c>
      <c r="AT4" s="267" t="e">
        <f t="shared" ref="AT4:AT31" si="1">AVERAGE(AV4,AX4,AZ4,BB4,BD4,BF4,BH4,BJ4)</f>
        <v>#N/A</v>
      </c>
      <c r="AU4" s="275"/>
      <c r="AV4" s="267">
        <v>158.6</v>
      </c>
      <c r="AW4" s="275"/>
      <c r="AX4" s="267" t="e">
        <v>#N/A</v>
      </c>
      <c r="AY4" s="275" t="e">
        <f t="shared" ref="AY4:AY5" si="2">AX4-AX3</f>
        <v>#N/A</v>
      </c>
      <c r="AZ4" s="267"/>
      <c r="BA4" s="275">
        <f t="shared" ref="BA4:BA5" si="3">AZ4-AZ3</f>
        <v>-3</v>
      </c>
      <c r="BB4" s="267"/>
      <c r="BC4" s="275">
        <f t="shared" ref="BC4:BC5" si="4">BB4-BB3</f>
        <v>-4</v>
      </c>
      <c r="BD4" s="267"/>
      <c r="BE4" s="275">
        <f t="shared" ref="BE4:BE5" si="5">BD4-BD3</f>
        <v>-5</v>
      </c>
      <c r="BF4" s="267"/>
      <c r="BG4" s="275"/>
      <c r="BH4" s="267"/>
      <c r="BI4" s="275"/>
      <c r="BJ4" s="267"/>
      <c r="BK4" s="275"/>
      <c r="BL4" s="269">
        <v>31</v>
      </c>
      <c r="BM4" s="276"/>
      <c r="BN4" s="271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  <c r="DV4" s="323" t="s">
        <v>7</v>
      </c>
      <c r="DW4" s="323" t="s">
        <v>6</v>
      </c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 s="324"/>
    </row>
    <row r="5" spans="1:151">
      <c r="A5" s="257">
        <f>A4+7</f>
        <v>44799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265.67714285714288</v>
      </c>
      <c r="F5" s="264"/>
      <c r="G5" s="263"/>
      <c r="H5" s="264"/>
      <c r="I5" s="263">
        <v>245.84</v>
      </c>
      <c r="J5" s="264">
        <f t="shared" ref="J5:J7" si="6">I5-I4</f>
        <v>94.140000000000015</v>
      </c>
      <c r="K5" s="263">
        <v>263.72000000000003</v>
      </c>
      <c r="L5" s="264">
        <f t="shared" ref="L5:L7" si="7">K5-K4</f>
        <v>114.40000000000003</v>
      </c>
      <c r="M5" s="263">
        <v>276.89999999999998</v>
      </c>
      <c r="N5" s="264">
        <f t="shared" ref="N5:N7" si="8">M5-M4</f>
        <v>126.59999999999997</v>
      </c>
      <c r="O5" s="263">
        <v>268.31</v>
      </c>
      <c r="P5" s="264">
        <f t="shared" ref="P5:P7" si="9">O5-O4</f>
        <v>118.46000000000001</v>
      </c>
      <c r="Q5" s="263">
        <v>268.98</v>
      </c>
      <c r="R5" s="264">
        <f t="shared" ref="R5:R7" si="10">Q5-Q4</f>
        <v>117.53000000000003</v>
      </c>
      <c r="S5" s="263">
        <v>268.70999999999998</v>
      </c>
      <c r="T5" s="264">
        <f t="shared" ref="T5:T7" si="11">S5-S4</f>
        <v>116.55999999999997</v>
      </c>
      <c r="U5" s="263">
        <v>267.27999999999997</v>
      </c>
      <c r="V5" s="265">
        <f t="shared" ref="V5:V7" si="12">U5-U4</f>
        <v>118.32999999999998</v>
      </c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79"/>
      <c r="AM5" s="269">
        <v>28</v>
      </c>
      <c r="AN5" s="270"/>
      <c r="AO5" s="271">
        <f>AN5-AN4</f>
        <v>0</v>
      </c>
      <c r="AP5" s="271"/>
      <c r="AQ5" s="272" t="e">
        <f t="shared" ref="AQ5:AR20" si="13">IF(DE8&gt;0,DE8,NA())</f>
        <v>#N/A</v>
      </c>
      <c r="AR5" s="273" t="e">
        <f t="shared" si="13"/>
        <v>#N/A</v>
      </c>
      <c r="AS5" s="274">
        <v>320</v>
      </c>
      <c r="AT5" s="267" t="e">
        <f t="shared" si="1"/>
        <v>#N/A</v>
      </c>
      <c r="AU5" s="275"/>
      <c r="AV5" s="267">
        <v>320</v>
      </c>
      <c r="AW5" s="275">
        <v>161.4</v>
      </c>
      <c r="AX5" s="267" t="e">
        <v>#N/A</v>
      </c>
      <c r="AY5" s="275" t="e">
        <f t="shared" si="2"/>
        <v>#N/A</v>
      </c>
      <c r="AZ5" s="267"/>
      <c r="BA5" s="275">
        <f t="shared" si="3"/>
        <v>0</v>
      </c>
      <c r="BB5" s="267"/>
      <c r="BC5" s="275">
        <f t="shared" si="4"/>
        <v>0</v>
      </c>
      <c r="BD5" s="267"/>
      <c r="BE5" s="275">
        <f t="shared" si="5"/>
        <v>0</v>
      </c>
      <c r="BF5" s="267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1"/>
      <c r="BO5" s="277" t="e">
        <f t="shared" ref="BO5:BO28" si="14">IF(DH8&gt;0,DH8,NA())</f>
        <v>#N/A</v>
      </c>
      <c r="BP5" s="273"/>
      <c r="BQ5" s="273"/>
      <c r="BR5" s="273" t="e">
        <f t="shared" ref="BR5:BR28" si="15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4"/>
      <c r="DW5" s="324" t="s">
        <v>11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 t="s">
        <v>12</v>
      </c>
      <c r="EN5" s="324" t="s">
        <v>13</v>
      </c>
      <c r="EO5" s="324"/>
      <c r="EP5" s="324"/>
      <c r="EQ5" s="324"/>
      <c r="ER5" s="324"/>
      <c r="ES5" s="324"/>
      <c r="ET5" s="324" t="s">
        <v>14</v>
      </c>
      <c r="EU5" s="324" t="s">
        <v>79</v>
      </c>
    </row>
    <row r="6" spans="1:151">
      <c r="A6" s="257">
        <f t="shared" ref="A6:A28" si="16">A5+7</f>
        <v>44806</v>
      </c>
      <c r="B6" s="258">
        <v>3</v>
      </c>
      <c r="C6" s="259">
        <f>[1]master!K7</f>
        <v>335</v>
      </c>
      <c r="D6" s="260">
        <f t="shared" ref="D6:D29" si="17">C6-C5</f>
        <v>120</v>
      </c>
      <c r="E6" s="261">
        <f t="shared" si="0"/>
        <v>375.63125000000002</v>
      </c>
      <c r="F6" s="303">
        <f>E6-E5</f>
        <v>109.95410714285714</v>
      </c>
      <c r="G6" s="263">
        <v>347.14</v>
      </c>
      <c r="H6" s="264">
        <f t="shared" ref="H6:H7" si="18">G6-G5</f>
        <v>347.14</v>
      </c>
      <c r="I6" s="263">
        <v>358.66</v>
      </c>
      <c r="J6" s="264">
        <f t="shared" si="6"/>
        <v>112.82000000000002</v>
      </c>
      <c r="K6" s="263">
        <v>376.18</v>
      </c>
      <c r="L6" s="264">
        <f t="shared" si="7"/>
        <v>112.45999999999998</v>
      </c>
      <c r="M6" s="263">
        <v>361.6</v>
      </c>
      <c r="N6" s="264">
        <f t="shared" si="8"/>
        <v>84.700000000000045</v>
      </c>
      <c r="O6" s="263">
        <v>381.58</v>
      </c>
      <c r="P6" s="264">
        <f t="shared" si="9"/>
        <v>113.26999999999998</v>
      </c>
      <c r="Q6" s="263">
        <v>377.42</v>
      </c>
      <c r="R6" s="264">
        <f t="shared" si="10"/>
        <v>108.44</v>
      </c>
      <c r="S6" s="263">
        <v>382.54</v>
      </c>
      <c r="T6" s="264">
        <f t="shared" si="11"/>
        <v>113.83000000000004</v>
      </c>
      <c r="U6" s="263">
        <v>374.72</v>
      </c>
      <c r="V6" s="265">
        <f t="shared" si="12"/>
        <v>107.44000000000005</v>
      </c>
      <c r="W6" s="263">
        <v>382.42</v>
      </c>
      <c r="X6" s="265">
        <f t="shared" ref="X6:X7" si="19">W6-W5</f>
        <v>382.42</v>
      </c>
      <c r="Y6" s="263">
        <v>381.08</v>
      </c>
      <c r="Z6" s="265">
        <f t="shared" ref="Z6" si="20">Y6-Y5</f>
        <v>381.08</v>
      </c>
      <c r="AA6" s="263">
        <v>383.6</v>
      </c>
      <c r="AB6" s="265">
        <f t="shared" ref="AB6" si="21">AA6-AA5</f>
        <v>383.6</v>
      </c>
      <c r="AC6" s="263">
        <v>379.28</v>
      </c>
      <c r="AD6" s="265">
        <f t="shared" ref="AD6" si="22">AC6-AC5</f>
        <v>379.28</v>
      </c>
      <c r="AE6" s="267">
        <v>389.12</v>
      </c>
      <c r="AF6" s="265">
        <f t="shared" ref="AF6" si="23">AE6-AE5</f>
        <v>389.12</v>
      </c>
      <c r="AG6" s="267">
        <v>381.26</v>
      </c>
      <c r="AH6" s="265">
        <f t="shared" ref="AH6" si="24">AG6-AG5</f>
        <v>381.26</v>
      </c>
      <c r="AI6" s="267">
        <v>382.7</v>
      </c>
      <c r="AJ6" s="265">
        <f t="shared" ref="AJ6:AL7" si="25">AI6-AI5</f>
        <v>382.7</v>
      </c>
      <c r="AK6" s="267">
        <v>370.8</v>
      </c>
      <c r="AL6" s="279">
        <f t="shared" si="25"/>
        <v>370.8</v>
      </c>
      <c r="AM6" s="269">
        <v>31</v>
      </c>
      <c r="AN6" s="270"/>
      <c r="AO6" s="271">
        <f>AN6-AN5</f>
        <v>0</v>
      </c>
      <c r="AP6" s="271"/>
      <c r="AQ6" s="272" t="e">
        <f t="shared" si="13"/>
        <v>#N/A</v>
      </c>
      <c r="AR6" s="273" t="e">
        <f t="shared" si="13"/>
        <v>#N/A</v>
      </c>
      <c r="AS6" s="274">
        <v>525</v>
      </c>
      <c r="AT6" s="267">
        <f t="shared" si="1"/>
        <v>519.5</v>
      </c>
      <c r="AU6" s="275" t="e">
        <f>AT6-AT5</f>
        <v>#N/A</v>
      </c>
      <c r="AV6" s="267">
        <v>517</v>
      </c>
      <c r="AW6" s="275">
        <v>197</v>
      </c>
      <c r="AX6" s="267">
        <v>522</v>
      </c>
      <c r="AY6" s="275"/>
      <c r="AZ6" s="267"/>
      <c r="BA6" s="275"/>
      <c r="BB6" s="267"/>
      <c r="BC6" s="275"/>
      <c r="BD6" s="267"/>
      <c r="BE6" s="275"/>
      <c r="BF6" s="267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1"/>
      <c r="BO6" s="277" t="e">
        <f t="shared" si="14"/>
        <v>#N/A</v>
      </c>
      <c r="BP6" s="273"/>
      <c r="BQ6" s="273"/>
      <c r="BR6" s="273" t="e">
        <f t="shared" si="15"/>
        <v>#N/A</v>
      </c>
      <c r="DC6" s="323" t="s">
        <v>17</v>
      </c>
      <c r="DD6" s="324"/>
      <c r="DE6" s="324"/>
      <c r="DF6" s="324"/>
      <c r="DV6" s="323" t="s">
        <v>17</v>
      </c>
      <c r="DW6" s="324">
        <v>1</v>
      </c>
      <c r="DX6" s="324">
        <v>2</v>
      </c>
      <c r="DY6" s="324">
        <v>3</v>
      </c>
      <c r="DZ6" s="324">
        <v>4</v>
      </c>
      <c r="EA6" s="324">
        <v>5</v>
      </c>
      <c r="EB6" s="324">
        <v>6</v>
      </c>
      <c r="EC6" s="324">
        <v>7</v>
      </c>
      <c r="ED6" s="324">
        <v>8</v>
      </c>
      <c r="EE6" s="324">
        <v>9</v>
      </c>
      <c r="EF6" s="324">
        <v>10</v>
      </c>
      <c r="EG6" s="324">
        <v>11</v>
      </c>
      <c r="EH6" s="324">
        <v>12</v>
      </c>
      <c r="EI6" s="324">
        <v>13</v>
      </c>
      <c r="EJ6" s="324">
        <v>14</v>
      </c>
      <c r="EK6" s="324">
        <v>15</v>
      </c>
      <c r="EL6" s="324">
        <v>16</v>
      </c>
      <c r="EM6" s="324"/>
      <c r="EN6" s="324">
        <v>2</v>
      </c>
      <c r="EO6" s="324">
        <v>3</v>
      </c>
      <c r="EP6" s="324">
        <v>4</v>
      </c>
      <c r="EQ6" s="324">
        <v>5</v>
      </c>
      <c r="ER6" s="324">
        <v>6</v>
      </c>
      <c r="ES6" s="324">
        <v>7</v>
      </c>
      <c r="ET6" s="324"/>
      <c r="EU6" s="324"/>
    </row>
    <row r="7" spans="1:151">
      <c r="A7" s="257">
        <f t="shared" si="16"/>
        <v>44813</v>
      </c>
      <c r="B7" s="258">
        <v>4</v>
      </c>
      <c r="C7" s="259">
        <f>[1]master!K8</f>
        <v>470</v>
      </c>
      <c r="D7" s="260">
        <f t="shared" si="17"/>
        <v>135</v>
      </c>
      <c r="E7" s="261">
        <f>AVERAGE(G7,I7,K7,M7,O7,Q7,S7,U7,W7,Y7,AA7,AC7,AE7,AG7,AI7,AK7)</f>
        <v>518.1875</v>
      </c>
      <c r="F7" s="303">
        <f t="shared" ref="F7:F31" si="26">E7-E6</f>
        <v>142.55624999999998</v>
      </c>
      <c r="G7" s="263">
        <f>IF(DW7&gt;0,DW7,NA())</f>
        <v>501</v>
      </c>
      <c r="H7" s="264">
        <f t="shared" si="18"/>
        <v>153.86000000000001</v>
      </c>
      <c r="I7" s="305">
        <f>IF(DX7&gt;0,DX7,NA())</f>
        <v>518</v>
      </c>
      <c r="J7" s="264">
        <f t="shared" si="6"/>
        <v>159.33999999999997</v>
      </c>
      <c r="K7" s="306">
        <f>IF(DY7&gt;0,DY7,NA())</f>
        <v>515</v>
      </c>
      <c r="L7" s="264">
        <f t="shared" si="7"/>
        <v>138.82</v>
      </c>
      <c r="M7" s="307">
        <f>IF(DZ7&gt;0,DZ7,NA())</f>
        <v>484</v>
      </c>
      <c r="N7" s="264">
        <f t="shared" si="8"/>
        <v>122.39999999999998</v>
      </c>
      <c r="O7" s="308">
        <f>IF(EA7&gt;0,EA7,NA())</f>
        <v>560</v>
      </c>
      <c r="P7" s="264">
        <f t="shared" si="9"/>
        <v>178.42000000000002</v>
      </c>
      <c r="Q7" s="309">
        <f>IF(EB7&gt;0,EB7,NA())</f>
        <v>497</v>
      </c>
      <c r="R7" s="264">
        <f t="shared" si="10"/>
        <v>119.57999999999998</v>
      </c>
      <c r="S7" s="267">
        <f>IF(EC7&gt;0,EC7,NA())</f>
        <v>516</v>
      </c>
      <c r="T7" s="264">
        <f t="shared" si="11"/>
        <v>133.45999999999998</v>
      </c>
      <c r="U7" s="267">
        <f>IF(ED7&gt;0,ED7,NA())</f>
        <v>525</v>
      </c>
      <c r="V7" s="265">
        <f t="shared" si="12"/>
        <v>150.27999999999997</v>
      </c>
      <c r="W7" s="266">
        <f>IF(EE7&gt;0,EE7,NA())</f>
        <v>511</v>
      </c>
      <c r="X7" s="265">
        <f t="shared" si="19"/>
        <v>128.57999999999998</v>
      </c>
      <c r="Y7" s="266">
        <f>IF(EF7&gt;0,EF7,NA())</f>
        <v>509</v>
      </c>
      <c r="Z7" s="265">
        <f t="shared" ref="Z7" si="27">Y7-Y6</f>
        <v>127.92000000000002</v>
      </c>
      <c r="AA7" s="267">
        <f>IF(EG7&gt;0,EG7,NA())</f>
        <v>525</v>
      </c>
      <c r="AB7" s="265">
        <f t="shared" ref="AB7" si="28">AA7-AA6</f>
        <v>141.39999999999998</v>
      </c>
      <c r="AC7" s="267">
        <f>IF(EH7&gt;0,EH7,NA())</f>
        <v>511</v>
      </c>
      <c r="AD7" s="265">
        <f t="shared" ref="AD7" si="29">AC7-AC6</f>
        <v>131.72000000000003</v>
      </c>
      <c r="AE7" s="267">
        <f>IF(EI7&gt;0,EI7,NA())</f>
        <v>520</v>
      </c>
      <c r="AF7" s="265">
        <f t="shared" ref="AF7" si="30">AE7-AE6</f>
        <v>130.88</v>
      </c>
      <c r="AG7" s="267">
        <f>IF(EJ7&gt;0,EJ7,NA())</f>
        <v>522</v>
      </c>
      <c r="AH7" s="265">
        <f t="shared" ref="AH7" si="31">AG7-AG6</f>
        <v>140.74</v>
      </c>
      <c r="AI7" s="266">
        <f>IF(EK7&gt;0,EK7,NA())</f>
        <v>536</v>
      </c>
      <c r="AJ7" s="265">
        <f t="shared" si="25"/>
        <v>153.30000000000001</v>
      </c>
      <c r="AK7" s="266">
        <f>IF(EL7&gt;0,EL7,NA())</f>
        <v>541</v>
      </c>
      <c r="AL7" s="279">
        <f t="shared" si="25"/>
        <v>170.2</v>
      </c>
      <c r="AM7" s="269">
        <v>33</v>
      </c>
      <c r="AN7" s="270"/>
      <c r="AO7" s="271">
        <f t="shared" ref="AO7:AO28" si="32">AN7-AN6</f>
        <v>0</v>
      </c>
      <c r="AP7" s="271"/>
      <c r="AQ7" s="272">
        <v>63</v>
      </c>
      <c r="AR7" s="273" t="e">
        <f t="shared" si="13"/>
        <v>#N/A</v>
      </c>
      <c r="AS7" s="274">
        <v>755</v>
      </c>
      <c r="AT7" s="267">
        <f>AVERAGE(AV7,AX7,AZ7,BB7,BD7,BF7,BH7,BJ7)</f>
        <v>674.66666666666663</v>
      </c>
      <c r="AU7" s="280">
        <f>AT7-AT6</f>
        <v>155.16666666666663</v>
      </c>
      <c r="AV7" s="267">
        <f>IF(EN7&gt;0,EN7,NA())</f>
        <v>672</v>
      </c>
      <c r="AW7" s="275">
        <f>AV7-AV5</f>
        <v>352</v>
      </c>
      <c r="AX7" s="267">
        <f>IF(EO7&gt;0,EO7,NA())</f>
        <v>670</v>
      </c>
      <c r="AY7" s="275" t="e">
        <f>AX7-AX5</f>
        <v>#N/A</v>
      </c>
      <c r="AZ7" s="267">
        <f>IF(EP7&gt;0,EP7,NA())</f>
        <v>662</v>
      </c>
      <c r="BA7" s="275">
        <f>AZ7-AZ5</f>
        <v>662</v>
      </c>
      <c r="BB7" s="267">
        <f>IF(EQ7&gt;0,EQ7,NA())</f>
        <v>672</v>
      </c>
      <c r="BC7" s="275">
        <f>BB7-BB5</f>
        <v>672</v>
      </c>
      <c r="BD7" s="267">
        <f>IF(ER7&gt;0,ER7,NA())</f>
        <v>672</v>
      </c>
      <c r="BE7" s="275">
        <f>BD7-BD5</f>
        <v>672</v>
      </c>
      <c r="BF7" s="267">
        <f>IF(ES7&gt;0,ES7,NA())</f>
        <v>700</v>
      </c>
      <c r="BG7" s="275"/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1"/>
      <c r="BO7" s="277" t="e">
        <f t="shared" si="14"/>
        <v>#N/A</v>
      </c>
      <c r="BP7" s="273"/>
      <c r="BQ7" s="273"/>
      <c r="BR7" s="273" t="e">
        <f t="shared" si="15"/>
        <v>#N/A</v>
      </c>
      <c r="DV7" s="325">
        <v>4</v>
      </c>
      <c r="DW7" s="326">
        <v>501</v>
      </c>
      <c r="DX7" s="326">
        <v>518</v>
      </c>
      <c r="DY7" s="326">
        <v>515</v>
      </c>
      <c r="DZ7" s="326">
        <v>484</v>
      </c>
      <c r="EA7" s="326">
        <v>560</v>
      </c>
      <c r="EB7" s="326">
        <v>497</v>
      </c>
      <c r="EC7" s="326">
        <v>516</v>
      </c>
      <c r="ED7" s="326">
        <v>525</v>
      </c>
      <c r="EE7" s="326">
        <v>511</v>
      </c>
      <c r="EF7" s="326">
        <v>509</v>
      </c>
      <c r="EG7" s="326">
        <v>525</v>
      </c>
      <c r="EH7" s="326">
        <v>511</v>
      </c>
      <c r="EI7" s="326">
        <v>520</v>
      </c>
      <c r="EJ7" s="326">
        <v>522</v>
      </c>
      <c r="EK7" s="326">
        <v>536</v>
      </c>
      <c r="EL7" s="326">
        <v>541</v>
      </c>
      <c r="EM7" s="326">
        <v>518.1875</v>
      </c>
      <c r="EN7" s="326">
        <v>672</v>
      </c>
      <c r="EO7" s="326">
        <v>670</v>
      </c>
      <c r="EP7" s="326">
        <v>662</v>
      </c>
      <c r="EQ7" s="326">
        <v>672</v>
      </c>
      <c r="ER7" s="326">
        <v>672</v>
      </c>
      <c r="ES7" s="326">
        <v>700</v>
      </c>
      <c r="ET7" s="326">
        <v>674.66666666666663</v>
      </c>
      <c r="EU7" s="326">
        <v>560.86363636363637</v>
      </c>
    </row>
    <row r="8" spans="1:151">
      <c r="A8" s="257">
        <f t="shared" si="16"/>
        <v>44820</v>
      </c>
      <c r="B8" s="258">
        <v>5</v>
      </c>
      <c r="C8" s="259">
        <f>[1]master!K9</f>
        <v>590</v>
      </c>
      <c r="D8" s="260">
        <f t="shared" si="17"/>
        <v>120</v>
      </c>
      <c r="E8" s="261">
        <f t="shared" si="0"/>
        <v>611.3125</v>
      </c>
      <c r="F8" s="303">
        <f t="shared" si="26"/>
        <v>93.125</v>
      </c>
      <c r="G8" s="263">
        <f>IF(DW8&gt;0,DW8,NA())</f>
        <v>617</v>
      </c>
      <c r="H8" s="264">
        <f>G8-G7</f>
        <v>116</v>
      </c>
      <c r="I8" s="305">
        <f>IF(DX8&gt;0,DX8,NA())</f>
        <v>626</v>
      </c>
      <c r="J8" s="264">
        <f>I8-I7</f>
        <v>108</v>
      </c>
      <c r="K8" s="306">
        <f>IF(DY8&gt;0,DY8,NA())</f>
        <v>673</v>
      </c>
      <c r="L8" s="264">
        <f>K8-K7</f>
        <v>158</v>
      </c>
      <c r="M8" s="307">
        <f>IF(DZ8&gt;0,DZ8,NA())</f>
        <v>578</v>
      </c>
      <c r="N8" s="264">
        <f>M8-M7</f>
        <v>94</v>
      </c>
      <c r="O8" s="308">
        <f>IF(EA8&gt;0,EA8,NA())</f>
        <v>593</v>
      </c>
      <c r="P8" s="264">
        <f>O8-O7</f>
        <v>33</v>
      </c>
      <c r="Q8" s="309">
        <f>IF(EB8&gt;0,EB8,NA())</f>
        <v>575</v>
      </c>
      <c r="R8" s="264">
        <f>Q8-Q7</f>
        <v>78</v>
      </c>
      <c r="S8" s="267">
        <f>IF(EC8&gt;0,EC8,NA())</f>
        <v>675</v>
      </c>
      <c r="T8" s="264">
        <f>S8-S7</f>
        <v>159</v>
      </c>
      <c r="U8" s="267">
        <f>IF(ED8&gt;0,ED8,NA())</f>
        <v>661</v>
      </c>
      <c r="V8" s="265">
        <f>U8-U7</f>
        <v>136</v>
      </c>
      <c r="W8" s="266">
        <f>IF(EE8&gt;0,EE8,NA())</f>
        <v>654</v>
      </c>
      <c r="X8" s="265">
        <f>W8-W7</f>
        <v>143</v>
      </c>
      <c r="Y8" s="266">
        <f>IF(EF8&gt;0,EF8,NA())</f>
        <v>595</v>
      </c>
      <c r="Z8" s="265">
        <f>Y8-Y7</f>
        <v>86</v>
      </c>
      <c r="AA8" s="267">
        <f>IF(EG8&gt;0,EG8,NA())</f>
        <v>591</v>
      </c>
      <c r="AB8" s="265">
        <f>AA8-AA7</f>
        <v>66</v>
      </c>
      <c r="AC8" s="267">
        <f>IF(EH8&gt;0,EH8,NA())</f>
        <v>595</v>
      </c>
      <c r="AD8" s="265">
        <f>AC8-AC7</f>
        <v>84</v>
      </c>
      <c r="AE8" s="267">
        <f>IF(EI8&gt;0,EI8,NA())</f>
        <v>580</v>
      </c>
      <c r="AF8" s="265">
        <f>AE8-AE7</f>
        <v>60</v>
      </c>
      <c r="AG8" s="267">
        <f>IF(EJ8&gt;0,EJ8,NA())</f>
        <v>585</v>
      </c>
      <c r="AH8" s="265">
        <f>AG8-AG7</f>
        <v>63</v>
      </c>
      <c r="AI8" s="266">
        <f>IF(EK8&gt;0,EK8,NA())</f>
        <v>592</v>
      </c>
      <c r="AJ8" s="265">
        <f>AI8-AI7</f>
        <v>56</v>
      </c>
      <c r="AK8" s="266">
        <f>IF(EL8&gt;0,EL8,NA())</f>
        <v>591</v>
      </c>
      <c r="AL8" s="279">
        <f>AK8-AK7</f>
        <v>50</v>
      </c>
      <c r="AM8" s="269">
        <v>35</v>
      </c>
      <c r="AN8" s="270"/>
      <c r="AO8" s="271">
        <f t="shared" si="32"/>
        <v>0</v>
      </c>
      <c r="AP8" s="271"/>
      <c r="AQ8" s="272">
        <v>73</v>
      </c>
      <c r="AR8" s="273" t="e">
        <f t="shared" si="13"/>
        <v>#N/A</v>
      </c>
      <c r="AS8" s="274">
        <v>945</v>
      </c>
      <c r="AT8" s="267">
        <f t="shared" si="1"/>
        <v>875.16666666666663</v>
      </c>
      <c r="AU8" s="275">
        <f t="shared" ref="AU8:AU22" si="33">AT8-AT7</f>
        <v>200.5</v>
      </c>
      <c r="AV8" s="267">
        <f>IF(EN8&gt;0,EN8,NA())</f>
        <v>853</v>
      </c>
      <c r="AW8" s="275">
        <f>AV8-AV7</f>
        <v>181</v>
      </c>
      <c r="AX8" s="267">
        <f>IF(EO8&gt;0,EO8,NA())</f>
        <v>801</v>
      </c>
      <c r="AY8" s="275">
        <f>AX8-AX7</f>
        <v>131</v>
      </c>
      <c r="AZ8" s="267">
        <f>IF(EP8&gt;0,EP8,NA())</f>
        <v>859</v>
      </c>
      <c r="BA8" s="275">
        <f>AZ8-AZ7</f>
        <v>197</v>
      </c>
      <c r="BB8" s="267">
        <f>IF(EQ8&gt;0,EQ8,NA())</f>
        <v>874</v>
      </c>
      <c r="BC8" s="275">
        <f>BB8-BB7</f>
        <v>202</v>
      </c>
      <c r="BD8" s="267">
        <f>IF(ER8&gt;0,ER8,NA())</f>
        <v>980</v>
      </c>
      <c r="BE8" s="275">
        <f>BD8-BD7</f>
        <v>308</v>
      </c>
      <c r="BF8" s="267">
        <f>IF(ES8&gt;0,ES8,NA())</f>
        <v>884</v>
      </c>
      <c r="BG8" s="275">
        <f>BF8-BF7</f>
        <v>184</v>
      </c>
      <c r="BH8" s="267"/>
      <c r="BI8" s="275">
        <f>BH8-BH7</f>
        <v>0</v>
      </c>
      <c r="BJ8" s="267"/>
      <c r="BK8" s="275">
        <f t="shared" ref="BK8:BK22" si="34">BJ8-BJ7</f>
        <v>0</v>
      </c>
      <c r="BL8" s="269">
        <v>53</v>
      </c>
      <c r="BM8" s="276"/>
      <c r="BN8" s="271"/>
      <c r="BO8" s="277" t="e">
        <f t="shared" si="14"/>
        <v>#N/A</v>
      </c>
      <c r="BP8" s="273"/>
      <c r="BQ8" s="273"/>
      <c r="BR8" s="273" t="e">
        <f t="shared" si="15"/>
        <v>#N/A</v>
      </c>
      <c r="DV8" s="325">
        <v>5</v>
      </c>
      <c r="DW8" s="326">
        <v>617</v>
      </c>
      <c r="DX8" s="326">
        <v>626</v>
      </c>
      <c r="DY8" s="326">
        <v>673</v>
      </c>
      <c r="DZ8" s="326">
        <v>578</v>
      </c>
      <c r="EA8" s="326">
        <v>593</v>
      </c>
      <c r="EB8" s="326">
        <v>575</v>
      </c>
      <c r="EC8" s="326">
        <v>675</v>
      </c>
      <c r="ED8" s="326">
        <v>661</v>
      </c>
      <c r="EE8" s="326">
        <v>654</v>
      </c>
      <c r="EF8" s="326">
        <v>595</v>
      </c>
      <c r="EG8" s="326">
        <v>591</v>
      </c>
      <c r="EH8" s="326">
        <v>595</v>
      </c>
      <c r="EI8" s="326">
        <v>580</v>
      </c>
      <c r="EJ8" s="326">
        <v>585</v>
      </c>
      <c r="EK8" s="326">
        <v>592</v>
      </c>
      <c r="EL8" s="326">
        <v>591</v>
      </c>
      <c r="EM8" s="326">
        <v>611.3125</v>
      </c>
      <c r="EN8" s="326">
        <v>853</v>
      </c>
      <c r="EO8" s="326">
        <v>801</v>
      </c>
      <c r="EP8" s="326">
        <v>859</v>
      </c>
      <c r="EQ8" s="326">
        <v>874</v>
      </c>
      <c r="ER8" s="326">
        <v>980</v>
      </c>
      <c r="ES8" s="326">
        <v>884</v>
      </c>
      <c r="ET8" s="326">
        <v>875.16666666666663</v>
      </c>
      <c r="EU8" s="326">
        <v>683.27272727272725</v>
      </c>
    </row>
    <row r="9" spans="1:151">
      <c r="A9" s="257">
        <f t="shared" si="16"/>
        <v>44827</v>
      </c>
      <c r="B9" s="258">
        <v>6</v>
      </c>
      <c r="C9" s="259">
        <f>[1]master!K10</f>
        <v>700</v>
      </c>
      <c r="D9" s="260">
        <f t="shared" si="17"/>
        <v>110</v>
      </c>
      <c r="E9" s="261">
        <f t="shared" si="0"/>
        <v>728.5</v>
      </c>
      <c r="F9" s="303">
        <f t="shared" si="26"/>
        <v>117.1875</v>
      </c>
      <c r="G9" s="263">
        <f>IF(DW9&gt;0,DW9,NA())</f>
        <v>730</v>
      </c>
      <c r="H9" s="264">
        <f t="shared" ref="H9:H31" si="35">G9-G8</f>
        <v>113</v>
      </c>
      <c r="I9" s="305">
        <f>IF(DX9&gt;0,DX9,NA())</f>
        <v>731</v>
      </c>
      <c r="J9" s="264">
        <f t="shared" ref="J9:J31" si="36">I9-I8</f>
        <v>105</v>
      </c>
      <c r="K9" s="267">
        <f>IF(DY9&gt;0,DY9,NA())</f>
        <v>795</v>
      </c>
      <c r="L9" s="264">
        <f>K9-K8</f>
        <v>122</v>
      </c>
      <c r="M9" s="267">
        <f>IF(DZ9&gt;0,DZ9,NA())</f>
        <v>685</v>
      </c>
      <c r="N9" s="264">
        <f>M9-M8</f>
        <v>107</v>
      </c>
      <c r="O9" s="267">
        <f>IF(EA9&gt;0,EA9,NA())</f>
        <v>709</v>
      </c>
      <c r="P9" s="264">
        <f>O9-O8</f>
        <v>116</v>
      </c>
      <c r="Q9" s="267">
        <f>IF(EB9&gt;0,EB9,NA())</f>
        <v>689</v>
      </c>
      <c r="R9" s="264">
        <f>Q9-Q8</f>
        <v>114</v>
      </c>
      <c r="S9" s="267">
        <f>IF(EC9&gt;0,EC9,NA())</f>
        <v>765</v>
      </c>
      <c r="T9" s="265">
        <f>S9-S8</f>
        <v>90</v>
      </c>
      <c r="U9" s="267">
        <f>IF(ED9&gt;0,ED9,NA())</f>
        <v>759</v>
      </c>
      <c r="V9" s="265">
        <f>U9-U8</f>
        <v>98</v>
      </c>
      <c r="W9" s="266">
        <f>IF(EE9&gt;0,EE9,NA())</f>
        <v>782</v>
      </c>
      <c r="X9" s="265">
        <f>W9-W8</f>
        <v>128</v>
      </c>
      <c r="Y9" s="266">
        <f>IF(EF9&gt;0,EF9,NA())</f>
        <v>707</v>
      </c>
      <c r="Z9" s="265">
        <f>Y9-Y8</f>
        <v>112</v>
      </c>
      <c r="AA9" s="267">
        <f>IF(EG9&gt;0,EG9,NA())</f>
        <v>729</v>
      </c>
      <c r="AB9" s="265">
        <f>AA9-AA8</f>
        <v>138</v>
      </c>
      <c r="AC9" s="267">
        <f>IF(EH9&gt;0,EH9,NA())</f>
        <v>716</v>
      </c>
      <c r="AD9" s="265">
        <f>AC9-AC8</f>
        <v>121</v>
      </c>
      <c r="AE9" s="267">
        <f>IF(EI9&gt;0,EI9,NA())</f>
        <v>705</v>
      </c>
      <c r="AF9" s="265">
        <f>AE9-AE8</f>
        <v>125</v>
      </c>
      <c r="AG9" s="267">
        <f>IF(EJ9&gt;0,EJ9,NA())</f>
        <v>706</v>
      </c>
      <c r="AH9" s="265">
        <f>AG9-AG8</f>
        <v>121</v>
      </c>
      <c r="AI9" s="266">
        <f>IF(EK9&gt;0,EK9,NA())</f>
        <v>723</v>
      </c>
      <c r="AJ9" s="265">
        <f>AI9-AI8</f>
        <v>131</v>
      </c>
      <c r="AK9" s="266">
        <f>IF(EL9&gt;0,EL9,NA())</f>
        <v>725</v>
      </c>
      <c r="AL9" s="279">
        <f>AK9-AK8</f>
        <v>134</v>
      </c>
      <c r="AM9" s="269">
        <v>37</v>
      </c>
      <c r="AN9" s="270"/>
      <c r="AO9" s="271">
        <f t="shared" si="32"/>
        <v>0</v>
      </c>
      <c r="AP9" s="271"/>
      <c r="AQ9" s="272">
        <v>78</v>
      </c>
      <c r="AR9" s="273" t="e">
        <f t="shared" si="13"/>
        <v>#N/A</v>
      </c>
      <c r="AS9" s="274">
        <v>1130</v>
      </c>
      <c r="AT9" s="267">
        <f t="shared" si="1"/>
        <v>1058.8333333333333</v>
      </c>
      <c r="AU9" s="313">
        <f t="shared" si="33"/>
        <v>183.66666666666663</v>
      </c>
      <c r="AV9" s="267">
        <f>IF(EN9&gt;0,EN9,NA())</f>
        <v>1006.9999999999999</v>
      </c>
      <c r="AW9" s="275">
        <f>AV9-AV8</f>
        <v>153.99999999999989</v>
      </c>
      <c r="AX9" s="267">
        <f>IF(EO9&gt;0,EO9,NA())</f>
        <v>974</v>
      </c>
      <c r="AY9" s="275">
        <f>AX9-AX8</f>
        <v>173</v>
      </c>
      <c r="AZ9" s="267">
        <f>IF(EP9&gt;0,EP9,NA())</f>
        <v>1010.9999999999999</v>
      </c>
      <c r="BA9" s="275">
        <f>AZ9-AZ8</f>
        <v>151.99999999999989</v>
      </c>
      <c r="BB9" s="267">
        <f>IF(EQ9&gt;0,EQ9,NA())</f>
        <v>1022.9999999999999</v>
      </c>
      <c r="BC9" s="275">
        <f>BB9-BB8</f>
        <v>148.99999999999989</v>
      </c>
      <c r="BD9" s="267">
        <f>IF(ER9&gt;0,ER9,NA())</f>
        <v>1244</v>
      </c>
      <c r="BE9" s="275">
        <f>BD9-BD8</f>
        <v>264</v>
      </c>
      <c r="BF9" s="267">
        <f>IF(ES9&gt;0,ES9,NA())</f>
        <v>1094</v>
      </c>
      <c r="BG9" s="275">
        <f>BF9-BF8</f>
        <v>210</v>
      </c>
      <c r="BH9" s="267"/>
      <c r="BI9" s="275">
        <f>BH9-BH8</f>
        <v>0</v>
      </c>
      <c r="BJ9" s="267"/>
      <c r="BK9" s="275">
        <f t="shared" si="34"/>
        <v>0</v>
      </c>
      <c r="BL9" s="269">
        <v>57</v>
      </c>
      <c r="BM9" s="276"/>
      <c r="BN9" s="271"/>
      <c r="BO9" s="277" t="e">
        <f t="shared" si="14"/>
        <v>#N/A</v>
      </c>
      <c r="BP9" s="273"/>
      <c r="BQ9" s="273"/>
      <c r="BR9" s="273" t="e">
        <f t="shared" si="15"/>
        <v>#N/A</v>
      </c>
      <c r="DV9" s="325">
        <v>6</v>
      </c>
      <c r="DW9" s="326">
        <v>730</v>
      </c>
      <c r="DX9" s="326">
        <v>731</v>
      </c>
      <c r="DY9" s="326">
        <v>795</v>
      </c>
      <c r="DZ9" s="326">
        <v>685</v>
      </c>
      <c r="EA9" s="326">
        <v>709</v>
      </c>
      <c r="EB9" s="326">
        <v>689</v>
      </c>
      <c r="EC9" s="326">
        <v>765</v>
      </c>
      <c r="ED9" s="326">
        <v>759</v>
      </c>
      <c r="EE9" s="326">
        <v>782</v>
      </c>
      <c r="EF9" s="326">
        <v>707</v>
      </c>
      <c r="EG9" s="326">
        <v>729</v>
      </c>
      <c r="EH9" s="326">
        <v>716</v>
      </c>
      <c r="EI9" s="326">
        <v>705</v>
      </c>
      <c r="EJ9" s="326">
        <v>706</v>
      </c>
      <c r="EK9" s="326">
        <v>723</v>
      </c>
      <c r="EL9" s="326">
        <v>725</v>
      </c>
      <c r="EM9" s="326">
        <v>728.5</v>
      </c>
      <c r="EN9" s="326">
        <v>1006.9999999999999</v>
      </c>
      <c r="EO9" s="326">
        <v>974</v>
      </c>
      <c r="EP9" s="326">
        <v>1010.9999999999999</v>
      </c>
      <c r="EQ9" s="326">
        <v>1022.9999999999999</v>
      </c>
      <c r="ER9" s="326">
        <v>1244</v>
      </c>
      <c r="ES9" s="326">
        <v>1094</v>
      </c>
      <c r="ET9" s="326">
        <v>1058.8333333333333</v>
      </c>
      <c r="EU9" s="326">
        <v>818.59090909090912</v>
      </c>
    </row>
    <row r="10" spans="1:151">
      <c r="A10" s="257">
        <f t="shared" si="16"/>
        <v>44834</v>
      </c>
      <c r="B10" s="258">
        <v>7</v>
      </c>
      <c r="C10" s="259">
        <f>[1]master!K11</f>
        <v>800</v>
      </c>
      <c r="D10" s="260">
        <f t="shared" si="17"/>
        <v>100</v>
      </c>
      <c r="E10" s="261">
        <f t="shared" si="0"/>
        <v>831.1875</v>
      </c>
      <c r="F10" s="303">
        <f t="shared" si="26"/>
        <v>102.6875</v>
      </c>
      <c r="G10" s="263">
        <f t="shared" ref="G10:G31" si="37">IF(DW10&gt;0,DW10,NA())</f>
        <v>852</v>
      </c>
      <c r="H10" s="264">
        <f t="shared" si="35"/>
        <v>122</v>
      </c>
      <c r="I10" s="305">
        <f t="shared" ref="I10:I31" si="38">IF(DX10&gt;0,DX10,NA())</f>
        <v>842</v>
      </c>
      <c r="J10" s="264">
        <f t="shared" si="36"/>
        <v>111</v>
      </c>
      <c r="K10" s="267">
        <f t="shared" ref="K10:K31" si="39">IF(DY10&gt;0,DY10,NA())</f>
        <v>898</v>
      </c>
      <c r="L10" s="264">
        <f t="shared" ref="L10:L31" si="40">K10-K9</f>
        <v>103</v>
      </c>
      <c r="M10" s="267">
        <f t="shared" ref="M10:M31" si="41">IF(DZ10&gt;0,DZ10,NA())</f>
        <v>813</v>
      </c>
      <c r="N10" s="264">
        <f t="shared" ref="N10:N31" si="42">M10-M9</f>
        <v>128</v>
      </c>
      <c r="O10" s="267">
        <f t="shared" ref="O10:O31" si="43">IF(EA10&gt;0,EA10,NA())</f>
        <v>822</v>
      </c>
      <c r="P10" s="264">
        <f t="shared" ref="P10:P31" si="44">O10-O9</f>
        <v>113</v>
      </c>
      <c r="Q10" s="267">
        <f t="shared" ref="Q10:Q31" si="45">IF(EB10&gt;0,EB10,NA())</f>
        <v>788</v>
      </c>
      <c r="R10" s="264">
        <f t="shared" ref="R10:R31" si="46">Q10-Q9</f>
        <v>99</v>
      </c>
      <c r="S10" s="267">
        <f t="shared" ref="S10:S31" si="47">IF(EC10&gt;0,EC10,NA())</f>
        <v>843</v>
      </c>
      <c r="T10" s="265">
        <f t="shared" ref="T10:T31" si="48">S10-S9</f>
        <v>78</v>
      </c>
      <c r="U10" s="267">
        <f t="shared" ref="U10:U31" si="49">IF(ED10&gt;0,ED10,NA())</f>
        <v>843</v>
      </c>
      <c r="V10" s="265">
        <f t="shared" ref="V10:V31" si="50">U10-U9</f>
        <v>84</v>
      </c>
      <c r="W10" s="266">
        <f t="shared" ref="W10:W31" si="51">IF(EE10&gt;0,EE10,NA())</f>
        <v>857</v>
      </c>
      <c r="X10" s="265">
        <f t="shared" ref="X10:X31" si="52">W10-W9</f>
        <v>75</v>
      </c>
      <c r="Y10" s="266">
        <f t="shared" ref="Y10:Y31" si="53">IF(EF10&gt;0,EF10,NA())</f>
        <v>782</v>
      </c>
      <c r="Z10" s="265">
        <f t="shared" ref="Z10" si="54">Y10-Y9</f>
        <v>75</v>
      </c>
      <c r="AA10" s="267">
        <f t="shared" ref="AA10:AA31" si="55">IF(EG10&gt;0,EG10,NA())</f>
        <v>818</v>
      </c>
      <c r="AB10" s="265">
        <f t="shared" ref="AB10" si="56">AA10-AA9</f>
        <v>89</v>
      </c>
      <c r="AC10" s="267">
        <f t="shared" ref="AC10:AC31" si="57">IF(EH10&gt;0,EH10,NA())</f>
        <v>813</v>
      </c>
      <c r="AD10" s="265">
        <f t="shared" ref="AD10" si="58">AC10-AC9</f>
        <v>97</v>
      </c>
      <c r="AE10" s="267">
        <f t="shared" ref="AE10:AE31" si="59">IF(EI10&gt;0,EI10,NA())</f>
        <v>812</v>
      </c>
      <c r="AF10" s="265">
        <f t="shared" ref="AF10" si="60">AE10-AE9</f>
        <v>107</v>
      </c>
      <c r="AG10" s="267">
        <f t="shared" ref="AG10:AG31" si="61">IF(EJ10&gt;0,EJ10,NA())</f>
        <v>830</v>
      </c>
      <c r="AH10" s="265">
        <f t="shared" ref="AH10" si="62">AG10-AG9</f>
        <v>124</v>
      </c>
      <c r="AI10" s="266">
        <f t="shared" ref="AI10:AI31" si="63">IF(EK10&gt;0,EK10,NA())</f>
        <v>836</v>
      </c>
      <c r="AJ10" s="265">
        <f t="shared" ref="AJ10:AL31" si="64">AI10-AI9</f>
        <v>113</v>
      </c>
      <c r="AK10" s="266">
        <f t="shared" ref="AK10:AK31" si="65">IF(EL10&gt;0,EL10,NA())</f>
        <v>850</v>
      </c>
      <c r="AL10" s="265">
        <f t="shared" si="64"/>
        <v>125</v>
      </c>
      <c r="AM10" s="269">
        <v>39</v>
      </c>
      <c r="AN10" s="270"/>
      <c r="AO10" s="271">
        <f t="shared" si="32"/>
        <v>0</v>
      </c>
      <c r="AP10" s="271"/>
      <c r="AQ10" s="272">
        <v>73</v>
      </c>
      <c r="AR10" s="273" t="e">
        <f t="shared" si="13"/>
        <v>#N/A</v>
      </c>
      <c r="AS10" s="274">
        <v>1280</v>
      </c>
      <c r="AT10" s="267">
        <f t="shared" si="1"/>
        <v>1230</v>
      </c>
      <c r="AU10" s="311">
        <f t="shared" si="33"/>
        <v>171.16666666666674</v>
      </c>
      <c r="AV10" s="267">
        <f t="shared" ref="AV10:AV31" si="66">IF(EN10&gt;0,EN10,NA())</f>
        <v>1179</v>
      </c>
      <c r="AW10" s="275">
        <f t="shared" ref="AW10:AW31" si="67">AV10-AV9</f>
        <v>172.00000000000011</v>
      </c>
      <c r="AX10" s="267">
        <f t="shared" ref="AX10:AX31" si="68">IF(EO10&gt;0,EO10,NA())</f>
        <v>1111</v>
      </c>
      <c r="AY10" s="275">
        <f t="shared" ref="AY10:AY31" si="69">AX10-AX9</f>
        <v>137</v>
      </c>
      <c r="AZ10" s="267">
        <f t="shared" ref="AZ10:AZ31" si="70">IF(EP10&gt;0,EP10,NA())</f>
        <v>1221</v>
      </c>
      <c r="BA10" s="275">
        <f t="shared" ref="BA10:BA31" si="71">AZ10-AZ9</f>
        <v>210.00000000000011</v>
      </c>
      <c r="BB10" s="267">
        <f t="shared" ref="BB10:BB31" si="72">IF(EQ10&gt;0,EQ10,NA())</f>
        <v>1209</v>
      </c>
      <c r="BC10" s="275">
        <f t="shared" ref="BC10:BC31" si="73">BB10-BB9</f>
        <v>186.00000000000011</v>
      </c>
      <c r="BD10" s="267">
        <f t="shared" ref="BD10:BD31" si="74">IF(ER10&gt;0,ER10,NA())</f>
        <v>1349</v>
      </c>
      <c r="BE10" s="275">
        <f t="shared" ref="BE10:BE31" si="75">BD10-BD9</f>
        <v>105</v>
      </c>
      <c r="BF10" s="267">
        <f t="shared" ref="BF10:BF31" si="76">IF(ES10&gt;0,ES10,NA())</f>
        <v>1311</v>
      </c>
      <c r="BG10" s="275">
        <f t="shared" ref="BG10:BG31" si="77">BF10-BF9</f>
        <v>217</v>
      </c>
      <c r="BH10" s="267"/>
      <c r="BI10" s="275">
        <f t="shared" ref="BI10:BI22" si="78">BH10-BH9</f>
        <v>0</v>
      </c>
      <c r="BJ10" s="267"/>
      <c r="BK10" s="275">
        <f t="shared" si="34"/>
        <v>0</v>
      </c>
      <c r="BL10" s="269">
        <v>61</v>
      </c>
      <c r="BM10" s="276"/>
      <c r="BN10" s="271">
        <f>AP10</f>
        <v>0</v>
      </c>
      <c r="BO10" s="277" t="e">
        <f t="shared" si="14"/>
        <v>#N/A</v>
      </c>
      <c r="BP10" s="273"/>
      <c r="BQ10" s="273"/>
      <c r="BR10" s="273" t="e">
        <f t="shared" si="15"/>
        <v>#N/A</v>
      </c>
      <c r="DV10" s="325">
        <v>7</v>
      </c>
      <c r="DW10" s="326">
        <v>852</v>
      </c>
      <c r="DX10" s="326">
        <v>842</v>
      </c>
      <c r="DY10" s="326">
        <v>898</v>
      </c>
      <c r="DZ10" s="326">
        <v>813</v>
      </c>
      <c r="EA10" s="326">
        <v>822</v>
      </c>
      <c r="EB10" s="326">
        <v>788</v>
      </c>
      <c r="EC10" s="326">
        <v>843</v>
      </c>
      <c r="ED10" s="326">
        <v>843</v>
      </c>
      <c r="EE10" s="326">
        <v>857</v>
      </c>
      <c r="EF10" s="326">
        <v>782</v>
      </c>
      <c r="EG10" s="326">
        <v>818</v>
      </c>
      <c r="EH10" s="326">
        <v>813</v>
      </c>
      <c r="EI10" s="326">
        <v>812</v>
      </c>
      <c r="EJ10" s="326">
        <v>830</v>
      </c>
      <c r="EK10" s="326">
        <v>836</v>
      </c>
      <c r="EL10" s="326">
        <v>850</v>
      </c>
      <c r="EM10" s="326">
        <v>831.1875</v>
      </c>
      <c r="EN10" s="326">
        <v>1179</v>
      </c>
      <c r="EO10" s="326">
        <v>1111</v>
      </c>
      <c r="EP10" s="326">
        <v>1221</v>
      </c>
      <c r="EQ10" s="326">
        <v>1209</v>
      </c>
      <c r="ER10" s="326">
        <v>1349</v>
      </c>
      <c r="ES10" s="326">
        <v>1311</v>
      </c>
      <c r="ET10" s="326">
        <v>1230</v>
      </c>
      <c r="EU10" s="326">
        <v>939.9545454545455</v>
      </c>
    </row>
    <row r="11" spans="1:151">
      <c r="A11" s="257">
        <f t="shared" si="16"/>
        <v>44841</v>
      </c>
      <c r="B11" s="258">
        <v>8</v>
      </c>
      <c r="C11" s="259">
        <f>[1]master!K12</f>
        <v>910</v>
      </c>
      <c r="D11" s="260">
        <f t="shared" si="17"/>
        <v>110</v>
      </c>
      <c r="E11" s="261">
        <f t="shared" si="0"/>
        <v>944.75</v>
      </c>
      <c r="F11" s="265">
        <f t="shared" si="26"/>
        <v>113.5625</v>
      </c>
      <c r="G11" s="263">
        <f t="shared" si="37"/>
        <v>949</v>
      </c>
      <c r="H11" s="264">
        <f t="shared" si="35"/>
        <v>97</v>
      </c>
      <c r="I11" s="305">
        <f t="shared" si="38"/>
        <v>940</v>
      </c>
      <c r="J11" s="264">
        <f t="shared" si="36"/>
        <v>98</v>
      </c>
      <c r="K11" s="267">
        <f t="shared" si="39"/>
        <v>988</v>
      </c>
      <c r="L11" s="264">
        <f t="shared" si="40"/>
        <v>90</v>
      </c>
      <c r="M11" s="267">
        <f t="shared" si="41"/>
        <v>860</v>
      </c>
      <c r="N11" s="264">
        <f t="shared" si="42"/>
        <v>47</v>
      </c>
      <c r="O11" s="267">
        <f t="shared" si="43"/>
        <v>910</v>
      </c>
      <c r="P11" s="264">
        <f t="shared" si="44"/>
        <v>88</v>
      </c>
      <c r="Q11" s="267">
        <f t="shared" si="45"/>
        <v>941</v>
      </c>
      <c r="R11" s="264">
        <f t="shared" si="46"/>
        <v>153</v>
      </c>
      <c r="S11" s="267">
        <f t="shared" si="47"/>
        <v>961</v>
      </c>
      <c r="T11" s="265">
        <f t="shared" si="48"/>
        <v>118</v>
      </c>
      <c r="U11" s="267">
        <f t="shared" si="49"/>
        <v>989</v>
      </c>
      <c r="V11" s="265">
        <f t="shared" si="50"/>
        <v>146</v>
      </c>
      <c r="W11" s="266">
        <f t="shared" si="51"/>
        <v>999</v>
      </c>
      <c r="X11" s="265">
        <f t="shared" si="52"/>
        <v>142</v>
      </c>
      <c r="Y11" s="266">
        <f t="shared" si="53"/>
        <v>948</v>
      </c>
      <c r="Z11" s="265">
        <f t="shared" ref="Z11" si="79">Y11-Y10</f>
        <v>166</v>
      </c>
      <c r="AA11" s="267">
        <f t="shared" si="55"/>
        <v>928</v>
      </c>
      <c r="AB11" s="265">
        <f t="shared" ref="AB11" si="80">AA11-AA10</f>
        <v>110</v>
      </c>
      <c r="AC11" s="267">
        <f t="shared" si="57"/>
        <v>929</v>
      </c>
      <c r="AD11" s="265">
        <f t="shared" ref="AD11" si="81">AC11-AC10</f>
        <v>116</v>
      </c>
      <c r="AE11" s="267">
        <f t="shared" si="59"/>
        <v>935</v>
      </c>
      <c r="AF11" s="265">
        <f t="shared" ref="AF11" si="82">AE11-AE10</f>
        <v>123</v>
      </c>
      <c r="AG11" s="267">
        <f t="shared" si="61"/>
        <v>945</v>
      </c>
      <c r="AH11" s="265">
        <f t="shared" ref="AH11" si="83">AG11-AG10</f>
        <v>115</v>
      </c>
      <c r="AI11" s="266">
        <f t="shared" si="63"/>
        <v>961</v>
      </c>
      <c r="AJ11" s="265">
        <f t="shared" si="64"/>
        <v>125</v>
      </c>
      <c r="AK11" s="266">
        <f t="shared" si="65"/>
        <v>933</v>
      </c>
      <c r="AL11" s="265">
        <f t="shared" si="64"/>
        <v>83</v>
      </c>
      <c r="AM11" s="269">
        <v>42</v>
      </c>
      <c r="AN11" s="281"/>
      <c r="AO11" s="271">
        <f t="shared" si="32"/>
        <v>0</v>
      </c>
      <c r="AP11" s="271"/>
      <c r="AQ11" s="282">
        <v>73</v>
      </c>
      <c r="AR11" s="273" t="e">
        <f t="shared" si="13"/>
        <v>#N/A</v>
      </c>
      <c r="AS11" s="274">
        <v>1420</v>
      </c>
      <c r="AT11" s="267">
        <f t="shared" si="1"/>
        <v>1388.5</v>
      </c>
      <c r="AU11" s="275">
        <f t="shared" si="33"/>
        <v>158.5</v>
      </c>
      <c r="AV11" s="267">
        <f t="shared" si="66"/>
        <v>1375</v>
      </c>
      <c r="AW11" s="275">
        <f t="shared" si="67"/>
        <v>196</v>
      </c>
      <c r="AX11" s="267">
        <f t="shared" si="68"/>
        <v>1293</v>
      </c>
      <c r="AY11" s="275">
        <f t="shared" si="69"/>
        <v>182</v>
      </c>
      <c r="AZ11" s="267">
        <f t="shared" si="70"/>
        <v>1405</v>
      </c>
      <c r="BA11" s="275">
        <f t="shared" si="71"/>
        <v>184</v>
      </c>
      <c r="BB11" s="267">
        <f t="shared" si="72"/>
        <v>1422</v>
      </c>
      <c r="BC11" s="275">
        <f t="shared" si="73"/>
        <v>213</v>
      </c>
      <c r="BD11" s="267">
        <f t="shared" si="74"/>
        <v>1439</v>
      </c>
      <c r="BE11" s="275">
        <f t="shared" si="75"/>
        <v>90</v>
      </c>
      <c r="BF11" s="267">
        <f t="shared" si="76"/>
        <v>1397</v>
      </c>
      <c r="BG11" s="275">
        <f t="shared" si="77"/>
        <v>86</v>
      </c>
      <c r="BH11" s="267"/>
      <c r="BI11" s="275">
        <f t="shared" si="78"/>
        <v>0</v>
      </c>
      <c r="BJ11" s="267"/>
      <c r="BK11" s="275">
        <f t="shared" si="34"/>
        <v>0</v>
      </c>
      <c r="BL11" s="269">
        <v>63</v>
      </c>
      <c r="BM11" s="276"/>
      <c r="BN11" s="271"/>
      <c r="BO11" s="277" t="e">
        <f t="shared" si="14"/>
        <v>#N/A</v>
      </c>
      <c r="BP11" s="273"/>
      <c r="BQ11" s="273"/>
      <c r="BR11" s="273" t="e">
        <f t="shared" si="15"/>
        <v>#N/A</v>
      </c>
      <c r="DV11" s="325">
        <v>8</v>
      </c>
      <c r="DW11" s="326">
        <v>949</v>
      </c>
      <c r="DX11" s="326">
        <v>940</v>
      </c>
      <c r="DY11" s="326">
        <v>988</v>
      </c>
      <c r="DZ11" s="326">
        <v>860</v>
      </c>
      <c r="EA11" s="326">
        <v>910</v>
      </c>
      <c r="EB11" s="326">
        <v>941</v>
      </c>
      <c r="EC11" s="326">
        <v>961</v>
      </c>
      <c r="ED11" s="326">
        <v>989</v>
      </c>
      <c r="EE11" s="326">
        <v>999</v>
      </c>
      <c r="EF11" s="326">
        <v>948</v>
      </c>
      <c r="EG11" s="326">
        <v>928</v>
      </c>
      <c r="EH11" s="326">
        <v>929</v>
      </c>
      <c r="EI11" s="326">
        <v>935</v>
      </c>
      <c r="EJ11" s="326">
        <v>945</v>
      </c>
      <c r="EK11" s="326">
        <v>961</v>
      </c>
      <c r="EL11" s="326">
        <v>933</v>
      </c>
      <c r="EM11" s="326">
        <v>944.75</v>
      </c>
      <c r="EN11" s="326">
        <v>1375</v>
      </c>
      <c r="EO11" s="326">
        <v>1293</v>
      </c>
      <c r="EP11" s="326">
        <v>1405</v>
      </c>
      <c r="EQ11" s="326">
        <v>1422</v>
      </c>
      <c r="ER11" s="326">
        <v>1439</v>
      </c>
      <c r="ES11" s="326">
        <v>1397</v>
      </c>
      <c r="ET11" s="326">
        <v>1388.5</v>
      </c>
      <c r="EU11" s="326">
        <v>1065.7727272727273</v>
      </c>
    </row>
    <row r="12" spans="1:151">
      <c r="A12" s="257">
        <f t="shared" si="16"/>
        <v>44848</v>
      </c>
      <c r="B12" s="258">
        <v>9</v>
      </c>
      <c r="C12" s="259">
        <f>[1]master!K13</f>
        <v>1020</v>
      </c>
      <c r="D12" s="260">
        <f t="shared" si="17"/>
        <v>110</v>
      </c>
      <c r="E12" s="261" t="e">
        <f t="shared" si="0"/>
        <v>#N/A</v>
      </c>
      <c r="F12" s="265" t="e">
        <f t="shared" si="26"/>
        <v>#N/A</v>
      </c>
      <c r="G12" s="263" t="e">
        <f t="shared" si="37"/>
        <v>#N/A</v>
      </c>
      <c r="H12" s="264" t="e">
        <f t="shared" si="35"/>
        <v>#N/A</v>
      </c>
      <c r="I12" s="305" t="e">
        <f t="shared" si="38"/>
        <v>#N/A</v>
      </c>
      <c r="J12" s="264" t="e">
        <f t="shared" si="36"/>
        <v>#N/A</v>
      </c>
      <c r="K12" s="267" t="e">
        <f t="shared" si="39"/>
        <v>#N/A</v>
      </c>
      <c r="L12" s="264" t="e">
        <f t="shared" si="40"/>
        <v>#N/A</v>
      </c>
      <c r="M12" s="267" t="e">
        <f t="shared" si="41"/>
        <v>#N/A</v>
      </c>
      <c r="N12" s="264" t="e">
        <f t="shared" si="42"/>
        <v>#N/A</v>
      </c>
      <c r="O12" s="267" t="e">
        <f t="shared" si="43"/>
        <v>#N/A</v>
      </c>
      <c r="P12" s="264" t="e">
        <f t="shared" si="44"/>
        <v>#N/A</v>
      </c>
      <c r="Q12" s="267" t="e">
        <f t="shared" si="45"/>
        <v>#N/A</v>
      </c>
      <c r="R12" s="264" t="e">
        <f t="shared" si="46"/>
        <v>#N/A</v>
      </c>
      <c r="S12" s="267" t="e">
        <f t="shared" si="47"/>
        <v>#N/A</v>
      </c>
      <c r="T12" s="265" t="e">
        <f t="shared" si="48"/>
        <v>#N/A</v>
      </c>
      <c r="U12" s="267" t="e">
        <f t="shared" si="49"/>
        <v>#N/A</v>
      </c>
      <c r="V12" s="265" t="e">
        <f t="shared" si="50"/>
        <v>#N/A</v>
      </c>
      <c r="W12" s="266" t="e">
        <f t="shared" si="51"/>
        <v>#N/A</v>
      </c>
      <c r="X12" s="265" t="e">
        <f t="shared" si="52"/>
        <v>#N/A</v>
      </c>
      <c r="Y12" s="266" t="e">
        <f t="shared" si="53"/>
        <v>#N/A</v>
      </c>
      <c r="Z12" s="265" t="e">
        <f t="shared" ref="Z12" si="84">Y12-Y11</f>
        <v>#N/A</v>
      </c>
      <c r="AA12" s="267" t="e">
        <f t="shared" si="55"/>
        <v>#N/A</v>
      </c>
      <c r="AB12" s="265" t="e">
        <f t="shared" ref="AB12" si="85">AA12-AA11</f>
        <v>#N/A</v>
      </c>
      <c r="AC12" s="267" t="e">
        <f t="shared" si="57"/>
        <v>#N/A</v>
      </c>
      <c r="AD12" s="265" t="e">
        <f t="shared" ref="AD12" si="86">AC12-AC11</f>
        <v>#N/A</v>
      </c>
      <c r="AE12" s="267" t="e">
        <f t="shared" si="59"/>
        <v>#N/A</v>
      </c>
      <c r="AF12" s="265" t="e">
        <f t="shared" ref="AF12" si="87">AE12-AE11</f>
        <v>#N/A</v>
      </c>
      <c r="AG12" s="267" t="e">
        <f t="shared" si="61"/>
        <v>#N/A</v>
      </c>
      <c r="AH12" s="265" t="e">
        <f t="shared" ref="AH12" si="88">AG12-AG11</f>
        <v>#N/A</v>
      </c>
      <c r="AI12" s="266" t="e">
        <f t="shared" si="63"/>
        <v>#N/A</v>
      </c>
      <c r="AJ12" s="265" t="e">
        <f t="shared" si="64"/>
        <v>#N/A</v>
      </c>
      <c r="AK12" s="266" t="e">
        <f t="shared" si="65"/>
        <v>#N/A</v>
      </c>
      <c r="AL12" s="265" t="e">
        <f t="shared" si="64"/>
        <v>#N/A</v>
      </c>
      <c r="AM12" s="269">
        <v>45</v>
      </c>
      <c r="AN12" s="270"/>
      <c r="AO12" s="271">
        <f t="shared" si="32"/>
        <v>0</v>
      </c>
      <c r="AP12" s="271"/>
      <c r="AQ12" s="273" t="e">
        <f t="shared" si="13"/>
        <v>#N/A</v>
      </c>
      <c r="AR12" s="273" t="e">
        <f t="shared" si="13"/>
        <v>#N/A</v>
      </c>
      <c r="AS12" s="274">
        <v>1545</v>
      </c>
      <c r="AT12" s="267" t="e">
        <f t="shared" si="1"/>
        <v>#N/A</v>
      </c>
      <c r="AU12" s="275" t="e">
        <f t="shared" si="33"/>
        <v>#N/A</v>
      </c>
      <c r="AV12" s="267" t="e">
        <f t="shared" si="66"/>
        <v>#N/A</v>
      </c>
      <c r="AW12" s="275" t="e">
        <f t="shared" si="67"/>
        <v>#N/A</v>
      </c>
      <c r="AX12" s="267" t="e">
        <f t="shared" si="68"/>
        <v>#N/A</v>
      </c>
      <c r="AY12" s="275" t="e">
        <f t="shared" si="69"/>
        <v>#N/A</v>
      </c>
      <c r="AZ12" s="267" t="e">
        <f t="shared" si="70"/>
        <v>#N/A</v>
      </c>
      <c r="BA12" s="275" t="e">
        <f t="shared" si="71"/>
        <v>#N/A</v>
      </c>
      <c r="BB12" s="267" t="e">
        <f t="shared" si="72"/>
        <v>#N/A</v>
      </c>
      <c r="BC12" s="275" t="e">
        <f t="shared" si="73"/>
        <v>#N/A</v>
      </c>
      <c r="BD12" s="267" t="e">
        <f t="shared" si="74"/>
        <v>#N/A</v>
      </c>
      <c r="BE12" s="275" t="e">
        <f t="shared" si="75"/>
        <v>#N/A</v>
      </c>
      <c r="BF12" s="267" t="e">
        <f t="shared" si="76"/>
        <v>#N/A</v>
      </c>
      <c r="BG12" s="275" t="e">
        <f t="shared" si="77"/>
        <v>#N/A</v>
      </c>
      <c r="BH12" s="267"/>
      <c r="BI12" s="275">
        <f t="shared" si="78"/>
        <v>0</v>
      </c>
      <c r="BJ12" s="267"/>
      <c r="BK12" s="275">
        <f t="shared" si="34"/>
        <v>0</v>
      </c>
      <c r="BL12" s="269">
        <v>65</v>
      </c>
      <c r="BM12" s="276"/>
      <c r="BN12" s="271"/>
      <c r="BO12" s="277" t="e">
        <f t="shared" si="14"/>
        <v>#N/A</v>
      </c>
      <c r="BP12" s="273"/>
      <c r="BQ12" s="273"/>
      <c r="BR12" s="273" t="e">
        <f t="shared" si="15"/>
        <v>#N/A</v>
      </c>
    </row>
    <row r="13" spans="1:151">
      <c r="A13" s="257">
        <f t="shared" si="16"/>
        <v>44855</v>
      </c>
      <c r="B13" s="258">
        <v>10</v>
      </c>
      <c r="C13" s="259">
        <f>[1]master!K14</f>
        <v>1130</v>
      </c>
      <c r="D13" s="260">
        <f t="shared" si="17"/>
        <v>110</v>
      </c>
      <c r="E13" s="261" t="e">
        <f t="shared" si="0"/>
        <v>#N/A</v>
      </c>
      <c r="F13" s="265" t="e">
        <f t="shared" si="26"/>
        <v>#N/A</v>
      </c>
      <c r="G13" s="263" t="e">
        <f t="shared" si="37"/>
        <v>#N/A</v>
      </c>
      <c r="H13" s="264" t="e">
        <f t="shared" si="35"/>
        <v>#N/A</v>
      </c>
      <c r="I13" s="305" t="e">
        <f t="shared" si="38"/>
        <v>#N/A</v>
      </c>
      <c r="J13" s="264" t="e">
        <f t="shared" si="36"/>
        <v>#N/A</v>
      </c>
      <c r="K13" s="267" t="e">
        <f t="shared" si="39"/>
        <v>#N/A</v>
      </c>
      <c r="L13" s="264" t="e">
        <f t="shared" si="40"/>
        <v>#N/A</v>
      </c>
      <c r="M13" s="267" t="e">
        <f t="shared" si="41"/>
        <v>#N/A</v>
      </c>
      <c r="N13" s="264" t="e">
        <f t="shared" si="42"/>
        <v>#N/A</v>
      </c>
      <c r="O13" s="267" t="e">
        <f t="shared" si="43"/>
        <v>#N/A</v>
      </c>
      <c r="P13" s="264" t="e">
        <f t="shared" si="44"/>
        <v>#N/A</v>
      </c>
      <c r="Q13" s="267" t="e">
        <f t="shared" si="45"/>
        <v>#N/A</v>
      </c>
      <c r="R13" s="265" t="e">
        <f t="shared" si="46"/>
        <v>#N/A</v>
      </c>
      <c r="S13" s="267" t="e">
        <f t="shared" si="47"/>
        <v>#N/A</v>
      </c>
      <c r="T13" s="265" t="e">
        <f t="shared" si="48"/>
        <v>#N/A</v>
      </c>
      <c r="U13" s="267" t="e">
        <f t="shared" si="49"/>
        <v>#N/A</v>
      </c>
      <c r="V13" s="265" t="e">
        <f t="shared" si="50"/>
        <v>#N/A</v>
      </c>
      <c r="W13" s="266" t="e">
        <f t="shared" si="51"/>
        <v>#N/A</v>
      </c>
      <c r="X13" s="265" t="e">
        <f t="shared" si="52"/>
        <v>#N/A</v>
      </c>
      <c r="Y13" s="266" t="e">
        <f t="shared" si="53"/>
        <v>#N/A</v>
      </c>
      <c r="Z13" s="265" t="e">
        <f t="shared" ref="Z13:Z31" si="89">Y13-Y12</f>
        <v>#N/A</v>
      </c>
      <c r="AA13" s="267" t="e">
        <f t="shared" si="55"/>
        <v>#N/A</v>
      </c>
      <c r="AB13" s="265" t="e">
        <f t="shared" ref="AB13:AB31" si="90">AA13-AA12</f>
        <v>#N/A</v>
      </c>
      <c r="AC13" s="267" t="e">
        <f t="shared" si="57"/>
        <v>#N/A</v>
      </c>
      <c r="AD13" s="265" t="e">
        <f t="shared" ref="AD13:AD31" si="91">AC13-AC12</f>
        <v>#N/A</v>
      </c>
      <c r="AE13" s="267" t="e">
        <f t="shared" si="59"/>
        <v>#N/A</v>
      </c>
      <c r="AF13" s="265" t="e">
        <f t="shared" ref="AF13:AF31" si="92">AE13-AE12</f>
        <v>#N/A</v>
      </c>
      <c r="AG13" s="267" t="e">
        <f t="shared" si="61"/>
        <v>#N/A</v>
      </c>
      <c r="AH13" s="265" t="e">
        <f t="shared" ref="AH13:AH31" si="93">AG13-AG12</f>
        <v>#N/A</v>
      </c>
      <c r="AI13" s="266" t="e">
        <f t="shared" si="63"/>
        <v>#N/A</v>
      </c>
      <c r="AJ13" s="265" t="e">
        <f t="shared" si="64"/>
        <v>#N/A</v>
      </c>
      <c r="AK13" s="266" t="e">
        <f t="shared" si="65"/>
        <v>#N/A</v>
      </c>
      <c r="AL13" s="265" t="e">
        <f t="shared" si="64"/>
        <v>#N/A</v>
      </c>
      <c r="AM13" s="269">
        <v>48</v>
      </c>
      <c r="AN13" s="270"/>
      <c r="AO13" s="271">
        <f t="shared" si="32"/>
        <v>0</v>
      </c>
      <c r="AP13" s="271"/>
      <c r="AQ13" s="273" t="e">
        <f t="shared" si="13"/>
        <v>#N/A</v>
      </c>
      <c r="AR13" s="273" t="e">
        <f t="shared" si="13"/>
        <v>#N/A</v>
      </c>
      <c r="AS13" s="274">
        <v>1670</v>
      </c>
      <c r="AT13" s="267" t="e">
        <f t="shared" si="1"/>
        <v>#N/A</v>
      </c>
      <c r="AU13" s="275" t="e">
        <f t="shared" si="33"/>
        <v>#N/A</v>
      </c>
      <c r="AV13" s="267" t="e">
        <f t="shared" si="66"/>
        <v>#N/A</v>
      </c>
      <c r="AW13" s="275" t="e">
        <f t="shared" si="67"/>
        <v>#N/A</v>
      </c>
      <c r="AX13" s="267" t="e">
        <f t="shared" si="68"/>
        <v>#N/A</v>
      </c>
      <c r="AY13" s="275" t="e">
        <f t="shared" si="69"/>
        <v>#N/A</v>
      </c>
      <c r="AZ13" s="267" t="e">
        <f t="shared" si="70"/>
        <v>#N/A</v>
      </c>
      <c r="BA13" s="275" t="e">
        <f t="shared" si="71"/>
        <v>#N/A</v>
      </c>
      <c r="BB13" s="267" t="e">
        <f t="shared" si="72"/>
        <v>#N/A</v>
      </c>
      <c r="BC13" s="275" t="e">
        <f t="shared" si="73"/>
        <v>#N/A</v>
      </c>
      <c r="BD13" s="267" t="e">
        <f t="shared" si="74"/>
        <v>#N/A</v>
      </c>
      <c r="BE13" s="275" t="e">
        <f t="shared" si="75"/>
        <v>#N/A</v>
      </c>
      <c r="BF13" s="267" t="e">
        <f t="shared" si="76"/>
        <v>#N/A</v>
      </c>
      <c r="BG13" s="275" t="e">
        <f t="shared" si="77"/>
        <v>#N/A</v>
      </c>
      <c r="BH13" s="267"/>
      <c r="BI13" s="275">
        <f t="shared" si="78"/>
        <v>0</v>
      </c>
      <c r="BJ13" s="267"/>
      <c r="BK13" s="275">
        <f t="shared" si="34"/>
        <v>0</v>
      </c>
      <c r="BL13" s="269">
        <v>67</v>
      </c>
      <c r="BM13" s="276"/>
      <c r="BN13" s="271"/>
      <c r="BO13" s="277" t="e">
        <f t="shared" si="14"/>
        <v>#N/A</v>
      </c>
      <c r="BP13" s="273"/>
      <c r="BQ13" s="273"/>
      <c r="BR13" s="273" t="e">
        <f t="shared" si="15"/>
        <v>#N/A</v>
      </c>
    </row>
    <row r="14" spans="1:151">
      <c r="A14" s="257">
        <f t="shared" si="16"/>
        <v>44862</v>
      </c>
      <c r="B14" s="258">
        <v>11</v>
      </c>
      <c r="C14" s="259">
        <f>[1]master!K15</f>
        <v>1240</v>
      </c>
      <c r="D14" s="260">
        <f t="shared" si="17"/>
        <v>110</v>
      </c>
      <c r="E14" s="261" t="e">
        <f t="shared" si="0"/>
        <v>#N/A</v>
      </c>
      <c r="F14" s="265" t="e">
        <f t="shared" si="26"/>
        <v>#N/A</v>
      </c>
      <c r="G14" s="263" t="e">
        <f t="shared" si="37"/>
        <v>#N/A</v>
      </c>
      <c r="H14" s="264" t="e">
        <f t="shared" si="35"/>
        <v>#N/A</v>
      </c>
      <c r="I14" s="305" t="e">
        <f t="shared" si="38"/>
        <v>#N/A</v>
      </c>
      <c r="J14" s="264" t="e">
        <f t="shared" si="36"/>
        <v>#N/A</v>
      </c>
      <c r="K14" s="267" t="e">
        <f t="shared" si="39"/>
        <v>#N/A</v>
      </c>
      <c r="L14" s="264" t="e">
        <f t="shared" si="40"/>
        <v>#N/A</v>
      </c>
      <c r="M14" s="267" t="e">
        <f t="shared" si="41"/>
        <v>#N/A</v>
      </c>
      <c r="N14" s="264" t="e">
        <f t="shared" si="42"/>
        <v>#N/A</v>
      </c>
      <c r="O14" s="267" t="e">
        <f t="shared" si="43"/>
        <v>#N/A</v>
      </c>
      <c r="P14" s="264" t="e">
        <f t="shared" si="44"/>
        <v>#N/A</v>
      </c>
      <c r="Q14" s="267" t="e">
        <f t="shared" si="45"/>
        <v>#N/A</v>
      </c>
      <c r="R14" s="265" t="e">
        <f t="shared" si="46"/>
        <v>#N/A</v>
      </c>
      <c r="S14" s="267" t="e">
        <f t="shared" si="47"/>
        <v>#N/A</v>
      </c>
      <c r="T14" s="265" t="e">
        <f t="shared" si="48"/>
        <v>#N/A</v>
      </c>
      <c r="U14" s="267" t="e">
        <f t="shared" si="49"/>
        <v>#N/A</v>
      </c>
      <c r="V14" s="265" t="e">
        <f t="shared" si="50"/>
        <v>#N/A</v>
      </c>
      <c r="W14" s="266" t="e">
        <f t="shared" si="51"/>
        <v>#N/A</v>
      </c>
      <c r="X14" s="303" t="e">
        <f t="shared" si="52"/>
        <v>#N/A</v>
      </c>
      <c r="Y14" s="266" t="e">
        <f t="shared" si="53"/>
        <v>#N/A</v>
      </c>
      <c r="Z14" s="265" t="e">
        <f t="shared" si="89"/>
        <v>#N/A</v>
      </c>
      <c r="AA14" s="267" t="e">
        <f t="shared" si="55"/>
        <v>#N/A</v>
      </c>
      <c r="AB14" s="265" t="e">
        <f t="shared" si="90"/>
        <v>#N/A</v>
      </c>
      <c r="AC14" s="267" t="e">
        <f t="shared" si="57"/>
        <v>#N/A</v>
      </c>
      <c r="AD14" s="265" t="e">
        <f t="shared" si="91"/>
        <v>#N/A</v>
      </c>
      <c r="AE14" s="267" t="e">
        <f t="shared" si="59"/>
        <v>#N/A</v>
      </c>
      <c r="AF14" s="265" t="e">
        <f t="shared" si="92"/>
        <v>#N/A</v>
      </c>
      <c r="AG14" s="267" t="e">
        <f t="shared" si="61"/>
        <v>#N/A</v>
      </c>
      <c r="AH14" s="265" t="e">
        <f t="shared" si="93"/>
        <v>#N/A</v>
      </c>
      <c r="AI14" s="266" t="e">
        <f t="shared" si="63"/>
        <v>#N/A</v>
      </c>
      <c r="AJ14" s="265" t="e">
        <f t="shared" si="64"/>
        <v>#N/A</v>
      </c>
      <c r="AK14" s="266" t="e">
        <f t="shared" si="65"/>
        <v>#N/A</v>
      </c>
      <c r="AL14" s="279" t="e">
        <f t="shared" ref="AL14" si="94">AK14-AK13</f>
        <v>#N/A</v>
      </c>
      <c r="AM14" s="269">
        <v>52</v>
      </c>
      <c r="AN14" s="270"/>
      <c r="AO14" s="271">
        <f t="shared" si="32"/>
        <v>0</v>
      </c>
      <c r="AP14" s="271"/>
      <c r="AQ14" s="273" t="e">
        <f t="shared" si="13"/>
        <v>#N/A</v>
      </c>
      <c r="AR14" s="273" t="e">
        <f t="shared" si="13"/>
        <v>#N/A</v>
      </c>
      <c r="AS14" s="274">
        <v>1795</v>
      </c>
      <c r="AT14" s="267" t="e">
        <f t="shared" si="1"/>
        <v>#N/A</v>
      </c>
      <c r="AU14" s="275" t="e">
        <f t="shared" si="33"/>
        <v>#N/A</v>
      </c>
      <c r="AV14" s="267" t="e">
        <f t="shared" si="66"/>
        <v>#N/A</v>
      </c>
      <c r="AW14" s="275" t="e">
        <f t="shared" si="67"/>
        <v>#N/A</v>
      </c>
      <c r="AX14" s="267" t="e">
        <f t="shared" si="68"/>
        <v>#N/A</v>
      </c>
      <c r="AY14" s="275" t="e">
        <f t="shared" si="69"/>
        <v>#N/A</v>
      </c>
      <c r="AZ14" s="267" t="e">
        <f t="shared" si="70"/>
        <v>#N/A</v>
      </c>
      <c r="BA14" s="275" t="e">
        <f t="shared" si="71"/>
        <v>#N/A</v>
      </c>
      <c r="BB14" s="267" t="e">
        <f t="shared" si="72"/>
        <v>#N/A</v>
      </c>
      <c r="BC14" s="275" t="e">
        <f t="shared" si="73"/>
        <v>#N/A</v>
      </c>
      <c r="BD14" s="267" t="e">
        <f t="shared" si="74"/>
        <v>#N/A</v>
      </c>
      <c r="BE14" s="275" t="e">
        <f t="shared" si="75"/>
        <v>#N/A</v>
      </c>
      <c r="BF14" s="267" t="e">
        <f t="shared" si="76"/>
        <v>#N/A</v>
      </c>
      <c r="BG14" s="275" t="e">
        <f t="shared" si="77"/>
        <v>#N/A</v>
      </c>
      <c r="BH14" s="267"/>
      <c r="BI14" s="275">
        <f t="shared" si="78"/>
        <v>0</v>
      </c>
      <c r="BJ14" s="267"/>
      <c r="BK14" s="275">
        <f t="shared" si="34"/>
        <v>0</v>
      </c>
      <c r="BL14" s="269">
        <v>69</v>
      </c>
      <c r="BM14" s="276"/>
      <c r="BN14" s="271"/>
      <c r="BO14" s="277" t="e">
        <f t="shared" si="14"/>
        <v>#N/A</v>
      </c>
      <c r="BP14" s="273"/>
      <c r="BQ14" s="273"/>
      <c r="BR14" s="273" t="e">
        <f t="shared" si="15"/>
        <v>#N/A</v>
      </c>
    </row>
    <row r="15" spans="1:151">
      <c r="A15" s="257">
        <f t="shared" si="16"/>
        <v>44869</v>
      </c>
      <c r="B15" s="258">
        <v>12</v>
      </c>
      <c r="C15" s="259">
        <f>[1]master!K16</f>
        <v>1340</v>
      </c>
      <c r="D15" s="260">
        <f t="shared" si="17"/>
        <v>100</v>
      </c>
      <c r="E15" s="261" t="e">
        <f t="shared" si="0"/>
        <v>#N/A</v>
      </c>
      <c r="F15" s="265" t="e">
        <f t="shared" si="26"/>
        <v>#N/A</v>
      </c>
      <c r="G15" s="263" t="e">
        <f t="shared" si="37"/>
        <v>#N/A</v>
      </c>
      <c r="H15" s="264" t="e">
        <f t="shared" si="35"/>
        <v>#N/A</v>
      </c>
      <c r="I15" s="305" t="e">
        <f t="shared" si="38"/>
        <v>#N/A</v>
      </c>
      <c r="J15" s="264" t="e">
        <f t="shared" si="36"/>
        <v>#N/A</v>
      </c>
      <c r="K15" s="267" t="e">
        <f t="shared" si="39"/>
        <v>#N/A</v>
      </c>
      <c r="L15" s="264" t="e">
        <f t="shared" si="40"/>
        <v>#N/A</v>
      </c>
      <c r="M15" s="267" t="e">
        <f t="shared" si="41"/>
        <v>#N/A</v>
      </c>
      <c r="N15" s="265" t="e">
        <f t="shared" si="42"/>
        <v>#N/A</v>
      </c>
      <c r="O15" s="267" t="e">
        <f t="shared" si="43"/>
        <v>#N/A</v>
      </c>
      <c r="P15" s="265" t="e">
        <f t="shared" si="44"/>
        <v>#N/A</v>
      </c>
      <c r="Q15" s="267" t="e">
        <f t="shared" si="45"/>
        <v>#N/A</v>
      </c>
      <c r="R15" s="265" t="e">
        <f t="shared" si="46"/>
        <v>#N/A</v>
      </c>
      <c r="S15" s="267" t="e">
        <f t="shared" si="47"/>
        <v>#N/A</v>
      </c>
      <c r="T15" s="265" t="e">
        <f t="shared" si="48"/>
        <v>#N/A</v>
      </c>
      <c r="U15" s="267" t="e">
        <f t="shared" si="49"/>
        <v>#N/A</v>
      </c>
      <c r="V15" s="265" t="e">
        <f t="shared" si="50"/>
        <v>#N/A</v>
      </c>
      <c r="W15" s="266" t="e">
        <f t="shared" si="51"/>
        <v>#N/A</v>
      </c>
      <c r="X15" s="265" t="e">
        <f t="shared" si="52"/>
        <v>#N/A</v>
      </c>
      <c r="Y15" s="266" t="e">
        <f t="shared" si="53"/>
        <v>#N/A</v>
      </c>
      <c r="Z15" s="265" t="e">
        <f t="shared" si="89"/>
        <v>#N/A</v>
      </c>
      <c r="AA15" s="267" t="e">
        <f t="shared" si="55"/>
        <v>#N/A</v>
      </c>
      <c r="AB15" s="265" t="e">
        <f t="shared" si="90"/>
        <v>#N/A</v>
      </c>
      <c r="AC15" s="267" t="e">
        <f t="shared" si="57"/>
        <v>#N/A</v>
      </c>
      <c r="AD15" s="265" t="e">
        <f t="shared" si="91"/>
        <v>#N/A</v>
      </c>
      <c r="AE15" s="267" t="e">
        <f t="shared" si="59"/>
        <v>#N/A</v>
      </c>
      <c r="AF15" s="265" t="e">
        <f t="shared" si="92"/>
        <v>#N/A</v>
      </c>
      <c r="AG15" s="267" t="e">
        <f t="shared" si="61"/>
        <v>#N/A</v>
      </c>
      <c r="AH15" s="265" t="e">
        <f t="shared" si="93"/>
        <v>#N/A</v>
      </c>
      <c r="AI15" s="266" t="e">
        <f t="shared" si="63"/>
        <v>#N/A</v>
      </c>
      <c r="AJ15" s="265" t="e">
        <f t="shared" si="64"/>
        <v>#N/A</v>
      </c>
      <c r="AK15" s="266" t="e">
        <f t="shared" si="65"/>
        <v>#N/A</v>
      </c>
      <c r="AL15" s="279" t="e">
        <f t="shared" ref="AL15:AL17" si="95">AK15-AK14</f>
        <v>#N/A</v>
      </c>
      <c r="AM15" s="269">
        <v>56</v>
      </c>
      <c r="AN15" s="270"/>
      <c r="AO15" s="271">
        <f t="shared" si="32"/>
        <v>0</v>
      </c>
      <c r="AP15" s="271"/>
      <c r="AQ15" s="273" t="e">
        <f t="shared" si="13"/>
        <v>#N/A</v>
      </c>
      <c r="AR15" s="273" t="e">
        <f t="shared" si="13"/>
        <v>#N/A</v>
      </c>
      <c r="AS15" s="274">
        <v>1920</v>
      </c>
      <c r="AT15" s="267" t="e">
        <f t="shared" si="1"/>
        <v>#N/A</v>
      </c>
      <c r="AU15" s="275" t="e">
        <f t="shared" si="33"/>
        <v>#N/A</v>
      </c>
      <c r="AV15" s="267" t="e">
        <f t="shared" si="66"/>
        <v>#N/A</v>
      </c>
      <c r="AW15" s="275" t="e">
        <f t="shared" si="67"/>
        <v>#N/A</v>
      </c>
      <c r="AX15" s="267" t="e">
        <f t="shared" si="68"/>
        <v>#N/A</v>
      </c>
      <c r="AY15" s="275" t="e">
        <f t="shared" si="69"/>
        <v>#N/A</v>
      </c>
      <c r="AZ15" s="267" t="e">
        <f t="shared" si="70"/>
        <v>#N/A</v>
      </c>
      <c r="BA15" s="275" t="e">
        <f t="shared" si="71"/>
        <v>#N/A</v>
      </c>
      <c r="BB15" s="267" t="e">
        <f t="shared" si="72"/>
        <v>#N/A</v>
      </c>
      <c r="BC15" s="275" t="e">
        <f t="shared" si="73"/>
        <v>#N/A</v>
      </c>
      <c r="BD15" s="267" t="e">
        <f t="shared" si="74"/>
        <v>#N/A</v>
      </c>
      <c r="BE15" s="275" t="e">
        <f t="shared" si="75"/>
        <v>#N/A</v>
      </c>
      <c r="BF15" s="267" t="e">
        <f t="shared" si="76"/>
        <v>#N/A</v>
      </c>
      <c r="BG15" s="275" t="e">
        <f t="shared" si="77"/>
        <v>#N/A</v>
      </c>
      <c r="BH15" s="267"/>
      <c r="BI15" s="275">
        <f t="shared" si="78"/>
        <v>0</v>
      </c>
      <c r="BJ15" s="267"/>
      <c r="BK15" s="275">
        <f t="shared" si="34"/>
        <v>0</v>
      </c>
      <c r="BL15" s="269">
        <v>71</v>
      </c>
      <c r="BM15" s="276"/>
      <c r="BN15" s="271"/>
      <c r="BO15" s="277" t="e">
        <f t="shared" si="14"/>
        <v>#N/A</v>
      </c>
      <c r="BP15" s="273"/>
      <c r="BQ15" s="273"/>
      <c r="BR15" s="273" t="e">
        <f t="shared" si="15"/>
        <v>#N/A</v>
      </c>
    </row>
    <row r="16" spans="1:151">
      <c r="A16" s="257">
        <f t="shared" si="16"/>
        <v>44876</v>
      </c>
      <c r="B16" s="258">
        <v>13</v>
      </c>
      <c r="C16" s="259">
        <f>[1]master!K17</f>
        <v>1440</v>
      </c>
      <c r="D16" s="260">
        <f t="shared" si="17"/>
        <v>100</v>
      </c>
      <c r="E16" s="261" t="e">
        <f t="shared" si="0"/>
        <v>#N/A</v>
      </c>
      <c r="F16" s="265" t="e">
        <f t="shared" si="26"/>
        <v>#N/A</v>
      </c>
      <c r="G16" s="263" t="e">
        <f t="shared" si="37"/>
        <v>#N/A</v>
      </c>
      <c r="H16" s="264" t="e">
        <f t="shared" si="35"/>
        <v>#N/A</v>
      </c>
      <c r="I16" s="305" t="e">
        <f t="shared" si="38"/>
        <v>#N/A</v>
      </c>
      <c r="J16" s="264" t="e">
        <f t="shared" si="36"/>
        <v>#N/A</v>
      </c>
      <c r="K16" s="267" t="e">
        <f t="shared" si="39"/>
        <v>#N/A</v>
      </c>
      <c r="L16" s="264" t="e">
        <f t="shared" si="40"/>
        <v>#N/A</v>
      </c>
      <c r="M16" s="267" t="e">
        <f t="shared" si="41"/>
        <v>#N/A</v>
      </c>
      <c r="N16" s="265" t="e">
        <f t="shared" si="42"/>
        <v>#N/A</v>
      </c>
      <c r="O16" s="267" t="e">
        <f t="shared" si="43"/>
        <v>#N/A</v>
      </c>
      <c r="P16" s="265" t="e">
        <f t="shared" si="44"/>
        <v>#N/A</v>
      </c>
      <c r="Q16" s="267" t="e">
        <f t="shared" si="45"/>
        <v>#N/A</v>
      </c>
      <c r="R16" s="265" t="e">
        <f t="shared" si="46"/>
        <v>#N/A</v>
      </c>
      <c r="S16" s="267" t="e">
        <f t="shared" si="47"/>
        <v>#N/A</v>
      </c>
      <c r="T16" s="265" t="e">
        <f t="shared" si="48"/>
        <v>#N/A</v>
      </c>
      <c r="U16" s="267" t="e">
        <f t="shared" si="49"/>
        <v>#N/A</v>
      </c>
      <c r="V16" s="265" t="e">
        <f t="shared" si="50"/>
        <v>#N/A</v>
      </c>
      <c r="W16" s="266" t="e">
        <f t="shared" si="51"/>
        <v>#N/A</v>
      </c>
      <c r="X16" s="265" t="e">
        <f t="shared" si="52"/>
        <v>#N/A</v>
      </c>
      <c r="Y16" s="266" t="e">
        <f t="shared" si="53"/>
        <v>#N/A</v>
      </c>
      <c r="Z16" s="265" t="e">
        <f t="shared" si="89"/>
        <v>#N/A</v>
      </c>
      <c r="AA16" s="267" t="e">
        <f t="shared" si="55"/>
        <v>#N/A</v>
      </c>
      <c r="AB16" s="265" t="e">
        <f t="shared" si="90"/>
        <v>#N/A</v>
      </c>
      <c r="AC16" s="267" t="e">
        <f t="shared" si="57"/>
        <v>#N/A</v>
      </c>
      <c r="AD16" s="265" t="e">
        <f t="shared" si="91"/>
        <v>#N/A</v>
      </c>
      <c r="AE16" s="267" t="e">
        <f t="shared" si="59"/>
        <v>#N/A</v>
      </c>
      <c r="AF16" s="265" t="e">
        <f t="shared" si="92"/>
        <v>#N/A</v>
      </c>
      <c r="AG16" s="267" t="e">
        <f t="shared" si="61"/>
        <v>#N/A</v>
      </c>
      <c r="AH16" s="265" t="e">
        <f t="shared" si="93"/>
        <v>#N/A</v>
      </c>
      <c r="AI16" s="266" t="e">
        <f t="shared" si="63"/>
        <v>#N/A</v>
      </c>
      <c r="AJ16" s="265" t="e">
        <f t="shared" si="64"/>
        <v>#N/A</v>
      </c>
      <c r="AK16" s="266" t="e">
        <f t="shared" si="65"/>
        <v>#N/A</v>
      </c>
      <c r="AL16" s="279" t="e">
        <f t="shared" si="95"/>
        <v>#N/A</v>
      </c>
      <c r="AM16" s="269">
        <v>61</v>
      </c>
      <c r="AN16" s="270"/>
      <c r="AO16" s="271">
        <f t="shared" si="32"/>
        <v>0</v>
      </c>
      <c r="AP16" s="271"/>
      <c r="AQ16" s="273" t="e">
        <f t="shared" si="13"/>
        <v>#N/A</v>
      </c>
      <c r="AR16" s="273" t="e">
        <f t="shared" si="13"/>
        <v>#N/A</v>
      </c>
      <c r="AS16" s="274">
        <v>2045</v>
      </c>
      <c r="AT16" s="267" t="e">
        <f t="shared" si="1"/>
        <v>#N/A</v>
      </c>
      <c r="AU16" s="275" t="e">
        <f t="shared" si="33"/>
        <v>#N/A</v>
      </c>
      <c r="AV16" s="267" t="e">
        <f t="shared" si="66"/>
        <v>#N/A</v>
      </c>
      <c r="AW16" s="275" t="e">
        <f t="shared" si="67"/>
        <v>#N/A</v>
      </c>
      <c r="AX16" s="267" t="e">
        <f t="shared" si="68"/>
        <v>#N/A</v>
      </c>
      <c r="AY16" s="275" t="e">
        <f t="shared" si="69"/>
        <v>#N/A</v>
      </c>
      <c r="AZ16" s="267" t="e">
        <f t="shared" si="70"/>
        <v>#N/A</v>
      </c>
      <c r="BA16" s="275" t="e">
        <f t="shared" si="71"/>
        <v>#N/A</v>
      </c>
      <c r="BB16" s="267" t="e">
        <f t="shared" si="72"/>
        <v>#N/A</v>
      </c>
      <c r="BC16" s="275" t="e">
        <f t="shared" si="73"/>
        <v>#N/A</v>
      </c>
      <c r="BD16" s="267" t="e">
        <f t="shared" si="74"/>
        <v>#N/A</v>
      </c>
      <c r="BE16" s="275" t="e">
        <f t="shared" si="75"/>
        <v>#N/A</v>
      </c>
      <c r="BF16" s="267" t="e">
        <f t="shared" si="76"/>
        <v>#N/A</v>
      </c>
      <c r="BG16" s="275" t="e">
        <f t="shared" si="77"/>
        <v>#N/A</v>
      </c>
      <c r="BH16" s="267"/>
      <c r="BI16" s="275">
        <f t="shared" si="78"/>
        <v>0</v>
      </c>
      <c r="BJ16" s="267"/>
      <c r="BK16" s="275">
        <f t="shared" si="34"/>
        <v>0</v>
      </c>
      <c r="BL16" s="269">
        <v>75</v>
      </c>
      <c r="BM16" s="276"/>
      <c r="BN16" s="271"/>
      <c r="BO16" s="277" t="e">
        <f t="shared" si="14"/>
        <v>#N/A</v>
      </c>
      <c r="BP16" s="273"/>
      <c r="BQ16" s="273"/>
      <c r="BR16" s="273" t="e">
        <f t="shared" si="15"/>
        <v>#N/A</v>
      </c>
    </row>
    <row r="17" spans="1:70">
      <c r="A17" s="257">
        <f t="shared" si="16"/>
        <v>44883</v>
      </c>
      <c r="B17" s="258">
        <v>14</v>
      </c>
      <c r="C17" s="259">
        <f>[1]master!K18</f>
        <v>1540</v>
      </c>
      <c r="D17" s="260">
        <f t="shared" si="17"/>
        <v>100</v>
      </c>
      <c r="E17" s="261" t="e">
        <f t="shared" si="0"/>
        <v>#N/A</v>
      </c>
      <c r="F17" s="265" t="e">
        <f t="shared" si="26"/>
        <v>#N/A</v>
      </c>
      <c r="G17" s="263" t="e">
        <f t="shared" si="37"/>
        <v>#N/A</v>
      </c>
      <c r="H17" s="264" t="e">
        <f t="shared" si="35"/>
        <v>#N/A</v>
      </c>
      <c r="I17" s="305" t="e">
        <f t="shared" si="38"/>
        <v>#N/A</v>
      </c>
      <c r="J17" s="264" t="e">
        <f t="shared" si="36"/>
        <v>#N/A</v>
      </c>
      <c r="K17" s="267" t="e">
        <f t="shared" si="39"/>
        <v>#N/A</v>
      </c>
      <c r="L17" s="264" t="e">
        <f t="shared" si="40"/>
        <v>#N/A</v>
      </c>
      <c r="M17" s="267" t="e">
        <f t="shared" si="41"/>
        <v>#N/A</v>
      </c>
      <c r="N17" s="265" t="e">
        <f t="shared" si="42"/>
        <v>#N/A</v>
      </c>
      <c r="O17" s="267" t="e">
        <f t="shared" si="43"/>
        <v>#N/A</v>
      </c>
      <c r="P17" s="265" t="e">
        <f t="shared" si="44"/>
        <v>#N/A</v>
      </c>
      <c r="Q17" s="267" t="e">
        <f t="shared" si="45"/>
        <v>#N/A</v>
      </c>
      <c r="R17" s="265" t="e">
        <f t="shared" si="46"/>
        <v>#N/A</v>
      </c>
      <c r="S17" s="267" t="e">
        <f t="shared" si="47"/>
        <v>#N/A</v>
      </c>
      <c r="T17" s="265" t="e">
        <f t="shared" si="48"/>
        <v>#N/A</v>
      </c>
      <c r="U17" s="267" t="e">
        <f t="shared" si="49"/>
        <v>#N/A</v>
      </c>
      <c r="V17" s="265" t="e">
        <f t="shared" si="50"/>
        <v>#N/A</v>
      </c>
      <c r="W17" s="266" t="e">
        <f t="shared" si="51"/>
        <v>#N/A</v>
      </c>
      <c r="X17" s="265" t="e">
        <f t="shared" si="52"/>
        <v>#N/A</v>
      </c>
      <c r="Y17" s="266" t="e">
        <f t="shared" si="53"/>
        <v>#N/A</v>
      </c>
      <c r="Z17" s="265" t="e">
        <f t="shared" si="89"/>
        <v>#N/A</v>
      </c>
      <c r="AA17" s="267" t="e">
        <f t="shared" si="55"/>
        <v>#N/A</v>
      </c>
      <c r="AB17" s="265" t="e">
        <f t="shared" si="90"/>
        <v>#N/A</v>
      </c>
      <c r="AC17" s="267" t="e">
        <f t="shared" si="57"/>
        <v>#N/A</v>
      </c>
      <c r="AD17" s="265" t="e">
        <f t="shared" si="91"/>
        <v>#N/A</v>
      </c>
      <c r="AE17" s="267" t="e">
        <f t="shared" si="59"/>
        <v>#N/A</v>
      </c>
      <c r="AF17" s="265" t="e">
        <f t="shared" si="92"/>
        <v>#N/A</v>
      </c>
      <c r="AG17" s="267" t="e">
        <f t="shared" si="61"/>
        <v>#N/A</v>
      </c>
      <c r="AH17" s="265" t="e">
        <f t="shared" si="93"/>
        <v>#N/A</v>
      </c>
      <c r="AI17" s="266" t="e">
        <f t="shared" si="63"/>
        <v>#N/A</v>
      </c>
      <c r="AJ17" s="265" t="e">
        <f t="shared" si="64"/>
        <v>#N/A</v>
      </c>
      <c r="AK17" s="266" t="e">
        <f t="shared" si="65"/>
        <v>#N/A</v>
      </c>
      <c r="AL17" s="279" t="e">
        <f t="shared" si="95"/>
        <v>#N/A</v>
      </c>
      <c r="AM17" s="269">
        <v>67</v>
      </c>
      <c r="AN17" s="270"/>
      <c r="AO17" s="271">
        <f t="shared" si="32"/>
        <v>0</v>
      </c>
      <c r="AP17" s="271"/>
      <c r="AQ17" s="273" t="e">
        <f t="shared" si="13"/>
        <v>#N/A</v>
      </c>
      <c r="AR17" s="273" t="e">
        <f t="shared" si="13"/>
        <v>#N/A</v>
      </c>
      <c r="AS17" s="274">
        <v>2170</v>
      </c>
      <c r="AT17" s="267" t="e">
        <f t="shared" si="1"/>
        <v>#N/A</v>
      </c>
      <c r="AU17" s="275" t="e">
        <f t="shared" si="33"/>
        <v>#N/A</v>
      </c>
      <c r="AV17" s="267" t="e">
        <f t="shared" si="66"/>
        <v>#N/A</v>
      </c>
      <c r="AW17" s="275" t="e">
        <f t="shared" si="67"/>
        <v>#N/A</v>
      </c>
      <c r="AX17" s="267" t="e">
        <f t="shared" si="68"/>
        <v>#N/A</v>
      </c>
      <c r="AY17" s="275" t="e">
        <f t="shared" si="69"/>
        <v>#N/A</v>
      </c>
      <c r="AZ17" s="267" t="e">
        <f t="shared" si="70"/>
        <v>#N/A</v>
      </c>
      <c r="BA17" s="275" t="e">
        <f t="shared" si="71"/>
        <v>#N/A</v>
      </c>
      <c r="BB17" s="267" t="e">
        <f t="shared" si="72"/>
        <v>#N/A</v>
      </c>
      <c r="BC17" s="275" t="e">
        <f t="shared" si="73"/>
        <v>#N/A</v>
      </c>
      <c r="BD17" s="267" t="e">
        <f t="shared" si="74"/>
        <v>#N/A</v>
      </c>
      <c r="BE17" s="275" t="e">
        <f t="shared" si="75"/>
        <v>#N/A</v>
      </c>
      <c r="BF17" s="267" t="e">
        <f t="shared" si="76"/>
        <v>#N/A</v>
      </c>
      <c r="BG17" s="275" t="e">
        <f t="shared" si="77"/>
        <v>#N/A</v>
      </c>
      <c r="BH17" s="267"/>
      <c r="BI17" s="275">
        <f t="shared" si="78"/>
        <v>0</v>
      </c>
      <c r="BJ17" s="267"/>
      <c r="BK17" s="275">
        <f t="shared" si="34"/>
        <v>0</v>
      </c>
      <c r="BL17" s="269">
        <v>80</v>
      </c>
      <c r="BM17" s="276"/>
      <c r="BN17" s="271"/>
      <c r="BO17" s="277" t="e">
        <f t="shared" si="14"/>
        <v>#N/A</v>
      </c>
      <c r="BP17" s="273"/>
      <c r="BQ17" s="273"/>
      <c r="BR17" s="273" t="e">
        <f t="shared" si="15"/>
        <v>#N/A</v>
      </c>
    </row>
    <row r="18" spans="1:70">
      <c r="A18" s="257">
        <f t="shared" si="16"/>
        <v>44890</v>
      </c>
      <c r="B18" s="258">
        <v>15</v>
      </c>
      <c r="C18" s="259">
        <f>[1]master!K19</f>
        <v>1650</v>
      </c>
      <c r="D18" s="260">
        <f t="shared" si="17"/>
        <v>110</v>
      </c>
      <c r="E18" s="261" t="e">
        <f t="shared" si="0"/>
        <v>#N/A</v>
      </c>
      <c r="F18" s="265" t="e">
        <f t="shared" si="26"/>
        <v>#N/A</v>
      </c>
      <c r="G18" s="267" t="e">
        <f t="shared" si="37"/>
        <v>#N/A</v>
      </c>
      <c r="H18" s="264" t="e">
        <f t="shared" si="35"/>
        <v>#N/A</v>
      </c>
      <c r="I18" s="267" t="e">
        <f t="shared" si="38"/>
        <v>#N/A</v>
      </c>
      <c r="J18" s="264" t="e">
        <f t="shared" si="36"/>
        <v>#N/A</v>
      </c>
      <c r="K18" s="267" t="e">
        <f t="shared" si="39"/>
        <v>#N/A</v>
      </c>
      <c r="L18" s="264" t="e">
        <f t="shared" si="40"/>
        <v>#N/A</v>
      </c>
      <c r="M18" s="267" t="e">
        <f t="shared" si="41"/>
        <v>#N/A</v>
      </c>
      <c r="N18" s="265" t="e">
        <f t="shared" si="42"/>
        <v>#N/A</v>
      </c>
      <c r="O18" s="267" t="e">
        <f t="shared" si="43"/>
        <v>#N/A</v>
      </c>
      <c r="P18" s="265" t="e">
        <f t="shared" si="44"/>
        <v>#N/A</v>
      </c>
      <c r="Q18" s="267" t="e">
        <f t="shared" si="45"/>
        <v>#N/A</v>
      </c>
      <c r="R18" s="265" t="e">
        <f t="shared" si="46"/>
        <v>#N/A</v>
      </c>
      <c r="S18" s="267" t="e">
        <f t="shared" si="47"/>
        <v>#N/A</v>
      </c>
      <c r="T18" s="265" t="e">
        <f t="shared" si="48"/>
        <v>#N/A</v>
      </c>
      <c r="U18" s="267" t="e">
        <f t="shared" si="49"/>
        <v>#N/A</v>
      </c>
      <c r="V18" s="265" t="e">
        <f t="shared" si="50"/>
        <v>#N/A</v>
      </c>
      <c r="W18" s="266" t="e">
        <f t="shared" si="51"/>
        <v>#N/A</v>
      </c>
      <c r="X18" s="265" t="e">
        <f t="shared" si="52"/>
        <v>#N/A</v>
      </c>
      <c r="Y18" s="266" t="e">
        <f t="shared" si="53"/>
        <v>#N/A</v>
      </c>
      <c r="Z18" s="265" t="e">
        <f t="shared" si="89"/>
        <v>#N/A</v>
      </c>
      <c r="AA18" s="267" t="e">
        <f t="shared" si="55"/>
        <v>#N/A</v>
      </c>
      <c r="AB18" s="265" t="e">
        <f t="shared" si="90"/>
        <v>#N/A</v>
      </c>
      <c r="AC18" s="267" t="e">
        <f t="shared" si="57"/>
        <v>#N/A</v>
      </c>
      <c r="AD18" s="265" t="e">
        <f t="shared" si="91"/>
        <v>#N/A</v>
      </c>
      <c r="AE18" s="267" t="e">
        <f t="shared" si="59"/>
        <v>#N/A</v>
      </c>
      <c r="AF18" s="265" t="e">
        <f t="shared" si="92"/>
        <v>#N/A</v>
      </c>
      <c r="AG18" s="267" t="e">
        <f t="shared" si="61"/>
        <v>#N/A</v>
      </c>
      <c r="AH18" s="265" t="e">
        <f t="shared" si="93"/>
        <v>#N/A</v>
      </c>
      <c r="AI18" s="266" t="e">
        <f t="shared" si="63"/>
        <v>#N/A</v>
      </c>
      <c r="AJ18" s="265" t="e">
        <f t="shared" si="64"/>
        <v>#N/A</v>
      </c>
      <c r="AK18" s="266" t="e">
        <f t="shared" si="65"/>
        <v>#N/A</v>
      </c>
      <c r="AL18" s="265" t="e">
        <f t="shared" ref="AL18" si="96">AK18-AK17</f>
        <v>#N/A</v>
      </c>
      <c r="AM18" s="269">
        <v>74</v>
      </c>
      <c r="AN18" s="270"/>
      <c r="AO18" s="271">
        <f t="shared" si="32"/>
        <v>0</v>
      </c>
      <c r="AP18" s="271"/>
      <c r="AQ18" s="273" t="e">
        <f t="shared" si="13"/>
        <v>#N/A</v>
      </c>
      <c r="AR18" s="273" t="e">
        <f t="shared" si="13"/>
        <v>#N/A</v>
      </c>
      <c r="AS18" s="274">
        <v>2295</v>
      </c>
      <c r="AT18" s="267" t="e">
        <f t="shared" si="1"/>
        <v>#N/A</v>
      </c>
      <c r="AU18" s="275" t="e">
        <f t="shared" si="33"/>
        <v>#N/A</v>
      </c>
      <c r="AV18" s="267" t="e">
        <f t="shared" si="66"/>
        <v>#N/A</v>
      </c>
      <c r="AW18" s="275" t="e">
        <f t="shared" si="67"/>
        <v>#N/A</v>
      </c>
      <c r="AX18" s="267" t="e">
        <f t="shared" si="68"/>
        <v>#N/A</v>
      </c>
      <c r="AY18" s="275" t="e">
        <f t="shared" si="69"/>
        <v>#N/A</v>
      </c>
      <c r="AZ18" s="267" t="e">
        <f t="shared" si="70"/>
        <v>#N/A</v>
      </c>
      <c r="BA18" s="275" t="e">
        <f t="shared" si="71"/>
        <v>#N/A</v>
      </c>
      <c r="BB18" s="267" t="e">
        <f t="shared" si="72"/>
        <v>#N/A</v>
      </c>
      <c r="BC18" s="275" t="e">
        <f t="shared" si="73"/>
        <v>#N/A</v>
      </c>
      <c r="BD18" s="267" t="e">
        <f t="shared" si="74"/>
        <v>#N/A</v>
      </c>
      <c r="BE18" s="275" t="e">
        <f t="shared" si="75"/>
        <v>#N/A</v>
      </c>
      <c r="BF18" s="267" t="e">
        <f t="shared" si="76"/>
        <v>#N/A</v>
      </c>
      <c r="BG18" s="275" t="e">
        <f t="shared" si="77"/>
        <v>#N/A</v>
      </c>
      <c r="BH18" s="267"/>
      <c r="BI18" s="275">
        <f t="shared" si="78"/>
        <v>0</v>
      </c>
      <c r="BJ18" s="267"/>
      <c r="BK18" s="275">
        <f t="shared" si="34"/>
        <v>0</v>
      </c>
      <c r="BL18" s="269">
        <v>85</v>
      </c>
      <c r="BM18" s="276"/>
      <c r="BN18" s="271"/>
      <c r="BO18" s="277" t="e">
        <f t="shared" si="14"/>
        <v>#N/A</v>
      </c>
      <c r="BP18" s="273"/>
      <c r="BQ18" s="273"/>
      <c r="BR18" s="273" t="e">
        <f t="shared" si="15"/>
        <v>#N/A</v>
      </c>
    </row>
    <row r="19" spans="1:70">
      <c r="A19" s="257">
        <f t="shared" si="16"/>
        <v>44897</v>
      </c>
      <c r="B19" s="258">
        <v>16</v>
      </c>
      <c r="C19" s="259">
        <f>[1]master!K20</f>
        <v>1780</v>
      </c>
      <c r="D19" s="260">
        <f t="shared" si="17"/>
        <v>130</v>
      </c>
      <c r="E19" s="261" t="e">
        <f t="shared" si="0"/>
        <v>#N/A</v>
      </c>
      <c r="F19" s="265" t="e">
        <f t="shared" si="26"/>
        <v>#N/A</v>
      </c>
      <c r="G19" s="267" t="e">
        <f t="shared" si="37"/>
        <v>#N/A</v>
      </c>
      <c r="H19" s="264" t="e">
        <f t="shared" si="35"/>
        <v>#N/A</v>
      </c>
      <c r="I19" s="267" t="e">
        <f t="shared" si="38"/>
        <v>#N/A</v>
      </c>
      <c r="J19" s="264" t="e">
        <f t="shared" si="36"/>
        <v>#N/A</v>
      </c>
      <c r="K19" s="267" t="e">
        <f t="shared" si="39"/>
        <v>#N/A</v>
      </c>
      <c r="L19" s="264" t="e">
        <f t="shared" si="40"/>
        <v>#N/A</v>
      </c>
      <c r="M19" s="267" t="e">
        <f t="shared" si="41"/>
        <v>#N/A</v>
      </c>
      <c r="N19" s="265" t="e">
        <f t="shared" si="42"/>
        <v>#N/A</v>
      </c>
      <c r="O19" s="267" t="e">
        <f t="shared" si="43"/>
        <v>#N/A</v>
      </c>
      <c r="P19" s="265" t="e">
        <f t="shared" si="44"/>
        <v>#N/A</v>
      </c>
      <c r="Q19" s="267" t="e">
        <f t="shared" si="45"/>
        <v>#N/A</v>
      </c>
      <c r="R19" s="265" t="e">
        <f t="shared" si="46"/>
        <v>#N/A</v>
      </c>
      <c r="S19" s="267" t="e">
        <f t="shared" si="47"/>
        <v>#N/A</v>
      </c>
      <c r="T19" s="265" t="e">
        <f t="shared" si="48"/>
        <v>#N/A</v>
      </c>
      <c r="U19" s="267" t="e">
        <f t="shared" si="49"/>
        <v>#N/A</v>
      </c>
      <c r="V19" s="265" t="e">
        <f t="shared" si="50"/>
        <v>#N/A</v>
      </c>
      <c r="W19" s="266" t="e">
        <f t="shared" si="51"/>
        <v>#N/A</v>
      </c>
      <c r="X19" s="265" t="e">
        <f t="shared" si="52"/>
        <v>#N/A</v>
      </c>
      <c r="Y19" s="266" t="e">
        <f t="shared" si="53"/>
        <v>#N/A</v>
      </c>
      <c r="Z19" s="265" t="e">
        <f t="shared" si="89"/>
        <v>#N/A</v>
      </c>
      <c r="AA19" s="267" t="e">
        <f t="shared" si="55"/>
        <v>#N/A</v>
      </c>
      <c r="AB19" s="265" t="e">
        <f t="shared" si="90"/>
        <v>#N/A</v>
      </c>
      <c r="AC19" s="267" t="e">
        <f t="shared" si="57"/>
        <v>#N/A</v>
      </c>
      <c r="AD19" s="265" t="e">
        <f t="shared" si="91"/>
        <v>#N/A</v>
      </c>
      <c r="AE19" s="267" t="e">
        <f t="shared" si="59"/>
        <v>#N/A</v>
      </c>
      <c r="AF19" s="265" t="e">
        <f t="shared" si="92"/>
        <v>#N/A</v>
      </c>
      <c r="AG19" s="267" t="e">
        <f t="shared" si="61"/>
        <v>#N/A</v>
      </c>
      <c r="AH19" s="265" t="e">
        <f t="shared" si="93"/>
        <v>#N/A</v>
      </c>
      <c r="AI19" s="266" t="e">
        <f t="shared" si="63"/>
        <v>#N/A</v>
      </c>
      <c r="AJ19" s="265" t="e">
        <f t="shared" si="64"/>
        <v>#N/A</v>
      </c>
      <c r="AK19" s="266" t="e">
        <f t="shared" si="65"/>
        <v>#N/A</v>
      </c>
      <c r="AL19" s="265" t="e">
        <f t="shared" ref="AL19" si="97">AK19-AK18</f>
        <v>#N/A</v>
      </c>
      <c r="AM19" s="269">
        <v>82</v>
      </c>
      <c r="AN19" s="270"/>
      <c r="AO19" s="271">
        <f t="shared" si="32"/>
        <v>0</v>
      </c>
      <c r="AP19" s="271"/>
      <c r="AQ19" s="273" t="e">
        <f t="shared" si="13"/>
        <v>#N/A</v>
      </c>
      <c r="AR19" s="273" t="e">
        <f t="shared" si="13"/>
        <v>#N/A</v>
      </c>
      <c r="AS19" s="274">
        <v>2420</v>
      </c>
      <c r="AT19" s="267" t="e">
        <f t="shared" si="1"/>
        <v>#N/A</v>
      </c>
      <c r="AU19" s="275" t="e">
        <f t="shared" si="33"/>
        <v>#N/A</v>
      </c>
      <c r="AV19" s="267" t="e">
        <f t="shared" si="66"/>
        <v>#N/A</v>
      </c>
      <c r="AW19" s="275" t="e">
        <f t="shared" si="67"/>
        <v>#N/A</v>
      </c>
      <c r="AX19" s="267" t="e">
        <f t="shared" si="68"/>
        <v>#N/A</v>
      </c>
      <c r="AY19" s="275" t="e">
        <f t="shared" si="69"/>
        <v>#N/A</v>
      </c>
      <c r="AZ19" s="267" t="e">
        <f t="shared" si="70"/>
        <v>#N/A</v>
      </c>
      <c r="BA19" s="275" t="e">
        <f t="shared" si="71"/>
        <v>#N/A</v>
      </c>
      <c r="BB19" s="267" t="e">
        <f t="shared" si="72"/>
        <v>#N/A</v>
      </c>
      <c r="BC19" s="275" t="e">
        <f t="shared" si="73"/>
        <v>#N/A</v>
      </c>
      <c r="BD19" s="267" t="e">
        <f t="shared" si="74"/>
        <v>#N/A</v>
      </c>
      <c r="BE19" s="275" t="e">
        <f t="shared" si="75"/>
        <v>#N/A</v>
      </c>
      <c r="BF19" s="267" t="e">
        <f t="shared" si="76"/>
        <v>#N/A</v>
      </c>
      <c r="BG19" s="275" t="e">
        <f t="shared" si="77"/>
        <v>#N/A</v>
      </c>
      <c r="BH19" s="267"/>
      <c r="BI19" s="275">
        <f t="shared" si="78"/>
        <v>0</v>
      </c>
      <c r="BJ19" s="267"/>
      <c r="BK19" s="275">
        <f t="shared" si="34"/>
        <v>0</v>
      </c>
      <c r="BL19" s="269">
        <v>90</v>
      </c>
      <c r="BM19" s="276"/>
      <c r="BN19" s="271"/>
      <c r="BO19" s="277" t="e">
        <f t="shared" si="14"/>
        <v>#N/A</v>
      </c>
      <c r="BP19" s="273"/>
      <c r="BQ19" s="273"/>
      <c r="BR19" s="273" t="e">
        <f t="shared" si="15"/>
        <v>#N/A</v>
      </c>
    </row>
    <row r="20" spans="1:70">
      <c r="A20" s="257">
        <f t="shared" si="16"/>
        <v>44904</v>
      </c>
      <c r="B20" s="258">
        <v>17</v>
      </c>
      <c r="C20" s="259">
        <f>[1]master!K21</f>
        <v>1920</v>
      </c>
      <c r="D20" s="260">
        <f t="shared" si="17"/>
        <v>140</v>
      </c>
      <c r="E20" s="261" t="e">
        <f t="shared" si="0"/>
        <v>#N/A</v>
      </c>
      <c r="F20" s="265" t="e">
        <f t="shared" si="26"/>
        <v>#N/A</v>
      </c>
      <c r="G20" s="267" t="e">
        <f t="shared" si="37"/>
        <v>#N/A</v>
      </c>
      <c r="H20" s="264" t="e">
        <f t="shared" si="35"/>
        <v>#N/A</v>
      </c>
      <c r="I20" s="267" t="e">
        <f t="shared" si="38"/>
        <v>#N/A</v>
      </c>
      <c r="J20" s="264" t="e">
        <f t="shared" si="36"/>
        <v>#N/A</v>
      </c>
      <c r="K20" s="267" t="e">
        <f t="shared" si="39"/>
        <v>#N/A</v>
      </c>
      <c r="L20" s="264" t="e">
        <f t="shared" si="40"/>
        <v>#N/A</v>
      </c>
      <c r="M20" s="267" t="e">
        <f t="shared" si="41"/>
        <v>#N/A</v>
      </c>
      <c r="N20" s="265" t="e">
        <f t="shared" si="42"/>
        <v>#N/A</v>
      </c>
      <c r="O20" s="267" t="e">
        <f t="shared" si="43"/>
        <v>#N/A</v>
      </c>
      <c r="P20" s="265" t="e">
        <f t="shared" si="44"/>
        <v>#N/A</v>
      </c>
      <c r="Q20" s="267" t="e">
        <f t="shared" si="45"/>
        <v>#N/A</v>
      </c>
      <c r="R20" s="265" t="e">
        <f t="shared" si="46"/>
        <v>#N/A</v>
      </c>
      <c r="S20" s="267" t="e">
        <f t="shared" si="47"/>
        <v>#N/A</v>
      </c>
      <c r="T20" s="265" t="e">
        <f t="shared" si="48"/>
        <v>#N/A</v>
      </c>
      <c r="U20" s="267" t="e">
        <f t="shared" si="49"/>
        <v>#N/A</v>
      </c>
      <c r="V20" s="265" t="e">
        <f t="shared" si="50"/>
        <v>#N/A</v>
      </c>
      <c r="W20" s="266" t="e">
        <f t="shared" si="51"/>
        <v>#N/A</v>
      </c>
      <c r="X20" s="265" t="e">
        <f t="shared" si="52"/>
        <v>#N/A</v>
      </c>
      <c r="Y20" s="266" t="e">
        <f t="shared" si="53"/>
        <v>#N/A</v>
      </c>
      <c r="Z20" s="265" t="e">
        <f t="shared" si="89"/>
        <v>#N/A</v>
      </c>
      <c r="AA20" s="267" t="e">
        <f t="shared" si="55"/>
        <v>#N/A</v>
      </c>
      <c r="AB20" s="265" t="e">
        <f t="shared" si="90"/>
        <v>#N/A</v>
      </c>
      <c r="AC20" s="267" t="e">
        <f t="shared" si="57"/>
        <v>#N/A</v>
      </c>
      <c r="AD20" s="265" t="e">
        <f t="shared" si="91"/>
        <v>#N/A</v>
      </c>
      <c r="AE20" s="267" t="e">
        <f t="shared" si="59"/>
        <v>#N/A</v>
      </c>
      <c r="AF20" s="265" t="e">
        <f t="shared" si="92"/>
        <v>#N/A</v>
      </c>
      <c r="AG20" s="267" t="e">
        <f t="shared" si="61"/>
        <v>#N/A</v>
      </c>
      <c r="AH20" s="265" t="e">
        <f t="shared" si="93"/>
        <v>#N/A</v>
      </c>
      <c r="AI20" s="266" t="e">
        <f t="shared" si="63"/>
        <v>#N/A</v>
      </c>
      <c r="AJ20" s="265" t="e">
        <f t="shared" si="64"/>
        <v>#N/A</v>
      </c>
      <c r="AK20" s="266" t="e">
        <f t="shared" si="65"/>
        <v>#N/A</v>
      </c>
      <c r="AL20" s="265" t="e">
        <f t="shared" ref="AL20" si="98">AK20-AK19</f>
        <v>#N/A</v>
      </c>
      <c r="AM20" s="269">
        <v>90</v>
      </c>
      <c r="AN20" s="270"/>
      <c r="AO20" s="271">
        <f t="shared" si="32"/>
        <v>0</v>
      </c>
      <c r="AP20" s="271"/>
      <c r="AQ20" s="273" t="e">
        <f t="shared" si="13"/>
        <v>#N/A</v>
      </c>
      <c r="AR20" s="273" t="e">
        <f t="shared" si="13"/>
        <v>#N/A</v>
      </c>
      <c r="AS20" s="274">
        <v>2560</v>
      </c>
      <c r="AT20" s="267" t="e">
        <f t="shared" si="1"/>
        <v>#N/A</v>
      </c>
      <c r="AU20" s="275" t="e">
        <f t="shared" si="33"/>
        <v>#N/A</v>
      </c>
      <c r="AV20" s="267" t="e">
        <f t="shared" si="66"/>
        <v>#N/A</v>
      </c>
      <c r="AW20" s="275" t="e">
        <f t="shared" si="67"/>
        <v>#N/A</v>
      </c>
      <c r="AX20" s="267" t="e">
        <f t="shared" si="68"/>
        <v>#N/A</v>
      </c>
      <c r="AY20" s="275" t="e">
        <f t="shared" si="69"/>
        <v>#N/A</v>
      </c>
      <c r="AZ20" s="267" t="e">
        <f t="shared" si="70"/>
        <v>#N/A</v>
      </c>
      <c r="BA20" s="275" t="e">
        <f t="shared" si="71"/>
        <v>#N/A</v>
      </c>
      <c r="BB20" s="267" t="e">
        <f t="shared" si="72"/>
        <v>#N/A</v>
      </c>
      <c r="BC20" s="275" t="e">
        <f t="shared" si="73"/>
        <v>#N/A</v>
      </c>
      <c r="BD20" s="267" t="e">
        <f t="shared" si="74"/>
        <v>#N/A</v>
      </c>
      <c r="BE20" s="275" t="e">
        <f t="shared" si="75"/>
        <v>#N/A</v>
      </c>
      <c r="BF20" s="267" t="e">
        <f t="shared" si="76"/>
        <v>#N/A</v>
      </c>
      <c r="BG20" s="275" t="e">
        <f t="shared" si="77"/>
        <v>#N/A</v>
      </c>
      <c r="BH20" s="267"/>
      <c r="BI20" s="275">
        <f t="shared" si="78"/>
        <v>0</v>
      </c>
      <c r="BJ20" s="267"/>
      <c r="BK20" s="275">
        <f t="shared" si="34"/>
        <v>0</v>
      </c>
      <c r="BL20" s="269">
        <v>95</v>
      </c>
      <c r="BM20" s="276"/>
      <c r="BN20" s="271"/>
      <c r="BO20" s="277" t="e">
        <f t="shared" si="14"/>
        <v>#N/A</v>
      </c>
      <c r="BP20" s="273"/>
      <c r="BQ20" s="273"/>
      <c r="BR20" s="273" t="e">
        <f t="shared" si="15"/>
        <v>#N/A</v>
      </c>
    </row>
    <row r="21" spans="1:70">
      <c r="A21" s="257">
        <f t="shared" si="16"/>
        <v>44911</v>
      </c>
      <c r="B21" s="258">
        <v>18</v>
      </c>
      <c r="C21" s="259">
        <f>[1]master!K22</f>
        <v>2060</v>
      </c>
      <c r="D21" s="260">
        <f t="shared" si="17"/>
        <v>140</v>
      </c>
      <c r="E21" s="261" t="e">
        <f t="shared" si="0"/>
        <v>#N/A</v>
      </c>
      <c r="F21" s="265" t="e">
        <f t="shared" si="26"/>
        <v>#N/A</v>
      </c>
      <c r="G21" s="267" t="e">
        <f t="shared" si="37"/>
        <v>#N/A</v>
      </c>
      <c r="H21" s="264" t="e">
        <f t="shared" si="35"/>
        <v>#N/A</v>
      </c>
      <c r="I21" s="267" t="e">
        <f t="shared" si="38"/>
        <v>#N/A</v>
      </c>
      <c r="J21" s="264" t="e">
        <f t="shared" si="36"/>
        <v>#N/A</v>
      </c>
      <c r="K21" s="267" t="e">
        <f t="shared" si="39"/>
        <v>#N/A</v>
      </c>
      <c r="L21" s="264" t="e">
        <f t="shared" si="40"/>
        <v>#N/A</v>
      </c>
      <c r="M21" s="267" t="e">
        <f t="shared" si="41"/>
        <v>#N/A</v>
      </c>
      <c r="N21" s="265" t="e">
        <f t="shared" si="42"/>
        <v>#N/A</v>
      </c>
      <c r="O21" s="267" t="e">
        <f t="shared" si="43"/>
        <v>#N/A</v>
      </c>
      <c r="P21" s="265" t="e">
        <f t="shared" si="44"/>
        <v>#N/A</v>
      </c>
      <c r="Q21" s="267" t="e">
        <f t="shared" si="45"/>
        <v>#N/A</v>
      </c>
      <c r="R21" s="265" t="e">
        <f t="shared" si="46"/>
        <v>#N/A</v>
      </c>
      <c r="S21" s="267" t="e">
        <f t="shared" si="47"/>
        <v>#N/A</v>
      </c>
      <c r="T21" s="265" t="e">
        <f t="shared" si="48"/>
        <v>#N/A</v>
      </c>
      <c r="U21" s="267" t="e">
        <f t="shared" si="49"/>
        <v>#N/A</v>
      </c>
      <c r="V21" s="265" t="e">
        <f t="shared" si="50"/>
        <v>#N/A</v>
      </c>
      <c r="W21" s="266" t="e">
        <f t="shared" si="51"/>
        <v>#N/A</v>
      </c>
      <c r="X21" s="265" t="e">
        <f t="shared" si="52"/>
        <v>#N/A</v>
      </c>
      <c r="Y21" s="266" t="e">
        <f t="shared" si="53"/>
        <v>#N/A</v>
      </c>
      <c r="Z21" s="265" t="e">
        <f t="shared" si="89"/>
        <v>#N/A</v>
      </c>
      <c r="AA21" s="267" t="e">
        <f t="shared" si="55"/>
        <v>#N/A</v>
      </c>
      <c r="AB21" s="265" t="e">
        <f t="shared" si="90"/>
        <v>#N/A</v>
      </c>
      <c r="AC21" s="267" t="e">
        <f t="shared" si="57"/>
        <v>#N/A</v>
      </c>
      <c r="AD21" s="265" t="e">
        <f t="shared" si="91"/>
        <v>#N/A</v>
      </c>
      <c r="AE21" s="267" t="e">
        <f t="shared" si="59"/>
        <v>#N/A</v>
      </c>
      <c r="AF21" s="265" t="e">
        <f t="shared" si="92"/>
        <v>#N/A</v>
      </c>
      <c r="AG21" s="267" t="e">
        <f t="shared" si="61"/>
        <v>#N/A</v>
      </c>
      <c r="AH21" s="265" t="e">
        <f t="shared" si="93"/>
        <v>#N/A</v>
      </c>
      <c r="AI21" s="266" t="e">
        <f t="shared" si="63"/>
        <v>#N/A</v>
      </c>
      <c r="AJ21" s="265" t="e">
        <f t="shared" si="64"/>
        <v>#N/A</v>
      </c>
      <c r="AK21" s="266" t="e">
        <f t="shared" si="65"/>
        <v>#N/A</v>
      </c>
      <c r="AL21" s="265" t="e">
        <f t="shared" ref="AL21" si="99">AK21-AK20</f>
        <v>#N/A</v>
      </c>
      <c r="AM21" s="269">
        <v>97</v>
      </c>
      <c r="AN21" s="270"/>
      <c r="AO21" s="271">
        <f t="shared" si="32"/>
        <v>0</v>
      </c>
      <c r="AP21" s="271"/>
      <c r="AQ21" s="273" t="e">
        <f t="shared" ref="AQ21:AR31" si="100">IF(DE24&gt;0,DE24,NA())</f>
        <v>#N/A</v>
      </c>
      <c r="AR21" s="273" t="e">
        <f t="shared" si="100"/>
        <v>#N/A</v>
      </c>
      <c r="AS21" s="274">
        <v>2715</v>
      </c>
      <c r="AT21" s="267" t="e">
        <f t="shared" si="1"/>
        <v>#N/A</v>
      </c>
      <c r="AU21" s="275" t="e">
        <f t="shared" si="33"/>
        <v>#N/A</v>
      </c>
      <c r="AV21" s="267" t="e">
        <f t="shared" si="66"/>
        <v>#N/A</v>
      </c>
      <c r="AW21" s="275" t="e">
        <f t="shared" si="67"/>
        <v>#N/A</v>
      </c>
      <c r="AX21" s="267" t="e">
        <f t="shared" si="68"/>
        <v>#N/A</v>
      </c>
      <c r="AY21" s="275" t="e">
        <f t="shared" si="69"/>
        <v>#N/A</v>
      </c>
      <c r="AZ21" s="267" t="e">
        <f t="shared" si="70"/>
        <v>#N/A</v>
      </c>
      <c r="BA21" s="275" t="e">
        <f t="shared" si="71"/>
        <v>#N/A</v>
      </c>
      <c r="BB21" s="267" t="e">
        <f t="shared" si="72"/>
        <v>#N/A</v>
      </c>
      <c r="BC21" s="275" t="e">
        <f t="shared" si="73"/>
        <v>#N/A</v>
      </c>
      <c r="BD21" s="267" t="e">
        <f t="shared" si="74"/>
        <v>#N/A</v>
      </c>
      <c r="BE21" s="275" t="e">
        <f t="shared" si="75"/>
        <v>#N/A</v>
      </c>
      <c r="BF21" s="267" t="e">
        <f t="shared" si="76"/>
        <v>#N/A</v>
      </c>
      <c r="BG21" s="275" t="e">
        <f t="shared" si="77"/>
        <v>#N/A</v>
      </c>
      <c r="BH21" s="267"/>
      <c r="BI21" s="275">
        <f t="shared" si="78"/>
        <v>0</v>
      </c>
      <c r="BJ21" s="267"/>
      <c r="BK21" s="275">
        <f t="shared" si="34"/>
        <v>0</v>
      </c>
      <c r="BL21" s="269">
        <v>97</v>
      </c>
      <c r="BM21" s="276"/>
      <c r="BN21" s="271"/>
      <c r="BO21" s="277" t="e">
        <f t="shared" si="14"/>
        <v>#N/A</v>
      </c>
      <c r="BP21" s="273"/>
      <c r="BQ21" s="273"/>
      <c r="BR21" s="273" t="e">
        <f t="shared" si="15"/>
        <v>#N/A</v>
      </c>
    </row>
    <row r="22" spans="1:70">
      <c r="A22" s="257">
        <f t="shared" si="16"/>
        <v>44918</v>
      </c>
      <c r="B22" s="258">
        <v>19</v>
      </c>
      <c r="C22" s="283">
        <f>[1]master!K23</f>
        <v>2200</v>
      </c>
      <c r="D22" s="260">
        <f t="shared" si="17"/>
        <v>140</v>
      </c>
      <c r="E22" s="261" t="e">
        <f t="shared" si="0"/>
        <v>#N/A</v>
      </c>
      <c r="F22" s="265" t="e">
        <f t="shared" si="26"/>
        <v>#N/A</v>
      </c>
      <c r="G22" s="267" t="e">
        <f t="shared" si="37"/>
        <v>#N/A</v>
      </c>
      <c r="H22" s="264" t="e">
        <f t="shared" si="35"/>
        <v>#N/A</v>
      </c>
      <c r="I22" s="267" t="e">
        <f t="shared" si="38"/>
        <v>#N/A</v>
      </c>
      <c r="J22" s="264" t="e">
        <f t="shared" si="36"/>
        <v>#N/A</v>
      </c>
      <c r="K22" s="267" t="e">
        <f t="shared" si="39"/>
        <v>#N/A</v>
      </c>
      <c r="L22" s="264" t="e">
        <f t="shared" si="40"/>
        <v>#N/A</v>
      </c>
      <c r="M22" s="267" t="e">
        <f t="shared" si="41"/>
        <v>#N/A</v>
      </c>
      <c r="N22" s="265" t="e">
        <f t="shared" si="42"/>
        <v>#N/A</v>
      </c>
      <c r="O22" s="267" t="e">
        <f t="shared" si="43"/>
        <v>#N/A</v>
      </c>
      <c r="P22" s="265" t="e">
        <f t="shared" si="44"/>
        <v>#N/A</v>
      </c>
      <c r="Q22" s="267" t="e">
        <f t="shared" si="45"/>
        <v>#N/A</v>
      </c>
      <c r="R22" s="265" t="e">
        <f t="shared" si="46"/>
        <v>#N/A</v>
      </c>
      <c r="S22" s="267" t="e">
        <f t="shared" si="47"/>
        <v>#N/A</v>
      </c>
      <c r="T22" s="265" t="e">
        <f t="shared" si="48"/>
        <v>#N/A</v>
      </c>
      <c r="U22" s="267" t="e">
        <f t="shared" si="49"/>
        <v>#N/A</v>
      </c>
      <c r="V22" s="265" t="e">
        <f t="shared" si="50"/>
        <v>#N/A</v>
      </c>
      <c r="W22" s="266" t="e">
        <f t="shared" si="51"/>
        <v>#N/A</v>
      </c>
      <c r="X22" s="265" t="e">
        <f t="shared" si="52"/>
        <v>#N/A</v>
      </c>
      <c r="Y22" s="266" t="e">
        <f t="shared" si="53"/>
        <v>#N/A</v>
      </c>
      <c r="Z22" s="265" t="e">
        <f t="shared" si="89"/>
        <v>#N/A</v>
      </c>
      <c r="AA22" s="267" t="e">
        <f t="shared" si="55"/>
        <v>#N/A</v>
      </c>
      <c r="AB22" s="265" t="e">
        <f t="shared" si="90"/>
        <v>#N/A</v>
      </c>
      <c r="AC22" s="267" t="e">
        <f t="shared" si="57"/>
        <v>#N/A</v>
      </c>
      <c r="AD22" s="265" t="e">
        <f t="shared" si="91"/>
        <v>#N/A</v>
      </c>
      <c r="AE22" s="267" t="e">
        <f t="shared" si="59"/>
        <v>#N/A</v>
      </c>
      <c r="AF22" s="265" t="e">
        <f t="shared" si="92"/>
        <v>#N/A</v>
      </c>
      <c r="AG22" s="267" t="e">
        <f t="shared" si="61"/>
        <v>#N/A</v>
      </c>
      <c r="AH22" s="265" t="e">
        <f t="shared" si="93"/>
        <v>#N/A</v>
      </c>
      <c r="AI22" s="266" t="e">
        <f t="shared" si="63"/>
        <v>#N/A</v>
      </c>
      <c r="AJ22" s="265" t="e">
        <f t="shared" si="64"/>
        <v>#N/A</v>
      </c>
      <c r="AK22" s="266" t="e">
        <f t="shared" si="65"/>
        <v>#N/A</v>
      </c>
      <c r="AL22" s="279" t="e">
        <f t="shared" ref="AL22" si="101">AK22-AK21</f>
        <v>#N/A</v>
      </c>
      <c r="AM22" s="284">
        <v>104</v>
      </c>
      <c r="AN22" s="270"/>
      <c r="AO22" s="271">
        <f t="shared" si="32"/>
        <v>0</v>
      </c>
      <c r="AP22" s="271"/>
      <c r="AQ22" s="273" t="e">
        <f t="shared" si="100"/>
        <v>#N/A</v>
      </c>
      <c r="AR22" s="273" t="e">
        <f t="shared" si="100"/>
        <v>#N/A</v>
      </c>
      <c r="AS22" s="285">
        <v>2875</v>
      </c>
      <c r="AT22" s="267" t="e">
        <f t="shared" si="1"/>
        <v>#N/A</v>
      </c>
      <c r="AU22" s="275" t="e">
        <f t="shared" si="33"/>
        <v>#N/A</v>
      </c>
      <c r="AV22" s="267" t="e">
        <f t="shared" si="66"/>
        <v>#N/A</v>
      </c>
      <c r="AW22" s="275" t="e">
        <f t="shared" si="67"/>
        <v>#N/A</v>
      </c>
      <c r="AX22" s="267" t="e">
        <f t="shared" si="68"/>
        <v>#N/A</v>
      </c>
      <c r="AY22" s="275" t="e">
        <f t="shared" si="69"/>
        <v>#N/A</v>
      </c>
      <c r="AZ22" s="267" t="e">
        <f t="shared" si="70"/>
        <v>#N/A</v>
      </c>
      <c r="BA22" s="275" t="e">
        <f t="shared" si="71"/>
        <v>#N/A</v>
      </c>
      <c r="BB22" s="267" t="e">
        <f t="shared" si="72"/>
        <v>#N/A</v>
      </c>
      <c r="BC22" s="275" t="e">
        <f t="shared" si="73"/>
        <v>#N/A</v>
      </c>
      <c r="BD22" s="267" t="e">
        <f t="shared" si="74"/>
        <v>#N/A</v>
      </c>
      <c r="BE22" s="275" t="e">
        <f t="shared" si="75"/>
        <v>#N/A</v>
      </c>
      <c r="BF22" s="267" t="e">
        <f t="shared" si="76"/>
        <v>#N/A</v>
      </c>
      <c r="BG22" s="275" t="e">
        <f t="shared" si="77"/>
        <v>#N/A</v>
      </c>
      <c r="BH22" s="267"/>
      <c r="BI22" s="275">
        <f t="shared" si="78"/>
        <v>0</v>
      </c>
      <c r="BJ22" s="267"/>
      <c r="BK22" s="275">
        <f t="shared" si="34"/>
        <v>0</v>
      </c>
      <c r="BL22" s="284">
        <v>99</v>
      </c>
      <c r="BM22" s="276"/>
      <c r="BN22" s="271"/>
      <c r="BO22" s="277" t="e">
        <f t="shared" si="14"/>
        <v>#N/A</v>
      </c>
      <c r="BP22" s="273"/>
      <c r="BQ22" s="273"/>
      <c r="BR22" s="273" t="e">
        <f t="shared" si="15"/>
        <v>#N/A</v>
      </c>
    </row>
    <row r="23" spans="1:70">
      <c r="A23" s="257">
        <f t="shared" si="16"/>
        <v>44925</v>
      </c>
      <c r="B23" s="258">
        <v>20</v>
      </c>
      <c r="C23" s="283">
        <f>[1]master!K24</f>
        <v>2340</v>
      </c>
      <c r="D23" s="260">
        <f t="shared" si="17"/>
        <v>140</v>
      </c>
      <c r="E23" s="261" t="e">
        <f t="shared" si="0"/>
        <v>#N/A</v>
      </c>
      <c r="F23" s="265" t="e">
        <f t="shared" si="26"/>
        <v>#N/A</v>
      </c>
      <c r="G23" s="267" t="e">
        <f t="shared" si="37"/>
        <v>#N/A</v>
      </c>
      <c r="H23" s="264" t="e">
        <f t="shared" si="35"/>
        <v>#N/A</v>
      </c>
      <c r="I23" s="267" t="e">
        <f t="shared" si="38"/>
        <v>#N/A</v>
      </c>
      <c r="J23" s="264" t="e">
        <f t="shared" si="36"/>
        <v>#N/A</v>
      </c>
      <c r="K23" s="267" t="e">
        <f t="shared" si="39"/>
        <v>#N/A</v>
      </c>
      <c r="L23" s="264" t="e">
        <f t="shared" si="40"/>
        <v>#N/A</v>
      </c>
      <c r="M23" s="267" t="e">
        <f t="shared" si="41"/>
        <v>#N/A</v>
      </c>
      <c r="N23" s="265" t="e">
        <f t="shared" si="42"/>
        <v>#N/A</v>
      </c>
      <c r="O23" s="267" t="e">
        <f t="shared" si="43"/>
        <v>#N/A</v>
      </c>
      <c r="P23" s="265" t="e">
        <f t="shared" si="44"/>
        <v>#N/A</v>
      </c>
      <c r="Q23" s="267" t="e">
        <f t="shared" si="45"/>
        <v>#N/A</v>
      </c>
      <c r="R23" s="265" t="e">
        <f t="shared" si="46"/>
        <v>#N/A</v>
      </c>
      <c r="S23" s="267" t="e">
        <f t="shared" si="47"/>
        <v>#N/A</v>
      </c>
      <c r="T23" s="265" t="e">
        <f t="shared" si="48"/>
        <v>#N/A</v>
      </c>
      <c r="U23" s="267" t="e">
        <f t="shared" si="49"/>
        <v>#N/A</v>
      </c>
      <c r="V23" s="265" t="e">
        <f t="shared" si="50"/>
        <v>#N/A</v>
      </c>
      <c r="W23" s="266" t="e">
        <f t="shared" si="51"/>
        <v>#N/A</v>
      </c>
      <c r="X23" s="265" t="e">
        <f t="shared" si="52"/>
        <v>#N/A</v>
      </c>
      <c r="Y23" s="266" t="e">
        <f t="shared" si="53"/>
        <v>#N/A</v>
      </c>
      <c r="Z23" s="265" t="e">
        <f t="shared" si="89"/>
        <v>#N/A</v>
      </c>
      <c r="AA23" s="267" t="e">
        <f t="shared" si="55"/>
        <v>#N/A</v>
      </c>
      <c r="AB23" s="265" t="e">
        <f t="shared" si="90"/>
        <v>#N/A</v>
      </c>
      <c r="AC23" s="267" t="e">
        <f t="shared" si="57"/>
        <v>#N/A</v>
      </c>
      <c r="AD23" s="265" t="e">
        <f t="shared" si="91"/>
        <v>#N/A</v>
      </c>
      <c r="AE23" s="267" t="e">
        <f t="shared" si="59"/>
        <v>#N/A</v>
      </c>
      <c r="AF23" s="265" t="e">
        <f t="shared" si="92"/>
        <v>#N/A</v>
      </c>
      <c r="AG23" s="267" t="e">
        <f t="shared" si="61"/>
        <v>#N/A</v>
      </c>
      <c r="AH23" s="265" t="e">
        <f t="shared" si="93"/>
        <v>#N/A</v>
      </c>
      <c r="AI23" s="266" t="e">
        <f t="shared" si="63"/>
        <v>#N/A</v>
      </c>
      <c r="AJ23" s="265" t="e">
        <f t="shared" si="64"/>
        <v>#N/A</v>
      </c>
      <c r="AK23" s="266" t="e">
        <f t="shared" si="65"/>
        <v>#N/A</v>
      </c>
      <c r="AL23" s="279" t="e">
        <f t="shared" ref="AL23:AL25" si="102">AK23-AK22</f>
        <v>#N/A</v>
      </c>
      <c r="AM23" s="284">
        <v>110</v>
      </c>
      <c r="AN23" s="270"/>
      <c r="AO23" s="271">
        <f t="shared" si="32"/>
        <v>0</v>
      </c>
      <c r="AP23" s="271"/>
      <c r="AQ23" s="273" t="e">
        <f t="shared" si="100"/>
        <v>#N/A</v>
      </c>
      <c r="AR23" s="273" t="e">
        <f t="shared" si="100"/>
        <v>#N/A</v>
      </c>
      <c r="AS23" s="285">
        <v>3035</v>
      </c>
      <c r="AT23" s="267" t="e">
        <f t="shared" si="1"/>
        <v>#N/A</v>
      </c>
      <c r="AU23" s="275" t="e">
        <f>AT23-AT22</f>
        <v>#N/A</v>
      </c>
      <c r="AV23" s="267" t="e">
        <f t="shared" si="66"/>
        <v>#N/A</v>
      </c>
      <c r="AW23" s="275" t="e">
        <f t="shared" si="67"/>
        <v>#N/A</v>
      </c>
      <c r="AX23" s="267" t="e">
        <f t="shared" si="68"/>
        <v>#N/A</v>
      </c>
      <c r="AY23" s="275" t="e">
        <f t="shared" si="69"/>
        <v>#N/A</v>
      </c>
      <c r="AZ23" s="267" t="e">
        <f t="shared" si="70"/>
        <v>#N/A</v>
      </c>
      <c r="BA23" s="275" t="e">
        <f t="shared" si="71"/>
        <v>#N/A</v>
      </c>
      <c r="BB23" s="267" t="e">
        <f t="shared" si="72"/>
        <v>#N/A</v>
      </c>
      <c r="BC23" s="275" t="e">
        <f t="shared" si="73"/>
        <v>#N/A</v>
      </c>
      <c r="BD23" s="267" t="e">
        <f t="shared" si="74"/>
        <v>#N/A</v>
      </c>
      <c r="BE23" s="275" t="e">
        <f t="shared" si="75"/>
        <v>#N/A</v>
      </c>
      <c r="BF23" s="267" t="e">
        <f t="shared" si="76"/>
        <v>#N/A</v>
      </c>
      <c r="BG23" s="275" t="e">
        <f t="shared" si="77"/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1"/>
      <c r="BO23" s="277" t="e">
        <f t="shared" si="14"/>
        <v>#N/A</v>
      </c>
      <c r="BP23" s="273"/>
      <c r="BQ23" s="273"/>
      <c r="BR23" s="273" t="e">
        <f t="shared" si="15"/>
        <v>#N/A</v>
      </c>
    </row>
    <row r="24" spans="1:70">
      <c r="A24" s="257">
        <f t="shared" si="16"/>
        <v>44932</v>
      </c>
      <c r="B24" s="258">
        <v>21</v>
      </c>
      <c r="C24" s="283">
        <f>[1]master!K25</f>
        <v>2505</v>
      </c>
      <c r="D24" s="260">
        <f t="shared" si="17"/>
        <v>165</v>
      </c>
      <c r="E24" s="261" t="e">
        <f t="shared" si="0"/>
        <v>#N/A</v>
      </c>
      <c r="F24" s="265" t="e">
        <f t="shared" si="26"/>
        <v>#N/A</v>
      </c>
      <c r="G24" s="267" t="e">
        <f t="shared" si="37"/>
        <v>#N/A</v>
      </c>
      <c r="H24" s="264" t="e">
        <f t="shared" si="35"/>
        <v>#N/A</v>
      </c>
      <c r="I24" s="267" t="e">
        <f t="shared" si="38"/>
        <v>#N/A</v>
      </c>
      <c r="J24" s="264" t="e">
        <f t="shared" si="36"/>
        <v>#N/A</v>
      </c>
      <c r="K24" s="267" t="e">
        <f t="shared" si="39"/>
        <v>#N/A</v>
      </c>
      <c r="L24" s="264" t="e">
        <f t="shared" si="40"/>
        <v>#N/A</v>
      </c>
      <c r="M24" s="267" t="e">
        <f t="shared" si="41"/>
        <v>#N/A</v>
      </c>
      <c r="N24" s="265" t="e">
        <f t="shared" si="42"/>
        <v>#N/A</v>
      </c>
      <c r="O24" s="267" t="e">
        <f t="shared" si="43"/>
        <v>#N/A</v>
      </c>
      <c r="P24" s="265" t="e">
        <f t="shared" si="44"/>
        <v>#N/A</v>
      </c>
      <c r="Q24" s="267" t="e">
        <f t="shared" si="45"/>
        <v>#N/A</v>
      </c>
      <c r="R24" s="265" t="e">
        <f t="shared" si="46"/>
        <v>#N/A</v>
      </c>
      <c r="S24" s="267" t="e">
        <f t="shared" si="47"/>
        <v>#N/A</v>
      </c>
      <c r="T24" s="265" t="e">
        <f t="shared" si="48"/>
        <v>#N/A</v>
      </c>
      <c r="U24" s="267" t="e">
        <f t="shared" si="49"/>
        <v>#N/A</v>
      </c>
      <c r="V24" s="265" t="e">
        <f t="shared" si="50"/>
        <v>#N/A</v>
      </c>
      <c r="W24" s="266" t="e">
        <f t="shared" si="51"/>
        <v>#N/A</v>
      </c>
      <c r="X24" s="265" t="e">
        <f t="shared" si="52"/>
        <v>#N/A</v>
      </c>
      <c r="Y24" s="266" t="e">
        <f t="shared" si="53"/>
        <v>#N/A</v>
      </c>
      <c r="Z24" s="265" t="e">
        <f t="shared" si="89"/>
        <v>#N/A</v>
      </c>
      <c r="AA24" s="267" t="e">
        <f t="shared" si="55"/>
        <v>#N/A</v>
      </c>
      <c r="AB24" s="265" t="e">
        <f t="shared" si="90"/>
        <v>#N/A</v>
      </c>
      <c r="AC24" s="267" t="e">
        <f t="shared" si="57"/>
        <v>#N/A</v>
      </c>
      <c r="AD24" s="265" t="e">
        <f t="shared" si="91"/>
        <v>#N/A</v>
      </c>
      <c r="AE24" s="267" t="e">
        <f t="shared" si="59"/>
        <v>#N/A</v>
      </c>
      <c r="AF24" s="265" t="e">
        <f t="shared" si="92"/>
        <v>#N/A</v>
      </c>
      <c r="AG24" s="267" t="e">
        <f t="shared" si="61"/>
        <v>#N/A</v>
      </c>
      <c r="AH24" s="265" t="e">
        <f t="shared" si="93"/>
        <v>#N/A</v>
      </c>
      <c r="AI24" s="266" t="e">
        <f t="shared" si="63"/>
        <v>#N/A</v>
      </c>
      <c r="AJ24" s="265" t="e">
        <f t="shared" si="64"/>
        <v>#N/A</v>
      </c>
      <c r="AK24" s="266" t="e">
        <f t="shared" si="65"/>
        <v>#N/A</v>
      </c>
      <c r="AL24" s="279" t="e">
        <f t="shared" si="102"/>
        <v>#N/A</v>
      </c>
      <c r="AM24" s="284">
        <v>114</v>
      </c>
      <c r="AN24" s="270"/>
      <c r="AO24" s="271">
        <f t="shared" si="32"/>
        <v>0</v>
      </c>
      <c r="AP24" s="271"/>
      <c r="AQ24" s="273" t="e">
        <f t="shared" si="100"/>
        <v>#N/A</v>
      </c>
      <c r="AR24" s="273" t="e">
        <f t="shared" si="100"/>
        <v>#N/A</v>
      </c>
      <c r="AS24" s="285">
        <v>3195</v>
      </c>
      <c r="AT24" s="267" t="e">
        <f t="shared" si="1"/>
        <v>#N/A</v>
      </c>
      <c r="AU24" s="275" t="e">
        <f t="shared" ref="AU24:AU31" si="103">AT24-AT23</f>
        <v>#N/A</v>
      </c>
      <c r="AV24" s="267" t="e">
        <f t="shared" si="66"/>
        <v>#N/A</v>
      </c>
      <c r="AW24" s="275" t="e">
        <f t="shared" si="67"/>
        <v>#N/A</v>
      </c>
      <c r="AX24" s="267" t="e">
        <f t="shared" si="68"/>
        <v>#N/A</v>
      </c>
      <c r="AY24" s="275" t="e">
        <f t="shared" si="69"/>
        <v>#N/A</v>
      </c>
      <c r="AZ24" s="267" t="e">
        <f t="shared" si="70"/>
        <v>#N/A</v>
      </c>
      <c r="BA24" s="275" t="e">
        <f t="shared" si="71"/>
        <v>#N/A</v>
      </c>
      <c r="BB24" s="267" t="e">
        <f t="shared" si="72"/>
        <v>#N/A</v>
      </c>
      <c r="BC24" s="275" t="e">
        <f t="shared" si="73"/>
        <v>#N/A</v>
      </c>
      <c r="BD24" s="267" t="e">
        <f t="shared" si="74"/>
        <v>#N/A</v>
      </c>
      <c r="BE24" s="275" t="e">
        <f t="shared" si="75"/>
        <v>#N/A</v>
      </c>
      <c r="BF24" s="267" t="e">
        <f t="shared" si="76"/>
        <v>#N/A</v>
      </c>
      <c r="BG24" s="275" t="e">
        <f t="shared" si="77"/>
        <v>#N/A</v>
      </c>
      <c r="BH24" s="267"/>
      <c r="BI24" s="275">
        <f t="shared" ref="BI24:BI31" si="104">BH24-BH23</f>
        <v>0</v>
      </c>
      <c r="BJ24" s="267"/>
      <c r="BK24" s="275">
        <f t="shared" ref="BK24:BK31" si="105">BJ24-BJ23</f>
        <v>0</v>
      </c>
      <c r="BL24" s="284">
        <v>104</v>
      </c>
      <c r="BM24" s="276"/>
      <c r="BN24" s="271"/>
      <c r="BO24" s="277" t="e">
        <f t="shared" si="14"/>
        <v>#N/A</v>
      </c>
      <c r="BP24" s="273"/>
      <c r="BQ24" s="273"/>
      <c r="BR24" s="273" t="e">
        <f t="shared" si="15"/>
        <v>#N/A</v>
      </c>
    </row>
    <row r="25" spans="1:70">
      <c r="A25" s="257">
        <f t="shared" si="16"/>
        <v>44939</v>
      </c>
      <c r="B25" s="258">
        <v>22</v>
      </c>
      <c r="C25" s="283">
        <f>[1]master!K26</f>
        <v>2675</v>
      </c>
      <c r="D25" s="260">
        <f t="shared" si="17"/>
        <v>170</v>
      </c>
      <c r="E25" s="261" t="e">
        <f t="shared" si="0"/>
        <v>#N/A</v>
      </c>
      <c r="F25" s="265" t="e">
        <f t="shared" si="26"/>
        <v>#N/A</v>
      </c>
      <c r="G25" s="267" t="e">
        <f t="shared" si="37"/>
        <v>#N/A</v>
      </c>
      <c r="H25" s="264" t="e">
        <f t="shared" si="35"/>
        <v>#N/A</v>
      </c>
      <c r="I25" s="267" t="e">
        <f t="shared" si="38"/>
        <v>#N/A</v>
      </c>
      <c r="J25" s="264" t="e">
        <f t="shared" si="36"/>
        <v>#N/A</v>
      </c>
      <c r="K25" s="267" t="e">
        <f t="shared" si="39"/>
        <v>#N/A</v>
      </c>
      <c r="L25" s="264" t="e">
        <f t="shared" si="40"/>
        <v>#N/A</v>
      </c>
      <c r="M25" s="267" t="e">
        <f t="shared" si="41"/>
        <v>#N/A</v>
      </c>
      <c r="N25" s="265" t="e">
        <f t="shared" si="42"/>
        <v>#N/A</v>
      </c>
      <c r="O25" s="267" t="e">
        <f t="shared" si="43"/>
        <v>#N/A</v>
      </c>
      <c r="P25" s="265" t="e">
        <f t="shared" si="44"/>
        <v>#N/A</v>
      </c>
      <c r="Q25" s="267" t="e">
        <f t="shared" si="45"/>
        <v>#N/A</v>
      </c>
      <c r="R25" s="265" t="e">
        <f t="shared" si="46"/>
        <v>#N/A</v>
      </c>
      <c r="S25" s="267" t="e">
        <f t="shared" si="47"/>
        <v>#N/A</v>
      </c>
      <c r="T25" s="265" t="e">
        <f t="shared" si="48"/>
        <v>#N/A</v>
      </c>
      <c r="U25" s="267" t="e">
        <f t="shared" si="49"/>
        <v>#N/A</v>
      </c>
      <c r="V25" s="265" t="e">
        <f t="shared" si="50"/>
        <v>#N/A</v>
      </c>
      <c r="W25" s="266" t="e">
        <f t="shared" si="51"/>
        <v>#N/A</v>
      </c>
      <c r="X25" s="265" t="e">
        <f t="shared" si="52"/>
        <v>#N/A</v>
      </c>
      <c r="Y25" s="266" t="e">
        <f t="shared" si="53"/>
        <v>#N/A</v>
      </c>
      <c r="Z25" s="265" t="e">
        <f t="shared" si="89"/>
        <v>#N/A</v>
      </c>
      <c r="AA25" s="267" t="e">
        <f t="shared" si="55"/>
        <v>#N/A</v>
      </c>
      <c r="AB25" s="265" t="e">
        <f t="shared" si="90"/>
        <v>#N/A</v>
      </c>
      <c r="AC25" s="267" t="e">
        <f t="shared" si="57"/>
        <v>#N/A</v>
      </c>
      <c r="AD25" s="265" t="e">
        <f t="shared" si="91"/>
        <v>#N/A</v>
      </c>
      <c r="AE25" s="267" t="e">
        <f t="shared" si="59"/>
        <v>#N/A</v>
      </c>
      <c r="AF25" s="265" t="e">
        <f t="shared" si="92"/>
        <v>#N/A</v>
      </c>
      <c r="AG25" s="267" t="e">
        <f t="shared" si="61"/>
        <v>#N/A</v>
      </c>
      <c r="AH25" s="265" t="e">
        <f t="shared" si="93"/>
        <v>#N/A</v>
      </c>
      <c r="AI25" s="266" t="e">
        <f t="shared" si="63"/>
        <v>#N/A</v>
      </c>
      <c r="AJ25" s="265" t="e">
        <f t="shared" si="64"/>
        <v>#N/A</v>
      </c>
      <c r="AK25" s="266" t="e">
        <f t="shared" si="65"/>
        <v>#N/A</v>
      </c>
      <c r="AL25" s="279" t="e">
        <f t="shared" si="102"/>
        <v>#N/A</v>
      </c>
      <c r="AM25" s="284">
        <v>117</v>
      </c>
      <c r="AN25" s="286"/>
      <c r="AO25" s="271">
        <f t="shared" si="32"/>
        <v>0</v>
      </c>
      <c r="AP25" s="271"/>
      <c r="AQ25" s="273" t="e">
        <f t="shared" si="100"/>
        <v>#N/A</v>
      </c>
      <c r="AR25" s="273" t="e">
        <f t="shared" si="100"/>
        <v>#N/A</v>
      </c>
      <c r="AS25" s="285">
        <v>3355</v>
      </c>
      <c r="AT25" s="267" t="e">
        <f t="shared" si="1"/>
        <v>#N/A</v>
      </c>
      <c r="AU25" s="275" t="e">
        <f t="shared" si="103"/>
        <v>#N/A</v>
      </c>
      <c r="AV25" s="267" t="e">
        <f t="shared" si="66"/>
        <v>#N/A</v>
      </c>
      <c r="AW25" s="275" t="e">
        <f t="shared" si="67"/>
        <v>#N/A</v>
      </c>
      <c r="AX25" s="267" t="e">
        <f t="shared" si="68"/>
        <v>#N/A</v>
      </c>
      <c r="AY25" s="275" t="e">
        <f t="shared" si="69"/>
        <v>#N/A</v>
      </c>
      <c r="AZ25" s="267" t="e">
        <f t="shared" si="70"/>
        <v>#N/A</v>
      </c>
      <c r="BA25" s="275" t="e">
        <f t="shared" si="71"/>
        <v>#N/A</v>
      </c>
      <c r="BB25" s="267" t="e">
        <f t="shared" si="72"/>
        <v>#N/A</v>
      </c>
      <c r="BC25" s="275" t="e">
        <f t="shared" si="73"/>
        <v>#N/A</v>
      </c>
      <c r="BD25" s="267" t="e">
        <f t="shared" si="74"/>
        <v>#N/A</v>
      </c>
      <c r="BE25" s="275" t="e">
        <f t="shared" si="75"/>
        <v>#N/A</v>
      </c>
      <c r="BF25" s="267" t="e">
        <f t="shared" si="76"/>
        <v>#N/A</v>
      </c>
      <c r="BG25" s="275" t="e">
        <f t="shared" si="77"/>
        <v>#N/A</v>
      </c>
      <c r="BH25" s="267"/>
      <c r="BI25" s="275">
        <f t="shared" si="104"/>
        <v>0</v>
      </c>
      <c r="BJ25" s="267"/>
      <c r="BK25" s="275">
        <f t="shared" si="105"/>
        <v>0</v>
      </c>
      <c r="BL25" s="284">
        <v>110</v>
      </c>
      <c r="BM25" s="276"/>
      <c r="BN25" s="271"/>
      <c r="BO25" s="277" t="e">
        <f t="shared" si="14"/>
        <v>#N/A</v>
      </c>
      <c r="BP25" s="273"/>
      <c r="BQ25" s="273"/>
      <c r="BR25" s="273" t="e">
        <f t="shared" si="15"/>
        <v>#N/A</v>
      </c>
    </row>
    <row r="26" spans="1:70">
      <c r="A26" s="257">
        <f t="shared" si="16"/>
        <v>44946</v>
      </c>
      <c r="B26" s="258">
        <v>23</v>
      </c>
      <c r="C26" s="283">
        <f>[1]master!K27</f>
        <v>2825</v>
      </c>
      <c r="D26" s="260">
        <f t="shared" si="17"/>
        <v>150</v>
      </c>
      <c r="E26" s="261" t="e">
        <f t="shared" si="0"/>
        <v>#N/A</v>
      </c>
      <c r="F26" s="265" t="e">
        <f t="shared" si="26"/>
        <v>#N/A</v>
      </c>
      <c r="G26" s="267" t="e">
        <f t="shared" si="37"/>
        <v>#N/A</v>
      </c>
      <c r="H26" s="264" t="e">
        <f t="shared" si="35"/>
        <v>#N/A</v>
      </c>
      <c r="I26" s="267" t="e">
        <f t="shared" si="38"/>
        <v>#N/A</v>
      </c>
      <c r="J26" s="264" t="e">
        <f t="shared" si="36"/>
        <v>#N/A</v>
      </c>
      <c r="K26" s="267" t="e">
        <f t="shared" si="39"/>
        <v>#N/A</v>
      </c>
      <c r="L26" s="264" t="e">
        <f t="shared" si="40"/>
        <v>#N/A</v>
      </c>
      <c r="M26" s="267" t="e">
        <f t="shared" si="41"/>
        <v>#N/A</v>
      </c>
      <c r="N26" s="265" t="e">
        <f t="shared" si="42"/>
        <v>#N/A</v>
      </c>
      <c r="O26" s="267" t="e">
        <f t="shared" si="43"/>
        <v>#N/A</v>
      </c>
      <c r="P26" s="265" t="e">
        <f t="shared" si="44"/>
        <v>#N/A</v>
      </c>
      <c r="Q26" s="267" t="e">
        <f t="shared" si="45"/>
        <v>#N/A</v>
      </c>
      <c r="R26" s="265" t="e">
        <f t="shared" si="46"/>
        <v>#N/A</v>
      </c>
      <c r="S26" s="267" t="e">
        <f t="shared" si="47"/>
        <v>#N/A</v>
      </c>
      <c r="T26" s="265" t="e">
        <f t="shared" si="48"/>
        <v>#N/A</v>
      </c>
      <c r="U26" s="267" t="e">
        <f t="shared" si="49"/>
        <v>#N/A</v>
      </c>
      <c r="V26" s="265" t="e">
        <f t="shared" si="50"/>
        <v>#N/A</v>
      </c>
      <c r="W26" s="266" t="e">
        <f t="shared" si="51"/>
        <v>#N/A</v>
      </c>
      <c r="X26" s="265" t="e">
        <f t="shared" si="52"/>
        <v>#N/A</v>
      </c>
      <c r="Y26" s="266" t="e">
        <f t="shared" si="53"/>
        <v>#N/A</v>
      </c>
      <c r="Z26" s="265" t="e">
        <f t="shared" si="89"/>
        <v>#N/A</v>
      </c>
      <c r="AA26" s="267" t="e">
        <f t="shared" si="55"/>
        <v>#N/A</v>
      </c>
      <c r="AB26" s="265" t="e">
        <f t="shared" si="90"/>
        <v>#N/A</v>
      </c>
      <c r="AC26" s="267" t="e">
        <f t="shared" si="57"/>
        <v>#N/A</v>
      </c>
      <c r="AD26" s="265" t="e">
        <f t="shared" si="91"/>
        <v>#N/A</v>
      </c>
      <c r="AE26" s="267" t="e">
        <f t="shared" si="59"/>
        <v>#N/A</v>
      </c>
      <c r="AF26" s="265" t="e">
        <f t="shared" si="92"/>
        <v>#N/A</v>
      </c>
      <c r="AG26" s="267" t="e">
        <f t="shared" si="61"/>
        <v>#N/A</v>
      </c>
      <c r="AH26" s="265" t="e">
        <f t="shared" si="93"/>
        <v>#N/A</v>
      </c>
      <c r="AI26" s="266" t="e">
        <f t="shared" si="63"/>
        <v>#N/A</v>
      </c>
      <c r="AJ26" s="265" t="e">
        <f t="shared" si="64"/>
        <v>#N/A</v>
      </c>
      <c r="AK26" s="266" t="e">
        <f t="shared" si="65"/>
        <v>#N/A</v>
      </c>
      <c r="AL26" s="265" t="e">
        <f t="shared" ref="AL26" si="106">AK26-AK25</f>
        <v>#N/A</v>
      </c>
      <c r="AM26" s="284">
        <v>119</v>
      </c>
      <c r="AN26" s="286"/>
      <c r="AO26" s="271">
        <f t="shared" si="32"/>
        <v>0</v>
      </c>
      <c r="AP26" s="271"/>
      <c r="AQ26" s="273" t="e">
        <f t="shared" si="100"/>
        <v>#N/A</v>
      </c>
      <c r="AR26" s="273" t="e">
        <f t="shared" si="100"/>
        <v>#N/A</v>
      </c>
      <c r="AS26" s="285">
        <v>3515</v>
      </c>
      <c r="AT26" s="267" t="e">
        <f t="shared" si="1"/>
        <v>#N/A</v>
      </c>
      <c r="AU26" s="275" t="e">
        <f t="shared" si="103"/>
        <v>#N/A</v>
      </c>
      <c r="AV26" s="267" t="e">
        <f t="shared" si="66"/>
        <v>#N/A</v>
      </c>
      <c r="AW26" s="275" t="e">
        <f t="shared" si="67"/>
        <v>#N/A</v>
      </c>
      <c r="AX26" s="267" t="e">
        <f t="shared" si="68"/>
        <v>#N/A</v>
      </c>
      <c r="AY26" s="275" t="e">
        <f t="shared" si="69"/>
        <v>#N/A</v>
      </c>
      <c r="AZ26" s="267" t="e">
        <f t="shared" si="70"/>
        <v>#N/A</v>
      </c>
      <c r="BA26" s="275" t="e">
        <f t="shared" si="71"/>
        <v>#N/A</v>
      </c>
      <c r="BB26" s="267" t="e">
        <f t="shared" si="72"/>
        <v>#N/A</v>
      </c>
      <c r="BC26" s="275" t="e">
        <f t="shared" si="73"/>
        <v>#N/A</v>
      </c>
      <c r="BD26" s="267" t="e">
        <f t="shared" si="74"/>
        <v>#N/A</v>
      </c>
      <c r="BE26" s="275" t="e">
        <f t="shared" si="75"/>
        <v>#N/A</v>
      </c>
      <c r="BF26" s="267" t="e">
        <f t="shared" si="76"/>
        <v>#N/A</v>
      </c>
      <c r="BG26" s="275" t="e">
        <f t="shared" si="77"/>
        <v>#N/A</v>
      </c>
      <c r="BH26" s="267"/>
      <c r="BI26" s="275">
        <f t="shared" si="104"/>
        <v>0</v>
      </c>
      <c r="BJ26" s="267"/>
      <c r="BK26" s="275">
        <f t="shared" si="105"/>
        <v>0</v>
      </c>
      <c r="BL26" s="284">
        <v>115</v>
      </c>
      <c r="BM26" s="276"/>
      <c r="BN26" s="271"/>
      <c r="BO26" s="277" t="e">
        <f t="shared" si="14"/>
        <v>#N/A</v>
      </c>
      <c r="BP26" s="273"/>
      <c r="BQ26" s="273"/>
      <c r="BR26" s="273" t="e">
        <f t="shared" si="15"/>
        <v>#N/A</v>
      </c>
    </row>
    <row r="27" spans="1:70">
      <c r="A27" s="257">
        <f t="shared" si="16"/>
        <v>44953</v>
      </c>
      <c r="B27" s="258">
        <v>24</v>
      </c>
      <c r="C27" s="283">
        <f>[1]master!K28</f>
        <v>2965</v>
      </c>
      <c r="D27" s="260">
        <f t="shared" si="17"/>
        <v>140</v>
      </c>
      <c r="E27" s="261" t="e">
        <f t="shared" si="0"/>
        <v>#N/A</v>
      </c>
      <c r="F27" s="265" t="e">
        <f t="shared" si="26"/>
        <v>#N/A</v>
      </c>
      <c r="G27" s="267" t="e">
        <f t="shared" si="37"/>
        <v>#N/A</v>
      </c>
      <c r="H27" s="264" t="e">
        <f t="shared" si="35"/>
        <v>#N/A</v>
      </c>
      <c r="I27" s="267" t="e">
        <f t="shared" si="38"/>
        <v>#N/A</v>
      </c>
      <c r="J27" s="264" t="e">
        <f t="shared" si="36"/>
        <v>#N/A</v>
      </c>
      <c r="K27" s="267" t="e">
        <f t="shared" si="39"/>
        <v>#N/A</v>
      </c>
      <c r="L27" s="264" t="e">
        <f t="shared" si="40"/>
        <v>#N/A</v>
      </c>
      <c r="M27" s="267" t="e">
        <f t="shared" si="41"/>
        <v>#N/A</v>
      </c>
      <c r="N27" s="265" t="e">
        <f t="shared" si="42"/>
        <v>#N/A</v>
      </c>
      <c r="O27" s="267" t="e">
        <f t="shared" si="43"/>
        <v>#N/A</v>
      </c>
      <c r="P27" s="265" t="e">
        <f t="shared" si="44"/>
        <v>#N/A</v>
      </c>
      <c r="Q27" s="267" t="e">
        <f t="shared" si="45"/>
        <v>#N/A</v>
      </c>
      <c r="R27" s="265" t="e">
        <f t="shared" si="46"/>
        <v>#N/A</v>
      </c>
      <c r="S27" s="267" t="e">
        <f t="shared" si="47"/>
        <v>#N/A</v>
      </c>
      <c r="T27" s="265" t="e">
        <f t="shared" si="48"/>
        <v>#N/A</v>
      </c>
      <c r="U27" s="267" t="e">
        <f t="shared" si="49"/>
        <v>#N/A</v>
      </c>
      <c r="V27" s="265" t="e">
        <f t="shared" si="50"/>
        <v>#N/A</v>
      </c>
      <c r="W27" s="266" t="e">
        <f t="shared" si="51"/>
        <v>#N/A</v>
      </c>
      <c r="X27" s="265" t="e">
        <f t="shared" si="52"/>
        <v>#N/A</v>
      </c>
      <c r="Y27" s="266" t="e">
        <f t="shared" si="53"/>
        <v>#N/A</v>
      </c>
      <c r="Z27" s="265" t="e">
        <f t="shared" si="89"/>
        <v>#N/A</v>
      </c>
      <c r="AA27" s="267" t="e">
        <f t="shared" si="55"/>
        <v>#N/A</v>
      </c>
      <c r="AB27" s="265" t="e">
        <f t="shared" si="90"/>
        <v>#N/A</v>
      </c>
      <c r="AC27" s="267" t="e">
        <f t="shared" si="57"/>
        <v>#N/A</v>
      </c>
      <c r="AD27" s="265" t="e">
        <f t="shared" si="91"/>
        <v>#N/A</v>
      </c>
      <c r="AE27" s="267" t="e">
        <f t="shared" si="59"/>
        <v>#N/A</v>
      </c>
      <c r="AF27" s="265" t="e">
        <f t="shared" si="92"/>
        <v>#N/A</v>
      </c>
      <c r="AG27" s="267" t="e">
        <f t="shared" si="61"/>
        <v>#N/A</v>
      </c>
      <c r="AH27" s="265" t="e">
        <f t="shared" si="93"/>
        <v>#N/A</v>
      </c>
      <c r="AI27" s="266" t="e">
        <f t="shared" si="63"/>
        <v>#N/A</v>
      </c>
      <c r="AJ27" s="265" t="e">
        <f t="shared" si="64"/>
        <v>#N/A</v>
      </c>
      <c r="AK27" s="266" t="e">
        <f t="shared" si="65"/>
        <v>#N/A</v>
      </c>
      <c r="AL27" s="265" t="e">
        <f t="shared" ref="AL27" si="107">AK27-AK26</f>
        <v>#N/A</v>
      </c>
      <c r="AM27" s="284">
        <v>121</v>
      </c>
      <c r="AN27" s="286"/>
      <c r="AO27" s="271">
        <f t="shared" si="32"/>
        <v>0</v>
      </c>
      <c r="AP27" s="271"/>
      <c r="AQ27" s="273" t="e">
        <f t="shared" si="100"/>
        <v>#N/A</v>
      </c>
      <c r="AR27" s="273" t="e">
        <f t="shared" si="100"/>
        <v>#N/A</v>
      </c>
      <c r="AS27" s="285">
        <v>3675</v>
      </c>
      <c r="AT27" s="267" t="e">
        <f t="shared" si="1"/>
        <v>#N/A</v>
      </c>
      <c r="AU27" s="275" t="e">
        <f t="shared" si="103"/>
        <v>#N/A</v>
      </c>
      <c r="AV27" s="267" t="e">
        <f t="shared" si="66"/>
        <v>#N/A</v>
      </c>
      <c r="AW27" s="275" t="e">
        <f t="shared" si="67"/>
        <v>#N/A</v>
      </c>
      <c r="AX27" s="267" t="e">
        <f t="shared" si="68"/>
        <v>#N/A</v>
      </c>
      <c r="AY27" s="275" t="e">
        <f t="shared" si="69"/>
        <v>#N/A</v>
      </c>
      <c r="AZ27" s="267" t="e">
        <f t="shared" si="70"/>
        <v>#N/A</v>
      </c>
      <c r="BA27" s="275" t="e">
        <f t="shared" si="71"/>
        <v>#N/A</v>
      </c>
      <c r="BB27" s="267" t="e">
        <f t="shared" si="72"/>
        <v>#N/A</v>
      </c>
      <c r="BC27" s="275" t="e">
        <f t="shared" si="73"/>
        <v>#N/A</v>
      </c>
      <c r="BD27" s="267" t="e">
        <f t="shared" si="74"/>
        <v>#N/A</v>
      </c>
      <c r="BE27" s="275" t="e">
        <f t="shared" si="75"/>
        <v>#N/A</v>
      </c>
      <c r="BF27" s="267" t="e">
        <f t="shared" si="76"/>
        <v>#N/A</v>
      </c>
      <c r="BG27" s="275" t="e">
        <f t="shared" si="77"/>
        <v>#N/A</v>
      </c>
      <c r="BH27" s="267"/>
      <c r="BI27" s="275">
        <f t="shared" si="104"/>
        <v>0</v>
      </c>
      <c r="BJ27" s="267"/>
      <c r="BK27" s="275">
        <f t="shared" si="105"/>
        <v>0</v>
      </c>
      <c r="BL27" s="284">
        <v>120</v>
      </c>
      <c r="BM27" s="276"/>
      <c r="BN27" s="271"/>
      <c r="BO27" s="277" t="e">
        <f t="shared" si="14"/>
        <v>#N/A</v>
      </c>
      <c r="BP27" s="273"/>
      <c r="BQ27" s="273"/>
      <c r="BR27" s="273" t="e">
        <f t="shared" si="15"/>
        <v>#N/A</v>
      </c>
    </row>
    <row r="28" spans="1:70">
      <c r="A28" s="287">
        <f t="shared" si="16"/>
        <v>44960</v>
      </c>
      <c r="B28" s="288">
        <v>25</v>
      </c>
      <c r="C28" s="289">
        <f>[1]master!K29</f>
        <v>3090</v>
      </c>
      <c r="D28" s="290">
        <f t="shared" si="17"/>
        <v>125</v>
      </c>
      <c r="E28" s="261" t="e">
        <f t="shared" si="0"/>
        <v>#N/A</v>
      </c>
      <c r="F28" s="310" t="e">
        <f t="shared" si="26"/>
        <v>#N/A</v>
      </c>
      <c r="G28" s="297" t="e">
        <f t="shared" si="37"/>
        <v>#N/A</v>
      </c>
      <c r="H28" s="264" t="e">
        <f t="shared" si="35"/>
        <v>#N/A</v>
      </c>
      <c r="I28" s="297" t="e">
        <f t="shared" si="38"/>
        <v>#N/A</v>
      </c>
      <c r="J28" s="264" t="e">
        <f t="shared" si="36"/>
        <v>#N/A</v>
      </c>
      <c r="K28" s="297" t="e">
        <f t="shared" si="39"/>
        <v>#N/A</v>
      </c>
      <c r="L28" s="264" t="e">
        <f t="shared" si="40"/>
        <v>#N/A</v>
      </c>
      <c r="M28" s="297" t="e">
        <f t="shared" si="41"/>
        <v>#N/A</v>
      </c>
      <c r="N28" s="310" t="e">
        <f t="shared" si="42"/>
        <v>#N/A</v>
      </c>
      <c r="O28" s="297" t="e">
        <f t="shared" si="43"/>
        <v>#N/A</v>
      </c>
      <c r="P28" s="310" t="e">
        <f t="shared" si="44"/>
        <v>#N/A</v>
      </c>
      <c r="Q28" s="297" t="e">
        <f t="shared" si="45"/>
        <v>#N/A</v>
      </c>
      <c r="R28" s="310" t="e">
        <f t="shared" si="46"/>
        <v>#N/A</v>
      </c>
      <c r="S28" s="297" t="e">
        <f t="shared" si="47"/>
        <v>#N/A</v>
      </c>
      <c r="T28" s="310" t="e">
        <f t="shared" si="48"/>
        <v>#N/A</v>
      </c>
      <c r="U28" s="297" t="e">
        <f t="shared" si="49"/>
        <v>#N/A</v>
      </c>
      <c r="V28" s="310" t="e">
        <f t="shared" si="50"/>
        <v>#N/A</v>
      </c>
      <c r="W28" s="297" t="e">
        <f t="shared" si="51"/>
        <v>#N/A</v>
      </c>
      <c r="X28" s="310" t="e">
        <f t="shared" si="52"/>
        <v>#N/A</v>
      </c>
      <c r="Y28" s="297" t="e">
        <f t="shared" si="53"/>
        <v>#N/A</v>
      </c>
      <c r="Z28" s="310" t="e">
        <f t="shared" si="89"/>
        <v>#N/A</v>
      </c>
      <c r="AA28" s="297" t="e">
        <f t="shared" si="55"/>
        <v>#N/A</v>
      </c>
      <c r="AB28" s="310" t="e">
        <f t="shared" si="90"/>
        <v>#N/A</v>
      </c>
      <c r="AC28" s="297" t="e">
        <f t="shared" si="57"/>
        <v>#N/A</v>
      </c>
      <c r="AD28" s="310" t="e">
        <f t="shared" si="91"/>
        <v>#N/A</v>
      </c>
      <c r="AE28" s="297" t="e">
        <f t="shared" si="59"/>
        <v>#N/A</v>
      </c>
      <c r="AF28" s="310" t="e">
        <f t="shared" si="92"/>
        <v>#N/A</v>
      </c>
      <c r="AG28" s="297" t="e">
        <f t="shared" si="61"/>
        <v>#N/A</v>
      </c>
      <c r="AH28" s="310" t="e">
        <f t="shared" si="93"/>
        <v>#N/A</v>
      </c>
      <c r="AI28" s="297" t="e">
        <f t="shared" si="63"/>
        <v>#N/A</v>
      </c>
      <c r="AJ28" s="310" t="e">
        <f t="shared" si="64"/>
        <v>#N/A</v>
      </c>
      <c r="AK28" s="297" t="e">
        <f t="shared" si="65"/>
        <v>#N/A</v>
      </c>
      <c r="AL28" s="265" t="e">
        <f t="shared" ref="AL28" si="108">AK28-AK27</f>
        <v>#N/A</v>
      </c>
      <c r="AM28" s="291">
        <v>123</v>
      </c>
      <c r="AN28" s="292"/>
      <c r="AO28" s="293">
        <f t="shared" si="32"/>
        <v>0</v>
      </c>
      <c r="AP28" s="293"/>
      <c r="AQ28" s="294" t="e">
        <f t="shared" si="100"/>
        <v>#N/A</v>
      </c>
      <c r="AR28" s="294" t="e">
        <f t="shared" si="100"/>
        <v>#N/A</v>
      </c>
      <c r="AS28" s="295">
        <v>3825</v>
      </c>
      <c r="AT28" s="267" t="e">
        <f t="shared" si="1"/>
        <v>#N/A</v>
      </c>
      <c r="AU28" s="296" t="e">
        <f t="shared" si="103"/>
        <v>#N/A</v>
      </c>
      <c r="AV28" s="297" t="e">
        <f t="shared" si="66"/>
        <v>#N/A</v>
      </c>
      <c r="AW28" s="296" t="e">
        <f t="shared" si="67"/>
        <v>#N/A</v>
      </c>
      <c r="AX28" s="267" t="e">
        <f t="shared" si="68"/>
        <v>#N/A</v>
      </c>
      <c r="AY28" s="296" t="e">
        <f t="shared" si="69"/>
        <v>#N/A</v>
      </c>
      <c r="AZ28" s="267" t="e">
        <f t="shared" si="70"/>
        <v>#N/A</v>
      </c>
      <c r="BA28" s="296" t="e">
        <f t="shared" si="71"/>
        <v>#N/A</v>
      </c>
      <c r="BB28" s="267" t="e">
        <f t="shared" si="72"/>
        <v>#N/A</v>
      </c>
      <c r="BC28" s="296" t="e">
        <f t="shared" si="73"/>
        <v>#N/A</v>
      </c>
      <c r="BD28" s="267" t="e">
        <f t="shared" si="74"/>
        <v>#N/A</v>
      </c>
      <c r="BE28" s="296" t="e">
        <f t="shared" si="75"/>
        <v>#N/A</v>
      </c>
      <c r="BF28" s="267" t="e">
        <f t="shared" si="76"/>
        <v>#N/A</v>
      </c>
      <c r="BG28" s="296" t="e">
        <f t="shared" si="77"/>
        <v>#N/A</v>
      </c>
      <c r="BH28" s="297"/>
      <c r="BI28" s="296">
        <f t="shared" si="104"/>
        <v>0</v>
      </c>
      <c r="BJ28" s="297"/>
      <c r="BK28" s="296">
        <f t="shared" si="105"/>
        <v>0</v>
      </c>
      <c r="BL28" s="291">
        <v>125</v>
      </c>
      <c r="BM28" s="294"/>
      <c r="BN28" s="293"/>
      <c r="BO28" s="298" t="e">
        <f t="shared" si="14"/>
        <v>#N/A</v>
      </c>
      <c r="BP28" s="294"/>
      <c r="BQ28" s="294"/>
      <c r="BR28" s="294" t="e">
        <f t="shared" si="15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17"/>
        <v>110</v>
      </c>
      <c r="E29" s="261" t="e">
        <f t="shared" si="0"/>
        <v>#N/A</v>
      </c>
      <c r="F29" s="265" t="e">
        <f t="shared" si="26"/>
        <v>#N/A</v>
      </c>
      <c r="G29" s="267" t="e">
        <f t="shared" si="37"/>
        <v>#N/A</v>
      </c>
      <c r="H29" s="264" t="e">
        <f t="shared" si="35"/>
        <v>#N/A</v>
      </c>
      <c r="I29" s="267" t="e">
        <f t="shared" si="38"/>
        <v>#N/A</v>
      </c>
      <c r="J29" s="264" t="e">
        <f t="shared" si="36"/>
        <v>#N/A</v>
      </c>
      <c r="K29" s="267" t="e">
        <f t="shared" si="39"/>
        <v>#N/A</v>
      </c>
      <c r="L29" s="264" t="e">
        <f t="shared" si="40"/>
        <v>#N/A</v>
      </c>
      <c r="M29" s="267" t="e">
        <f t="shared" si="41"/>
        <v>#N/A</v>
      </c>
      <c r="N29" s="265" t="e">
        <f t="shared" si="42"/>
        <v>#N/A</v>
      </c>
      <c r="O29" s="267" t="e">
        <f t="shared" si="43"/>
        <v>#N/A</v>
      </c>
      <c r="P29" s="265" t="e">
        <f t="shared" si="44"/>
        <v>#N/A</v>
      </c>
      <c r="Q29" s="267" t="e">
        <f t="shared" si="45"/>
        <v>#N/A</v>
      </c>
      <c r="R29" s="265" t="e">
        <f t="shared" si="46"/>
        <v>#N/A</v>
      </c>
      <c r="S29" s="267" t="e">
        <f t="shared" si="47"/>
        <v>#N/A</v>
      </c>
      <c r="T29" s="265" t="e">
        <f t="shared" si="48"/>
        <v>#N/A</v>
      </c>
      <c r="U29" s="267" t="e">
        <f t="shared" si="49"/>
        <v>#N/A</v>
      </c>
      <c r="V29" s="265" t="e">
        <f t="shared" si="50"/>
        <v>#N/A</v>
      </c>
      <c r="W29" s="266" t="e">
        <f t="shared" si="51"/>
        <v>#N/A</v>
      </c>
      <c r="X29" s="265" t="e">
        <f t="shared" si="52"/>
        <v>#N/A</v>
      </c>
      <c r="Y29" s="266" t="e">
        <f t="shared" si="53"/>
        <v>#N/A</v>
      </c>
      <c r="Z29" s="265" t="e">
        <f t="shared" si="89"/>
        <v>#N/A</v>
      </c>
      <c r="AA29" s="267" t="e">
        <f t="shared" si="55"/>
        <v>#N/A</v>
      </c>
      <c r="AB29" s="265" t="e">
        <f t="shared" si="90"/>
        <v>#N/A</v>
      </c>
      <c r="AC29" s="267" t="e">
        <f t="shared" si="57"/>
        <v>#N/A</v>
      </c>
      <c r="AD29" s="265" t="e">
        <f t="shared" si="91"/>
        <v>#N/A</v>
      </c>
      <c r="AE29" s="267" t="e">
        <f t="shared" si="59"/>
        <v>#N/A</v>
      </c>
      <c r="AF29" s="265" t="e">
        <f t="shared" si="92"/>
        <v>#N/A</v>
      </c>
      <c r="AG29" s="267" t="e">
        <f t="shared" si="61"/>
        <v>#N/A</v>
      </c>
      <c r="AH29" s="265" t="e">
        <f t="shared" si="93"/>
        <v>#N/A</v>
      </c>
      <c r="AI29" s="266" t="e">
        <f t="shared" si="63"/>
        <v>#N/A</v>
      </c>
      <c r="AJ29" s="265" t="e">
        <f t="shared" si="64"/>
        <v>#N/A</v>
      </c>
      <c r="AK29" s="266" t="e">
        <f t="shared" si="65"/>
        <v>#N/A</v>
      </c>
      <c r="AL29" s="265" t="e">
        <f t="shared" ref="AL29" si="109">AK29-AK28</f>
        <v>#N/A</v>
      </c>
      <c r="AM29" s="284"/>
      <c r="AN29" s="286"/>
      <c r="AO29" s="271"/>
      <c r="AP29" s="271"/>
      <c r="AQ29" s="273" t="e">
        <f t="shared" si="100"/>
        <v>#N/A</v>
      </c>
      <c r="AR29" s="273" t="e">
        <f t="shared" si="100"/>
        <v>#N/A</v>
      </c>
      <c r="AS29" s="285"/>
      <c r="AT29" s="267" t="e">
        <f t="shared" si="1"/>
        <v>#N/A</v>
      </c>
      <c r="AU29" s="275" t="e">
        <f t="shared" si="103"/>
        <v>#N/A</v>
      </c>
      <c r="AV29" s="267" t="e">
        <f t="shared" si="66"/>
        <v>#N/A</v>
      </c>
      <c r="AW29" s="275" t="e">
        <f t="shared" si="67"/>
        <v>#N/A</v>
      </c>
      <c r="AX29" s="267" t="e">
        <f t="shared" si="68"/>
        <v>#N/A</v>
      </c>
      <c r="AY29" s="275" t="e">
        <f t="shared" si="69"/>
        <v>#N/A</v>
      </c>
      <c r="AZ29" s="267" t="e">
        <f t="shared" si="70"/>
        <v>#N/A</v>
      </c>
      <c r="BA29" s="275" t="e">
        <f t="shared" si="71"/>
        <v>#N/A</v>
      </c>
      <c r="BB29" s="267" t="e">
        <f t="shared" si="72"/>
        <v>#N/A</v>
      </c>
      <c r="BC29" s="275" t="e">
        <f t="shared" si="73"/>
        <v>#N/A</v>
      </c>
      <c r="BD29" s="267" t="e">
        <f t="shared" si="74"/>
        <v>#N/A</v>
      </c>
      <c r="BE29" s="275" t="e">
        <f t="shared" si="75"/>
        <v>#N/A</v>
      </c>
      <c r="BF29" s="267" t="e">
        <f t="shared" si="76"/>
        <v>#N/A</v>
      </c>
      <c r="BG29" s="275" t="e">
        <f t="shared" si="77"/>
        <v>#N/A</v>
      </c>
      <c r="BH29" s="267"/>
      <c r="BI29" s="275">
        <f t="shared" si="104"/>
        <v>0</v>
      </c>
      <c r="BJ29" s="267"/>
      <c r="BK29" s="275">
        <f t="shared" si="105"/>
        <v>0</v>
      </c>
      <c r="BL29" s="284">
        <v>125</v>
      </c>
      <c r="BM29" s="276"/>
      <c r="BN29" s="271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0"/>
        <v>#N/A</v>
      </c>
      <c r="F30" s="265" t="e">
        <f t="shared" si="26"/>
        <v>#N/A</v>
      </c>
      <c r="G30" s="267" t="e">
        <f t="shared" si="37"/>
        <v>#N/A</v>
      </c>
      <c r="H30" s="264" t="e">
        <f t="shared" si="35"/>
        <v>#N/A</v>
      </c>
      <c r="I30" s="267" t="e">
        <f t="shared" si="38"/>
        <v>#N/A</v>
      </c>
      <c r="J30" s="264" t="e">
        <f t="shared" si="36"/>
        <v>#N/A</v>
      </c>
      <c r="K30" s="267" t="e">
        <f t="shared" si="39"/>
        <v>#N/A</v>
      </c>
      <c r="L30" s="264" t="e">
        <f t="shared" si="40"/>
        <v>#N/A</v>
      </c>
      <c r="M30" s="267" t="e">
        <f t="shared" si="41"/>
        <v>#N/A</v>
      </c>
      <c r="N30" s="265" t="e">
        <f t="shared" si="42"/>
        <v>#N/A</v>
      </c>
      <c r="O30" s="267" t="e">
        <f t="shared" si="43"/>
        <v>#N/A</v>
      </c>
      <c r="P30" s="265" t="e">
        <f t="shared" si="44"/>
        <v>#N/A</v>
      </c>
      <c r="Q30" s="267" t="e">
        <f t="shared" si="45"/>
        <v>#N/A</v>
      </c>
      <c r="R30" s="265" t="e">
        <f t="shared" si="46"/>
        <v>#N/A</v>
      </c>
      <c r="S30" s="267" t="e">
        <f t="shared" si="47"/>
        <v>#N/A</v>
      </c>
      <c r="T30" s="265" t="e">
        <f t="shared" si="48"/>
        <v>#N/A</v>
      </c>
      <c r="U30" s="267" t="e">
        <f t="shared" si="49"/>
        <v>#N/A</v>
      </c>
      <c r="V30" s="265" t="e">
        <f t="shared" si="50"/>
        <v>#N/A</v>
      </c>
      <c r="W30" s="266" t="e">
        <f t="shared" si="51"/>
        <v>#N/A</v>
      </c>
      <c r="X30" s="265" t="e">
        <f t="shared" si="52"/>
        <v>#N/A</v>
      </c>
      <c r="Y30" s="266" t="e">
        <f t="shared" si="53"/>
        <v>#N/A</v>
      </c>
      <c r="Z30" s="265" t="e">
        <f t="shared" si="89"/>
        <v>#N/A</v>
      </c>
      <c r="AA30" s="267" t="e">
        <f t="shared" si="55"/>
        <v>#N/A</v>
      </c>
      <c r="AB30" s="265" t="e">
        <f t="shared" si="90"/>
        <v>#N/A</v>
      </c>
      <c r="AC30" s="267" t="e">
        <f t="shared" si="57"/>
        <v>#N/A</v>
      </c>
      <c r="AD30" s="265" t="e">
        <f t="shared" si="91"/>
        <v>#N/A</v>
      </c>
      <c r="AE30" s="267" t="e">
        <f t="shared" si="59"/>
        <v>#N/A</v>
      </c>
      <c r="AF30" s="265" t="e">
        <f t="shared" si="92"/>
        <v>#N/A</v>
      </c>
      <c r="AG30" s="267" t="e">
        <f t="shared" si="61"/>
        <v>#N/A</v>
      </c>
      <c r="AH30" s="265" t="e">
        <f t="shared" si="93"/>
        <v>#N/A</v>
      </c>
      <c r="AI30" s="266" t="e">
        <f t="shared" si="63"/>
        <v>#N/A</v>
      </c>
      <c r="AJ30" s="265" t="e">
        <f t="shared" si="64"/>
        <v>#N/A</v>
      </c>
      <c r="AK30" s="266" t="e">
        <f t="shared" si="65"/>
        <v>#N/A</v>
      </c>
      <c r="AL30" s="279" t="e">
        <f t="shared" ref="AL30" si="110">AK30-AK29</f>
        <v>#N/A</v>
      </c>
      <c r="AM30" s="284"/>
      <c r="AN30" s="286"/>
      <c r="AO30" s="271"/>
      <c r="AP30" s="271"/>
      <c r="AQ30" s="273" t="e">
        <f t="shared" si="100"/>
        <v>#N/A</v>
      </c>
      <c r="AR30" s="273" t="e">
        <f t="shared" si="100"/>
        <v>#N/A</v>
      </c>
      <c r="AS30" s="285"/>
      <c r="AT30" s="267" t="e">
        <f t="shared" si="1"/>
        <v>#N/A</v>
      </c>
      <c r="AU30" s="275" t="e">
        <f t="shared" si="103"/>
        <v>#N/A</v>
      </c>
      <c r="AV30" s="267" t="e">
        <f t="shared" si="66"/>
        <v>#N/A</v>
      </c>
      <c r="AW30" s="275" t="e">
        <f t="shared" si="67"/>
        <v>#N/A</v>
      </c>
      <c r="AX30" s="267" t="e">
        <f t="shared" si="68"/>
        <v>#N/A</v>
      </c>
      <c r="AY30" s="275" t="e">
        <f t="shared" si="69"/>
        <v>#N/A</v>
      </c>
      <c r="AZ30" s="267" t="e">
        <f t="shared" si="70"/>
        <v>#N/A</v>
      </c>
      <c r="BA30" s="275" t="e">
        <f t="shared" si="71"/>
        <v>#N/A</v>
      </c>
      <c r="BB30" s="267" t="e">
        <f t="shared" si="72"/>
        <v>#N/A</v>
      </c>
      <c r="BC30" s="275" t="e">
        <f t="shared" si="73"/>
        <v>#N/A</v>
      </c>
      <c r="BD30" s="267" t="e">
        <f t="shared" si="74"/>
        <v>#N/A</v>
      </c>
      <c r="BE30" s="275" t="e">
        <f t="shared" si="75"/>
        <v>#N/A</v>
      </c>
      <c r="BF30" s="267" t="e">
        <f t="shared" si="76"/>
        <v>#N/A</v>
      </c>
      <c r="BG30" s="275" t="e">
        <f t="shared" si="77"/>
        <v>#N/A</v>
      </c>
      <c r="BH30" s="267"/>
      <c r="BI30" s="275">
        <f t="shared" si="104"/>
        <v>0</v>
      </c>
      <c r="BJ30" s="267"/>
      <c r="BK30" s="275">
        <f t="shared" si="105"/>
        <v>0</v>
      </c>
      <c r="BL30" s="284"/>
      <c r="BM30" s="276"/>
      <c r="BN30" s="271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0"/>
        <v>#N/A</v>
      </c>
      <c r="F31" s="265" t="e">
        <f t="shared" si="26"/>
        <v>#N/A</v>
      </c>
      <c r="G31" s="267" t="e">
        <f t="shared" si="37"/>
        <v>#N/A</v>
      </c>
      <c r="H31" s="264" t="e">
        <f t="shared" si="35"/>
        <v>#N/A</v>
      </c>
      <c r="I31" s="267" t="e">
        <f t="shared" si="38"/>
        <v>#N/A</v>
      </c>
      <c r="J31" s="264" t="e">
        <f t="shared" si="36"/>
        <v>#N/A</v>
      </c>
      <c r="K31" s="267" t="e">
        <f t="shared" si="39"/>
        <v>#N/A</v>
      </c>
      <c r="L31" s="264" t="e">
        <f t="shared" si="40"/>
        <v>#N/A</v>
      </c>
      <c r="M31" s="267" t="e">
        <f t="shared" si="41"/>
        <v>#N/A</v>
      </c>
      <c r="N31" s="265" t="e">
        <f t="shared" si="42"/>
        <v>#N/A</v>
      </c>
      <c r="O31" s="267" t="e">
        <f t="shared" si="43"/>
        <v>#N/A</v>
      </c>
      <c r="P31" s="265" t="e">
        <f t="shared" si="44"/>
        <v>#N/A</v>
      </c>
      <c r="Q31" s="267" t="e">
        <f t="shared" si="45"/>
        <v>#N/A</v>
      </c>
      <c r="R31" s="265" t="e">
        <f t="shared" si="46"/>
        <v>#N/A</v>
      </c>
      <c r="S31" s="267" t="e">
        <f t="shared" si="47"/>
        <v>#N/A</v>
      </c>
      <c r="T31" s="265" t="e">
        <f t="shared" si="48"/>
        <v>#N/A</v>
      </c>
      <c r="U31" s="267" t="e">
        <f t="shared" si="49"/>
        <v>#N/A</v>
      </c>
      <c r="V31" s="265" t="e">
        <f t="shared" si="50"/>
        <v>#N/A</v>
      </c>
      <c r="W31" s="266" t="e">
        <f t="shared" si="51"/>
        <v>#N/A</v>
      </c>
      <c r="X31" s="265" t="e">
        <f t="shared" si="52"/>
        <v>#N/A</v>
      </c>
      <c r="Y31" s="266" t="e">
        <f t="shared" si="53"/>
        <v>#N/A</v>
      </c>
      <c r="Z31" s="265" t="e">
        <f t="shared" si="89"/>
        <v>#N/A</v>
      </c>
      <c r="AA31" s="267" t="e">
        <f t="shared" si="55"/>
        <v>#N/A</v>
      </c>
      <c r="AB31" s="265" t="e">
        <f t="shared" si="90"/>
        <v>#N/A</v>
      </c>
      <c r="AC31" s="267" t="e">
        <f t="shared" si="57"/>
        <v>#N/A</v>
      </c>
      <c r="AD31" s="265" t="e">
        <f t="shared" si="91"/>
        <v>#N/A</v>
      </c>
      <c r="AE31" s="267" t="e">
        <f t="shared" si="59"/>
        <v>#N/A</v>
      </c>
      <c r="AF31" s="265" t="e">
        <f t="shared" si="92"/>
        <v>#N/A</v>
      </c>
      <c r="AG31" s="267" t="e">
        <f t="shared" si="61"/>
        <v>#N/A</v>
      </c>
      <c r="AH31" s="265" t="e">
        <f t="shared" si="93"/>
        <v>#N/A</v>
      </c>
      <c r="AI31" s="266" t="e">
        <f t="shared" si="63"/>
        <v>#N/A</v>
      </c>
      <c r="AJ31" s="265" t="e">
        <f t="shared" si="64"/>
        <v>#N/A</v>
      </c>
      <c r="AK31" s="266" t="e">
        <f t="shared" si="65"/>
        <v>#N/A</v>
      </c>
      <c r="AL31" s="279" t="e">
        <f t="shared" ref="AL31" si="111">AK31-AK30</f>
        <v>#N/A</v>
      </c>
      <c r="AM31" s="284"/>
      <c r="AN31" s="286"/>
      <c r="AO31" s="271"/>
      <c r="AP31" s="271"/>
      <c r="AQ31" s="273" t="e">
        <f t="shared" si="100"/>
        <v>#N/A</v>
      </c>
      <c r="AR31" s="273" t="e">
        <f t="shared" si="100"/>
        <v>#N/A</v>
      </c>
      <c r="AS31" s="285"/>
      <c r="AT31" s="267" t="e">
        <f t="shared" si="1"/>
        <v>#N/A</v>
      </c>
      <c r="AU31" s="275" t="e">
        <f t="shared" si="103"/>
        <v>#N/A</v>
      </c>
      <c r="AV31" s="267" t="e">
        <f t="shared" si="66"/>
        <v>#N/A</v>
      </c>
      <c r="AW31" s="275" t="e">
        <f t="shared" si="67"/>
        <v>#N/A</v>
      </c>
      <c r="AX31" s="267" t="e">
        <f t="shared" si="68"/>
        <v>#N/A</v>
      </c>
      <c r="AY31" s="275" t="e">
        <f t="shared" si="69"/>
        <v>#N/A</v>
      </c>
      <c r="AZ31" s="267" t="e">
        <f t="shared" si="70"/>
        <v>#N/A</v>
      </c>
      <c r="BA31" s="275" t="e">
        <f t="shared" si="71"/>
        <v>#N/A</v>
      </c>
      <c r="BB31" s="267" t="e">
        <f t="shared" si="72"/>
        <v>#N/A</v>
      </c>
      <c r="BC31" s="275" t="e">
        <f t="shared" si="73"/>
        <v>#N/A</v>
      </c>
      <c r="BD31" s="267" t="e">
        <f t="shared" si="74"/>
        <v>#N/A</v>
      </c>
      <c r="BE31" s="275" t="e">
        <f t="shared" si="75"/>
        <v>#N/A</v>
      </c>
      <c r="BF31" s="267" t="e">
        <f t="shared" si="76"/>
        <v>#N/A</v>
      </c>
      <c r="BG31" s="275" t="e">
        <f t="shared" si="77"/>
        <v>#N/A</v>
      </c>
      <c r="BH31" s="267"/>
      <c r="BI31" s="275">
        <f t="shared" si="104"/>
        <v>0</v>
      </c>
      <c r="BJ31" s="267"/>
      <c r="BK31" s="275">
        <f t="shared" si="105"/>
        <v>0</v>
      </c>
      <c r="BL31" s="284"/>
      <c r="BM31" s="276"/>
      <c r="BN31" s="271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33" priority="2" operator="greaterThan">
      <formula>0</formula>
    </cfRule>
    <cfRule type="cellIs" dxfId="32" priority="3" operator="lessThan">
      <formula>0</formula>
    </cfRule>
  </conditionalFormatting>
  <conditionalFormatting sqref="E1:BR1048576">
    <cfRule type="containsErrors" dxfId="31" priority="1">
      <formula>ISERROR(E1)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7030A0"/>
  </sheetPr>
  <dimension ref="A1:EV39"/>
  <sheetViews>
    <sheetView zoomScale="75" zoomScaleNormal="75" workbookViewId="0">
      <pane xSplit="4" ySplit="3" topLeftCell="AA6" activePane="bottomRight" state="frozen"/>
      <selection pane="bottomRight" activeCell="AT12" sqref="AT12"/>
      <selection pane="bottomLeft" activeCell="A4" sqref="A4"/>
      <selection pane="topRight" activeCell="E1" sqref="E1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0" style="222" hidden="1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70" width="8.625" style="222"/>
    <col min="71" max="106" width="0.875" style="222" customWidth="1"/>
    <col min="107" max="107" width="12.375" style="222" customWidth="1"/>
    <col min="108" max="108" width="14.875" style="222" customWidth="1"/>
    <col min="109" max="109" width="11.75" style="222" customWidth="1"/>
    <col min="110" max="110" width="7.75" style="222" customWidth="1"/>
    <col min="111" max="111" width="8.5" style="222" customWidth="1"/>
    <col min="112" max="112" width="9.875" style="222" customWidth="1"/>
    <col min="113" max="113" width="5.625" style="222" customWidth="1"/>
    <col min="114" max="114" width="14.625" style="222" customWidth="1"/>
    <col min="115" max="115" width="16.25" style="222" customWidth="1"/>
    <col min="116" max="116" width="11" style="222" customWidth="1"/>
    <col min="117" max="125" width="1.125" style="222" customWidth="1"/>
    <col min="126" max="126" width="12.375" style="222" customWidth="1"/>
    <col min="127" max="127" width="14.875" style="222" customWidth="1"/>
    <col min="128" max="142" width="5.75" style="222" customWidth="1"/>
    <col min="143" max="143" width="6.375" style="222" customWidth="1"/>
    <col min="144" max="149" width="6.625" style="222" customWidth="1"/>
    <col min="150" max="150" width="6.875" style="222" customWidth="1"/>
    <col min="151" max="152" width="10.25" style="222" customWidth="1"/>
    <col min="153" max="16384" width="8.625" style="222"/>
  </cols>
  <sheetData>
    <row r="1" spans="1:152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2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29</v>
      </c>
    </row>
    <row r="3" spans="1:152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248"/>
      <c r="BO3" s="256" t="s">
        <v>8</v>
      </c>
      <c r="BP3" s="249" t="s">
        <v>74</v>
      </c>
      <c r="BQ3" s="249" t="s">
        <v>75</v>
      </c>
      <c r="BR3" s="250" t="s">
        <v>71</v>
      </c>
      <c r="DV3" s="323" t="s">
        <v>46</v>
      </c>
      <c r="DW3" s="324" t="s">
        <v>29</v>
      </c>
    </row>
    <row r="4" spans="1:152">
      <c r="A4" s="257">
        <v>44792</v>
      </c>
      <c r="B4" s="258">
        <v>1</v>
      </c>
      <c r="C4" s="259">
        <f>[1]master!K5</f>
        <v>115</v>
      </c>
      <c r="D4" s="260"/>
      <c r="E4" s="261"/>
      <c r="F4" s="262"/>
      <c r="G4" s="263"/>
      <c r="H4" s="262"/>
      <c r="I4" s="263"/>
      <c r="J4" s="262"/>
      <c r="K4" s="263"/>
      <c r="L4" s="262"/>
      <c r="M4" s="263"/>
      <c r="N4" s="262"/>
      <c r="O4" s="263"/>
      <c r="P4" s="262"/>
      <c r="Q4" s="263"/>
      <c r="R4" s="262"/>
      <c r="S4" s="263"/>
      <c r="T4" s="302"/>
      <c r="U4" s="263"/>
      <c r="V4" s="275"/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f>IF(DE7&gt;0,DE7,NA())</f>
        <v>#N/A</v>
      </c>
      <c r="AR4" s="273" t="e">
        <f>IF(DF7&gt;0,DF7,NA())</f>
        <v>#N/A</v>
      </c>
      <c r="AS4" s="274">
        <v>150</v>
      </c>
      <c r="AT4" s="267"/>
      <c r="AU4" s="275"/>
      <c r="AV4" s="267"/>
      <c r="AW4" s="275"/>
      <c r="AX4" s="267"/>
      <c r="AY4" s="275"/>
      <c r="AZ4" s="267"/>
      <c r="BA4" s="275"/>
      <c r="BB4" s="267"/>
      <c r="BC4" s="275"/>
      <c r="BD4" s="267"/>
      <c r="BE4" s="275"/>
      <c r="BF4" s="267"/>
      <c r="BG4" s="275"/>
      <c r="BH4" s="267"/>
      <c r="BI4" s="275"/>
      <c r="BJ4" s="267"/>
      <c r="BK4" s="275"/>
      <c r="BL4" s="269">
        <v>31</v>
      </c>
      <c r="BM4" s="276"/>
      <c r="BN4" s="271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</row>
    <row r="5" spans="1:152">
      <c r="A5" s="257">
        <f>A4+7</f>
        <v>44799</v>
      </c>
      <c r="B5" s="258">
        <v>2</v>
      </c>
      <c r="C5" s="259">
        <f>[1]master!K6</f>
        <v>215</v>
      </c>
      <c r="D5" s="260">
        <f>C5-C4</f>
        <v>100</v>
      </c>
      <c r="E5" s="261"/>
      <c r="F5" s="264">
        <f>E5-E4</f>
        <v>0</v>
      </c>
      <c r="G5" s="263"/>
      <c r="H5" s="264"/>
      <c r="I5" s="263"/>
      <c r="J5" s="264"/>
      <c r="K5" s="263"/>
      <c r="L5" s="264"/>
      <c r="M5" s="263"/>
      <c r="N5" s="264"/>
      <c r="O5" s="263"/>
      <c r="P5" s="264"/>
      <c r="Q5" s="263"/>
      <c r="R5" s="264"/>
      <c r="S5" s="263"/>
      <c r="T5" s="264"/>
      <c r="U5" s="263"/>
      <c r="V5" s="265"/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79" t="e">
        <f>#REF!-AK8</f>
        <v>#REF!</v>
      </c>
      <c r="AM5" s="269">
        <v>28</v>
      </c>
      <c r="AN5" s="270"/>
      <c r="AO5" s="271">
        <f>AN5-AN4</f>
        <v>0</v>
      </c>
      <c r="AP5" s="271"/>
      <c r="AQ5" s="272" t="e">
        <f t="shared" ref="AQ5:AR20" si="0">IF(DE8&gt;0,DE8,NA())</f>
        <v>#N/A</v>
      </c>
      <c r="AR5" s="273" t="e">
        <f t="shared" si="0"/>
        <v>#N/A</v>
      </c>
      <c r="AS5" s="274">
        <v>320</v>
      </c>
      <c r="AT5" s="267"/>
      <c r="AU5" s="275">
        <f>AT5-AT4</f>
        <v>0</v>
      </c>
      <c r="AV5" s="267"/>
      <c r="AW5" s="275"/>
      <c r="AX5" s="267"/>
      <c r="AY5" s="275"/>
      <c r="AZ5" s="267"/>
      <c r="BA5" s="275"/>
      <c r="BB5" s="267"/>
      <c r="BC5" s="275"/>
      <c r="BD5" s="267"/>
      <c r="BE5" s="275"/>
      <c r="BF5" s="267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1"/>
      <c r="BO5" s="277" t="e">
        <f t="shared" ref="BO5:BO28" si="1">IF(DH8&gt;0,DH8,NA())</f>
        <v>#N/A</v>
      </c>
      <c r="BP5" s="273"/>
      <c r="BQ5" s="273"/>
      <c r="BR5" s="273" t="e">
        <f t="shared" ref="BR5:BR28" si="2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3" t="s">
        <v>7</v>
      </c>
      <c r="DW5" s="323" t="s">
        <v>6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/>
      <c r="EN5" s="324"/>
      <c r="EO5" s="324"/>
      <c r="EP5" s="324"/>
      <c r="EQ5" s="324"/>
      <c r="ER5" s="324"/>
      <c r="ES5" s="324"/>
      <c r="ET5" s="324"/>
      <c r="EU5" s="324"/>
      <c r="EV5"/>
    </row>
    <row r="6" spans="1:152">
      <c r="A6" s="257">
        <f t="shared" ref="A6:A28" si="3">A5+7</f>
        <v>44806</v>
      </c>
      <c r="B6" s="258">
        <v>3</v>
      </c>
      <c r="C6" s="259">
        <f>[1]master!K7</f>
        <v>335</v>
      </c>
      <c r="D6" s="260">
        <f t="shared" ref="D6:D29" si="4">C6-C5</f>
        <v>120</v>
      </c>
      <c r="E6" s="261"/>
      <c r="F6" s="303">
        <f t="shared" ref="F6:F7" si="5">E6-E5</f>
        <v>0</v>
      </c>
      <c r="G6" s="263"/>
      <c r="H6" s="264"/>
      <c r="I6" s="263"/>
      <c r="J6" s="264"/>
      <c r="K6" s="263"/>
      <c r="L6" s="264"/>
      <c r="M6" s="263"/>
      <c r="N6" s="264"/>
      <c r="O6" s="263"/>
      <c r="P6" s="264"/>
      <c r="Q6" s="263"/>
      <c r="R6" s="264"/>
      <c r="S6" s="263"/>
      <c r="T6" s="264"/>
      <c r="U6" s="263"/>
      <c r="V6" s="265"/>
      <c r="W6" s="263"/>
      <c r="X6" s="265"/>
      <c r="Y6" s="263"/>
      <c r="Z6" s="265"/>
      <c r="AA6" s="263"/>
      <c r="AB6" s="265"/>
      <c r="AC6" s="263"/>
      <c r="AD6" s="265"/>
      <c r="AE6" s="267"/>
      <c r="AF6" s="265"/>
      <c r="AG6" s="267"/>
      <c r="AH6" s="265"/>
      <c r="AI6" s="266"/>
      <c r="AJ6" s="265"/>
      <c r="AK6" s="267"/>
      <c r="AL6" s="279" t="e">
        <f>AK9-#REF!</f>
        <v>#REF!</v>
      </c>
      <c r="AM6" s="269">
        <v>31</v>
      </c>
      <c r="AN6" s="270"/>
      <c r="AO6" s="271">
        <f>AN6-AN5</f>
        <v>0</v>
      </c>
      <c r="AP6" s="271"/>
      <c r="AQ6" s="272" t="e">
        <f t="shared" si="0"/>
        <v>#N/A</v>
      </c>
      <c r="AR6" s="273" t="e">
        <f t="shared" si="0"/>
        <v>#N/A</v>
      </c>
      <c r="AS6" s="274">
        <v>525</v>
      </c>
      <c r="AT6" s="267"/>
      <c r="AU6" s="275">
        <f>AT6-AT5</f>
        <v>0</v>
      </c>
      <c r="AV6" s="267"/>
      <c r="AW6" s="275"/>
      <c r="AX6" s="267"/>
      <c r="AY6" s="275"/>
      <c r="AZ6" s="267"/>
      <c r="BA6" s="275"/>
      <c r="BB6" s="267"/>
      <c r="BC6" s="275"/>
      <c r="BD6" s="267"/>
      <c r="BE6" s="275"/>
      <c r="BF6" s="267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1"/>
      <c r="BO6" s="277" t="e">
        <f t="shared" si="1"/>
        <v>#N/A</v>
      </c>
      <c r="BP6" s="273"/>
      <c r="BQ6" s="273"/>
      <c r="BR6" s="273" t="e">
        <f t="shared" si="2"/>
        <v>#N/A</v>
      </c>
      <c r="DC6" s="323" t="s">
        <v>17</v>
      </c>
      <c r="DD6" s="324"/>
      <c r="DE6" s="324"/>
      <c r="DF6" s="324"/>
      <c r="DV6" s="324"/>
      <c r="DW6" s="324" t="s">
        <v>11</v>
      </c>
      <c r="DX6" s="324"/>
      <c r="DY6" s="324"/>
      <c r="DZ6" s="324"/>
      <c r="EA6" s="324"/>
      <c r="EB6" s="324"/>
      <c r="EC6" s="324"/>
      <c r="ED6" s="324"/>
      <c r="EE6" s="324"/>
      <c r="EF6" s="324"/>
      <c r="EG6" s="324"/>
      <c r="EH6" s="324"/>
      <c r="EI6" s="324"/>
      <c r="EJ6" s="324"/>
      <c r="EK6" s="324"/>
      <c r="EL6" s="324"/>
      <c r="EM6" s="324" t="s">
        <v>12</v>
      </c>
      <c r="EN6" s="324" t="s">
        <v>13</v>
      </c>
      <c r="EO6" s="324"/>
      <c r="EP6" s="324"/>
      <c r="EQ6" s="324"/>
      <c r="ER6" s="324"/>
      <c r="ES6" s="324"/>
      <c r="ET6" s="324" t="s">
        <v>14</v>
      </c>
      <c r="EU6" s="324" t="s">
        <v>79</v>
      </c>
      <c r="EV6"/>
    </row>
    <row r="7" spans="1:152">
      <c r="A7" s="257">
        <f t="shared" si="3"/>
        <v>44813</v>
      </c>
      <c r="B7" s="258">
        <v>4</v>
      </c>
      <c r="C7" s="259">
        <f>[1]master!K8</f>
        <v>470</v>
      </c>
      <c r="D7" s="260">
        <f t="shared" si="4"/>
        <v>135</v>
      </c>
      <c r="E7" s="261"/>
      <c r="F7" s="303">
        <f t="shared" si="5"/>
        <v>0</v>
      </c>
      <c r="G7" s="263"/>
      <c r="H7" s="264"/>
      <c r="I7" s="263"/>
      <c r="J7" s="264"/>
      <c r="K7" s="263"/>
      <c r="L7" s="264"/>
      <c r="M7" s="263"/>
      <c r="N7" s="264"/>
      <c r="O7" s="263"/>
      <c r="P7" s="264"/>
      <c r="Q7" s="263"/>
      <c r="R7" s="264"/>
      <c r="S7" s="263"/>
      <c r="T7" s="264"/>
      <c r="U7" s="267"/>
      <c r="V7" s="265"/>
      <c r="W7" s="266"/>
      <c r="X7" s="265"/>
      <c r="Y7" s="266"/>
      <c r="Z7" s="265"/>
      <c r="AA7" s="267"/>
      <c r="AB7" s="265"/>
      <c r="AC7" s="267"/>
      <c r="AD7" s="265"/>
      <c r="AE7" s="267"/>
      <c r="AF7" s="265"/>
      <c r="AG7" s="267"/>
      <c r="AH7" s="265"/>
      <c r="AI7" s="266"/>
      <c r="AJ7" s="265"/>
      <c r="AK7" s="266"/>
      <c r="AL7" s="279" t="e">
        <f>#REF!-AK9</f>
        <v>#REF!</v>
      </c>
      <c r="AM7" s="269">
        <v>33</v>
      </c>
      <c r="AN7" s="270"/>
      <c r="AO7" s="271">
        <f t="shared" ref="AO7:AO28" si="6">AN7-AN6</f>
        <v>0</v>
      </c>
      <c r="AP7" s="271"/>
      <c r="AQ7" s="272"/>
      <c r="AR7" s="273" t="e">
        <f t="shared" si="0"/>
        <v>#N/A</v>
      </c>
      <c r="AS7" s="274">
        <v>755</v>
      </c>
      <c r="AT7" s="267"/>
      <c r="AU7" s="311">
        <v>0</v>
      </c>
      <c r="AV7" s="267"/>
      <c r="AW7" s="275"/>
      <c r="AX7" s="267"/>
      <c r="AY7" s="275"/>
      <c r="AZ7" s="267"/>
      <c r="BA7" s="275"/>
      <c r="BB7" s="267"/>
      <c r="BC7" s="275"/>
      <c r="BD7" s="267"/>
      <c r="BE7" s="275"/>
      <c r="BF7" s="267"/>
      <c r="BG7" s="275"/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1"/>
      <c r="BO7" s="277" t="e">
        <f t="shared" si="1"/>
        <v>#N/A</v>
      </c>
      <c r="BP7" s="273"/>
      <c r="BQ7" s="273"/>
      <c r="BR7" s="273" t="e">
        <f t="shared" si="2"/>
        <v>#N/A</v>
      </c>
      <c r="DV7" s="323" t="s">
        <v>17</v>
      </c>
      <c r="DW7" s="324">
        <v>1</v>
      </c>
      <c r="DX7" s="324">
        <v>2</v>
      </c>
      <c r="DY7" s="324">
        <v>3</v>
      </c>
      <c r="DZ7" s="324">
        <v>4</v>
      </c>
      <c r="EA7" s="324">
        <v>5</v>
      </c>
      <c r="EB7" s="324">
        <v>6</v>
      </c>
      <c r="EC7" s="324">
        <v>7</v>
      </c>
      <c r="ED7" s="324">
        <v>8</v>
      </c>
      <c r="EE7" s="324">
        <v>9</v>
      </c>
      <c r="EF7" s="324">
        <v>10</v>
      </c>
      <c r="EG7" s="324">
        <v>11</v>
      </c>
      <c r="EH7" s="324">
        <v>12</v>
      </c>
      <c r="EI7" s="324">
        <v>13</v>
      </c>
      <c r="EJ7" s="324">
        <v>14</v>
      </c>
      <c r="EK7" s="324">
        <v>15</v>
      </c>
      <c r="EL7" s="324">
        <v>16</v>
      </c>
      <c r="EM7" s="324"/>
      <c r="EN7" s="324">
        <v>2</v>
      </c>
      <c r="EO7" s="324">
        <v>3</v>
      </c>
      <c r="EP7" s="324">
        <v>4</v>
      </c>
      <c r="EQ7" s="324">
        <v>5</v>
      </c>
      <c r="ER7" s="324">
        <v>6</v>
      </c>
      <c r="ES7" s="324">
        <v>7</v>
      </c>
      <c r="ET7" s="324"/>
      <c r="EU7" s="324"/>
      <c r="EV7"/>
    </row>
    <row r="8" spans="1:152">
      <c r="A8" s="257">
        <f t="shared" si="3"/>
        <v>44820</v>
      </c>
      <c r="B8" s="258">
        <v>5</v>
      </c>
      <c r="C8" s="259">
        <f>[1]master!K9</f>
        <v>590</v>
      </c>
      <c r="D8" s="260">
        <f t="shared" si="4"/>
        <v>120</v>
      </c>
      <c r="E8" s="261">
        <f>AVERAGE(G8,I8,K8,M8,O8,Q8,S8,U8,W8,Y8,AA8,AC8,AE8,AG8,AI8,AK8)</f>
        <v>550.625</v>
      </c>
      <c r="F8" s="303">
        <f>E8-E7</f>
        <v>550.625</v>
      </c>
      <c r="G8" s="263">
        <f>IF(DW8&gt;0,DW8,NA())</f>
        <v>480</v>
      </c>
      <c r="H8" s="303">
        <f>G8-G7</f>
        <v>480</v>
      </c>
      <c r="I8" s="305">
        <f>IF(DX8&gt;0,DX8,NA())</f>
        <v>502</v>
      </c>
      <c r="J8" s="303">
        <f>I8-I7</f>
        <v>502</v>
      </c>
      <c r="K8" s="306">
        <f>IF(DY8&gt;0,DY8,NA())</f>
        <v>543</v>
      </c>
      <c r="L8" s="303">
        <f>K8-K7</f>
        <v>543</v>
      </c>
      <c r="M8" s="307">
        <f>IF(DZ8&gt;0,DZ8,NA())</f>
        <v>509</v>
      </c>
      <c r="N8" s="303">
        <f>M8-M7</f>
        <v>509</v>
      </c>
      <c r="O8" s="308">
        <f>IF(EA8&gt;0,EA8,NA())</f>
        <v>529</v>
      </c>
      <c r="P8" s="303">
        <f>O8-O7</f>
        <v>529</v>
      </c>
      <c r="Q8" s="309">
        <f>IF(EB8&gt;0,EB8,NA())</f>
        <v>513</v>
      </c>
      <c r="R8" s="303">
        <f>Q8-Q7</f>
        <v>513</v>
      </c>
      <c r="S8" s="267">
        <f>IF(EC8&gt;0,EC8,NA())</f>
        <v>605</v>
      </c>
      <c r="T8" s="303">
        <f>S8-S7</f>
        <v>605</v>
      </c>
      <c r="U8" s="267">
        <f>IF(ED8&gt;0,ED8,NA())</f>
        <v>608</v>
      </c>
      <c r="V8" s="303">
        <f>U8-U7</f>
        <v>608</v>
      </c>
      <c r="W8" s="266">
        <f>IF(EE8&gt;0,EE8,NA())</f>
        <v>621</v>
      </c>
      <c r="X8" s="303">
        <f>W8-W7</f>
        <v>621</v>
      </c>
      <c r="Y8" s="266">
        <f>IF(EF8&gt;0,EF8,NA())</f>
        <v>617</v>
      </c>
      <c r="Z8" s="303">
        <f>Y8-Y7</f>
        <v>617</v>
      </c>
      <c r="AA8" s="267">
        <f>IF(EG8&gt;0,EG8,NA())</f>
        <v>522</v>
      </c>
      <c r="AB8" s="303">
        <f>AA8-AA7</f>
        <v>522</v>
      </c>
      <c r="AC8" s="267">
        <f>IF(EH8&gt;0,EH8,NA())</f>
        <v>530</v>
      </c>
      <c r="AD8" s="303">
        <f>AC8-AC7</f>
        <v>530</v>
      </c>
      <c r="AE8" s="267">
        <f>IF(EI8&gt;0,EI8,NA())</f>
        <v>522</v>
      </c>
      <c r="AF8" s="303">
        <f>AE8-AE7</f>
        <v>522</v>
      </c>
      <c r="AG8" s="267">
        <f>IF(EJ8&gt;0,EJ8,NA())</f>
        <v>519</v>
      </c>
      <c r="AH8" s="303">
        <f>AG8-AG7</f>
        <v>519</v>
      </c>
      <c r="AI8" s="266">
        <f>IF(EK8&gt;0,EK8,NA())</f>
        <v>584</v>
      </c>
      <c r="AJ8" s="303">
        <f>AI8-AI7</f>
        <v>584</v>
      </c>
      <c r="AK8" s="266">
        <f>IF(EL8&gt;0,EL8,NA())</f>
        <v>606</v>
      </c>
      <c r="AL8" s="279" t="e">
        <f>#REF!-#REF!</f>
        <v>#REF!</v>
      </c>
      <c r="AM8" s="269">
        <v>35</v>
      </c>
      <c r="AN8" s="270"/>
      <c r="AO8" s="271">
        <f t="shared" si="6"/>
        <v>0</v>
      </c>
      <c r="AP8" s="271"/>
      <c r="AQ8" s="272">
        <v>59</v>
      </c>
      <c r="AR8" s="273" t="e">
        <f t="shared" si="0"/>
        <v>#N/A</v>
      </c>
      <c r="AS8" s="274">
        <v>945</v>
      </c>
      <c r="AT8" s="267">
        <f>AVERAGE(AV8,AX8,AZ8,BB8,BD8,BF8,BH7,BJ7)</f>
        <v>857.33333333333337</v>
      </c>
      <c r="AU8" s="311">
        <f t="shared" ref="AU8:AU22" si="7">AT8-AT7</f>
        <v>857.33333333333337</v>
      </c>
      <c r="AV8" s="267">
        <f t="shared" ref="AV8:AV31" si="8">IF(EN8&gt;0,EN8,NA())</f>
        <v>754</v>
      </c>
      <c r="AW8" s="275">
        <f t="shared" ref="AW8:BG31" si="9">AV8-AV7</f>
        <v>754</v>
      </c>
      <c r="AX8" s="267">
        <f>IF(EO8&gt;0,EO8,NA())</f>
        <v>767</v>
      </c>
      <c r="AY8" s="311">
        <f t="shared" si="9"/>
        <v>767</v>
      </c>
      <c r="AZ8" s="267">
        <f>IF(EP8&gt;0,EP8,NA())</f>
        <v>842</v>
      </c>
      <c r="BA8" s="275">
        <f t="shared" si="9"/>
        <v>842</v>
      </c>
      <c r="BB8" s="267">
        <f>IF(EQ8&gt;0,EQ8,NA())</f>
        <v>897</v>
      </c>
      <c r="BC8" s="275">
        <f t="shared" si="9"/>
        <v>897</v>
      </c>
      <c r="BD8" s="267">
        <f>IF(ER8&gt;0,ER8,NA())</f>
        <v>947</v>
      </c>
      <c r="BE8" s="275">
        <f t="shared" si="9"/>
        <v>947</v>
      </c>
      <c r="BF8" s="267">
        <f>IF(ES8&gt;0,ES8,NA())</f>
        <v>937</v>
      </c>
      <c r="BG8" s="275">
        <f t="shared" si="9"/>
        <v>937</v>
      </c>
      <c r="BH8" s="267"/>
      <c r="BI8" s="275">
        <f>BH8-BH7</f>
        <v>0</v>
      </c>
      <c r="BJ8" s="267"/>
      <c r="BK8" s="275">
        <f t="shared" ref="BK8:BK22" si="10">BJ8-BJ7</f>
        <v>0</v>
      </c>
      <c r="BL8" s="269">
        <v>53</v>
      </c>
      <c r="BM8" s="276"/>
      <c r="BN8" s="271"/>
      <c r="BO8" s="277" t="e">
        <f t="shared" si="1"/>
        <v>#N/A</v>
      </c>
      <c r="BP8" s="273"/>
      <c r="BQ8" s="273"/>
      <c r="BR8" s="273" t="e">
        <f t="shared" si="2"/>
        <v>#N/A</v>
      </c>
      <c r="DV8" s="325">
        <v>5</v>
      </c>
      <c r="DW8" s="326">
        <v>480</v>
      </c>
      <c r="DX8" s="326">
        <v>502</v>
      </c>
      <c r="DY8" s="326">
        <v>543</v>
      </c>
      <c r="DZ8" s="326">
        <v>509</v>
      </c>
      <c r="EA8" s="326">
        <v>529</v>
      </c>
      <c r="EB8" s="326">
        <v>513</v>
      </c>
      <c r="EC8" s="326">
        <v>605</v>
      </c>
      <c r="ED8" s="326">
        <v>608</v>
      </c>
      <c r="EE8" s="326">
        <v>621</v>
      </c>
      <c r="EF8" s="326">
        <v>617</v>
      </c>
      <c r="EG8" s="326">
        <v>522</v>
      </c>
      <c r="EH8" s="326">
        <v>530</v>
      </c>
      <c r="EI8" s="326">
        <v>522</v>
      </c>
      <c r="EJ8" s="326">
        <v>519</v>
      </c>
      <c r="EK8" s="326">
        <v>584</v>
      </c>
      <c r="EL8" s="326">
        <v>606</v>
      </c>
      <c r="EM8" s="326">
        <v>550.625</v>
      </c>
      <c r="EN8" s="326">
        <v>754</v>
      </c>
      <c r="EO8" s="326">
        <v>767</v>
      </c>
      <c r="EP8" s="326">
        <v>842</v>
      </c>
      <c r="EQ8" s="326">
        <v>897</v>
      </c>
      <c r="ER8" s="326">
        <v>947</v>
      </c>
      <c r="ES8" s="326">
        <v>937</v>
      </c>
      <c r="ET8" s="326">
        <v>857.33333333333337</v>
      </c>
      <c r="EU8" s="326">
        <v>634.27272727272725</v>
      </c>
      <c r="EV8"/>
    </row>
    <row r="9" spans="1:152">
      <c r="A9" s="257">
        <f t="shared" si="3"/>
        <v>44827</v>
      </c>
      <c r="B9" s="258">
        <v>6</v>
      </c>
      <c r="C9" s="259">
        <f>[1]master!K10</f>
        <v>700</v>
      </c>
      <c r="D9" s="260">
        <f t="shared" si="4"/>
        <v>110</v>
      </c>
      <c r="E9" s="261">
        <f t="shared" ref="E9:E31" si="11">AVERAGE(G9,I9,K9,M9,O9,Q9,S9,U9,W9,Y9,AA9,AC9,AE9,AG9,AI9,AK9)</f>
        <v>685.625</v>
      </c>
      <c r="F9" s="303">
        <f t="shared" ref="F9:H31" si="12">E9-E8</f>
        <v>135</v>
      </c>
      <c r="G9" s="263">
        <f>IF(DW9&gt;0,DW9,NA())</f>
        <v>678</v>
      </c>
      <c r="H9" s="303">
        <f t="shared" si="12"/>
        <v>198</v>
      </c>
      <c r="I9" s="305">
        <f>IF(DX9&gt;0,DX9,NA())</f>
        <v>682</v>
      </c>
      <c r="J9" s="303">
        <f t="shared" ref="J9:L9" si="13">I9-I8</f>
        <v>180</v>
      </c>
      <c r="K9" s="267">
        <f>IF(DY9&gt;0,DY9,NA())</f>
        <v>731</v>
      </c>
      <c r="L9" s="303">
        <f t="shared" si="13"/>
        <v>188</v>
      </c>
      <c r="M9" s="267">
        <f>IF(DZ9&gt;0,DZ9,NA())</f>
        <v>746</v>
      </c>
      <c r="N9" s="303">
        <f t="shared" ref="N9:N31" si="14">M9-M8</f>
        <v>237</v>
      </c>
      <c r="O9" s="267">
        <f>IF(EA9&gt;0,EA9,NA())</f>
        <v>637</v>
      </c>
      <c r="P9" s="303">
        <f t="shared" ref="P9:P31" si="15">O9-O8</f>
        <v>108</v>
      </c>
      <c r="Q9" s="267">
        <f>IF(EB9&gt;0,EB9,NA())</f>
        <v>649</v>
      </c>
      <c r="R9" s="303">
        <f t="shared" ref="R9:R31" si="16">Q9-Q8</f>
        <v>136</v>
      </c>
      <c r="S9" s="267">
        <f t="shared" ref="S9:S31" si="17">IF(EC9&gt;0,EC9,NA())</f>
        <v>726</v>
      </c>
      <c r="T9" s="303">
        <f t="shared" ref="T9:T31" si="18">S9-S8</f>
        <v>121</v>
      </c>
      <c r="U9" s="267">
        <f t="shared" ref="U9:U31" si="19">IF(ED9&gt;0,ED9,NA())</f>
        <v>726</v>
      </c>
      <c r="V9" s="303">
        <f t="shared" ref="V9:V31" si="20">U9-U8</f>
        <v>118</v>
      </c>
      <c r="W9" s="266">
        <f>IF(EE9&gt;0,EE9,NA())</f>
        <v>726</v>
      </c>
      <c r="X9" s="303">
        <f t="shared" ref="X9:X31" si="21">W9-W8</f>
        <v>105</v>
      </c>
      <c r="Y9" s="266">
        <f>IF(EF9&gt;0,EF9,NA())</f>
        <v>723</v>
      </c>
      <c r="Z9" s="303">
        <f t="shared" ref="Z9:Z31" si="22">Y9-Y8</f>
        <v>106</v>
      </c>
      <c r="AA9" s="267">
        <f>IF(EG9&gt;0,EG9,NA())</f>
        <v>641</v>
      </c>
      <c r="AB9" s="303">
        <f t="shared" ref="AB9:AB31" si="23">AA9-AA8</f>
        <v>119</v>
      </c>
      <c r="AC9" s="267">
        <f>IF(EH9&gt;0,EH9,NA())</f>
        <v>621</v>
      </c>
      <c r="AD9" s="303">
        <f t="shared" ref="AD9:AD31" si="24">AC9-AC8</f>
        <v>91</v>
      </c>
      <c r="AE9" s="267">
        <f>IF(EI9&gt;0,EI9,NA())</f>
        <v>637</v>
      </c>
      <c r="AF9" s="303">
        <f t="shared" ref="AF9:AF31" si="25">AE9-AE8</f>
        <v>115</v>
      </c>
      <c r="AG9" s="267">
        <f>IF(EJ9&gt;0,EJ9,NA())</f>
        <v>626</v>
      </c>
      <c r="AH9" s="303">
        <f t="shared" ref="AH9:AH31" si="26">AG9-AG8</f>
        <v>107</v>
      </c>
      <c r="AI9" s="266">
        <f>IF(EK9&gt;0,EK9,NA())</f>
        <v>706</v>
      </c>
      <c r="AJ9" s="303">
        <f t="shared" ref="AJ9:AJ31" si="27">AI9-AI8</f>
        <v>122</v>
      </c>
      <c r="AK9" s="266">
        <f>IF(EL9&gt;0,EL9,NA())</f>
        <v>715</v>
      </c>
      <c r="AL9" s="279" t="e">
        <f>#REF!-#REF!</f>
        <v>#REF!</v>
      </c>
      <c r="AM9" s="269">
        <v>37</v>
      </c>
      <c r="AN9" s="270"/>
      <c r="AO9" s="271">
        <f t="shared" si="6"/>
        <v>0</v>
      </c>
      <c r="AP9" s="271"/>
      <c r="AQ9" s="272">
        <v>66</v>
      </c>
      <c r="AR9" s="273" t="e">
        <f t="shared" si="0"/>
        <v>#N/A</v>
      </c>
      <c r="AS9" s="274">
        <v>1130</v>
      </c>
      <c r="AT9" s="267">
        <f t="shared" ref="AT9:AT31" si="28">AVERAGE(AV9,AX9,AZ9,BB9,BD9,BF9,BH8,BJ8)</f>
        <v>1067.1666666666667</v>
      </c>
      <c r="AU9" s="311">
        <f t="shared" si="7"/>
        <v>209.83333333333337</v>
      </c>
      <c r="AV9" s="267">
        <f t="shared" si="8"/>
        <v>917</v>
      </c>
      <c r="AW9" s="275">
        <f t="shared" si="9"/>
        <v>163</v>
      </c>
      <c r="AX9" s="267">
        <f t="shared" ref="AX9:AX31" si="29">IF(EO9&gt;0,EO9,NA())</f>
        <v>1014.9999999999999</v>
      </c>
      <c r="AY9" s="311">
        <f t="shared" si="9"/>
        <v>247.99999999999989</v>
      </c>
      <c r="AZ9" s="267">
        <f t="shared" ref="AZ9:AZ31" si="30">IF(EP9&gt;0,EP9,NA())</f>
        <v>1117</v>
      </c>
      <c r="BA9" s="275">
        <f t="shared" si="9"/>
        <v>275</v>
      </c>
      <c r="BB9" s="267">
        <f t="shared" ref="BB9:BB31" si="31">IF(EQ9&gt;0,EQ9,NA())</f>
        <v>1051</v>
      </c>
      <c r="BC9" s="275">
        <f t="shared" si="9"/>
        <v>154</v>
      </c>
      <c r="BD9" s="267">
        <f t="shared" ref="BD9:BD31" si="32">IF(ER9&gt;0,ER9,NA())</f>
        <v>1155</v>
      </c>
      <c r="BE9" s="275">
        <f t="shared" si="9"/>
        <v>208</v>
      </c>
      <c r="BF9" s="267">
        <f t="shared" ref="BF9:BF31" si="33">IF(ES9&gt;0,ES9,NA())</f>
        <v>1148</v>
      </c>
      <c r="BG9" s="275">
        <f t="shared" si="9"/>
        <v>211</v>
      </c>
      <c r="BH9" s="267"/>
      <c r="BI9" s="275">
        <f>BH9-BH8</f>
        <v>0</v>
      </c>
      <c r="BJ9" s="267"/>
      <c r="BK9" s="275">
        <f t="shared" si="10"/>
        <v>0</v>
      </c>
      <c r="BL9" s="269">
        <v>57</v>
      </c>
      <c r="BM9" s="276"/>
      <c r="BN9" s="271"/>
      <c r="BO9" s="277" t="e">
        <f t="shared" si="1"/>
        <v>#N/A</v>
      </c>
      <c r="BP9" s="273"/>
      <c r="BQ9" s="273"/>
      <c r="BR9" s="273" t="e">
        <f t="shared" si="2"/>
        <v>#N/A</v>
      </c>
      <c r="DV9" s="325">
        <v>6</v>
      </c>
      <c r="DW9" s="326">
        <v>678</v>
      </c>
      <c r="DX9" s="326">
        <v>682</v>
      </c>
      <c r="DY9" s="326">
        <v>731</v>
      </c>
      <c r="DZ9" s="326">
        <v>746</v>
      </c>
      <c r="EA9" s="326">
        <v>637</v>
      </c>
      <c r="EB9" s="326">
        <v>649</v>
      </c>
      <c r="EC9" s="326">
        <v>726</v>
      </c>
      <c r="ED9" s="326">
        <v>726</v>
      </c>
      <c r="EE9" s="326">
        <v>726</v>
      </c>
      <c r="EF9" s="326">
        <v>723</v>
      </c>
      <c r="EG9" s="326">
        <v>641</v>
      </c>
      <c r="EH9" s="326">
        <v>621</v>
      </c>
      <c r="EI9" s="326">
        <v>637</v>
      </c>
      <c r="EJ9" s="326">
        <v>626</v>
      </c>
      <c r="EK9" s="326">
        <v>706</v>
      </c>
      <c r="EL9" s="326">
        <v>715</v>
      </c>
      <c r="EM9" s="326">
        <v>685.625</v>
      </c>
      <c r="EN9" s="326">
        <v>917</v>
      </c>
      <c r="EO9" s="326">
        <v>1014.9999999999999</v>
      </c>
      <c r="EP9" s="326">
        <v>1117</v>
      </c>
      <c r="EQ9" s="326">
        <v>1051</v>
      </c>
      <c r="ER9" s="326">
        <v>1155</v>
      </c>
      <c r="ES9" s="326">
        <v>1148</v>
      </c>
      <c r="ET9" s="326">
        <v>1067.1666666666667</v>
      </c>
      <c r="EU9" s="326">
        <v>789.68181818181813</v>
      </c>
      <c r="EV9"/>
    </row>
    <row r="10" spans="1:152">
      <c r="A10" s="257">
        <f t="shared" si="3"/>
        <v>44834</v>
      </c>
      <c r="B10" s="258">
        <v>7</v>
      </c>
      <c r="C10" s="259">
        <f>[1]master!K11</f>
        <v>800</v>
      </c>
      <c r="D10" s="260">
        <f t="shared" si="4"/>
        <v>100</v>
      </c>
      <c r="E10" s="261">
        <f t="shared" si="11"/>
        <v>801</v>
      </c>
      <c r="F10" s="303">
        <f t="shared" si="12"/>
        <v>115.375</v>
      </c>
      <c r="G10" s="263">
        <f t="shared" ref="G10:G31" si="34">IF(DW10&gt;0,DW10,NA())</f>
        <v>709</v>
      </c>
      <c r="H10" s="303">
        <f t="shared" ref="H10" si="35">G10-G9</f>
        <v>31</v>
      </c>
      <c r="I10" s="305">
        <f t="shared" ref="I10:I31" si="36">IF(DX10&gt;0,DX10,NA())</f>
        <v>731</v>
      </c>
      <c r="J10" s="303">
        <f t="shared" ref="J10" si="37">I10-I9</f>
        <v>49</v>
      </c>
      <c r="K10" s="267">
        <f t="shared" ref="K10:K31" si="38">IF(DY10&gt;0,DY10,NA())</f>
        <v>792</v>
      </c>
      <c r="L10" s="303">
        <f t="shared" ref="L10" si="39">K10-K9</f>
        <v>61</v>
      </c>
      <c r="M10" s="267">
        <f t="shared" ref="M10:M31" si="40">IF(DZ10&gt;0,DZ10,NA())</f>
        <v>806</v>
      </c>
      <c r="N10" s="303">
        <f t="shared" si="14"/>
        <v>60</v>
      </c>
      <c r="O10" s="267">
        <f t="shared" ref="O10:O31" si="41">IF(EA10&gt;0,EA10,NA())</f>
        <v>757</v>
      </c>
      <c r="P10" s="303">
        <f t="shared" si="15"/>
        <v>120</v>
      </c>
      <c r="Q10" s="267">
        <f t="shared" ref="Q10:Q31" si="42">IF(EB10&gt;0,EB10,NA())</f>
        <v>812</v>
      </c>
      <c r="R10" s="303">
        <f t="shared" si="16"/>
        <v>163</v>
      </c>
      <c r="S10" s="267">
        <f t="shared" si="17"/>
        <v>809</v>
      </c>
      <c r="T10" s="303">
        <f t="shared" si="18"/>
        <v>83</v>
      </c>
      <c r="U10" s="267">
        <f t="shared" si="19"/>
        <v>862</v>
      </c>
      <c r="V10" s="303">
        <f t="shared" si="20"/>
        <v>136</v>
      </c>
      <c r="W10" s="266">
        <f t="shared" ref="W10:W31" si="43">IF(EE10&gt;0,EE10,NA())</f>
        <v>835</v>
      </c>
      <c r="X10" s="303">
        <f t="shared" si="21"/>
        <v>109</v>
      </c>
      <c r="Y10" s="266">
        <f t="shared" ref="Y10:Y31" si="44">IF(EF10&gt;0,EF10,NA())</f>
        <v>855</v>
      </c>
      <c r="Z10" s="303">
        <f t="shared" si="22"/>
        <v>132</v>
      </c>
      <c r="AA10" s="267">
        <f t="shared" ref="AA10:AA31" si="45">IF(EG10&gt;0,EG10,NA())</f>
        <v>774</v>
      </c>
      <c r="AB10" s="303">
        <f t="shared" si="23"/>
        <v>133</v>
      </c>
      <c r="AC10" s="267">
        <f t="shared" ref="AC10:AC31" si="46">IF(EH10&gt;0,EH10,NA())</f>
        <v>799</v>
      </c>
      <c r="AD10" s="303">
        <f t="shared" si="24"/>
        <v>178</v>
      </c>
      <c r="AE10" s="267">
        <f t="shared" ref="AE10:AE31" si="47">IF(EI10&gt;0,EI10,NA())</f>
        <v>805</v>
      </c>
      <c r="AF10" s="303">
        <f t="shared" si="25"/>
        <v>168</v>
      </c>
      <c r="AG10" s="267">
        <f t="shared" ref="AG10:AG31" si="48">IF(EJ10&gt;0,EJ10,NA())</f>
        <v>802</v>
      </c>
      <c r="AH10" s="303">
        <f t="shared" si="26"/>
        <v>176</v>
      </c>
      <c r="AI10" s="266">
        <f t="shared" ref="AI10:AI31" si="49">IF(EK10&gt;0,EK10,NA())</f>
        <v>825</v>
      </c>
      <c r="AJ10" s="303">
        <f t="shared" si="27"/>
        <v>119</v>
      </c>
      <c r="AK10" s="266">
        <f t="shared" ref="AK10:AK31" si="50">IF(EL10&gt;0,EL10,NA())</f>
        <v>843</v>
      </c>
      <c r="AL10" s="265" t="e">
        <f>AK10-#REF!</f>
        <v>#REF!</v>
      </c>
      <c r="AM10" s="269">
        <v>39</v>
      </c>
      <c r="AN10" s="270"/>
      <c r="AO10" s="271">
        <f t="shared" si="6"/>
        <v>0</v>
      </c>
      <c r="AP10" s="271"/>
      <c r="AQ10" s="272">
        <v>72</v>
      </c>
      <c r="AR10" s="273" t="e">
        <f t="shared" si="0"/>
        <v>#N/A</v>
      </c>
      <c r="AS10" s="274">
        <v>1280</v>
      </c>
      <c r="AT10" s="267">
        <f t="shared" si="28"/>
        <v>1246.3333333333333</v>
      </c>
      <c r="AU10" s="311">
        <f t="shared" si="7"/>
        <v>179.16666666666652</v>
      </c>
      <c r="AV10" s="267">
        <f t="shared" si="8"/>
        <v>1114</v>
      </c>
      <c r="AW10" s="275">
        <f t="shared" si="9"/>
        <v>197</v>
      </c>
      <c r="AX10" s="267">
        <f t="shared" si="29"/>
        <v>1149</v>
      </c>
      <c r="AY10" s="311">
        <f t="shared" si="9"/>
        <v>134.00000000000011</v>
      </c>
      <c r="AZ10" s="267">
        <f t="shared" si="30"/>
        <v>1298</v>
      </c>
      <c r="BA10" s="275">
        <f t="shared" si="9"/>
        <v>181</v>
      </c>
      <c r="BB10" s="267">
        <f t="shared" si="31"/>
        <v>1209</v>
      </c>
      <c r="BC10" s="275">
        <f t="shared" si="9"/>
        <v>158</v>
      </c>
      <c r="BD10" s="267">
        <f t="shared" si="32"/>
        <v>1306</v>
      </c>
      <c r="BE10" s="275">
        <f t="shared" si="9"/>
        <v>151</v>
      </c>
      <c r="BF10" s="267">
        <f t="shared" si="33"/>
        <v>1402</v>
      </c>
      <c r="BG10" s="275">
        <f t="shared" si="9"/>
        <v>254</v>
      </c>
      <c r="BH10" s="267"/>
      <c r="BI10" s="275">
        <f t="shared" ref="BI10:BI22" si="51">BH10-BH9</f>
        <v>0</v>
      </c>
      <c r="BJ10" s="267"/>
      <c r="BK10" s="275">
        <f t="shared" si="10"/>
        <v>0</v>
      </c>
      <c r="BL10" s="269">
        <v>61</v>
      </c>
      <c r="BM10" s="276"/>
      <c r="BN10" s="271">
        <f>AP10</f>
        <v>0</v>
      </c>
      <c r="BO10" s="277" t="e">
        <f t="shared" si="1"/>
        <v>#N/A</v>
      </c>
      <c r="BP10" s="273"/>
      <c r="BQ10" s="273"/>
      <c r="BR10" s="273" t="e">
        <f t="shared" si="2"/>
        <v>#N/A</v>
      </c>
      <c r="DV10" s="325">
        <v>7</v>
      </c>
      <c r="DW10" s="326">
        <v>709</v>
      </c>
      <c r="DX10" s="326">
        <v>731</v>
      </c>
      <c r="DY10" s="326">
        <v>792</v>
      </c>
      <c r="DZ10" s="326">
        <v>806</v>
      </c>
      <c r="EA10" s="326">
        <v>757</v>
      </c>
      <c r="EB10" s="326">
        <v>812</v>
      </c>
      <c r="EC10" s="326">
        <v>809</v>
      </c>
      <c r="ED10" s="326">
        <v>862</v>
      </c>
      <c r="EE10" s="326">
        <v>835</v>
      </c>
      <c r="EF10" s="326">
        <v>855</v>
      </c>
      <c r="EG10" s="326">
        <v>774</v>
      </c>
      <c r="EH10" s="326">
        <v>799</v>
      </c>
      <c r="EI10" s="326">
        <v>805</v>
      </c>
      <c r="EJ10" s="326">
        <v>802</v>
      </c>
      <c r="EK10" s="326">
        <v>825</v>
      </c>
      <c r="EL10" s="326">
        <v>843</v>
      </c>
      <c r="EM10" s="326">
        <v>801</v>
      </c>
      <c r="EN10" s="326">
        <v>1114</v>
      </c>
      <c r="EO10" s="326">
        <v>1149</v>
      </c>
      <c r="EP10" s="326">
        <v>1298</v>
      </c>
      <c r="EQ10" s="326">
        <v>1209</v>
      </c>
      <c r="ER10" s="326">
        <v>1306</v>
      </c>
      <c r="ES10" s="326">
        <v>1402</v>
      </c>
      <c r="ET10" s="326">
        <v>1246.3333333333333</v>
      </c>
      <c r="EU10" s="326">
        <v>922.4545454545455</v>
      </c>
      <c r="EV10"/>
    </row>
    <row r="11" spans="1:152">
      <c r="A11" s="257">
        <f t="shared" si="3"/>
        <v>44841</v>
      </c>
      <c r="B11" s="258">
        <v>8</v>
      </c>
      <c r="C11" s="259">
        <f>[1]master!K12</f>
        <v>910</v>
      </c>
      <c r="D11" s="260">
        <f t="shared" si="4"/>
        <v>110</v>
      </c>
      <c r="E11" s="261">
        <f t="shared" si="11"/>
        <v>909.1875</v>
      </c>
      <c r="F11" s="303">
        <f t="shared" si="12"/>
        <v>108.1875</v>
      </c>
      <c r="G11" s="263">
        <f t="shared" si="34"/>
        <v>877</v>
      </c>
      <c r="H11" s="303">
        <f t="shared" ref="H11:H12" si="52">G11-G10</f>
        <v>168</v>
      </c>
      <c r="I11" s="305">
        <f t="shared" si="36"/>
        <v>881</v>
      </c>
      <c r="J11" s="303">
        <f t="shared" ref="J11" si="53">I11-I10</f>
        <v>150</v>
      </c>
      <c r="K11" s="267">
        <f t="shared" si="38"/>
        <v>936</v>
      </c>
      <c r="L11" s="303">
        <f t="shared" ref="L11" si="54">K11-K10</f>
        <v>144</v>
      </c>
      <c r="M11" s="267">
        <f t="shared" si="40"/>
        <v>934</v>
      </c>
      <c r="N11" s="303">
        <f t="shared" si="14"/>
        <v>128</v>
      </c>
      <c r="O11" s="267">
        <f t="shared" si="41"/>
        <v>904</v>
      </c>
      <c r="P11" s="303">
        <f t="shared" si="15"/>
        <v>147</v>
      </c>
      <c r="Q11" s="267">
        <f t="shared" si="42"/>
        <v>877</v>
      </c>
      <c r="R11" s="303">
        <f t="shared" si="16"/>
        <v>65</v>
      </c>
      <c r="S11" s="267">
        <f t="shared" si="17"/>
        <v>912</v>
      </c>
      <c r="T11" s="303">
        <f t="shared" si="18"/>
        <v>103</v>
      </c>
      <c r="U11" s="267">
        <f t="shared" si="19"/>
        <v>942</v>
      </c>
      <c r="V11" s="303">
        <f t="shared" si="20"/>
        <v>80</v>
      </c>
      <c r="W11" s="266">
        <f t="shared" si="43"/>
        <v>939</v>
      </c>
      <c r="X11" s="303">
        <f t="shared" si="21"/>
        <v>104</v>
      </c>
      <c r="Y11" s="266">
        <f t="shared" si="44"/>
        <v>942</v>
      </c>
      <c r="Z11" s="303">
        <f t="shared" si="22"/>
        <v>87</v>
      </c>
      <c r="AA11" s="267">
        <f t="shared" si="45"/>
        <v>916</v>
      </c>
      <c r="AB11" s="303">
        <f t="shared" si="23"/>
        <v>142</v>
      </c>
      <c r="AC11" s="267">
        <f t="shared" si="46"/>
        <v>871</v>
      </c>
      <c r="AD11" s="303">
        <f t="shared" si="24"/>
        <v>72</v>
      </c>
      <c r="AE11" s="267">
        <f t="shared" si="47"/>
        <v>878</v>
      </c>
      <c r="AF11" s="303">
        <f t="shared" si="25"/>
        <v>73</v>
      </c>
      <c r="AG11" s="267">
        <f t="shared" si="48"/>
        <v>871</v>
      </c>
      <c r="AH11" s="303">
        <f t="shared" si="26"/>
        <v>69</v>
      </c>
      <c r="AI11" s="266">
        <f t="shared" si="49"/>
        <v>919</v>
      </c>
      <c r="AJ11" s="303">
        <f t="shared" si="27"/>
        <v>94</v>
      </c>
      <c r="AK11" s="266">
        <f t="shared" si="50"/>
        <v>948</v>
      </c>
      <c r="AL11" s="265">
        <f t="shared" ref="AL11:AL31" si="55">AK11-AK10</f>
        <v>105</v>
      </c>
      <c r="AM11" s="269">
        <v>42</v>
      </c>
      <c r="AN11" s="281"/>
      <c r="AO11" s="271">
        <f t="shared" si="6"/>
        <v>0</v>
      </c>
      <c r="AP11" s="271"/>
      <c r="AQ11" s="282">
        <v>72.599999999999994</v>
      </c>
      <c r="AR11" s="273" t="e">
        <f t="shared" si="0"/>
        <v>#N/A</v>
      </c>
      <c r="AS11" s="274">
        <v>1420</v>
      </c>
      <c r="AT11" s="267">
        <f>AVERAGE(AV11,AX11,AZ11,BB11,BD11,BF11,BH10,BJ10)</f>
        <v>1360.6666666666667</v>
      </c>
      <c r="AU11" s="311">
        <f t="shared" si="7"/>
        <v>114.33333333333348</v>
      </c>
      <c r="AV11" s="267">
        <f t="shared" si="8"/>
        <v>1199</v>
      </c>
      <c r="AW11" s="275">
        <f t="shared" si="9"/>
        <v>85</v>
      </c>
      <c r="AX11" s="267">
        <f t="shared" si="29"/>
        <v>1292</v>
      </c>
      <c r="AY11" s="311">
        <f t="shared" si="9"/>
        <v>143</v>
      </c>
      <c r="AZ11" s="267">
        <f t="shared" si="30"/>
        <v>1394</v>
      </c>
      <c r="BA11" s="275">
        <f t="shared" si="9"/>
        <v>96</v>
      </c>
      <c r="BB11" s="267">
        <f t="shared" si="31"/>
        <v>1311</v>
      </c>
      <c r="BC11" s="275">
        <f t="shared" si="9"/>
        <v>102</v>
      </c>
      <c r="BD11" s="267">
        <f t="shared" si="32"/>
        <v>1442</v>
      </c>
      <c r="BE11" s="275">
        <f t="shared" si="9"/>
        <v>136</v>
      </c>
      <c r="BF11" s="267">
        <f t="shared" si="33"/>
        <v>1526</v>
      </c>
      <c r="BG11" s="275">
        <f t="shared" si="9"/>
        <v>124</v>
      </c>
      <c r="BH11" s="267"/>
      <c r="BI11" s="275">
        <f t="shared" si="51"/>
        <v>0</v>
      </c>
      <c r="BJ11" s="267"/>
      <c r="BK11" s="275">
        <f t="shared" si="10"/>
        <v>0</v>
      </c>
      <c r="BL11" s="269">
        <v>63</v>
      </c>
      <c r="BM11" s="276"/>
      <c r="BN11" s="271"/>
      <c r="BO11" s="277" t="e">
        <f t="shared" si="1"/>
        <v>#N/A</v>
      </c>
      <c r="BP11" s="273"/>
      <c r="BQ11" s="273"/>
      <c r="BR11" s="273" t="e">
        <f t="shared" si="2"/>
        <v>#N/A</v>
      </c>
      <c r="DV11" s="325">
        <v>8</v>
      </c>
      <c r="DW11" s="326">
        <v>877</v>
      </c>
      <c r="DX11" s="326">
        <v>881</v>
      </c>
      <c r="DY11" s="326">
        <v>936</v>
      </c>
      <c r="DZ11" s="326">
        <v>934</v>
      </c>
      <c r="EA11" s="326">
        <v>904</v>
      </c>
      <c r="EB11" s="326">
        <v>877</v>
      </c>
      <c r="EC11" s="326">
        <v>912</v>
      </c>
      <c r="ED11" s="326">
        <v>942</v>
      </c>
      <c r="EE11" s="326">
        <v>939</v>
      </c>
      <c r="EF11" s="326">
        <v>942</v>
      </c>
      <c r="EG11" s="326">
        <v>916</v>
      </c>
      <c r="EH11" s="326">
        <v>871</v>
      </c>
      <c r="EI11" s="326">
        <v>878</v>
      </c>
      <c r="EJ11" s="326">
        <v>871</v>
      </c>
      <c r="EK11" s="326">
        <v>919</v>
      </c>
      <c r="EL11" s="326">
        <v>948</v>
      </c>
      <c r="EM11" s="326">
        <v>909.1875</v>
      </c>
      <c r="EN11" s="326">
        <v>1199</v>
      </c>
      <c r="EO11" s="326">
        <v>1292</v>
      </c>
      <c r="EP11" s="326">
        <v>1394</v>
      </c>
      <c r="EQ11" s="326">
        <v>1311</v>
      </c>
      <c r="ER11" s="326">
        <v>1442</v>
      </c>
      <c r="ES11" s="326">
        <v>1526</v>
      </c>
      <c r="ET11" s="326">
        <v>1360.6666666666667</v>
      </c>
      <c r="EU11" s="326">
        <v>1032.3181818181818</v>
      </c>
      <c r="EV11"/>
    </row>
    <row r="12" spans="1:152">
      <c r="A12" s="257">
        <f t="shared" si="3"/>
        <v>44848</v>
      </c>
      <c r="B12" s="258">
        <v>9</v>
      </c>
      <c r="C12" s="259">
        <f>[1]master!K13</f>
        <v>1020</v>
      </c>
      <c r="D12" s="260">
        <f t="shared" si="4"/>
        <v>110</v>
      </c>
      <c r="E12" s="261" t="e">
        <f t="shared" si="11"/>
        <v>#N/A</v>
      </c>
      <c r="F12" s="303" t="e">
        <f t="shared" si="12"/>
        <v>#N/A</v>
      </c>
      <c r="G12" s="263" t="e">
        <f t="shared" si="34"/>
        <v>#N/A</v>
      </c>
      <c r="H12" s="303" t="e">
        <f t="shared" si="52"/>
        <v>#N/A</v>
      </c>
      <c r="I12" s="305" t="e">
        <f t="shared" si="36"/>
        <v>#N/A</v>
      </c>
      <c r="J12" s="303" t="e">
        <f t="shared" ref="J12" si="56">I12-I11</f>
        <v>#N/A</v>
      </c>
      <c r="K12" s="267" t="e">
        <f t="shared" si="38"/>
        <v>#N/A</v>
      </c>
      <c r="L12" s="303" t="e">
        <f t="shared" ref="L12" si="57">K12-K11</f>
        <v>#N/A</v>
      </c>
      <c r="M12" s="267" t="e">
        <f t="shared" si="40"/>
        <v>#N/A</v>
      </c>
      <c r="N12" s="303" t="e">
        <f t="shared" si="14"/>
        <v>#N/A</v>
      </c>
      <c r="O12" s="267" t="e">
        <f t="shared" si="41"/>
        <v>#N/A</v>
      </c>
      <c r="P12" s="303" t="e">
        <f t="shared" si="15"/>
        <v>#N/A</v>
      </c>
      <c r="Q12" s="267" t="e">
        <f t="shared" si="42"/>
        <v>#N/A</v>
      </c>
      <c r="R12" s="303" t="e">
        <f t="shared" si="16"/>
        <v>#N/A</v>
      </c>
      <c r="S12" s="267" t="e">
        <f t="shared" si="17"/>
        <v>#N/A</v>
      </c>
      <c r="T12" s="303" t="e">
        <f t="shared" si="18"/>
        <v>#N/A</v>
      </c>
      <c r="U12" s="267" t="e">
        <f t="shared" si="19"/>
        <v>#N/A</v>
      </c>
      <c r="V12" s="303" t="e">
        <f t="shared" si="20"/>
        <v>#N/A</v>
      </c>
      <c r="W12" s="266" t="e">
        <f t="shared" si="43"/>
        <v>#N/A</v>
      </c>
      <c r="X12" s="303" t="e">
        <f t="shared" si="21"/>
        <v>#N/A</v>
      </c>
      <c r="Y12" s="266" t="e">
        <f t="shared" si="44"/>
        <v>#N/A</v>
      </c>
      <c r="Z12" s="303" t="e">
        <f t="shared" si="22"/>
        <v>#N/A</v>
      </c>
      <c r="AA12" s="267" t="e">
        <f t="shared" si="45"/>
        <v>#N/A</v>
      </c>
      <c r="AB12" s="303" t="e">
        <f t="shared" si="23"/>
        <v>#N/A</v>
      </c>
      <c r="AC12" s="267" t="e">
        <f t="shared" si="46"/>
        <v>#N/A</v>
      </c>
      <c r="AD12" s="303" t="e">
        <f t="shared" si="24"/>
        <v>#N/A</v>
      </c>
      <c r="AE12" s="267" t="e">
        <f t="shared" si="47"/>
        <v>#N/A</v>
      </c>
      <c r="AF12" s="303" t="e">
        <f t="shared" si="25"/>
        <v>#N/A</v>
      </c>
      <c r="AG12" s="267" t="e">
        <f t="shared" si="48"/>
        <v>#N/A</v>
      </c>
      <c r="AH12" s="303" t="e">
        <f t="shared" si="26"/>
        <v>#N/A</v>
      </c>
      <c r="AI12" s="266" t="e">
        <f t="shared" si="49"/>
        <v>#N/A</v>
      </c>
      <c r="AJ12" s="303" t="e">
        <f t="shared" si="27"/>
        <v>#N/A</v>
      </c>
      <c r="AK12" s="266" t="e">
        <f t="shared" si="50"/>
        <v>#N/A</v>
      </c>
      <c r="AL12" s="265" t="e">
        <f t="shared" si="55"/>
        <v>#N/A</v>
      </c>
      <c r="AM12" s="269">
        <v>45</v>
      </c>
      <c r="AN12" s="270"/>
      <c r="AO12" s="271">
        <f t="shared" si="6"/>
        <v>0</v>
      </c>
      <c r="AP12" s="271"/>
      <c r="AQ12" s="273" t="e">
        <f t="shared" si="0"/>
        <v>#N/A</v>
      </c>
      <c r="AR12" s="273" t="e">
        <f t="shared" si="0"/>
        <v>#N/A</v>
      </c>
      <c r="AS12" s="274">
        <v>1545</v>
      </c>
      <c r="AT12" s="267" t="e">
        <f t="shared" si="28"/>
        <v>#N/A</v>
      </c>
      <c r="AU12" s="275" t="e">
        <f t="shared" si="7"/>
        <v>#N/A</v>
      </c>
      <c r="AV12" s="267" t="e">
        <f t="shared" si="8"/>
        <v>#N/A</v>
      </c>
      <c r="AW12" s="275" t="e">
        <f t="shared" si="9"/>
        <v>#N/A</v>
      </c>
      <c r="AX12" s="267" t="e">
        <f t="shared" si="29"/>
        <v>#N/A</v>
      </c>
      <c r="AY12" s="311" t="e">
        <f t="shared" si="9"/>
        <v>#N/A</v>
      </c>
      <c r="AZ12" s="267" t="e">
        <f t="shared" si="30"/>
        <v>#N/A</v>
      </c>
      <c r="BA12" s="275" t="e">
        <f t="shared" si="9"/>
        <v>#N/A</v>
      </c>
      <c r="BB12" s="267" t="e">
        <f t="shared" si="31"/>
        <v>#N/A</v>
      </c>
      <c r="BC12" s="275" t="e">
        <f t="shared" si="9"/>
        <v>#N/A</v>
      </c>
      <c r="BD12" s="267" t="e">
        <f t="shared" si="32"/>
        <v>#N/A</v>
      </c>
      <c r="BE12" s="275" t="e">
        <f t="shared" si="9"/>
        <v>#N/A</v>
      </c>
      <c r="BF12" s="267" t="e">
        <f t="shared" si="33"/>
        <v>#N/A</v>
      </c>
      <c r="BG12" s="275" t="e">
        <f t="shared" si="9"/>
        <v>#N/A</v>
      </c>
      <c r="BH12" s="267"/>
      <c r="BI12" s="275">
        <f t="shared" si="51"/>
        <v>0</v>
      </c>
      <c r="BJ12" s="267"/>
      <c r="BK12" s="275">
        <f t="shared" si="10"/>
        <v>0</v>
      </c>
      <c r="BL12" s="269">
        <v>65</v>
      </c>
      <c r="BM12" s="276"/>
      <c r="BN12" s="271"/>
      <c r="BO12" s="277" t="e">
        <f t="shared" si="1"/>
        <v>#N/A</v>
      </c>
      <c r="BP12" s="273"/>
      <c r="BQ12" s="273"/>
      <c r="BR12" s="273" t="e">
        <f t="shared" si="2"/>
        <v>#N/A</v>
      </c>
    </row>
    <row r="13" spans="1:152">
      <c r="A13" s="257">
        <f t="shared" si="3"/>
        <v>44855</v>
      </c>
      <c r="B13" s="258">
        <v>10</v>
      </c>
      <c r="C13" s="259">
        <f>[1]master!K14</f>
        <v>1130</v>
      </c>
      <c r="D13" s="260">
        <f t="shared" si="4"/>
        <v>110</v>
      </c>
      <c r="E13" s="261" t="e">
        <f t="shared" si="11"/>
        <v>#N/A</v>
      </c>
      <c r="F13" s="303" t="e">
        <f t="shared" si="12"/>
        <v>#N/A</v>
      </c>
      <c r="G13" s="263" t="e">
        <f t="shared" si="34"/>
        <v>#N/A</v>
      </c>
      <c r="H13" s="303" t="e">
        <f t="shared" ref="H13:H14" si="58">G13-G12</f>
        <v>#N/A</v>
      </c>
      <c r="I13" s="305" t="e">
        <f t="shared" si="36"/>
        <v>#N/A</v>
      </c>
      <c r="J13" s="303" t="e">
        <f t="shared" ref="J13" si="59">I13-I12</f>
        <v>#N/A</v>
      </c>
      <c r="K13" s="267" t="e">
        <f t="shared" si="38"/>
        <v>#N/A</v>
      </c>
      <c r="L13" s="303" t="e">
        <f t="shared" ref="L13" si="60">K13-K12</f>
        <v>#N/A</v>
      </c>
      <c r="M13" s="267" t="e">
        <f t="shared" si="40"/>
        <v>#N/A</v>
      </c>
      <c r="N13" s="303" t="e">
        <f t="shared" si="14"/>
        <v>#N/A</v>
      </c>
      <c r="O13" s="267" t="e">
        <f t="shared" si="41"/>
        <v>#N/A</v>
      </c>
      <c r="P13" s="303" t="e">
        <f t="shared" si="15"/>
        <v>#N/A</v>
      </c>
      <c r="Q13" s="267" t="e">
        <f t="shared" si="42"/>
        <v>#N/A</v>
      </c>
      <c r="R13" s="303" t="e">
        <f t="shared" si="16"/>
        <v>#N/A</v>
      </c>
      <c r="S13" s="267" t="e">
        <f t="shared" si="17"/>
        <v>#N/A</v>
      </c>
      <c r="T13" s="303" t="e">
        <f t="shared" si="18"/>
        <v>#N/A</v>
      </c>
      <c r="U13" s="267" t="e">
        <f t="shared" si="19"/>
        <v>#N/A</v>
      </c>
      <c r="V13" s="303" t="e">
        <f t="shared" si="20"/>
        <v>#N/A</v>
      </c>
      <c r="W13" s="266" t="e">
        <f t="shared" si="43"/>
        <v>#N/A</v>
      </c>
      <c r="X13" s="303" t="e">
        <f t="shared" si="21"/>
        <v>#N/A</v>
      </c>
      <c r="Y13" s="266" t="e">
        <f t="shared" si="44"/>
        <v>#N/A</v>
      </c>
      <c r="Z13" s="303" t="e">
        <f t="shared" si="22"/>
        <v>#N/A</v>
      </c>
      <c r="AA13" s="267" t="e">
        <f t="shared" si="45"/>
        <v>#N/A</v>
      </c>
      <c r="AB13" s="303" t="e">
        <f t="shared" si="23"/>
        <v>#N/A</v>
      </c>
      <c r="AC13" s="267" t="e">
        <f t="shared" si="46"/>
        <v>#N/A</v>
      </c>
      <c r="AD13" s="303" t="e">
        <f t="shared" si="24"/>
        <v>#N/A</v>
      </c>
      <c r="AE13" s="267" t="e">
        <f t="shared" si="47"/>
        <v>#N/A</v>
      </c>
      <c r="AF13" s="303" t="e">
        <f t="shared" si="25"/>
        <v>#N/A</v>
      </c>
      <c r="AG13" s="267" t="e">
        <f t="shared" si="48"/>
        <v>#N/A</v>
      </c>
      <c r="AH13" s="303" t="e">
        <f t="shared" si="26"/>
        <v>#N/A</v>
      </c>
      <c r="AI13" s="266" t="e">
        <f t="shared" si="49"/>
        <v>#N/A</v>
      </c>
      <c r="AJ13" s="303" t="e">
        <f t="shared" si="27"/>
        <v>#N/A</v>
      </c>
      <c r="AK13" s="266" t="e">
        <f t="shared" si="50"/>
        <v>#N/A</v>
      </c>
      <c r="AL13" s="265" t="e">
        <f t="shared" si="55"/>
        <v>#N/A</v>
      </c>
      <c r="AM13" s="269">
        <v>48</v>
      </c>
      <c r="AN13" s="270"/>
      <c r="AO13" s="271">
        <f t="shared" si="6"/>
        <v>0</v>
      </c>
      <c r="AP13" s="271"/>
      <c r="AQ13" s="273" t="e">
        <f t="shared" si="0"/>
        <v>#N/A</v>
      </c>
      <c r="AR13" s="273" t="e">
        <f t="shared" si="0"/>
        <v>#N/A</v>
      </c>
      <c r="AS13" s="274">
        <v>1670</v>
      </c>
      <c r="AT13" s="267" t="e">
        <f t="shared" si="28"/>
        <v>#N/A</v>
      </c>
      <c r="AU13" s="275" t="e">
        <f t="shared" si="7"/>
        <v>#N/A</v>
      </c>
      <c r="AV13" s="267" t="e">
        <f t="shared" si="8"/>
        <v>#N/A</v>
      </c>
      <c r="AW13" s="275" t="e">
        <f t="shared" si="9"/>
        <v>#N/A</v>
      </c>
      <c r="AX13" s="267" t="e">
        <f t="shared" si="29"/>
        <v>#N/A</v>
      </c>
      <c r="AY13" s="311" t="e">
        <f t="shared" si="9"/>
        <v>#N/A</v>
      </c>
      <c r="AZ13" s="267" t="e">
        <f t="shared" si="30"/>
        <v>#N/A</v>
      </c>
      <c r="BA13" s="275" t="e">
        <f t="shared" si="9"/>
        <v>#N/A</v>
      </c>
      <c r="BB13" s="267" t="e">
        <f t="shared" si="31"/>
        <v>#N/A</v>
      </c>
      <c r="BC13" s="275" t="e">
        <f t="shared" si="9"/>
        <v>#N/A</v>
      </c>
      <c r="BD13" s="267" t="e">
        <f t="shared" si="32"/>
        <v>#N/A</v>
      </c>
      <c r="BE13" s="275" t="e">
        <f t="shared" si="9"/>
        <v>#N/A</v>
      </c>
      <c r="BF13" s="267" t="e">
        <f t="shared" si="33"/>
        <v>#N/A</v>
      </c>
      <c r="BG13" s="275" t="e">
        <f t="shared" si="9"/>
        <v>#N/A</v>
      </c>
      <c r="BH13" s="267"/>
      <c r="BI13" s="275">
        <f t="shared" si="51"/>
        <v>0</v>
      </c>
      <c r="BJ13" s="267"/>
      <c r="BK13" s="275">
        <f t="shared" si="10"/>
        <v>0</v>
      </c>
      <c r="BL13" s="269">
        <v>67</v>
      </c>
      <c r="BM13" s="276"/>
      <c r="BN13" s="271"/>
      <c r="BO13" s="277" t="e">
        <f t="shared" si="1"/>
        <v>#N/A</v>
      </c>
      <c r="BP13" s="273"/>
      <c r="BQ13" s="273"/>
      <c r="BR13" s="273" t="e">
        <f t="shared" si="2"/>
        <v>#N/A</v>
      </c>
    </row>
    <row r="14" spans="1:152">
      <c r="A14" s="257">
        <f t="shared" si="3"/>
        <v>44862</v>
      </c>
      <c r="B14" s="258">
        <v>11</v>
      </c>
      <c r="C14" s="259">
        <f>[1]master!K15</f>
        <v>1240</v>
      </c>
      <c r="D14" s="260">
        <f t="shared" si="4"/>
        <v>110</v>
      </c>
      <c r="E14" s="261" t="e">
        <f t="shared" si="11"/>
        <v>#N/A</v>
      </c>
      <c r="F14" s="303" t="e">
        <f t="shared" si="12"/>
        <v>#N/A</v>
      </c>
      <c r="G14" s="263" t="e">
        <f t="shared" si="34"/>
        <v>#N/A</v>
      </c>
      <c r="H14" s="303" t="e">
        <f t="shared" si="58"/>
        <v>#N/A</v>
      </c>
      <c r="I14" s="305" t="e">
        <f t="shared" si="36"/>
        <v>#N/A</v>
      </c>
      <c r="J14" s="303" t="e">
        <f t="shared" ref="J14" si="61">I14-I13</f>
        <v>#N/A</v>
      </c>
      <c r="K14" s="267" t="e">
        <f t="shared" si="38"/>
        <v>#N/A</v>
      </c>
      <c r="L14" s="303" t="e">
        <f t="shared" ref="L14" si="62">K14-K13</f>
        <v>#N/A</v>
      </c>
      <c r="M14" s="267" t="e">
        <f t="shared" si="40"/>
        <v>#N/A</v>
      </c>
      <c r="N14" s="303" t="e">
        <f t="shared" si="14"/>
        <v>#N/A</v>
      </c>
      <c r="O14" s="267" t="e">
        <f t="shared" si="41"/>
        <v>#N/A</v>
      </c>
      <c r="P14" s="303" t="e">
        <f t="shared" si="15"/>
        <v>#N/A</v>
      </c>
      <c r="Q14" s="267" t="e">
        <f t="shared" si="42"/>
        <v>#N/A</v>
      </c>
      <c r="R14" s="303" t="e">
        <f t="shared" si="16"/>
        <v>#N/A</v>
      </c>
      <c r="S14" s="267" t="e">
        <f t="shared" si="17"/>
        <v>#N/A</v>
      </c>
      <c r="T14" s="303" t="e">
        <f t="shared" si="18"/>
        <v>#N/A</v>
      </c>
      <c r="U14" s="267" t="e">
        <f t="shared" si="19"/>
        <v>#N/A</v>
      </c>
      <c r="V14" s="303" t="e">
        <f t="shared" si="20"/>
        <v>#N/A</v>
      </c>
      <c r="W14" s="266" t="e">
        <f t="shared" si="43"/>
        <v>#N/A</v>
      </c>
      <c r="X14" s="303" t="e">
        <f t="shared" si="21"/>
        <v>#N/A</v>
      </c>
      <c r="Y14" s="266" t="e">
        <f t="shared" si="44"/>
        <v>#N/A</v>
      </c>
      <c r="Z14" s="303" t="e">
        <f t="shared" si="22"/>
        <v>#N/A</v>
      </c>
      <c r="AA14" s="267" t="e">
        <f t="shared" si="45"/>
        <v>#N/A</v>
      </c>
      <c r="AB14" s="303" t="e">
        <f t="shared" si="23"/>
        <v>#N/A</v>
      </c>
      <c r="AC14" s="267" t="e">
        <f t="shared" si="46"/>
        <v>#N/A</v>
      </c>
      <c r="AD14" s="303" t="e">
        <f t="shared" si="24"/>
        <v>#N/A</v>
      </c>
      <c r="AE14" s="267" t="e">
        <f t="shared" si="47"/>
        <v>#N/A</v>
      </c>
      <c r="AF14" s="303" t="e">
        <f t="shared" si="25"/>
        <v>#N/A</v>
      </c>
      <c r="AG14" s="267" t="e">
        <f t="shared" si="48"/>
        <v>#N/A</v>
      </c>
      <c r="AH14" s="303" t="e">
        <f t="shared" si="26"/>
        <v>#N/A</v>
      </c>
      <c r="AI14" s="266" t="e">
        <f t="shared" si="49"/>
        <v>#N/A</v>
      </c>
      <c r="AJ14" s="303" t="e">
        <f t="shared" si="27"/>
        <v>#N/A</v>
      </c>
      <c r="AK14" s="266" t="e">
        <f t="shared" si="50"/>
        <v>#N/A</v>
      </c>
      <c r="AL14" s="265" t="e">
        <f t="shared" si="55"/>
        <v>#N/A</v>
      </c>
      <c r="AM14" s="269">
        <v>52</v>
      </c>
      <c r="AN14" s="270"/>
      <c r="AO14" s="271">
        <f t="shared" si="6"/>
        <v>0</v>
      </c>
      <c r="AP14" s="271"/>
      <c r="AQ14" s="273" t="e">
        <f t="shared" si="0"/>
        <v>#N/A</v>
      </c>
      <c r="AR14" s="273" t="e">
        <f t="shared" si="0"/>
        <v>#N/A</v>
      </c>
      <c r="AS14" s="274">
        <v>1795</v>
      </c>
      <c r="AT14" s="267" t="e">
        <f t="shared" si="28"/>
        <v>#N/A</v>
      </c>
      <c r="AU14" s="275" t="e">
        <f t="shared" si="7"/>
        <v>#N/A</v>
      </c>
      <c r="AV14" s="267" t="e">
        <f t="shared" si="8"/>
        <v>#N/A</v>
      </c>
      <c r="AW14" s="275" t="e">
        <f t="shared" si="9"/>
        <v>#N/A</v>
      </c>
      <c r="AX14" s="267" t="e">
        <f t="shared" si="29"/>
        <v>#N/A</v>
      </c>
      <c r="AY14" s="311" t="e">
        <f t="shared" si="9"/>
        <v>#N/A</v>
      </c>
      <c r="AZ14" s="267" t="e">
        <f t="shared" si="30"/>
        <v>#N/A</v>
      </c>
      <c r="BA14" s="275" t="e">
        <f t="shared" si="9"/>
        <v>#N/A</v>
      </c>
      <c r="BB14" s="267" t="e">
        <f t="shared" si="31"/>
        <v>#N/A</v>
      </c>
      <c r="BC14" s="275" t="e">
        <f t="shared" si="9"/>
        <v>#N/A</v>
      </c>
      <c r="BD14" s="267" t="e">
        <f t="shared" si="32"/>
        <v>#N/A</v>
      </c>
      <c r="BE14" s="275" t="e">
        <f t="shared" si="9"/>
        <v>#N/A</v>
      </c>
      <c r="BF14" s="267" t="e">
        <f t="shared" si="33"/>
        <v>#N/A</v>
      </c>
      <c r="BG14" s="275" t="e">
        <f t="shared" si="9"/>
        <v>#N/A</v>
      </c>
      <c r="BH14" s="267"/>
      <c r="BI14" s="275">
        <f t="shared" si="51"/>
        <v>0</v>
      </c>
      <c r="BJ14" s="267"/>
      <c r="BK14" s="275">
        <f t="shared" si="10"/>
        <v>0</v>
      </c>
      <c r="BL14" s="269">
        <v>69</v>
      </c>
      <c r="BM14" s="276"/>
      <c r="BN14" s="271"/>
      <c r="BO14" s="277" t="e">
        <f t="shared" si="1"/>
        <v>#N/A</v>
      </c>
      <c r="BP14" s="273"/>
      <c r="BQ14" s="273"/>
      <c r="BR14" s="273" t="e">
        <f t="shared" si="2"/>
        <v>#N/A</v>
      </c>
    </row>
    <row r="15" spans="1:152">
      <c r="A15" s="257">
        <f t="shared" si="3"/>
        <v>44869</v>
      </c>
      <c r="B15" s="258">
        <v>12</v>
      </c>
      <c r="C15" s="259">
        <f>[1]master!K16</f>
        <v>1340</v>
      </c>
      <c r="D15" s="260">
        <f t="shared" si="4"/>
        <v>100</v>
      </c>
      <c r="E15" s="261" t="e">
        <f t="shared" si="11"/>
        <v>#N/A</v>
      </c>
      <c r="F15" s="303" t="e">
        <f t="shared" si="12"/>
        <v>#N/A</v>
      </c>
      <c r="G15" s="263" t="e">
        <f t="shared" si="34"/>
        <v>#N/A</v>
      </c>
      <c r="H15" s="303" t="e">
        <f t="shared" ref="H15:H16" si="63">G15-G14</f>
        <v>#N/A</v>
      </c>
      <c r="I15" s="305" t="e">
        <f t="shared" si="36"/>
        <v>#N/A</v>
      </c>
      <c r="J15" s="303" t="e">
        <f t="shared" ref="J15" si="64">I15-I14</f>
        <v>#N/A</v>
      </c>
      <c r="K15" s="267" t="e">
        <f t="shared" si="38"/>
        <v>#N/A</v>
      </c>
      <c r="L15" s="303" t="e">
        <f t="shared" ref="L15" si="65">K15-K14</f>
        <v>#N/A</v>
      </c>
      <c r="M15" s="267" t="e">
        <f t="shared" si="40"/>
        <v>#N/A</v>
      </c>
      <c r="N15" s="303" t="e">
        <f t="shared" si="14"/>
        <v>#N/A</v>
      </c>
      <c r="O15" s="267" t="e">
        <f t="shared" si="41"/>
        <v>#N/A</v>
      </c>
      <c r="P15" s="303" t="e">
        <f t="shared" si="15"/>
        <v>#N/A</v>
      </c>
      <c r="Q15" s="267" t="e">
        <f t="shared" si="42"/>
        <v>#N/A</v>
      </c>
      <c r="R15" s="303" t="e">
        <f t="shared" si="16"/>
        <v>#N/A</v>
      </c>
      <c r="S15" s="267" t="e">
        <f t="shared" si="17"/>
        <v>#N/A</v>
      </c>
      <c r="T15" s="303" t="e">
        <f t="shared" si="18"/>
        <v>#N/A</v>
      </c>
      <c r="U15" s="267" t="e">
        <f t="shared" si="19"/>
        <v>#N/A</v>
      </c>
      <c r="V15" s="303" t="e">
        <f t="shared" si="20"/>
        <v>#N/A</v>
      </c>
      <c r="W15" s="266" t="e">
        <f t="shared" si="43"/>
        <v>#N/A</v>
      </c>
      <c r="X15" s="303" t="e">
        <f t="shared" si="21"/>
        <v>#N/A</v>
      </c>
      <c r="Y15" s="266" t="e">
        <f t="shared" si="44"/>
        <v>#N/A</v>
      </c>
      <c r="Z15" s="303" t="e">
        <f t="shared" si="22"/>
        <v>#N/A</v>
      </c>
      <c r="AA15" s="267" t="e">
        <f t="shared" si="45"/>
        <v>#N/A</v>
      </c>
      <c r="AB15" s="303" t="e">
        <f t="shared" si="23"/>
        <v>#N/A</v>
      </c>
      <c r="AC15" s="267" t="e">
        <f t="shared" si="46"/>
        <v>#N/A</v>
      </c>
      <c r="AD15" s="303" t="e">
        <f t="shared" si="24"/>
        <v>#N/A</v>
      </c>
      <c r="AE15" s="267" t="e">
        <f t="shared" si="47"/>
        <v>#N/A</v>
      </c>
      <c r="AF15" s="303" t="e">
        <f t="shared" si="25"/>
        <v>#N/A</v>
      </c>
      <c r="AG15" s="267" t="e">
        <f t="shared" si="48"/>
        <v>#N/A</v>
      </c>
      <c r="AH15" s="303" t="e">
        <f t="shared" si="26"/>
        <v>#N/A</v>
      </c>
      <c r="AI15" s="266" t="e">
        <f t="shared" si="49"/>
        <v>#N/A</v>
      </c>
      <c r="AJ15" s="303" t="e">
        <f t="shared" si="27"/>
        <v>#N/A</v>
      </c>
      <c r="AK15" s="266" t="e">
        <f t="shared" si="50"/>
        <v>#N/A</v>
      </c>
      <c r="AL15" s="265" t="e">
        <f t="shared" si="55"/>
        <v>#N/A</v>
      </c>
      <c r="AM15" s="269">
        <v>56</v>
      </c>
      <c r="AN15" s="270"/>
      <c r="AO15" s="271">
        <f t="shared" si="6"/>
        <v>0</v>
      </c>
      <c r="AP15" s="271"/>
      <c r="AQ15" s="273" t="e">
        <f t="shared" si="0"/>
        <v>#N/A</v>
      </c>
      <c r="AR15" s="273" t="e">
        <f t="shared" si="0"/>
        <v>#N/A</v>
      </c>
      <c r="AS15" s="274">
        <v>1920</v>
      </c>
      <c r="AT15" s="267" t="e">
        <f t="shared" si="28"/>
        <v>#N/A</v>
      </c>
      <c r="AU15" s="275" t="e">
        <f t="shared" si="7"/>
        <v>#N/A</v>
      </c>
      <c r="AV15" s="267" t="e">
        <f t="shared" si="8"/>
        <v>#N/A</v>
      </c>
      <c r="AW15" s="275" t="e">
        <f t="shared" si="9"/>
        <v>#N/A</v>
      </c>
      <c r="AX15" s="267" t="e">
        <f t="shared" si="29"/>
        <v>#N/A</v>
      </c>
      <c r="AY15" s="311" t="e">
        <f t="shared" si="9"/>
        <v>#N/A</v>
      </c>
      <c r="AZ15" s="267" t="e">
        <f t="shared" si="30"/>
        <v>#N/A</v>
      </c>
      <c r="BA15" s="275" t="e">
        <f t="shared" si="9"/>
        <v>#N/A</v>
      </c>
      <c r="BB15" s="267" t="e">
        <f t="shared" si="31"/>
        <v>#N/A</v>
      </c>
      <c r="BC15" s="275" t="e">
        <f t="shared" si="9"/>
        <v>#N/A</v>
      </c>
      <c r="BD15" s="267" t="e">
        <f t="shared" si="32"/>
        <v>#N/A</v>
      </c>
      <c r="BE15" s="275" t="e">
        <f t="shared" si="9"/>
        <v>#N/A</v>
      </c>
      <c r="BF15" s="267" t="e">
        <f t="shared" si="33"/>
        <v>#N/A</v>
      </c>
      <c r="BG15" s="275" t="e">
        <f t="shared" si="9"/>
        <v>#N/A</v>
      </c>
      <c r="BH15" s="267"/>
      <c r="BI15" s="275">
        <f t="shared" si="51"/>
        <v>0</v>
      </c>
      <c r="BJ15" s="267"/>
      <c r="BK15" s="275">
        <f t="shared" si="10"/>
        <v>0</v>
      </c>
      <c r="BL15" s="269">
        <v>71</v>
      </c>
      <c r="BM15" s="276"/>
      <c r="BN15" s="271"/>
      <c r="BO15" s="277" t="e">
        <f t="shared" si="1"/>
        <v>#N/A</v>
      </c>
      <c r="BP15" s="273"/>
      <c r="BQ15" s="273"/>
      <c r="BR15" s="273" t="e">
        <f t="shared" si="2"/>
        <v>#N/A</v>
      </c>
    </row>
    <row r="16" spans="1:152">
      <c r="A16" s="257">
        <f t="shared" si="3"/>
        <v>44876</v>
      </c>
      <c r="B16" s="258">
        <v>13</v>
      </c>
      <c r="C16" s="259">
        <f>[1]master!K17</f>
        <v>1440</v>
      </c>
      <c r="D16" s="260">
        <f t="shared" si="4"/>
        <v>100</v>
      </c>
      <c r="E16" s="261" t="e">
        <f t="shared" si="11"/>
        <v>#N/A</v>
      </c>
      <c r="F16" s="303" t="e">
        <f t="shared" si="12"/>
        <v>#N/A</v>
      </c>
      <c r="G16" s="263" t="e">
        <f t="shared" si="34"/>
        <v>#N/A</v>
      </c>
      <c r="H16" s="303" t="e">
        <f t="shared" si="63"/>
        <v>#N/A</v>
      </c>
      <c r="I16" s="305" t="e">
        <f t="shared" si="36"/>
        <v>#N/A</v>
      </c>
      <c r="J16" s="303" t="e">
        <f t="shared" ref="J16" si="66">I16-I15</f>
        <v>#N/A</v>
      </c>
      <c r="K16" s="267" t="e">
        <f t="shared" si="38"/>
        <v>#N/A</v>
      </c>
      <c r="L16" s="303" t="e">
        <f t="shared" ref="L16" si="67">K16-K15</f>
        <v>#N/A</v>
      </c>
      <c r="M16" s="267" t="e">
        <f t="shared" si="40"/>
        <v>#N/A</v>
      </c>
      <c r="N16" s="303" t="e">
        <f t="shared" si="14"/>
        <v>#N/A</v>
      </c>
      <c r="O16" s="267" t="e">
        <f t="shared" si="41"/>
        <v>#N/A</v>
      </c>
      <c r="P16" s="303" t="e">
        <f t="shared" si="15"/>
        <v>#N/A</v>
      </c>
      <c r="Q16" s="267" t="e">
        <f t="shared" si="42"/>
        <v>#N/A</v>
      </c>
      <c r="R16" s="303" t="e">
        <f t="shared" si="16"/>
        <v>#N/A</v>
      </c>
      <c r="S16" s="267" t="e">
        <f t="shared" si="17"/>
        <v>#N/A</v>
      </c>
      <c r="T16" s="303" t="e">
        <f t="shared" si="18"/>
        <v>#N/A</v>
      </c>
      <c r="U16" s="267" t="e">
        <f t="shared" si="19"/>
        <v>#N/A</v>
      </c>
      <c r="V16" s="303" t="e">
        <f t="shared" si="20"/>
        <v>#N/A</v>
      </c>
      <c r="W16" s="266" t="e">
        <f t="shared" si="43"/>
        <v>#N/A</v>
      </c>
      <c r="X16" s="303" t="e">
        <f t="shared" si="21"/>
        <v>#N/A</v>
      </c>
      <c r="Y16" s="266" t="e">
        <f t="shared" si="44"/>
        <v>#N/A</v>
      </c>
      <c r="Z16" s="303" t="e">
        <f t="shared" si="22"/>
        <v>#N/A</v>
      </c>
      <c r="AA16" s="267" t="e">
        <f t="shared" si="45"/>
        <v>#N/A</v>
      </c>
      <c r="AB16" s="303" t="e">
        <f t="shared" si="23"/>
        <v>#N/A</v>
      </c>
      <c r="AC16" s="267" t="e">
        <f t="shared" si="46"/>
        <v>#N/A</v>
      </c>
      <c r="AD16" s="303" t="e">
        <f t="shared" si="24"/>
        <v>#N/A</v>
      </c>
      <c r="AE16" s="267" t="e">
        <f t="shared" si="47"/>
        <v>#N/A</v>
      </c>
      <c r="AF16" s="303" t="e">
        <f t="shared" si="25"/>
        <v>#N/A</v>
      </c>
      <c r="AG16" s="267" t="e">
        <f t="shared" si="48"/>
        <v>#N/A</v>
      </c>
      <c r="AH16" s="303" t="e">
        <f t="shared" si="26"/>
        <v>#N/A</v>
      </c>
      <c r="AI16" s="266" t="e">
        <f t="shared" si="49"/>
        <v>#N/A</v>
      </c>
      <c r="AJ16" s="303" t="e">
        <f t="shared" si="27"/>
        <v>#N/A</v>
      </c>
      <c r="AK16" s="266" t="e">
        <f t="shared" si="50"/>
        <v>#N/A</v>
      </c>
      <c r="AL16" s="265" t="e">
        <f t="shared" si="55"/>
        <v>#N/A</v>
      </c>
      <c r="AM16" s="269">
        <v>61</v>
      </c>
      <c r="AN16" s="270"/>
      <c r="AO16" s="271">
        <f t="shared" si="6"/>
        <v>0</v>
      </c>
      <c r="AP16" s="271"/>
      <c r="AQ16" s="273" t="e">
        <f t="shared" si="0"/>
        <v>#N/A</v>
      </c>
      <c r="AR16" s="273" t="e">
        <f t="shared" si="0"/>
        <v>#N/A</v>
      </c>
      <c r="AS16" s="274">
        <v>2045</v>
      </c>
      <c r="AT16" s="267" t="e">
        <f t="shared" si="28"/>
        <v>#N/A</v>
      </c>
      <c r="AU16" s="275" t="e">
        <f t="shared" si="7"/>
        <v>#N/A</v>
      </c>
      <c r="AV16" s="267" t="e">
        <f t="shared" si="8"/>
        <v>#N/A</v>
      </c>
      <c r="AW16" s="275" t="e">
        <f t="shared" si="9"/>
        <v>#N/A</v>
      </c>
      <c r="AX16" s="267" t="e">
        <f t="shared" si="29"/>
        <v>#N/A</v>
      </c>
      <c r="AY16" s="311" t="e">
        <f t="shared" si="9"/>
        <v>#N/A</v>
      </c>
      <c r="AZ16" s="267" t="e">
        <f t="shared" si="30"/>
        <v>#N/A</v>
      </c>
      <c r="BA16" s="275" t="e">
        <f t="shared" si="9"/>
        <v>#N/A</v>
      </c>
      <c r="BB16" s="267" t="e">
        <f t="shared" si="31"/>
        <v>#N/A</v>
      </c>
      <c r="BC16" s="275" t="e">
        <f t="shared" si="9"/>
        <v>#N/A</v>
      </c>
      <c r="BD16" s="267" t="e">
        <f t="shared" si="32"/>
        <v>#N/A</v>
      </c>
      <c r="BE16" s="275" t="e">
        <f t="shared" si="9"/>
        <v>#N/A</v>
      </c>
      <c r="BF16" s="267" t="e">
        <f t="shared" si="33"/>
        <v>#N/A</v>
      </c>
      <c r="BG16" s="275" t="e">
        <f t="shared" si="9"/>
        <v>#N/A</v>
      </c>
      <c r="BH16" s="267"/>
      <c r="BI16" s="275">
        <f t="shared" si="51"/>
        <v>0</v>
      </c>
      <c r="BJ16" s="267"/>
      <c r="BK16" s="275">
        <f t="shared" si="10"/>
        <v>0</v>
      </c>
      <c r="BL16" s="269">
        <v>75</v>
      </c>
      <c r="BM16" s="276"/>
      <c r="BN16" s="271"/>
      <c r="BO16" s="277" t="e">
        <f t="shared" si="1"/>
        <v>#N/A</v>
      </c>
      <c r="BP16" s="273"/>
      <c r="BQ16" s="273"/>
      <c r="BR16" s="273" t="e">
        <f t="shared" si="2"/>
        <v>#N/A</v>
      </c>
    </row>
    <row r="17" spans="1:70">
      <c r="A17" s="257">
        <f t="shared" si="3"/>
        <v>44883</v>
      </c>
      <c r="B17" s="258">
        <v>14</v>
      </c>
      <c r="C17" s="259">
        <f>[1]master!K18</f>
        <v>1540</v>
      </c>
      <c r="D17" s="260">
        <f t="shared" si="4"/>
        <v>100</v>
      </c>
      <c r="E17" s="261" t="e">
        <f t="shared" si="11"/>
        <v>#N/A</v>
      </c>
      <c r="F17" s="303" t="e">
        <f t="shared" si="12"/>
        <v>#N/A</v>
      </c>
      <c r="G17" s="263" t="e">
        <f t="shared" si="34"/>
        <v>#N/A</v>
      </c>
      <c r="H17" s="303" t="e">
        <f t="shared" ref="H17:H18" si="68">G17-G16</f>
        <v>#N/A</v>
      </c>
      <c r="I17" s="305" t="e">
        <f t="shared" si="36"/>
        <v>#N/A</v>
      </c>
      <c r="J17" s="303" t="e">
        <f t="shared" ref="J17" si="69">I17-I16</f>
        <v>#N/A</v>
      </c>
      <c r="K17" s="267" t="e">
        <f t="shared" si="38"/>
        <v>#N/A</v>
      </c>
      <c r="L17" s="303" t="e">
        <f t="shared" ref="L17" si="70">K17-K16</f>
        <v>#N/A</v>
      </c>
      <c r="M17" s="267" t="e">
        <f t="shared" si="40"/>
        <v>#N/A</v>
      </c>
      <c r="N17" s="303" t="e">
        <f t="shared" si="14"/>
        <v>#N/A</v>
      </c>
      <c r="O17" s="267" t="e">
        <f t="shared" si="41"/>
        <v>#N/A</v>
      </c>
      <c r="P17" s="303" t="e">
        <f t="shared" si="15"/>
        <v>#N/A</v>
      </c>
      <c r="Q17" s="267" t="e">
        <f t="shared" si="42"/>
        <v>#N/A</v>
      </c>
      <c r="R17" s="303" t="e">
        <f t="shared" si="16"/>
        <v>#N/A</v>
      </c>
      <c r="S17" s="267" t="e">
        <f t="shared" si="17"/>
        <v>#N/A</v>
      </c>
      <c r="T17" s="303" t="e">
        <f t="shared" si="18"/>
        <v>#N/A</v>
      </c>
      <c r="U17" s="267" t="e">
        <f t="shared" si="19"/>
        <v>#N/A</v>
      </c>
      <c r="V17" s="303" t="e">
        <f t="shared" si="20"/>
        <v>#N/A</v>
      </c>
      <c r="W17" s="266" t="e">
        <f t="shared" si="43"/>
        <v>#N/A</v>
      </c>
      <c r="X17" s="303" t="e">
        <f t="shared" si="21"/>
        <v>#N/A</v>
      </c>
      <c r="Y17" s="266" t="e">
        <f t="shared" si="44"/>
        <v>#N/A</v>
      </c>
      <c r="Z17" s="303" t="e">
        <f t="shared" si="22"/>
        <v>#N/A</v>
      </c>
      <c r="AA17" s="267" t="e">
        <f t="shared" si="45"/>
        <v>#N/A</v>
      </c>
      <c r="AB17" s="303" t="e">
        <f t="shared" si="23"/>
        <v>#N/A</v>
      </c>
      <c r="AC17" s="267" t="e">
        <f t="shared" si="46"/>
        <v>#N/A</v>
      </c>
      <c r="AD17" s="303" t="e">
        <f t="shared" si="24"/>
        <v>#N/A</v>
      </c>
      <c r="AE17" s="267" t="e">
        <f t="shared" si="47"/>
        <v>#N/A</v>
      </c>
      <c r="AF17" s="303" t="e">
        <f t="shared" si="25"/>
        <v>#N/A</v>
      </c>
      <c r="AG17" s="267" t="e">
        <f t="shared" si="48"/>
        <v>#N/A</v>
      </c>
      <c r="AH17" s="303" t="e">
        <f t="shared" si="26"/>
        <v>#N/A</v>
      </c>
      <c r="AI17" s="266" t="e">
        <f t="shared" si="49"/>
        <v>#N/A</v>
      </c>
      <c r="AJ17" s="303" t="e">
        <f t="shared" si="27"/>
        <v>#N/A</v>
      </c>
      <c r="AK17" s="266" t="e">
        <f t="shared" si="50"/>
        <v>#N/A</v>
      </c>
      <c r="AL17" s="265" t="e">
        <f t="shared" si="55"/>
        <v>#N/A</v>
      </c>
      <c r="AM17" s="269">
        <v>67</v>
      </c>
      <c r="AN17" s="270"/>
      <c r="AO17" s="271">
        <f t="shared" si="6"/>
        <v>0</v>
      </c>
      <c r="AP17" s="271"/>
      <c r="AQ17" s="273" t="e">
        <f t="shared" si="0"/>
        <v>#N/A</v>
      </c>
      <c r="AR17" s="273" t="e">
        <f t="shared" si="0"/>
        <v>#N/A</v>
      </c>
      <c r="AS17" s="274">
        <v>2170</v>
      </c>
      <c r="AT17" s="267" t="e">
        <f t="shared" si="28"/>
        <v>#N/A</v>
      </c>
      <c r="AU17" s="275" t="e">
        <f t="shared" si="7"/>
        <v>#N/A</v>
      </c>
      <c r="AV17" s="267" t="e">
        <f t="shared" si="8"/>
        <v>#N/A</v>
      </c>
      <c r="AW17" s="275" t="e">
        <f t="shared" si="9"/>
        <v>#N/A</v>
      </c>
      <c r="AX17" s="267" t="e">
        <f t="shared" si="29"/>
        <v>#N/A</v>
      </c>
      <c r="AY17" s="311" t="e">
        <f t="shared" si="9"/>
        <v>#N/A</v>
      </c>
      <c r="AZ17" s="267" t="e">
        <f t="shared" si="30"/>
        <v>#N/A</v>
      </c>
      <c r="BA17" s="275" t="e">
        <f t="shared" si="9"/>
        <v>#N/A</v>
      </c>
      <c r="BB17" s="267" t="e">
        <f t="shared" si="31"/>
        <v>#N/A</v>
      </c>
      <c r="BC17" s="275" t="e">
        <f t="shared" si="9"/>
        <v>#N/A</v>
      </c>
      <c r="BD17" s="267" t="e">
        <f t="shared" si="32"/>
        <v>#N/A</v>
      </c>
      <c r="BE17" s="275" t="e">
        <f t="shared" si="9"/>
        <v>#N/A</v>
      </c>
      <c r="BF17" s="267" t="e">
        <f t="shared" si="33"/>
        <v>#N/A</v>
      </c>
      <c r="BG17" s="275" t="e">
        <f t="shared" si="9"/>
        <v>#N/A</v>
      </c>
      <c r="BH17" s="267"/>
      <c r="BI17" s="275">
        <f t="shared" si="51"/>
        <v>0</v>
      </c>
      <c r="BJ17" s="267"/>
      <c r="BK17" s="275">
        <f t="shared" si="10"/>
        <v>0</v>
      </c>
      <c r="BL17" s="269">
        <v>80</v>
      </c>
      <c r="BM17" s="276"/>
      <c r="BN17" s="271"/>
      <c r="BO17" s="277" t="e">
        <f t="shared" si="1"/>
        <v>#N/A</v>
      </c>
      <c r="BP17" s="273"/>
      <c r="BQ17" s="273"/>
      <c r="BR17" s="273" t="e">
        <f t="shared" si="2"/>
        <v>#N/A</v>
      </c>
    </row>
    <row r="18" spans="1:70">
      <c r="A18" s="257">
        <f t="shared" si="3"/>
        <v>44890</v>
      </c>
      <c r="B18" s="258">
        <v>15</v>
      </c>
      <c r="C18" s="259">
        <f>[1]master!K19</f>
        <v>1650</v>
      </c>
      <c r="D18" s="260">
        <f t="shared" si="4"/>
        <v>110</v>
      </c>
      <c r="E18" s="261" t="e">
        <f t="shared" si="11"/>
        <v>#N/A</v>
      </c>
      <c r="F18" s="303" t="e">
        <f t="shared" si="12"/>
        <v>#N/A</v>
      </c>
      <c r="G18" s="267" t="e">
        <f t="shared" si="34"/>
        <v>#N/A</v>
      </c>
      <c r="H18" s="303" t="e">
        <f t="shared" si="68"/>
        <v>#N/A</v>
      </c>
      <c r="I18" s="267" t="e">
        <f t="shared" si="36"/>
        <v>#N/A</v>
      </c>
      <c r="J18" s="303" t="e">
        <f t="shared" ref="J18" si="71">I18-I17</f>
        <v>#N/A</v>
      </c>
      <c r="K18" s="267" t="e">
        <f t="shared" si="38"/>
        <v>#N/A</v>
      </c>
      <c r="L18" s="303" t="e">
        <f t="shared" ref="L18" si="72">K18-K17</f>
        <v>#N/A</v>
      </c>
      <c r="M18" s="267" t="e">
        <f t="shared" si="40"/>
        <v>#N/A</v>
      </c>
      <c r="N18" s="303" t="e">
        <f t="shared" si="14"/>
        <v>#N/A</v>
      </c>
      <c r="O18" s="267" t="e">
        <f t="shared" si="41"/>
        <v>#N/A</v>
      </c>
      <c r="P18" s="303" t="e">
        <f t="shared" si="15"/>
        <v>#N/A</v>
      </c>
      <c r="Q18" s="267" t="e">
        <f t="shared" si="42"/>
        <v>#N/A</v>
      </c>
      <c r="R18" s="303" t="e">
        <f t="shared" si="16"/>
        <v>#N/A</v>
      </c>
      <c r="S18" s="267" t="e">
        <f t="shared" si="17"/>
        <v>#N/A</v>
      </c>
      <c r="T18" s="303" t="e">
        <f t="shared" si="18"/>
        <v>#N/A</v>
      </c>
      <c r="U18" s="267" t="e">
        <f t="shared" si="19"/>
        <v>#N/A</v>
      </c>
      <c r="V18" s="303" t="e">
        <f t="shared" si="20"/>
        <v>#N/A</v>
      </c>
      <c r="W18" s="266" t="e">
        <f t="shared" si="43"/>
        <v>#N/A</v>
      </c>
      <c r="X18" s="303" t="e">
        <f t="shared" si="21"/>
        <v>#N/A</v>
      </c>
      <c r="Y18" s="266" t="e">
        <f t="shared" si="44"/>
        <v>#N/A</v>
      </c>
      <c r="Z18" s="303" t="e">
        <f t="shared" si="22"/>
        <v>#N/A</v>
      </c>
      <c r="AA18" s="267" t="e">
        <f t="shared" si="45"/>
        <v>#N/A</v>
      </c>
      <c r="AB18" s="303" t="e">
        <f t="shared" si="23"/>
        <v>#N/A</v>
      </c>
      <c r="AC18" s="267" t="e">
        <f t="shared" si="46"/>
        <v>#N/A</v>
      </c>
      <c r="AD18" s="303" t="e">
        <f t="shared" si="24"/>
        <v>#N/A</v>
      </c>
      <c r="AE18" s="267" t="e">
        <f t="shared" si="47"/>
        <v>#N/A</v>
      </c>
      <c r="AF18" s="303" t="e">
        <f t="shared" si="25"/>
        <v>#N/A</v>
      </c>
      <c r="AG18" s="267" t="e">
        <f t="shared" si="48"/>
        <v>#N/A</v>
      </c>
      <c r="AH18" s="303" t="e">
        <f t="shared" si="26"/>
        <v>#N/A</v>
      </c>
      <c r="AI18" s="266" t="e">
        <f t="shared" si="49"/>
        <v>#N/A</v>
      </c>
      <c r="AJ18" s="303" t="e">
        <f t="shared" si="27"/>
        <v>#N/A</v>
      </c>
      <c r="AK18" s="266" t="e">
        <f t="shared" si="50"/>
        <v>#N/A</v>
      </c>
      <c r="AL18" s="265" t="e">
        <f t="shared" si="55"/>
        <v>#N/A</v>
      </c>
      <c r="AM18" s="269">
        <v>74</v>
      </c>
      <c r="AN18" s="270"/>
      <c r="AO18" s="271">
        <f t="shared" si="6"/>
        <v>0</v>
      </c>
      <c r="AP18" s="271"/>
      <c r="AQ18" s="273" t="e">
        <f t="shared" si="0"/>
        <v>#N/A</v>
      </c>
      <c r="AR18" s="273" t="e">
        <f t="shared" si="0"/>
        <v>#N/A</v>
      </c>
      <c r="AS18" s="274">
        <v>2295</v>
      </c>
      <c r="AT18" s="267" t="e">
        <f t="shared" si="28"/>
        <v>#N/A</v>
      </c>
      <c r="AU18" s="275" t="e">
        <f t="shared" si="7"/>
        <v>#N/A</v>
      </c>
      <c r="AV18" s="267" t="e">
        <f t="shared" si="8"/>
        <v>#N/A</v>
      </c>
      <c r="AW18" s="275" t="e">
        <f t="shared" si="9"/>
        <v>#N/A</v>
      </c>
      <c r="AX18" s="267" t="e">
        <f t="shared" si="29"/>
        <v>#N/A</v>
      </c>
      <c r="AY18" s="311" t="e">
        <f t="shared" si="9"/>
        <v>#N/A</v>
      </c>
      <c r="AZ18" s="267" t="e">
        <f t="shared" si="30"/>
        <v>#N/A</v>
      </c>
      <c r="BA18" s="275" t="e">
        <f t="shared" si="9"/>
        <v>#N/A</v>
      </c>
      <c r="BB18" s="267" t="e">
        <f t="shared" si="31"/>
        <v>#N/A</v>
      </c>
      <c r="BC18" s="275" t="e">
        <f t="shared" si="9"/>
        <v>#N/A</v>
      </c>
      <c r="BD18" s="267" t="e">
        <f t="shared" si="32"/>
        <v>#N/A</v>
      </c>
      <c r="BE18" s="275" t="e">
        <f t="shared" si="9"/>
        <v>#N/A</v>
      </c>
      <c r="BF18" s="267" t="e">
        <f t="shared" si="33"/>
        <v>#N/A</v>
      </c>
      <c r="BG18" s="275" t="e">
        <f t="shared" si="9"/>
        <v>#N/A</v>
      </c>
      <c r="BH18" s="267"/>
      <c r="BI18" s="275">
        <f t="shared" si="51"/>
        <v>0</v>
      </c>
      <c r="BJ18" s="267"/>
      <c r="BK18" s="275">
        <f t="shared" si="10"/>
        <v>0</v>
      </c>
      <c r="BL18" s="269">
        <v>85</v>
      </c>
      <c r="BM18" s="276"/>
      <c r="BN18" s="271"/>
      <c r="BO18" s="277" t="e">
        <f t="shared" si="1"/>
        <v>#N/A</v>
      </c>
      <c r="BP18" s="273"/>
      <c r="BQ18" s="273"/>
      <c r="BR18" s="273" t="e">
        <f t="shared" si="2"/>
        <v>#N/A</v>
      </c>
    </row>
    <row r="19" spans="1:70">
      <c r="A19" s="257">
        <f t="shared" si="3"/>
        <v>44897</v>
      </c>
      <c r="B19" s="258">
        <v>16</v>
      </c>
      <c r="C19" s="259">
        <f>[1]master!K20</f>
        <v>1780</v>
      </c>
      <c r="D19" s="260">
        <f t="shared" si="4"/>
        <v>130</v>
      </c>
      <c r="E19" s="261" t="e">
        <f t="shared" si="11"/>
        <v>#N/A</v>
      </c>
      <c r="F19" s="303" t="e">
        <f t="shared" si="12"/>
        <v>#N/A</v>
      </c>
      <c r="G19" s="267" t="e">
        <f t="shared" si="34"/>
        <v>#N/A</v>
      </c>
      <c r="H19" s="303" t="e">
        <f t="shared" ref="H19:H20" si="73">G19-G18</f>
        <v>#N/A</v>
      </c>
      <c r="I19" s="267" t="e">
        <f t="shared" si="36"/>
        <v>#N/A</v>
      </c>
      <c r="J19" s="303" t="e">
        <f t="shared" ref="J19" si="74">I19-I18</f>
        <v>#N/A</v>
      </c>
      <c r="K19" s="267" t="e">
        <f t="shared" si="38"/>
        <v>#N/A</v>
      </c>
      <c r="L19" s="303" t="e">
        <f t="shared" ref="L19" si="75">K19-K18</f>
        <v>#N/A</v>
      </c>
      <c r="M19" s="267" t="e">
        <f t="shared" si="40"/>
        <v>#N/A</v>
      </c>
      <c r="N19" s="303" t="e">
        <f t="shared" si="14"/>
        <v>#N/A</v>
      </c>
      <c r="O19" s="267" t="e">
        <f t="shared" si="41"/>
        <v>#N/A</v>
      </c>
      <c r="P19" s="303" t="e">
        <f t="shared" si="15"/>
        <v>#N/A</v>
      </c>
      <c r="Q19" s="267" t="e">
        <f t="shared" si="42"/>
        <v>#N/A</v>
      </c>
      <c r="R19" s="303" t="e">
        <f t="shared" si="16"/>
        <v>#N/A</v>
      </c>
      <c r="S19" s="267" t="e">
        <f t="shared" si="17"/>
        <v>#N/A</v>
      </c>
      <c r="T19" s="303" t="e">
        <f t="shared" si="18"/>
        <v>#N/A</v>
      </c>
      <c r="U19" s="267" t="e">
        <f t="shared" si="19"/>
        <v>#N/A</v>
      </c>
      <c r="V19" s="303" t="e">
        <f t="shared" si="20"/>
        <v>#N/A</v>
      </c>
      <c r="W19" s="266" t="e">
        <f t="shared" si="43"/>
        <v>#N/A</v>
      </c>
      <c r="X19" s="303" t="e">
        <f t="shared" si="21"/>
        <v>#N/A</v>
      </c>
      <c r="Y19" s="266" t="e">
        <f t="shared" si="44"/>
        <v>#N/A</v>
      </c>
      <c r="Z19" s="303" t="e">
        <f t="shared" si="22"/>
        <v>#N/A</v>
      </c>
      <c r="AA19" s="267" t="e">
        <f t="shared" si="45"/>
        <v>#N/A</v>
      </c>
      <c r="AB19" s="303" t="e">
        <f t="shared" si="23"/>
        <v>#N/A</v>
      </c>
      <c r="AC19" s="267" t="e">
        <f t="shared" si="46"/>
        <v>#N/A</v>
      </c>
      <c r="AD19" s="303" t="e">
        <f t="shared" si="24"/>
        <v>#N/A</v>
      </c>
      <c r="AE19" s="267" t="e">
        <f t="shared" si="47"/>
        <v>#N/A</v>
      </c>
      <c r="AF19" s="303" t="e">
        <f t="shared" si="25"/>
        <v>#N/A</v>
      </c>
      <c r="AG19" s="267" t="e">
        <f t="shared" si="48"/>
        <v>#N/A</v>
      </c>
      <c r="AH19" s="303" t="e">
        <f t="shared" si="26"/>
        <v>#N/A</v>
      </c>
      <c r="AI19" s="266" t="e">
        <f t="shared" si="49"/>
        <v>#N/A</v>
      </c>
      <c r="AJ19" s="303" t="e">
        <f t="shared" si="27"/>
        <v>#N/A</v>
      </c>
      <c r="AK19" s="266" t="e">
        <f t="shared" si="50"/>
        <v>#N/A</v>
      </c>
      <c r="AL19" s="265" t="e">
        <f t="shared" si="55"/>
        <v>#N/A</v>
      </c>
      <c r="AM19" s="269">
        <v>82</v>
      </c>
      <c r="AN19" s="270"/>
      <c r="AO19" s="271">
        <f t="shared" si="6"/>
        <v>0</v>
      </c>
      <c r="AP19" s="271"/>
      <c r="AQ19" s="273" t="e">
        <f t="shared" si="0"/>
        <v>#N/A</v>
      </c>
      <c r="AR19" s="273" t="e">
        <f t="shared" si="0"/>
        <v>#N/A</v>
      </c>
      <c r="AS19" s="274">
        <v>2420</v>
      </c>
      <c r="AT19" s="267" t="e">
        <f t="shared" si="28"/>
        <v>#N/A</v>
      </c>
      <c r="AU19" s="275" t="e">
        <f t="shared" si="7"/>
        <v>#N/A</v>
      </c>
      <c r="AV19" s="267" t="e">
        <f t="shared" si="8"/>
        <v>#N/A</v>
      </c>
      <c r="AW19" s="275" t="e">
        <f t="shared" si="9"/>
        <v>#N/A</v>
      </c>
      <c r="AX19" s="267" t="e">
        <f t="shared" si="29"/>
        <v>#N/A</v>
      </c>
      <c r="AY19" s="311" t="e">
        <f t="shared" si="9"/>
        <v>#N/A</v>
      </c>
      <c r="AZ19" s="267" t="e">
        <f t="shared" si="30"/>
        <v>#N/A</v>
      </c>
      <c r="BA19" s="275" t="e">
        <f t="shared" si="9"/>
        <v>#N/A</v>
      </c>
      <c r="BB19" s="267" t="e">
        <f t="shared" si="31"/>
        <v>#N/A</v>
      </c>
      <c r="BC19" s="275" t="e">
        <f t="shared" si="9"/>
        <v>#N/A</v>
      </c>
      <c r="BD19" s="267" t="e">
        <f t="shared" si="32"/>
        <v>#N/A</v>
      </c>
      <c r="BE19" s="275" t="e">
        <f t="shared" si="9"/>
        <v>#N/A</v>
      </c>
      <c r="BF19" s="267" t="e">
        <f t="shared" si="33"/>
        <v>#N/A</v>
      </c>
      <c r="BG19" s="275" t="e">
        <f t="shared" si="9"/>
        <v>#N/A</v>
      </c>
      <c r="BH19" s="267"/>
      <c r="BI19" s="275">
        <f t="shared" si="51"/>
        <v>0</v>
      </c>
      <c r="BJ19" s="267"/>
      <c r="BK19" s="275">
        <f t="shared" si="10"/>
        <v>0</v>
      </c>
      <c r="BL19" s="269">
        <v>90</v>
      </c>
      <c r="BM19" s="276"/>
      <c r="BN19" s="271"/>
      <c r="BO19" s="277" t="e">
        <f t="shared" si="1"/>
        <v>#N/A</v>
      </c>
      <c r="BP19" s="273"/>
      <c r="BQ19" s="273"/>
      <c r="BR19" s="273" t="e">
        <f t="shared" si="2"/>
        <v>#N/A</v>
      </c>
    </row>
    <row r="20" spans="1:70">
      <c r="A20" s="257">
        <f t="shared" si="3"/>
        <v>44904</v>
      </c>
      <c r="B20" s="258">
        <v>17</v>
      </c>
      <c r="C20" s="259">
        <f>[1]master!K21</f>
        <v>1920</v>
      </c>
      <c r="D20" s="260">
        <f t="shared" si="4"/>
        <v>140</v>
      </c>
      <c r="E20" s="261" t="e">
        <f t="shared" si="11"/>
        <v>#N/A</v>
      </c>
      <c r="F20" s="303" t="e">
        <f t="shared" si="12"/>
        <v>#N/A</v>
      </c>
      <c r="G20" s="267" t="e">
        <f t="shared" si="34"/>
        <v>#N/A</v>
      </c>
      <c r="H20" s="303" t="e">
        <f t="shared" si="73"/>
        <v>#N/A</v>
      </c>
      <c r="I20" s="267" t="e">
        <f t="shared" si="36"/>
        <v>#N/A</v>
      </c>
      <c r="J20" s="303" t="e">
        <f t="shared" ref="J20" si="76">I20-I19</f>
        <v>#N/A</v>
      </c>
      <c r="K20" s="267" t="e">
        <f t="shared" si="38"/>
        <v>#N/A</v>
      </c>
      <c r="L20" s="303" t="e">
        <f t="shared" ref="L20" si="77">K20-K19</f>
        <v>#N/A</v>
      </c>
      <c r="M20" s="267" t="e">
        <f t="shared" si="40"/>
        <v>#N/A</v>
      </c>
      <c r="N20" s="303" t="e">
        <f t="shared" si="14"/>
        <v>#N/A</v>
      </c>
      <c r="O20" s="267" t="e">
        <f t="shared" si="41"/>
        <v>#N/A</v>
      </c>
      <c r="P20" s="303" t="e">
        <f t="shared" si="15"/>
        <v>#N/A</v>
      </c>
      <c r="Q20" s="267" t="e">
        <f t="shared" si="42"/>
        <v>#N/A</v>
      </c>
      <c r="R20" s="303" t="e">
        <f t="shared" si="16"/>
        <v>#N/A</v>
      </c>
      <c r="S20" s="267" t="e">
        <f t="shared" si="17"/>
        <v>#N/A</v>
      </c>
      <c r="T20" s="303" t="e">
        <f t="shared" si="18"/>
        <v>#N/A</v>
      </c>
      <c r="U20" s="267" t="e">
        <f t="shared" si="19"/>
        <v>#N/A</v>
      </c>
      <c r="V20" s="303" t="e">
        <f t="shared" si="20"/>
        <v>#N/A</v>
      </c>
      <c r="W20" s="266" t="e">
        <f t="shared" si="43"/>
        <v>#N/A</v>
      </c>
      <c r="X20" s="303" t="e">
        <f t="shared" si="21"/>
        <v>#N/A</v>
      </c>
      <c r="Y20" s="266" t="e">
        <f t="shared" si="44"/>
        <v>#N/A</v>
      </c>
      <c r="Z20" s="303" t="e">
        <f t="shared" si="22"/>
        <v>#N/A</v>
      </c>
      <c r="AA20" s="267" t="e">
        <f t="shared" si="45"/>
        <v>#N/A</v>
      </c>
      <c r="AB20" s="303" t="e">
        <f t="shared" si="23"/>
        <v>#N/A</v>
      </c>
      <c r="AC20" s="267" t="e">
        <f t="shared" si="46"/>
        <v>#N/A</v>
      </c>
      <c r="AD20" s="303" t="e">
        <f t="shared" si="24"/>
        <v>#N/A</v>
      </c>
      <c r="AE20" s="267" t="e">
        <f t="shared" si="47"/>
        <v>#N/A</v>
      </c>
      <c r="AF20" s="303" t="e">
        <f t="shared" si="25"/>
        <v>#N/A</v>
      </c>
      <c r="AG20" s="267" t="e">
        <f t="shared" si="48"/>
        <v>#N/A</v>
      </c>
      <c r="AH20" s="303" t="e">
        <f t="shared" si="26"/>
        <v>#N/A</v>
      </c>
      <c r="AI20" s="266" t="e">
        <f t="shared" si="49"/>
        <v>#N/A</v>
      </c>
      <c r="AJ20" s="303" t="e">
        <f t="shared" si="27"/>
        <v>#N/A</v>
      </c>
      <c r="AK20" s="266" t="e">
        <f t="shared" si="50"/>
        <v>#N/A</v>
      </c>
      <c r="AL20" s="265" t="e">
        <f t="shared" si="55"/>
        <v>#N/A</v>
      </c>
      <c r="AM20" s="269">
        <v>90</v>
      </c>
      <c r="AN20" s="270"/>
      <c r="AO20" s="271">
        <f t="shared" si="6"/>
        <v>0</v>
      </c>
      <c r="AP20" s="271"/>
      <c r="AQ20" s="273" t="e">
        <f t="shared" si="0"/>
        <v>#N/A</v>
      </c>
      <c r="AR20" s="273" t="e">
        <f t="shared" si="0"/>
        <v>#N/A</v>
      </c>
      <c r="AS20" s="274">
        <v>2560</v>
      </c>
      <c r="AT20" s="267" t="e">
        <f t="shared" si="28"/>
        <v>#N/A</v>
      </c>
      <c r="AU20" s="275" t="e">
        <f t="shared" si="7"/>
        <v>#N/A</v>
      </c>
      <c r="AV20" s="267" t="e">
        <f t="shared" si="8"/>
        <v>#N/A</v>
      </c>
      <c r="AW20" s="275" t="e">
        <f t="shared" si="9"/>
        <v>#N/A</v>
      </c>
      <c r="AX20" s="267" t="e">
        <f t="shared" si="29"/>
        <v>#N/A</v>
      </c>
      <c r="AY20" s="311" t="e">
        <f t="shared" si="9"/>
        <v>#N/A</v>
      </c>
      <c r="AZ20" s="267" t="e">
        <f t="shared" si="30"/>
        <v>#N/A</v>
      </c>
      <c r="BA20" s="275" t="e">
        <f t="shared" si="9"/>
        <v>#N/A</v>
      </c>
      <c r="BB20" s="267" t="e">
        <f t="shared" si="31"/>
        <v>#N/A</v>
      </c>
      <c r="BC20" s="275" t="e">
        <f t="shared" si="9"/>
        <v>#N/A</v>
      </c>
      <c r="BD20" s="267" t="e">
        <f t="shared" si="32"/>
        <v>#N/A</v>
      </c>
      <c r="BE20" s="275" t="e">
        <f t="shared" si="9"/>
        <v>#N/A</v>
      </c>
      <c r="BF20" s="267" t="e">
        <f t="shared" si="33"/>
        <v>#N/A</v>
      </c>
      <c r="BG20" s="275" t="e">
        <f t="shared" si="9"/>
        <v>#N/A</v>
      </c>
      <c r="BH20" s="267"/>
      <c r="BI20" s="275">
        <f t="shared" si="51"/>
        <v>0</v>
      </c>
      <c r="BJ20" s="267"/>
      <c r="BK20" s="275">
        <f t="shared" si="10"/>
        <v>0</v>
      </c>
      <c r="BL20" s="269">
        <v>95</v>
      </c>
      <c r="BM20" s="276"/>
      <c r="BN20" s="271"/>
      <c r="BO20" s="277" t="e">
        <f t="shared" si="1"/>
        <v>#N/A</v>
      </c>
      <c r="BP20" s="273"/>
      <c r="BQ20" s="273"/>
      <c r="BR20" s="273" t="e">
        <f t="shared" si="2"/>
        <v>#N/A</v>
      </c>
    </row>
    <row r="21" spans="1:70">
      <c r="A21" s="257">
        <f t="shared" si="3"/>
        <v>44911</v>
      </c>
      <c r="B21" s="258">
        <v>18</v>
      </c>
      <c r="C21" s="259">
        <f>[1]master!K22</f>
        <v>2060</v>
      </c>
      <c r="D21" s="260">
        <f t="shared" si="4"/>
        <v>140</v>
      </c>
      <c r="E21" s="261" t="e">
        <f t="shared" si="11"/>
        <v>#N/A</v>
      </c>
      <c r="F21" s="303" t="e">
        <f t="shared" si="12"/>
        <v>#N/A</v>
      </c>
      <c r="G21" s="267" t="e">
        <f t="shared" si="34"/>
        <v>#N/A</v>
      </c>
      <c r="H21" s="303" t="e">
        <f t="shared" ref="H21:H22" si="78">G21-G20</f>
        <v>#N/A</v>
      </c>
      <c r="I21" s="267" t="e">
        <f t="shared" si="36"/>
        <v>#N/A</v>
      </c>
      <c r="J21" s="303" t="e">
        <f t="shared" ref="J21" si="79">I21-I20</f>
        <v>#N/A</v>
      </c>
      <c r="K21" s="267" t="e">
        <f t="shared" si="38"/>
        <v>#N/A</v>
      </c>
      <c r="L21" s="303" t="e">
        <f t="shared" ref="L21" si="80">K21-K20</f>
        <v>#N/A</v>
      </c>
      <c r="M21" s="267" t="e">
        <f t="shared" si="40"/>
        <v>#N/A</v>
      </c>
      <c r="N21" s="303" t="e">
        <f t="shared" si="14"/>
        <v>#N/A</v>
      </c>
      <c r="O21" s="267" t="e">
        <f t="shared" si="41"/>
        <v>#N/A</v>
      </c>
      <c r="P21" s="303" t="e">
        <f t="shared" si="15"/>
        <v>#N/A</v>
      </c>
      <c r="Q21" s="267" t="e">
        <f t="shared" si="42"/>
        <v>#N/A</v>
      </c>
      <c r="R21" s="303" t="e">
        <f t="shared" si="16"/>
        <v>#N/A</v>
      </c>
      <c r="S21" s="267" t="e">
        <f t="shared" si="17"/>
        <v>#N/A</v>
      </c>
      <c r="T21" s="303" t="e">
        <f t="shared" si="18"/>
        <v>#N/A</v>
      </c>
      <c r="U21" s="267" t="e">
        <f t="shared" si="19"/>
        <v>#N/A</v>
      </c>
      <c r="V21" s="303" t="e">
        <f t="shared" si="20"/>
        <v>#N/A</v>
      </c>
      <c r="W21" s="266" t="e">
        <f t="shared" si="43"/>
        <v>#N/A</v>
      </c>
      <c r="X21" s="303" t="e">
        <f t="shared" si="21"/>
        <v>#N/A</v>
      </c>
      <c r="Y21" s="266" t="e">
        <f t="shared" si="44"/>
        <v>#N/A</v>
      </c>
      <c r="Z21" s="303" t="e">
        <f t="shared" si="22"/>
        <v>#N/A</v>
      </c>
      <c r="AA21" s="267" t="e">
        <f t="shared" si="45"/>
        <v>#N/A</v>
      </c>
      <c r="AB21" s="303" t="e">
        <f t="shared" si="23"/>
        <v>#N/A</v>
      </c>
      <c r="AC21" s="267" t="e">
        <f t="shared" si="46"/>
        <v>#N/A</v>
      </c>
      <c r="AD21" s="303" t="e">
        <f t="shared" si="24"/>
        <v>#N/A</v>
      </c>
      <c r="AE21" s="267" t="e">
        <f t="shared" si="47"/>
        <v>#N/A</v>
      </c>
      <c r="AF21" s="303" t="e">
        <f t="shared" si="25"/>
        <v>#N/A</v>
      </c>
      <c r="AG21" s="267" t="e">
        <f t="shared" si="48"/>
        <v>#N/A</v>
      </c>
      <c r="AH21" s="303" t="e">
        <f t="shared" si="26"/>
        <v>#N/A</v>
      </c>
      <c r="AI21" s="266" t="e">
        <f t="shared" si="49"/>
        <v>#N/A</v>
      </c>
      <c r="AJ21" s="303" t="e">
        <f t="shared" si="27"/>
        <v>#N/A</v>
      </c>
      <c r="AK21" s="266" t="e">
        <f t="shared" si="50"/>
        <v>#N/A</v>
      </c>
      <c r="AL21" s="265" t="e">
        <f t="shared" si="55"/>
        <v>#N/A</v>
      </c>
      <c r="AM21" s="269">
        <v>97</v>
      </c>
      <c r="AN21" s="270"/>
      <c r="AO21" s="271">
        <f t="shared" si="6"/>
        <v>0</v>
      </c>
      <c r="AP21" s="271"/>
      <c r="AQ21" s="273" t="e">
        <f t="shared" ref="AQ21:AR31" si="81">IF(DE24&gt;0,DE24,NA())</f>
        <v>#N/A</v>
      </c>
      <c r="AR21" s="273" t="e">
        <f t="shared" si="81"/>
        <v>#N/A</v>
      </c>
      <c r="AS21" s="274">
        <v>2715</v>
      </c>
      <c r="AT21" s="267" t="e">
        <f t="shared" si="28"/>
        <v>#N/A</v>
      </c>
      <c r="AU21" s="275" t="e">
        <f t="shared" si="7"/>
        <v>#N/A</v>
      </c>
      <c r="AV21" s="267" t="e">
        <f t="shared" si="8"/>
        <v>#N/A</v>
      </c>
      <c r="AW21" s="275" t="e">
        <f t="shared" si="9"/>
        <v>#N/A</v>
      </c>
      <c r="AX21" s="267" t="e">
        <f t="shared" si="29"/>
        <v>#N/A</v>
      </c>
      <c r="AY21" s="311" t="e">
        <f t="shared" si="9"/>
        <v>#N/A</v>
      </c>
      <c r="AZ21" s="267" t="e">
        <f t="shared" si="30"/>
        <v>#N/A</v>
      </c>
      <c r="BA21" s="275" t="e">
        <f t="shared" si="9"/>
        <v>#N/A</v>
      </c>
      <c r="BB21" s="267" t="e">
        <f t="shared" si="31"/>
        <v>#N/A</v>
      </c>
      <c r="BC21" s="275" t="e">
        <f t="shared" si="9"/>
        <v>#N/A</v>
      </c>
      <c r="BD21" s="267" t="e">
        <f t="shared" si="32"/>
        <v>#N/A</v>
      </c>
      <c r="BE21" s="275" t="e">
        <f t="shared" si="9"/>
        <v>#N/A</v>
      </c>
      <c r="BF21" s="267" t="e">
        <f t="shared" si="33"/>
        <v>#N/A</v>
      </c>
      <c r="BG21" s="275" t="e">
        <f t="shared" si="9"/>
        <v>#N/A</v>
      </c>
      <c r="BH21" s="267"/>
      <c r="BI21" s="275">
        <f t="shared" si="51"/>
        <v>0</v>
      </c>
      <c r="BJ21" s="267"/>
      <c r="BK21" s="275">
        <f t="shared" si="10"/>
        <v>0</v>
      </c>
      <c r="BL21" s="269">
        <v>97</v>
      </c>
      <c r="BM21" s="276"/>
      <c r="BN21" s="271"/>
      <c r="BO21" s="277" t="e">
        <f t="shared" si="1"/>
        <v>#N/A</v>
      </c>
      <c r="BP21" s="273"/>
      <c r="BQ21" s="273"/>
      <c r="BR21" s="273" t="e">
        <f t="shared" si="2"/>
        <v>#N/A</v>
      </c>
    </row>
    <row r="22" spans="1:70">
      <c r="A22" s="257">
        <f t="shared" si="3"/>
        <v>44918</v>
      </c>
      <c r="B22" s="258">
        <v>19</v>
      </c>
      <c r="C22" s="283">
        <f>[1]master!K23</f>
        <v>2200</v>
      </c>
      <c r="D22" s="260">
        <f t="shared" si="4"/>
        <v>140</v>
      </c>
      <c r="E22" s="261" t="e">
        <f t="shared" si="11"/>
        <v>#N/A</v>
      </c>
      <c r="F22" s="303" t="e">
        <f t="shared" si="12"/>
        <v>#N/A</v>
      </c>
      <c r="G22" s="267" t="e">
        <f t="shared" si="34"/>
        <v>#N/A</v>
      </c>
      <c r="H22" s="303" t="e">
        <f t="shared" si="78"/>
        <v>#N/A</v>
      </c>
      <c r="I22" s="267" t="e">
        <f t="shared" si="36"/>
        <v>#N/A</v>
      </c>
      <c r="J22" s="303" t="e">
        <f t="shared" ref="J22" si="82">I22-I21</f>
        <v>#N/A</v>
      </c>
      <c r="K22" s="267" t="e">
        <f t="shared" si="38"/>
        <v>#N/A</v>
      </c>
      <c r="L22" s="303" t="e">
        <f t="shared" ref="L22" si="83">K22-K21</f>
        <v>#N/A</v>
      </c>
      <c r="M22" s="267" t="e">
        <f t="shared" si="40"/>
        <v>#N/A</v>
      </c>
      <c r="N22" s="303" t="e">
        <f t="shared" si="14"/>
        <v>#N/A</v>
      </c>
      <c r="O22" s="267" t="e">
        <f t="shared" si="41"/>
        <v>#N/A</v>
      </c>
      <c r="P22" s="303" t="e">
        <f t="shared" si="15"/>
        <v>#N/A</v>
      </c>
      <c r="Q22" s="267" t="e">
        <f t="shared" si="42"/>
        <v>#N/A</v>
      </c>
      <c r="R22" s="303" t="e">
        <f t="shared" si="16"/>
        <v>#N/A</v>
      </c>
      <c r="S22" s="267" t="e">
        <f t="shared" si="17"/>
        <v>#N/A</v>
      </c>
      <c r="T22" s="303" t="e">
        <f t="shared" si="18"/>
        <v>#N/A</v>
      </c>
      <c r="U22" s="267" t="e">
        <f t="shared" si="19"/>
        <v>#N/A</v>
      </c>
      <c r="V22" s="303" t="e">
        <f t="shared" si="20"/>
        <v>#N/A</v>
      </c>
      <c r="W22" s="266" t="e">
        <f t="shared" si="43"/>
        <v>#N/A</v>
      </c>
      <c r="X22" s="303" t="e">
        <f t="shared" si="21"/>
        <v>#N/A</v>
      </c>
      <c r="Y22" s="266" t="e">
        <f t="shared" si="44"/>
        <v>#N/A</v>
      </c>
      <c r="Z22" s="303" t="e">
        <f t="shared" si="22"/>
        <v>#N/A</v>
      </c>
      <c r="AA22" s="267" t="e">
        <f t="shared" si="45"/>
        <v>#N/A</v>
      </c>
      <c r="AB22" s="303" t="e">
        <f t="shared" si="23"/>
        <v>#N/A</v>
      </c>
      <c r="AC22" s="267" t="e">
        <f t="shared" si="46"/>
        <v>#N/A</v>
      </c>
      <c r="AD22" s="303" t="e">
        <f t="shared" si="24"/>
        <v>#N/A</v>
      </c>
      <c r="AE22" s="267" t="e">
        <f t="shared" si="47"/>
        <v>#N/A</v>
      </c>
      <c r="AF22" s="303" t="e">
        <f t="shared" si="25"/>
        <v>#N/A</v>
      </c>
      <c r="AG22" s="267" t="e">
        <f t="shared" si="48"/>
        <v>#N/A</v>
      </c>
      <c r="AH22" s="303" t="e">
        <f t="shared" si="26"/>
        <v>#N/A</v>
      </c>
      <c r="AI22" s="266" t="e">
        <f t="shared" si="49"/>
        <v>#N/A</v>
      </c>
      <c r="AJ22" s="303" t="e">
        <f t="shared" si="27"/>
        <v>#N/A</v>
      </c>
      <c r="AK22" s="266" t="e">
        <f t="shared" si="50"/>
        <v>#N/A</v>
      </c>
      <c r="AL22" s="265" t="e">
        <f t="shared" si="55"/>
        <v>#N/A</v>
      </c>
      <c r="AM22" s="284">
        <v>104</v>
      </c>
      <c r="AN22" s="270"/>
      <c r="AO22" s="271">
        <f t="shared" si="6"/>
        <v>0</v>
      </c>
      <c r="AP22" s="271"/>
      <c r="AQ22" s="273" t="e">
        <f t="shared" si="81"/>
        <v>#N/A</v>
      </c>
      <c r="AR22" s="273" t="e">
        <f t="shared" si="81"/>
        <v>#N/A</v>
      </c>
      <c r="AS22" s="285">
        <v>2875</v>
      </c>
      <c r="AT22" s="267" t="e">
        <f t="shared" si="28"/>
        <v>#N/A</v>
      </c>
      <c r="AU22" s="275" t="e">
        <f t="shared" si="7"/>
        <v>#N/A</v>
      </c>
      <c r="AV22" s="267" t="e">
        <f t="shared" si="8"/>
        <v>#N/A</v>
      </c>
      <c r="AW22" s="275" t="e">
        <f t="shared" si="9"/>
        <v>#N/A</v>
      </c>
      <c r="AX22" s="267" t="e">
        <f t="shared" si="29"/>
        <v>#N/A</v>
      </c>
      <c r="AY22" s="311" t="e">
        <f t="shared" si="9"/>
        <v>#N/A</v>
      </c>
      <c r="AZ22" s="267" t="e">
        <f t="shared" si="30"/>
        <v>#N/A</v>
      </c>
      <c r="BA22" s="275" t="e">
        <f t="shared" si="9"/>
        <v>#N/A</v>
      </c>
      <c r="BB22" s="267" t="e">
        <f t="shared" si="31"/>
        <v>#N/A</v>
      </c>
      <c r="BC22" s="275" t="e">
        <f t="shared" si="9"/>
        <v>#N/A</v>
      </c>
      <c r="BD22" s="267" t="e">
        <f t="shared" si="32"/>
        <v>#N/A</v>
      </c>
      <c r="BE22" s="275" t="e">
        <f t="shared" si="9"/>
        <v>#N/A</v>
      </c>
      <c r="BF22" s="267" t="e">
        <f t="shared" si="33"/>
        <v>#N/A</v>
      </c>
      <c r="BG22" s="275" t="e">
        <f t="shared" si="9"/>
        <v>#N/A</v>
      </c>
      <c r="BH22" s="267"/>
      <c r="BI22" s="275">
        <f t="shared" si="51"/>
        <v>0</v>
      </c>
      <c r="BJ22" s="267"/>
      <c r="BK22" s="275">
        <f t="shared" si="10"/>
        <v>0</v>
      </c>
      <c r="BL22" s="284">
        <v>99</v>
      </c>
      <c r="BM22" s="276"/>
      <c r="BN22" s="271"/>
      <c r="BO22" s="277" t="e">
        <f t="shared" si="1"/>
        <v>#N/A</v>
      </c>
      <c r="BP22" s="273"/>
      <c r="BQ22" s="273"/>
      <c r="BR22" s="273" t="e">
        <f t="shared" si="2"/>
        <v>#N/A</v>
      </c>
    </row>
    <row r="23" spans="1:70">
      <c r="A23" s="257">
        <f t="shared" si="3"/>
        <v>44925</v>
      </c>
      <c r="B23" s="258">
        <v>20</v>
      </c>
      <c r="C23" s="283">
        <f>[1]master!K24</f>
        <v>2340</v>
      </c>
      <c r="D23" s="260">
        <f t="shared" si="4"/>
        <v>140</v>
      </c>
      <c r="E23" s="261" t="e">
        <f t="shared" si="11"/>
        <v>#N/A</v>
      </c>
      <c r="F23" s="303" t="e">
        <f t="shared" si="12"/>
        <v>#N/A</v>
      </c>
      <c r="G23" s="267" t="e">
        <f t="shared" si="34"/>
        <v>#N/A</v>
      </c>
      <c r="H23" s="303" t="e">
        <f t="shared" ref="H23:H24" si="84">G23-G22</f>
        <v>#N/A</v>
      </c>
      <c r="I23" s="267" t="e">
        <f t="shared" si="36"/>
        <v>#N/A</v>
      </c>
      <c r="J23" s="303" t="e">
        <f t="shared" ref="J23" si="85">I23-I22</f>
        <v>#N/A</v>
      </c>
      <c r="K23" s="267" t="e">
        <f t="shared" si="38"/>
        <v>#N/A</v>
      </c>
      <c r="L23" s="303" t="e">
        <f t="shared" ref="L23" si="86">K23-K22</f>
        <v>#N/A</v>
      </c>
      <c r="M23" s="267" t="e">
        <f t="shared" si="40"/>
        <v>#N/A</v>
      </c>
      <c r="N23" s="303" t="e">
        <f t="shared" si="14"/>
        <v>#N/A</v>
      </c>
      <c r="O23" s="267" t="e">
        <f t="shared" si="41"/>
        <v>#N/A</v>
      </c>
      <c r="P23" s="303" t="e">
        <f t="shared" si="15"/>
        <v>#N/A</v>
      </c>
      <c r="Q23" s="267" t="e">
        <f t="shared" si="42"/>
        <v>#N/A</v>
      </c>
      <c r="R23" s="303" t="e">
        <f t="shared" si="16"/>
        <v>#N/A</v>
      </c>
      <c r="S23" s="267" t="e">
        <f t="shared" si="17"/>
        <v>#N/A</v>
      </c>
      <c r="T23" s="303" t="e">
        <f t="shared" si="18"/>
        <v>#N/A</v>
      </c>
      <c r="U23" s="267" t="e">
        <f t="shared" si="19"/>
        <v>#N/A</v>
      </c>
      <c r="V23" s="303" t="e">
        <f t="shared" si="20"/>
        <v>#N/A</v>
      </c>
      <c r="W23" s="266" t="e">
        <f t="shared" si="43"/>
        <v>#N/A</v>
      </c>
      <c r="X23" s="303" t="e">
        <f t="shared" si="21"/>
        <v>#N/A</v>
      </c>
      <c r="Y23" s="266" t="e">
        <f t="shared" si="44"/>
        <v>#N/A</v>
      </c>
      <c r="Z23" s="303" t="e">
        <f t="shared" si="22"/>
        <v>#N/A</v>
      </c>
      <c r="AA23" s="267" t="e">
        <f t="shared" si="45"/>
        <v>#N/A</v>
      </c>
      <c r="AB23" s="303" t="e">
        <f t="shared" si="23"/>
        <v>#N/A</v>
      </c>
      <c r="AC23" s="267" t="e">
        <f t="shared" si="46"/>
        <v>#N/A</v>
      </c>
      <c r="AD23" s="303" t="e">
        <f t="shared" si="24"/>
        <v>#N/A</v>
      </c>
      <c r="AE23" s="267" t="e">
        <f t="shared" si="47"/>
        <v>#N/A</v>
      </c>
      <c r="AF23" s="303" t="e">
        <f t="shared" si="25"/>
        <v>#N/A</v>
      </c>
      <c r="AG23" s="267" t="e">
        <f t="shared" si="48"/>
        <v>#N/A</v>
      </c>
      <c r="AH23" s="303" t="e">
        <f t="shared" si="26"/>
        <v>#N/A</v>
      </c>
      <c r="AI23" s="266" t="e">
        <f t="shared" si="49"/>
        <v>#N/A</v>
      </c>
      <c r="AJ23" s="303" t="e">
        <f t="shared" si="27"/>
        <v>#N/A</v>
      </c>
      <c r="AK23" s="266" t="e">
        <f t="shared" si="50"/>
        <v>#N/A</v>
      </c>
      <c r="AL23" s="265" t="e">
        <f t="shared" si="55"/>
        <v>#N/A</v>
      </c>
      <c r="AM23" s="284">
        <v>110</v>
      </c>
      <c r="AN23" s="270"/>
      <c r="AO23" s="271">
        <f t="shared" si="6"/>
        <v>0</v>
      </c>
      <c r="AP23" s="271"/>
      <c r="AQ23" s="273" t="e">
        <f t="shared" si="81"/>
        <v>#N/A</v>
      </c>
      <c r="AR23" s="273" t="e">
        <f t="shared" si="81"/>
        <v>#N/A</v>
      </c>
      <c r="AS23" s="285">
        <v>3035</v>
      </c>
      <c r="AT23" s="267" t="e">
        <f t="shared" si="28"/>
        <v>#N/A</v>
      </c>
      <c r="AU23" s="275" t="e">
        <f>AT23-AT22</f>
        <v>#N/A</v>
      </c>
      <c r="AV23" s="267" t="e">
        <f t="shared" si="8"/>
        <v>#N/A</v>
      </c>
      <c r="AW23" s="275" t="e">
        <f t="shared" si="9"/>
        <v>#N/A</v>
      </c>
      <c r="AX23" s="267" t="e">
        <f t="shared" si="29"/>
        <v>#N/A</v>
      </c>
      <c r="AY23" s="311" t="e">
        <f t="shared" si="9"/>
        <v>#N/A</v>
      </c>
      <c r="AZ23" s="267" t="e">
        <f t="shared" si="30"/>
        <v>#N/A</v>
      </c>
      <c r="BA23" s="275" t="e">
        <f t="shared" si="9"/>
        <v>#N/A</v>
      </c>
      <c r="BB23" s="267" t="e">
        <f t="shared" si="31"/>
        <v>#N/A</v>
      </c>
      <c r="BC23" s="275" t="e">
        <f t="shared" si="9"/>
        <v>#N/A</v>
      </c>
      <c r="BD23" s="267" t="e">
        <f t="shared" si="32"/>
        <v>#N/A</v>
      </c>
      <c r="BE23" s="275" t="e">
        <f t="shared" si="9"/>
        <v>#N/A</v>
      </c>
      <c r="BF23" s="267" t="e">
        <f t="shared" si="33"/>
        <v>#N/A</v>
      </c>
      <c r="BG23" s="275" t="e">
        <f t="shared" si="9"/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1"/>
      <c r="BO23" s="277" t="e">
        <f t="shared" si="1"/>
        <v>#N/A</v>
      </c>
      <c r="BP23" s="273"/>
      <c r="BQ23" s="273"/>
      <c r="BR23" s="273" t="e">
        <f t="shared" si="2"/>
        <v>#N/A</v>
      </c>
    </row>
    <row r="24" spans="1:70">
      <c r="A24" s="257">
        <f t="shared" si="3"/>
        <v>44932</v>
      </c>
      <c r="B24" s="258">
        <v>21</v>
      </c>
      <c r="C24" s="283">
        <f>[1]master!K25</f>
        <v>2505</v>
      </c>
      <c r="D24" s="260">
        <f t="shared" si="4"/>
        <v>165</v>
      </c>
      <c r="E24" s="261" t="e">
        <f t="shared" si="11"/>
        <v>#N/A</v>
      </c>
      <c r="F24" s="303" t="e">
        <f t="shared" si="12"/>
        <v>#N/A</v>
      </c>
      <c r="G24" s="267" t="e">
        <f t="shared" si="34"/>
        <v>#N/A</v>
      </c>
      <c r="H24" s="303" t="e">
        <f t="shared" si="84"/>
        <v>#N/A</v>
      </c>
      <c r="I24" s="267" t="e">
        <f t="shared" si="36"/>
        <v>#N/A</v>
      </c>
      <c r="J24" s="303" t="e">
        <f t="shared" ref="J24" si="87">I24-I23</f>
        <v>#N/A</v>
      </c>
      <c r="K24" s="267" t="e">
        <f t="shared" si="38"/>
        <v>#N/A</v>
      </c>
      <c r="L24" s="303" t="e">
        <f t="shared" ref="L24" si="88">K24-K23</f>
        <v>#N/A</v>
      </c>
      <c r="M24" s="267" t="e">
        <f t="shared" si="40"/>
        <v>#N/A</v>
      </c>
      <c r="N24" s="303" t="e">
        <f t="shared" si="14"/>
        <v>#N/A</v>
      </c>
      <c r="O24" s="267" t="e">
        <f t="shared" si="41"/>
        <v>#N/A</v>
      </c>
      <c r="P24" s="303" t="e">
        <f t="shared" si="15"/>
        <v>#N/A</v>
      </c>
      <c r="Q24" s="267" t="e">
        <f t="shared" si="42"/>
        <v>#N/A</v>
      </c>
      <c r="R24" s="303" t="e">
        <f t="shared" si="16"/>
        <v>#N/A</v>
      </c>
      <c r="S24" s="267" t="e">
        <f t="shared" si="17"/>
        <v>#N/A</v>
      </c>
      <c r="T24" s="303" t="e">
        <f t="shared" si="18"/>
        <v>#N/A</v>
      </c>
      <c r="U24" s="267" t="e">
        <f t="shared" si="19"/>
        <v>#N/A</v>
      </c>
      <c r="V24" s="303" t="e">
        <f t="shared" si="20"/>
        <v>#N/A</v>
      </c>
      <c r="W24" s="266" t="e">
        <f t="shared" si="43"/>
        <v>#N/A</v>
      </c>
      <c r="X24" s="303" t="e">
        <f t="shared" si="21"/>
        <v>#N/A</v>
      </c>
      <c r="Y24" s="266" t="e">
        <f t="shared" si="44"/>
        <v>#N/A</v>
      </c>
      <c r="Z24" s="303" t="e">
        <f t="shared" si="22"/>
        <v>#N/A</v>
      </c>
      <c r="AA24" s="267" t="e">
        <f t="shared" si="45"/>
        <v>#N/A</v>
      </c>
      <c r="AB24" s="303" t="e">
        <f t="shared" si="23"/>
        <v>#N/A</v>
      </c>
      <c r="AC24" s="267" t="e">
        <f t="shared" si="46"/>
        <v>#N/A</v>
      </c>
      <c r="AD24" s="303" t="e">
        <f t="shared" si="24"/>
        <v>#N/A</v>
      </c>
      <c r="AE24" s="267" t="e">
        <f t="shared" si="47"/>
        <v>#N/A</v>
      </c>
      <c r="AF24" s="303" t="e">
        <f t="shared" si="25"/>
        <v>#N/A</v>
      </c>
      <c r="AG24" s="267" t="e">
        <f t="shared" si="48"/>
        <v>#N/A</v>
      </c>
      <c r="AH24" s="303" t="e">
        <f t="shared" si="26"/>
        <v>#N/A</v>
      </c>
      <c r="AI24" s="266" t="e">
        <f t="shared" si="49"/>
        <v>#N/A</v>
      </c>
      <c r="AJ24" s="303" t="e">
        <f t="shared" si="27"/>
        <v>#N/A</v>
      </c>
      <c r="AK24" s="266" t="e">
        <f t="shared" si="50"/>
        <v>#N/A</v>
      </c>
      <c r="AL24" s="265" t="e">
        <f t="shared" si="55"/>
        <v>#N/A</v>
      </c>
      <c r="AM24" s="284">
        <v>114</v>
      </c>
      <c r="AN24" s="270"/>
      <c r="AO24" s="271">
        <f t="shared" si="6"/>
        <v>0</v>
      </c>
      <c r="AP24" s="271"/>
      <c r="AQ24" s="273" t="e">
        <f t="shared" si="81"/>
        <v>#N/A</v>
      </c>
      <c r="AR24" s="273" t="e">
        <f t="shared" si="81"/>
        <v>#N/A</v>
      </c>
      <c r="AS24" s="285">
        <v>3195</v>
      </c>
      <c r="AT24" s="267" t="e">
        <f t="shared" si="28"/>
        <v>#N/A</v>
      </c>
      <c r="AU24" s="275" t="e">
        <f t="shared" ref="AU24:AU31" si="89">AT24-AT23</f>
        <v>#N/A</v>
      </c>
      <c r="AV24" s="267" t="e">
        <f t="shared" si="8"/>
        <v>#N/A</v>
      </c>
      <c r="AW24" s="275" t="e">
        <f t="shared" si="9"/>
        <v>#N/A</v>
      </c>
      <c r="AX24" s="267" t="e">
        <f t="shared" si="29"/>
        <v>#N/A</v>
      </c>
      <c r="AY24" s="311" t="e">
        <f t="shared" si="9"/>
        <v>#N/A</v>
      </c>
      <c r="AZ24" s="267" t="e">
        <f t="shared" si="30"/>
        <v>#N/A</v>
      </c>
      <c r="BA24" s="275" t="e">
        <f t="shared" si="9"/>
        <v>#N/A</v>
      </c>
      <c r="BB24" s="267" t="e">
        <f t="shared" si="31"/>
        <v>#N/A</v>
      </c>
      <c r="BC24" s="275" t="e">
        <f t="shared" si="9"/>
        <v>#N/A</v>
      </c>
      <c r="BD24" s="267" t="e">
        <f t="shared" si="32"/>
        <v>#N/A</v>
      </c>
      <c r="BE24" s="275" t="e">
        <f t="shared" si="9"/>
        <v>#N/A</v>
      </c>
      <c r="BF24" s="267" t="e">
        <f t="shared" si="33"/>
        <v>#N/A</v>
      </c>
      <c r="BG24" s="275" t="e">
        <f t="shared" si="9"/>
        <v>#N/A</v>
      </c>
      <c r="BH24" s="267"/>
      <c r="BI24" s="275">
        <f t="shared" ref="BI24:BI31" si="90">BH24-BH23</f>
        <v>0</v>
      </c>
      <c r="BJ24" s="267"/>
      <c r="BK24" s="275">
        <f t="shared" ref="BK24:BK31" si="91">BJ24-BJ23</f>
        <v>0</v>
      </c>
      <c r="BL24" s="284">
        <v>104</v>
      </c>
      <c r="BM24" s="276"/>
      <c r="BN24" s="271"/>
      <c r="BO24" s="277" t="e">
        <f t="shared" si="1"/>
        <v>#N/A</v>
      </c>
      <c r="BP24" s="273"/>
      <c r="BQ24" s="273"/>
      <c r="BR24" s="273" t="e">
        <f t="shared" si="2"/>
        <v>#N/A</v>
      </c>
    </row>
    <row r="25" spans="1:70">
      <c r="A25" s="257">
        <f t="shared" si="3"/>
        <v>44939</v>
      </c>
      <c r="B25" s="258">
        <v>22</v>
      </c>
      <c r="C25" s="283">
        <f>[1]master!K26</f>
        <v>2675</v>
      </c>
      <c r="D25" s="260">
        <f t="shared" si="4"/>
        <v>170</v>
      </c>
      <c r="E25" s="261" t="e">
        <f t="shared" si="11"/>
        <v>#N/A</v>
      </c>
      <c r="F25" s="303" t="e">
        <f t="shared" si="12"/>
        <v>#N/A</v>
      </c>
      <c r="G25" s="267" t="e">
        <f t="shared" si="34"/>
        <v>#N/A</v>
      </c>
      <c r="H25" s="303" t="e">
        <f t="shared" ref="H25:H26" si="92">G25-G24</f>
        <v>#N/A</v>
      </c>
      <c r="I25" s="267" t="e">
        <f t="shared" si="36"/>
        <v>#N/A</v>
      </c>
      <c r="J25" s="303" t="e">
        <f t="shared" ref="J25" si="93">I25-I24</f>
        <v>#N/A</v>
      </c>
      <c r="K25" s="267" t="e">
        <f t="shared" si="38"/>
        <v>#N/A</v>
      </c>
      <c r="L25" s="303" t="e">
        <f t="shared" ref="L25" si="94">K25-K24</f>
        <v>#N/A</v>
      </c>
      <c r="M25" s="267" t="e">
        <f t="shared" si="40"/>
        <v>#N/A</v>
      </c>
      <c r="N25" s="303" t="e">
        <f t="shared" si="14"/>
        <v>#N/A</v>
      </c>
      <c r="O25" s="267" t="e">
        <f t="shared" si="41"/>
        <v>#N/A</v>
      </c>
      <c r="P25" s="303" t="e">
        <f t="shared" si="15"/>
        <v>#N/A</v>
      </c>
      <c r="Q25" s="267" t="e">
        <f t="shared" si="42"/>
        <v>#N/A</v>
      </c>
      <c r="R25" s="303" t="e">
        <f t="shared" si="16"/>
        <v>#N/A</v>
      </c>
      <c r="S25" s="267" t="e">
        <f t="shared" si="17"/>
        <v>#N/A</v>
      </c>
      <c r="T25" s="303" t="e">
        <f t="shared" si="18"/>
        <v>#N/A</v>
      </c>
      <c r="U25" s="267" t="e">
        <f t="shared" si="19"/>
        <v>#N/A</v>
      </c>
      <c r="V25" s="303" t="e">
        <f t="shared" si="20"/>
        <v>#N/A</v>
      </c>
      <c r="W25" s="266" t="e">
        <f t="shared" si="43"/>
        <v>#N/A</v>
      </c>
      <c r="X25" s="303" t="e">
        <f t="shared" si="21"/>
        <v>#N/A</v>
      </c>
      <c r="Y25" s="266" t="e">
        <f t="shared" si="44"/>
        <v>#N/A</v>
      </c>
      <c r="Z25" s="303" t="e">
        <f t="shared" si="22"/>
        <v>#N/A</v>
      </c>
      <c r="AA25" s="267" t="e">
        <f t="shared" si="45"/>
        <v>#N/A</v>
      </c>
      <c r="AB25" s="303" t="e">
        <f t="shared" si="23"/>
        <v>#N/A</v>
      </c>
      <c r="AC25" s="267" t="e">
        <f t="shared" si="46"/>
        <v>#N/A</v>
      </c>
      <c r="AD25" s="303" t="e">
        <f t="shared" si="24"/>
        <v>#N/A</v>
      </c>
      <c r="AE25" s="267" t="e">
        <f t="shared" si="47"/>
        <v>#N/A</v>
      </c>
      <c r="AF25" s="303" t="e">
        <f t="shared" si="25"/>
        <v>#N/A</v>
      </c>
      <c r="AG25" s="267" t="e">
        <f t="shared" si="48"/>
        <v>#N/A</v>
      </c>
      <c r="AH25" s="303" t="e">
        <f t="shared" si="26"/>
        <v>#N/A</v>
      </c>
      <c r="AI25" s="266" t="e">
        <f t="shared" si="49"/>
        <v>#N/A</v>
      </c>
      <c r="AJ25" s="303" t="e">
        <f t="shared" si="27"/>
        <v>#N/A</v>
      </c>
      <c r="AK25" s="266" t="e">
        <f t="shared" si="50"/>
        <v>#N/A</v>
      </c>
      <c r="AL25" s="265" t="e">
        <f t="shared" si="55"/>
        <v>#N/A</v>
      </c>
      <c r="AM25" s="284">
        <v>117</v>
      </c>
      <c r="AN25" s="286"/>
      <c r="AO25" s="271">
        <f t="shared" si="6"/>
        <v>0</v>
      </c>
      <c r="AP25" s="271"/>
      <c r="AQ25" s="273" t="e">
        <f t="shared" si="81"/>
        <v>#N/A</v>
      </c>
      <c r="AR25" s="273" t="e">
        <f t="shared" si="81"/>
        <v>#N/A</v>
      </c>
      <c r="AS25" s="285">
        <v>3355</v>
      </c>
      <c r="AT25" s="267" t="e">
        <f t="shared" si="28"/>
        <v>#N/A</v>
      </c>
      <c r="AU25" s="275" t="e">
        <f t="shared" si="89"/>
        <v>#N/A</v>
      </c>
      <c r="AV25" s="267" t="e">
        <f t="shared" si="8"/>
        <v>#N/A</v>
      </c>
      <c r="AW25" s="275" t="e">
        <f t="shared" si="9"/>
        <v>#N/A</v>
      </c>
      <c r="AX25" s="267" t="e">
        <f t="shared" si="29"/>
        <v>#N/A</v>
      </c>
      <c r="AY25" s="311" t="e">
        <f t="shared" si="9"/>
        <v>#N/A</v>
      </c>
      <c r="AZ25" s="267" t="e">
        <f t="shared" si="30"/>
        <v>#N/A</v>
      </c>
      <c r="BA25" s="275" t="e">
        <f t="shared" si="9"/>
        <v>#N/A</v>
      </c>
      <c r="BB25" s="267" t="e">
        <f t="shared" si="31"/>
        <v>#N/A</v>
      </c>
      <c r="BC25" s="275" t="e">
        <f t="shared" si="9"/>
        <v>#N/A</v>
      </c>
      <c r="BD25" s="267" t="e">
        <f t="shared" si="32"/>
        <v>#N/A</v>
      </c>
      <c r="BE25" s="275" t="e">
        <f t="shared" si="9"/>
        <v>#N/A</v>
      </c>
      <c r="BF25" s="267" t="e">
        <f t="shared" si="33"/>
        <v>#N/A</v>
      </c>
      <c r="BG25" s="275" t="e">
        <f t="shared" si="9"/>
        <v>#N/A</v>
      </c>
      <c r="BH25" s="267"/>
      <c r="BI25" s="275">
        <f t="shared" si="90"/>
        <v>0</v>
      </c>
      <c r="BJ25" s="267"/>
      <c r="BK25" s="275">
        <f t="shared" si="91"/>
        <v>0</v>
      </c>
      <c r="BL25" s="284">
        <v>110</v>
      </c>
      <c r="BM25" s="276"/>
      <c r="BN25" s="271"/>
      <c r="BO25" s="277" t="e">
        <f t="shared" si="1"/>
        <v>#N/A</v>
      </c>
      <c r="BP25" s="273"/>
      <c r="BQ25" s="273"/>
      <c r="BR25" s="273" t="e">
        <f t="shared" si="2"/>
        <v>#N/A</v>
      </c>
    </row>
    <row r="26" spans="1:70">
      <c r="A26" s="257">
        <f t="shared" si="3"/>
        <v>44946</v>
      </c>
      <c r="B26" s="258">
        <v>23</v>
      </c>
      <c r="C26" s="283">
        <f>[1]master!K27</f>
        <v>2825</v>
      </c>
      <c r="D26" s="260">
        <f t="shared" si="4"/>
        <v>150</v>
      </c>
      <c r="E26" s="261" t="e">
        <f t="shared" si="11"/>
        <v>#N/A</v>
      </c>
      <c r="F26" s="303" t="e">
        <f t="shared" si="12"/>
        <v>#N/A</v>
      </c>
      <c r="G26" s="267" t="e">
        <f t="shared" si="34"/>
        <v>#N/A</v>
      </c>
      <c r="H26" s="303" t="e">
        <f t="shared" si="92"/>
        <v>#N/A</v>
      </c>
      <c r="I26" s="267" t="e">
        <f t="shared" si="36"/>
        <v>#N/A</v>
      </c>
      <c r="J26" s="303" t="e">
        <f t="shared" ref="J26" si="95">I26-I25</f>
        <v>#N/A</v>
      </c>
      <c r="K26" s="267" t="e">
        <f t="shared" si="38"/>
        <v>#N/A</v>
      </c>
      <c r="L26" s="303" t="e">
        <f t="shared" ref="L26" si="96">K26-K25</f>
        <v>#N/A</v>
      </c>
      <c r="M26" s="267" t="e">
        <f t="shared" si="40"/>
        <v>#N/A</v>
      </c>
      <c r="N26" s="303" t="e">
        <f t="shared" si="14"/>
        <v>#N/A</v>
      </c>
      <c r="O26" s="267" t="e">
        <f t="shared" si="41"/>
        <v>#N/A</v>
      </c>
      <c r="P26" s="303" t="e">
        <f t="shared" si="15"/>
        <v>#N/A</v>
      </c>
      <c r="Q26" s="267" t="e">
        <f t="shared" si="42"/>
        <v>#N/A</v>
      </c>
      <c r="R26" s="303" t="e">
        <f t="shared" si="16"/>
        <v>#N/A</v>
      </c>
      <c r="S26" s="267" t="e">
        <f t="shared" si="17"/>
        <v>#N/A</v>
      </c>
      <c r="T26" s="303" t="e">
        <f t="shared" si="18"/>
        <v>#N/A</v>
      </c>
      <c r="U26" s="267" t="e">
        <f t="shared" si="19"/>
        <v>#N/A</v>
      </c>
      <c r="V26" s="303" t="e">
        <f t="shared" si="20"/>
        <v>#N/A</v>
      </c>
      <c r="W26" s="266" t="e">
        <f t="shared" si="43"/>
        <v>#N/A</v>
      </c>
      <c r="X26" s="303" t="e">
        <f t="shared" si="21"/>
        <v>#N/A</v>
      </c>
      <c r="Y26" s="266" t="e">
        <f t="shared" si="44"/>
        <v>#N/A</v>
      </c>
      <c r="Z26" s="303" t="e">
        <f t="shared" si="22"/>
        <v>#N/A</v>
      </c>
      <c r="AA26" s="267" t="e">
        <f t="shared" si="45"/>
        <v>#N/A</v>
      </c>
      <c r="AB26" s="303" t="e">
        <f t="shared" si="23"/>
        <v>#N/A</v>
      </c>
      <c r="AC26" s="267" t="e">
        <f t="shared" si="46"/>
        <v>#N/A</v>
      </c>
      <c r="AD26" s="303" t="e">
        <f t="shared" si="24"/>
        <v>#N/A</v>
      </c>
      <c r="AE26" s="267" t="e">
        <f t="shared" si="47"/>
        <v>#N/A</v>
      </c>
      <c r="AF26" s="303" t="e">
        <f t="shared" si="25"/>
        <v>#N/A</v>
      </c>
      <c r="AG26" s="267" t="e">
        <f t="shared" si="48"/>
        <v>#N/A</v>
      </c>
      <c r="AH26" s="303" t="e">
        <f t="shared" si="26"/>
        <v>#N/A</v>
      </c>
      <c r="AI26" s="266" t="e">
        <f t="shared" si="49"/>
        <v>#N/A</v>
      </c>
      <c r="AJ26" s="303" t="e">
        <f t="shared" si="27"/>
        <v>#N/A</v>
      </c>
      <c r="AK26" s="266" t="e">
        <f t="shared" si="50"/>
        <v>#N/A</v>
      </c>
      <c r="AL26" s="265" t="e">
        <f t="shared" si="55"/>
        <v>#N/A</v>
      </c>
      <c r="AM26" s="284">
        <v>119</v>
      </c>
      <c r="AN26" s="286"/>
      <c r="AO26" s="271">
        <f t="shared" si="6"/>
        <v>0</v>
      </c>
      <c r="AP26" s="271"/>
      <c r="AQ26" s="273" t="e">
        <f t="shared" si="81"/>
        <v>#N/A</v>
      </c>
      <c r="AR26" s="273" t="e">
        <f t="shared" si="81"/>
        <v>#N/A</v>
      </c>
      <c r="AS26" s="285">
        <v>3515</v>
      </c>
      <c r="AT26" s="267" t="e">
        <f t="shared" si="28"/>
        <v>#N/A</v>
      </c>
      <c r="AU26" s="275" t="e">
        <f t="shared" si="89"/>
        <v>#N/A</v>
      </c>
      <c r="AV26" s="267" t="e">
        <f t="shared" si="8"/>
        <v>#N/A</v>
      </c>
      <c r="AW26" s="275" t="e">
        <f t="shared" si="9"/>
        <v>#N/A</v>
      </c>
      <c r="AX26" s="267" t="e">
        <f t="shared" si="29"/>
        <v>#N/A</v>
      </c>
      <c r="AY26" s="311" t="e">
        <f t="shared" si="9"/>
        <v>#N/A</v>
      </c>
      <c r="AZ26" s="267" t="e">
        <f t="shared" si="30"/>
        <v>#N/A</v>
      </c>
      <c r="BA26" s="275" t="e">
        <f t="shared" si="9"/>
        <v>#N/A</v>
      </c>
      <c r="BB26" s="267" t="e">
        <f t="shared" si="31"/>
        <v>#N/A</v>
      </c>
      <c r="BC26" s="275" t="e">
        <f t="shared" si="9"/>
        <v>#N/A</v>
      </c>
      <c r="BD26" s="267" t="e">
        <f t="shared" si="32"/>
        <v>#N/A</v>
      </c>
      <c r="BE26" s="275" t="e">
        <f t="shared" si="9"/>
        <v>#N/A</v>
      </c>
      <c r="BF26" s="267" t="e">
        <f t="shared" si="33"/>
        <v>#N/A</v>
      </c>
      <c r="BG26" s="275" t="e">
        <f t="shared" si="9"/>
        <v>#N/A</v>
      </c>
      <c r="BH26" s="267"/>
      <c r="BI26" s="275">
        <f t="shared" si="90"/>
        <v>0</v>
      </c>
      <c r="BJ26" s="267"/>
      <c r="BK26" s="275">
        <f t="shared" si="91"/>
        <v>0</v>
      </c>
      <c r="BL26" s="284">
        <v>115</v>
      </c>
      <c r="BM26" s="276"/>
      <c r="BN26" s="271"/>
      <c r="BO26" s="277" t="e">
        <f t="shared" si="1"/>
        <v>#N/A</v>
      </c>
      <c r="BP26" s="273"/>
      <c r="BQ26" s="273"/>
      <c r="BR26" s="273" t="e">
        <f t="shared" si="2"/>
        <v>#N/A</v>
      </c>
    </row>
    <row r="27" spans="1:70">
      <c r="A27" s="257">
        <f t="shared" si="3"/>
        <v>44953</v>
      </c>
      <c r="B27" s="258">
        <v>24</v>
      </c>
      <c r="C27" s="283">
        <f>[1]master!K28</f>
        <v>2965</v>
      </c>
      <c r="D27" s="260">
        <f t="shared" si="4"/>
        <v>140</v>
      </c>
      <c r="E27" s="261" t="e">
        <f t="shared" si="11"/>
        <v>#N/A</v>
      </c>
      <c r="F27" s="303" t="e">
        <f t="shared" si="12"/>
        <v>#N/A</v>
      </c>
      <c r="G27" s="267" t="e">
        <f t="shared" si="34"/>
        <v>#N/A</v>
      </c>
      <c r="H27" s="303" t="e">
        <f t="shared" ref="H27:H28" si="97">G27-G26</f>
        <v>#N/A</v>
      </c>
      <c r="I27" s="267" t="e">
        <f t="shared" si="36"/>
        <v>#N/A</v>
      </c>
      <c r="J27" s="303" t="e">
        <f t="shared" ref="J27" si="98">I27-I26</f>
        <v>#N/A</v>
      </c>
      <c r="K27" s="267" t="e">
        <f t="shared" si="38"/>
        <v>#N/A</v>
      </c>
      <c r="L27" s="303" t="e">
        <f t="shared" ref="L27" si="99">K27-K26</f>
        <v>#N/A</v>
      </c>
      <c r="M27" s="267" t="e">
        <f t="shared" si="40"/>
        <v>#N/A</v>
      </c>
      <c r="N27" s="303" t="e">
        <f t="shared" si="14"/>
        <v>#N/A</v>
      </c>
      <c r="O27" s="267" t="e">
        <f t="shared" si="41"/>
        <v>#N/A</v>
      </c>
      <c r="P27" s="303" t="e">
        <f t="shared" si="15"/>
        <v>#N/A</v>
      </c>
      <c r="Q27" s="267" t="e">
        <f t="shared" si="42"/>
        <v>#N/A</v>
      </c>
      <c r="R27" s="303" t="e">
        <f t="shared" si="16"/>
        <v>#N/A</v>
      </c>
      <c r="S27" s="267" t="e">
        <f t="shared" si="17"/>
        <v>#N/A</v>
      </c>
      <c r="T27" s="303" t="e">
        <f t="shared" si="18"/>
        <v>#N/A</v>
      </c>
      <c r="U27" s="267" t="e">
        <f t="shared" si="19"/>
        <v>#N/A</v>
      </c>
      <c r="V27" s="303" t="e">
        <f t="shared" si="20"/>
        <v>#N/A</v>
      </c>
      <c r="W27" s="266" t="e">
        <f t="shared" si="43"/>
        <v>#N/A</v>
      </c>
      <c r="X27" s="303" t="e">
        <f t="shared" si="21"/>
        <v>#N/A</v>
      </c>
      <c r="Y27" s="266" t="e">
        <f t="shared" si="44"/>
        <v>#N/A</v>
      </c>
      <c r="Z27" s="303" t="e">
        <f t="shared" si="22"/>
        <v>#N/A</v>
      </c>
      <c r="AA27" s="267" t="e">
        <f t="shared" si="45"/>
        <v>#N/A</v>
      </c>
      <c r="AB27" s="303" t="e">
        <f t="shared" si="23"/>
        <v>#N/A</v>
      </c>
      <c r="AC27" s="267" t="e">
        <f t="shared" si="46"/>
        <v>#N/A</v>
      </c>
      <c r="AD27" s="303" t="e">
        <f t="shared" si="24"/>
        <v>#N/A</v>
      </c>
      <c r="AE27" s="267" t="e">
        <f t="shared" si="47"/>
        <v>#N/A</v>
      </c>
      <c r="AF27" s="303" t="e">
        <f t="shared" si="25"/>
        <v>#N/A</v>
      </c>
      <c r="AG27" s="267" t="e">
        <f t="shared" si="48"/>
        <v>#N/A</v>
      </c>
      <c r="AH27" s="303" t="e">
        <f t="shared" si="26"/>
        <v>#N/A</v>
      </c>
      <c r="AI27" s="266" t="e">
        <f t="shared" si="49"/>
        <v>#N/A</v>
      </c>
      <c r="AJ27" s="303" t="e">
        <f t="shared" si="27"/>
        <v>#N/A</v>
      </c>
      <c r="AK27" s="266" t="e">
        <f t="shared" si="50"/>
        <v>#N/A</v>
      </c>
      <c r="AL27" s="265" t="e">
        <f t="shared" si="55"/>
        <v>#N/A</v>
      </c>
      <c r="AM27" s="284">
        <v>121</v>
      </c>
      <c r="AN27" s="286"/>
      <c r="AO27" s="271">
        <f t="shared" si="6"/>
        <v>0</v>
      </c>
      <c r="AP27" s="271"/>
      <c r="AQ27" s="273" t="e">
        <f t="shared" si="81"/>
        <v>#N/A</v>
      </c>
      <c r="AR27" s="273" t="e">
        <f t="shared" si="81"/>
        <v>#N/A</v>
      </c>
      <c r="AS27" s="285">
        <v>3675</v>
      </c>
      <c r="AT27" s="267" t="e">
        <f t="shared" si="28"/>
        <v>#N/A</v>
      </c>
      <c r="AU27" s="275" t="e">
        <f t="shared" si="89"/>
        <v>#N/A</v>
      </c>
      <c r="AV27" s="267" t="e">
        <f t="shared" si="8"/>
        <v>#N/A</v>
      </c>
      <c r="AW27" s="275" t="e">
        <f t="shared" si="9"/>
        <v>#N/A</v>
      </c>
      <c r="AX27" s="267" t="e">
        <f t="shared" si="29"/>
        <v>#N/A</v>
      </c>
      <c r="AY27" s="311" t="e">
        <f t="shared" si="9"/>
        <v>#N/A</v>
      </c>
      <c r="AZ27" s="267" t="e">
        <f t="shared" si="30"/>
        <v>#N/A</v>
      </c>
      <c r="BA27" s="275" t="e">
        <f t="shared" si="9"/>
        <v>#N/A</v>
      </c>
      <c r="BB27" s="267" t="e">
        <f t="shared" si="31"/>
        <v>#N/A</v>
      </c>
      <c r="BC27" s="275" t="e">
        <f t="shared" si="9"/>
        <v>#N/A</v>
      </c>
      <c r="BD27" s="267" t="e">
        <f t="shared" si="32"/>
        <v>#N/A</v>
      </c>
      <c r="BE27" s="275" t="e">
        <f t="shared" si="9"/>
        <v>#N/A</v>
      </c>
      <c r="BF27" s="267" t="e">
        <f t="shared" si="33"/>
        <v>#N/A</v>
      </c>
      <c r="BG27" s="275" t="e">
        <f t="shared" si="9"/>
        <v>#N/A</v>
      </c>
      <c r="BH27" s="267"/>
      <c r="BI27" s="275">
        <f t="shared" si="90"/>
        <v>0</v>
      </c>
      <c r="BJ27" s="267"/>
      <c r="BK27" s="275">
        <f t="shared" si="91"/>
        <v>0</v>
      </c>
      <c r="BL27" s="284">
        <v>120</v>
      </c>
      <c r="BM27" s="276"/>
      <c r="BN27" s="271"/>
      <c r="BO27" s="277" t="e">
        <f t="shared" si="1"/>
        <v>#N/A</v>
      </c>
      <c r="BP27" s="273"/>
      <c r="BQ27" s="273"/>
      <c r="BR27" s="273" t="e">
        <f t="shared" si="2"/>
        <v>#N/A</v>
      </c>
    </row>
    <row r="28" spans="1:70">
      <c r="A28" s="287">
        <f t="shared" si="3"/>
        <v>44960</v>
      </c>
      <c r="B28" s="288">
        <v>25</v>
      </c>
      <c r="C28" s="289">
        <f>[1]master!K29</f>
        <v>3090</v>
      </c>
      <c r="D28" s="290">
        <f t="shared" si="4"/>
        <v>125</v>
      </c>
      <c r="E28" s="261" t="e">
        <f t="shared" si="11"/>
        <v>#N/A</v>
      </c>
      <c r="F28" s="303" t="e">
        <f t="shared" si="12"/>
        <v>#N/A</v>
      </c>
      <c r="G28" s="297" t="e">
        <f t="shared" si="34"/>
        <v>#N/A</v>
      </c>
      <c r="H28" s="303" t="e">
        <f t="shared" si="97"/>
        <v>#N/A</v>
      </c>
      <c r="I28" s="297" t="e">
        <f t="shared" si="36"/>
        <v>#N/A</v>
      </c>
      <c r="J28" s="303" t="e">
        <f t="shared" ref="J28" si="100">I28-I27</f>
        <v>#N/A</v>
      </c>
      <c r="K28" s="297" t="e">
        <f t="shared" si="38"/>
        <v>#N/A</v>
      </c>
      <c r="L28" s="303" t="e">
        <f t="shared" ref="L28" si="101">K28-K27</f>
        <v>#N/A</v>
      </c>
      <c r="M28" s="297" t="e">
        <f t="shared" si="40"/>
        <v>#N/A</v>
      </c>
      <c r="N28" s="303" t="e">
        <f t="shared" si="14"/>
        <v>#N/A</v>
      </c>
      <c r="O28" s="297" t="e">
        <f t="shared" si="41"/>
        <v>#N/A</v>
      </c>
      <c r="P28" s="303" t="e">
        <f t="shared" si="15"/>
        <v>#N/A</v>
      </c>
      <c r="Q28" s="297" t="e">
        <f t="shared" si="42"/>
        <v>#N/A</v>
      </c>
      <c r="R28" s="303" t="e">
        <f t="shared" si="16"/>
        <v>#N/A</v>
      </c>
      <c r="S28" s="267" t="e">
        <f t="shared" si="17"/>
        <v>#N/A</v>
      </c>
      <c r="T28" s="303" t="e">
        <f t="shared" si="18"/>
        <v>#N/A</v>
      </c>
      <c r="U28" s="267" t="e">
        <f t="shared" si="19"/>
        <v>#N/A</v>
      </c>
      <c r="V28" s="303" t="e">
        <f t="shared" si="20"/>
        <v>#N/A</v>
      </c>
      <c r="W28" s="297" t="e">
        <f t="shared" si="43"/>
        <v>#N/A</v>
      </c>
      <c r="X28" s="303" t="e">
        <f t="shared" si="21"/>
        <v>#N/A</v>
      </c>
      <c r="Y28" s="297" t="e">
        <f t="shared" si="44"/>
        <v>#N/A</v>
      </c>
      <c r="Z28" s="303" t="e">
        <f t="shared" si="22"/>
        <v>#N/A</v>
      </c>
      <c r="AA28" s="297" t="e">
        <f t="shared" si="45"/>
        <v>#N/A</v>
      </c>
      <c r="AB28" s="303" t="e">
        <f t="shared" si="23"/>
        <v>#N/A</v>
      </c>
      <c r="AC28" s="297" t="e">
        <f t="shared" si="46"/>
        <v>#N/A</v>
      </c>
      <c r="AD28" s="303" t="e">
        <f t="shared" si="24"/>
        <v>#N/A</v>
      </c>
      <c r="AE28" s="297" t="e">
        <f t="shared" si="47"/>
        <v>#N/A</v>
      </c>
      <c r="AF28" s="303" t="e">
        <f t="shared" si="25"/>
        <v>#N/A</v>
      </c>
      <c r="AG28" s="297" t="e">
        <f t="shared" si="48"/>
        <v>#N/A</v>
      </c>
      <c r="AH28" s="303" t="e">
        <f t="shared" si="26"/>
        <v>#N/A</v>
      </c>
      <c r="AI28" s="297" t="e">
        <f t="shared" si="49"/>
        <v>#N/A</v>
      </c>
      <c r="AJ28" s="303" t="e">
        <f t="shared" si="27"/>
        <v>#N/A</v>
      </c>
      <c r="AK28" s="297" t="e">
        <f t="shared" si="50"/>
        <v>#N/A</v>
      </c>
      <c r="AL28" s="312" t="e">
        <f t="shared" si="55"/>
        <v>#N/A</v>
      </c>
      <c r="AM28" s="291">
        <v>123</v>
      </c>
      <c r="AN28" s="292"/>
      <c r="AO28" s="293">
        <f t="shared" si="6"/>
        <v>0</v>
      </c>
      <c r="AP28" s="293"/>
      <c r="AQ28" s="294" t="e">
        <f t="shared" si="81"/>
        <v>#N/A</v>
      </c>
      <c r="AR28" s="294" t="e">
        <f t="shared" si="81"/>
        <v>#N/A</v>
      </c>
      <c r="AS28" s="295">
        <v>3825</v>
      </c>
      <c r="AT28" s="267" t="e">
        <f t="shared" si="28"/>
        <v>#N/A</v>
      </c>
      <c r="AU28" s="296" t="e">
        <f t="shared" si="89"/>
        <v>#N/A</v>
      </c>
      <c r="AV28" s="267" t="e">
        <f t="shared" si="8"/>
        <v>#N/A</v>
      </c>
      <c r="AW28" s="296" t="e">
        <f t="shared" si="9"/>
        <v>#N/A</v>
      </c>
      <c r="AX28" s="267" t="e">
        <f t="shared" si="29"/>
        <v>#N/A</v>
      </c>
      <c r="AY28" s="311" t="e">
        <f t="shared" si="9"/>
        <v>#N/A</v>
      </c>
      <c r="AZ28" s="267" t="e">
        <f t="shared" si="30"/>
        <v>#N/A</v>
      </c>
      <c r="BA28" s="275" t="e">
        <f t="shared" si="9"/>
        <v>#N/A</v>
      </c>
      <c r="BB28" s="267" t="e">
        <f t="shared" si="31"/>
        <v>#N/A</v>
      </c>
      <c r="BC28" s="275" t="e">
        <f t="shared" si="9"/>
        <v>#N/A</v>
      </c>
      <c r="BD28" s="267" t="e">
        <f t="shared" si="32"/>
        <v>#N/A</v>
      </c>
      <c r="BE28" s="275" t="e">
        <f t="shared" si="9"/>
        <v>#N/A</v>
      </c>
      <c r="BF28" s="267" t="e">
        <f t="shared" si="33"/>
        <v>#N/A</v>
      </c>
      <c r="BG28" s="275" t="e">
        <f t="shared" si="9"/>
        <v>#N/A</v>
      </c>
      <c r="BH28" s="297"/>
      <c r="BI28" s="296">
        <f t="shared" si="90"/>
        <v>0</v>
      </c>
      <c r="BJ28" s="297"/>
      <c r="BK28" s="296">
        <f t="shared" si="91"/>
        <v>0</v>
      </c>
      <c r="BL28" s="291">
        <v>125</v>
      </c>
      <c r="BM28" s="294"/>
      <c r="BN28" s="293"/>
      <c r="BO28" s="298" t="e">
        <f t="shared" si="1"/>
        <v>#N/A</v>
      </c>
      <c r="BP28" s="294"/>
      <c r="BQ28" s="294"/>
      <c r="BR28" s="294" t="e">
        <f t="shared" si="2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4"/>
        <v>110</v>
      </c>
      <c r="E29" s="261" t="e">
        <f t="shared" si="11"/>
        <v>#N/A</v>
      </c>
      <c r="F29" s="303" t="e">
        <f t="shared" si="12"/>
        <v>#N/A</v>
      </c>
      <c r="G29" s="267" t="e">
        <f t="shared" si="34"/>
        <v>#N/A</v>
      </c>
      <c r="H29" s="303" t="e">
        <f t="shared" ref="H29:H30" si="102">G29-G28</f>
        <v>#N/A</v>
      </c>
      <c r="I29" s="267" t="e">
        <f t="shared" si="36"/>
        <v>#N/A</v>
      </c>
      <c r="J29" s="303" t="e">
        <f t="shared" ref="J29" si="103">I29-I28</f>
        <v>#N/A</v>
      </c>
      <c r="K29" s="267" t="e">
        <f t="shared" si="38"/>
        <v>#N/A</v>
      </c>
      <c r="L29" s="303" t="e">
        <f t="shared" ref="L29" si="104">K29-K28</f>
        <v>#N/A</v>
      </c>
      <c r="M29" s="267" t="e">
        <f t="shared" si="40"/>
        <v>#N/A</v>
      </c>
      <c r="N29" s="303" t="e">
        <f t="shared" si="14"/>
        <v>#N/A</v>
      </c>
      <c r="O29" s="267" t="e">
        <f t="shared" si="41"/>
        <v>#N/A</v>
      </c>
      <c r="P29" s="303" t="e">
        <f t="shared" si="15"/>
        <v>#N/A</v>
      </c>
      <c r="Q29" s="267" t="e">
        <f t="shared" si="42"/>
        <v>#N/A</v>
      </c>
      <c r="R29" s="303" t="e">
        <f t="shared" si="16"/>
        <v>#N/A</v>
      </c>
      <c r="S29" s="267" t="e">
        <f t="shared" si="17"/>
        <v>#N/A</v>
      </c>
      <c r="T29" s="303" t="e">
        <f t="shared" si="18"/>
        <v>#N/A</v>
      </c>
      <c r="U29" s="267" t="e">
        <f t="shared" si="19"/>
        <v>#N/A</v>
      </c>
      <c r="V29" s="303" t="e">
        <f t="shared" si="20"/>
        <v>#N/A</v>
      </c>
      <c r="W29" s="266" t="e">
        <f t="shared" si="43"/>
        <v>#N/A</v>
      </c>
      <c r="X29" s="303" t="e">
        <f t="shared" si="21"/>
        <v>#N/A</v>
      </c>
      <c r="Y29" s="266" t="e">
        <f t="shared" si="44"/>
        <v>#N/A</v>
      </c>
      <c r="Z29" s="303" t="e">
        <f t="shared" si="22"/>
        <v>#N/A</v>
      </c>
      <c r="AA29" s="267" t="e">
        <f t="shared" si="45"/>
        <v>#N/A</v>
      </c>
      <c r="AB29" s="303" t="e">
        <f t="shared" si="23"/>
        <v>#N/A</v>
      </c>
      <c r="AC29" s="267" t="e">
        <f t="shared" si="46"/>
        <v>#N/A</v>
      </c>
      <c r="AD29" s="303" t="e">
        <f t="shared" si="24"/>
        <v>#N/A</v>
      </c>
      <c r="AE29" s="267" t="e">
        <f t="shared" si="47"/>
        <v>#N/A</v>
      </c>
      <c r="AF29" s="303" t="e">
        <f t="shared" si="25"/>
        <v>#N/A</v>
      </c>
      <c r="AG29" s="267" t="e">
        <f t="shared" si="48"/>
        <v>#N/A</v>
      </c>
      <c r="AH29" s="303" t="e">
        <f t="shared" si="26"/>
        <v>#N/A</v>
      </c>
      <c r="AI29" s="266" t="e">
        <f t="shared" si="49"/>
        <v>#N/A</v>
      </c>
      <c r="AJ29" s="303" t="e">
        <f t="shared" si="27"/>
        <v>#N/A</v>
      </c>
      <c r="AK29" s="266" t="e">
        <f t="shared" si="50"/>
        <v>#N/A</v>
      </c>
      <c r="AL29" s="279" t="e">
        <f t="shared" si="55"/>
        <v>#N/A</v>
      </c>
      <c r="AM29" s="284"/>
      <c r="AN29" s="286"/>
      <c r="AO29" s="271"/>
      <c r="AP29" s="271"/>
      <c r="AQ29" s="273" t="e">
        <f t="shared" si="81"/>
        <v>#N/A</v>
      </c>
      <c r="AR29" s="273" t="e">
        <f t="shared" si="81"/>
        <v>#N/A</v>
      </c>
      <c r="AS29" s="285"/>
      <c r="AT29" s="267" t="e">
        <f t="shared" si="28"/>
        <v>#N/A</v>
      </c>
      <c r="AU29" s="275" t="e">
        <f t="shared" si="89"/>
        <v>#N/A</v>
      </c>
      <c r="AV29" s="267" t="e">
        <f t="shared" si="8"/>
        <v>#N/A</v>
      </c>
      <c r="AW29" s="275" t="e">
        <f t="shared" si="9"/>
        <v>#N/A</v>
      </c>
      <c r="AX29" s="267" t="e">
        <f t="shared" si="29"/>
        <v>#N/A</v>
      </c>
      <c r="AY29" s="311" t="e">
        <f t="shared" si="9"/>
        <v>#N/A</v>
      </c>
      <c r="AZ29" s="267" t="e">
        <f t="shared" si="30"/>
        <v>#N/A</v>
      </c>
      <c r="BA29" s="275" t="e">
        <f t="shared" si="9"/>
        <v>#N/A</v>
      </c>
      <c r="BB29" s="267" t="e">
        <f t="shared" si="31"/>
        <v>#N/A</v>
      </c>
      <c r="BC29" s="275" t="e">
        <f t="shared" si="9"/>
        <v>#N/A</v>
      </c>
      <c r="BD29" s="267" t="e">
        <f t="shared" si="32"/>
        <v>#N/A</v>
      </c>
      <c r="BE29" s="275" t="e">
        <f t="shared" si="9"/>
        <v>#N/A</v>
      </c>
      <c r="BF29" s="267" t="e">
        <f t="shared" si="33"/>
        <v>#N/A</v>
      </c>
      <c r="BG29" s="275" t="e">
        <f t="shared" si="9"/>
        <v>#N/A</v>
      </c>
      <c r="BH29" s="267"/>
      <c r="BI29" s="275">
        <f t="shared" si="90"/>
        <v>0</v>
      </c>
      <c r="BJ29" s="267"/>
      <c r="BK29" s="275">
        <f t="shared" si="91"/>
        <v>0</v>
      </c>
      <c r="BL29" s="284">
        <v>125</v>
      </c>
      <c r="BM29" s="276"/>
      <c r="BN29" s="271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11"/>
        <v>#N/A</v>
      </c>
      <c r="F30" s="303" t="e">
        <f t="shared" si="12"/>
        <v>#N/A</v>
      </c>
      <c r="G30" s="267" t="e">
        <f t="shared" si="34"/>
        <v>#N/A</v>
      </c>
      <c r="H30" s="303" t="e">
        <f t="shared" si="102"/>
        <v>#N/A</v>
      </c>
      <c r="I30" s="267" t="e">
        <f t="shared" si="36"/>
        <v>#N/A</v>
      </c>
      <c r="J30" s="303" t="e">
        <f t="shared" ref="J30" si="105">I30-I29</f>
        <v>#N/A</v>
      </c>
      <c r="K30" s="267" t="e">
        <f t="shared" si="38"/>
        <v>#N/A</v>
      </c>
      <c r="L30" s="303" t="e">
        <f t="shared" ref="L30" si="106">K30-K29</f>
        <v>#N/A</v>
      </c>
      <c r="M30" s="267" t="e">
        <f t="shared" si="40"/>
        <v>#N/A</v>
      </c>
      <c r="N30" s="303" t="e">
        <f t="shared" si="14"/>
        <v>#N/A</v>
      </c>
      <c r="O30" s="267" t="e">
        <f t="shared" si="41"/>
        <v>#N/A</v>
      </c>
      <c r="P30" s="303" t="e">
        <f t="shared" si="15"/>
        <v>#N/A</v>
      </c>
      <c r="Q30" s="267" t="e">
        <f t="shared" si="42"/>
        <v>#N/A</v>
      </c>
      <c r="R30" s="303" t="e">
        <f t="shared" si="16"/>
        <v>#N/A</v>
      </c>
      <c r="S30" s="267" t="e">
        <f t="shared" si="17"/>
        <v>#N/A</v>
      </c>
      <c r="T30" s="303" t="e">
        <f t="shared" si="18"/>
        <v>#N/A</v>
      </c>
      <c r="U30" s="267" t="e">
        <f t="shared" si="19"/>
        <v>#N/A</v>
      </c>
      <c r="V30" s="303" t="e">
        <f t="shared" si="20"/>
        <v>#N/A</v>
      </c>
      <c r="W30" s="266" t="e">
        <f t="shared" si="43"/>
        <v>#N/A</v>
      </c>
      <c r="X30" s="303" t="e">
        <f t="shared" si="21"/>
        <v>#N/A</v>
      </c>
      <c r="Y30" s="266" t="e">
        <f t="shared" si="44"/>
        <v>#N/A</v>
      </c>
      <c r="Z30" s="303" t="e">
        <f t="shared" si="22"/>
        <v>#N/A</v>
      </c>
      <c r="AA30" s="267" t="e">
        <f t="shared" si="45"/>
        <v>#N/A</v>
      </c>
      <c r="AB30" s="303" t="e">
        <f t="shared" si="23"/>
        <v>#N/A</v>
      </c>
      <c r="AC30" s="267" t="e">
        <f t="shared" si="46"/>
        <v>#N/A</v>
      </c>
      <c r="AD30" s="303" t="e">
        <f t="shared" si="24"/>
        <v>#N/A</v>
      </c>
      <c r="AE30" s="267" t="e">
        <f t="shared" si="47"/>
        <v>#N/A</v>
      </c>
      <c r="AF30" s="303" t="e">
        <f t="shared" si="25"/>
        <v>#N/A</v>
      </c>
      <c r="AG30" s="267" t="e">
        <f t="shared" si="48"/>
        <v>#N/A</v>
      </c>
      <c r="AH30" s="303" t="e">
        <f t="shared" si="26"/>
        <v>#N/A</v>
      </c>
      <c r="AI30" s="266" t="e">
        <f t="shared" si="49"/>
        <v>#N/A</v>
      </c>
      <c r="AJ30" s="303" t="e">
        <f t="shared" si="27"/>
        <v>#N/A</v>
      </c>
      <c r="AK30" s="266" t="e">
        <f t="shared" si="50"/>
        <v>#N/A</v>
      </c>
      <c r="AL30" s="279" t="e">
        <f t="shared" si="55"/>
        <v>#N/A</v>
      </c>
      <c r="AM30" s="284"/>
      <c r="AN30" s="286"/>
      <c r="AO30" s="271"/>
      <c r="AP30" s="271"/>
      <c r="AQ30" s="273" t="e">
        <f t="shared" si="81"/>
        <v>#N/A</v>
      </c>
      <c r="AR30" s="273" t="e">
        <f t="shared" si="81"/>
        <v>#N/A</v>
      </c>
      <c r="AS30" s="285"/>
      <c r="AT30" s="267" t="e">
        <f t="shared" si="28"/>
        <v>#N/A</v>
      </c>
      <c r="AU30" s="275" t="e">
        <f t="shared" si="89"/>
        <v>#N/A</v>
      </c>
      <c r="AV30" s="267" t="e">
        <f t="shared" si="8"/>
        <v>#N/A</v>
      </c>
      <c r="AW30" s="275" t="e">
        <f t="shared" si="9"/>
        <v>#N/A</v>
      </c>
      <c r="AX30" s="267" t="e">
        <f t="shared" si="29"/>
        <v>#N/A</v>
      </c>
      <c r="AY30" s="311" t="e">
        <f t="shared" si="9"/>
        <v>#N/A</v>
      </c>
      <c r="AZ30" s="267" t="e">
        <f t="shared" si="30"/>
        <v>#N/A</v>
      </c>
      <c r="BA30" s="275" t="e">
        <f t="shared" si="9"/>
        <v>#N/A</v>
      </c>
      <c r="BB30" s="267" t="e">
        <f t="shared" si="31"/>
        <v>#N/A</v>
      </c>
      <c r="BC30" s="275" t="e">
        <f t="shared" si="9"/>
        <v>#N/A</v>
      </c>
      <c r="BD30" s="267" t="e">
        <f t="shared" si="32"/>
        <v>#N/A</v>
      </c>
      <c r="BE30" s="275" t="e">
        <f t="shared" si="9"/>
        <v>#N/A</v>
      </c>
      <c r="BF30" s="267" t="e">
        <f t="shared" si="33"/>
        <v>#N/A</v>
      </c>
      <c r="BG30" s="275" t="e">
        <f t="shared" si="9"/>
        <v>#N/A</v>
      </c>
      <c r="BH30" s="267"/>
      <c r="BI30" s="275">
        <f t="shared" si="90"/>
        <v>0</v>
      </c>
      <c r="BJ30" s="267"/>
      <c r="BK30" s="275">
        <f t="shared" si="91"/>
        <v>0</v>
      </c>
      <c r="BL30" s="284"/>
      <c r="BM30" s="276"/>
      <c r="BN30" s="271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11"/>
        <v>#N/A</v>
      </c>
      <c r="F31" s="303" t="e">
        <f t="shared" si="12"/>
        <v>#N/A</v>
      </c>
      <c r="G31" s="267" t="e">
        <f t="shared" si="34"/>
        <v>#N/A</v>
      </c>
      <c r="H31" s="303" t="e">
        <f t="shared" ref="H31" si="107">G31-G30</f>
        <v>#N/A</v>
      </c>
      <c r="I31" s="267" t="e">
        <f t="shared" si="36"/>
        <v>#N/A</v>
      </c>
      <c r="J31" s="303" t="e">
        <f t="shared" ref="J31" si="108">I31-I30</f>
        <v>#N/A</v>
      </c>
      <c r="K31" s="267" t="e">
        <f t="shared" si="38"/>
        <v>#N/A</v>
      </c>
      <c r="L31" s="303" t="e">
        <f t="shared" ref="L31" si="109">K31-K30</f>
        <v>#N/A</v>
      </c>
      <c r="M31" s="267" t="e">
        <f t="shared" si="40"/>
        <v>#N/A</v>
      </c>
      <c r="N31" s="303" t="e">
        <f t="shared" si="14"/>
        <v>#N/A</v>
      </c>
      <c r="O31" s="267" t="e">
        <f t="shared" si="41"/>
        <v>#N/A</v>
      </c>
      <c r="P31" s="303" t="e">
        <f t="shared" si="15"/>
        <v>#N/A</v>
      </c>
      <c r="Q31" s="267" t="e">
        <f t="shared" si="42"/>
        <v>#N/A</v>
      </c>
      <c r="R31" s="303" t="e">
        <f t="shared" si="16"/>
        <v>#N/A</v>
      </c>
      <c r="S31" s="267" t="e">
        <f t="shared" si="17"/>
        <v>#N/A</v>
      </c>
      <c r="T31" s="303" t="e">
        <f t="shared" si="18"/>
        <v>#N/A</v>
      </c>
      <c r="U31" s="267" t="e">
        <f t="shared" si="19"/>
        <v>#N/A</v>
      </c>
      <c r="V31" s="303" t="e">
        <f t="shared" si="20"/>
        <v>#N/A</v>
      </c>
      <c r="W31" s="266" t="e">
        <f t="shared" si="43"/>
        <v>#N/A</v>
      </c>
      <c r="X31" s="303" t="e">
        <f t="shared" si="21"/>
        <v>#N/A</v>
      </c>
      <c r="Y31" s="266" t="e">
        <f t="shared" si="44"/>
        <v>#N/A</v>
      </c>
      <c r="Z31" s="303" t="e">
        <f t="shared" si="22"/>
        <v>#N/A</v>
      </c>
      <c r="AA31" s="267" t="e">
        <f t="shared" si="45"/>
        <v>#N/A</v>
      </c>
      <c r="AB31" s="303" t="e">
        <f t="shared" si="23"/>
        <v>#N/A</v>
      </c>
      <c r="AC31" s="267" t="e">
        <f t="shared" si="46"/>
        <v>#N/A</v>
      </c>
      <c r="AD31" s="303" t="e">
        <f t="shared" si="24"/>
        <v>#N/A</v>
      </c>
      <c r="AE31" s="267" t="e">
        <f t="shared" si="47"/>
        <v>#N/A</v>
      </c>
      <c r="AF31" s="303" t="e">
        <f t="shared" si="25"/>
        <v>#N/A</v>
      </c>
      <c r="AG31" s="267" t="e">
        <f t="shared" si="48"/>
        <v>#N/A</v>
      </c>
      <c r="AH31" s="303" t="e">
        <f t="shared" si="26"/>
        <v>#N/A</v>
      </c>
      <c r="AI31" s="266" t="e">
        <f t="shared" si="49"/>
        <v>#N/A</v>
      </c>
      <c r="AJ31" s="303" t="e">
        <f t="shared" si="27"/>
        <v>#N/A</v>
      </c>
      <c r="AK31" s="266" t="e">
        <f t="shared" si="50"/>
        <v>#N/A</v>
      </c>
      <c r="AL31" s="279" t="e">
        <f t="shared" si="55"/>
        <v>#N/A</v>
      </c>
      <c r="AM31" s="284"/>
      <c r="AN31" s="286"/>
      <c r="AO31" s="271"/>
      <c r="AP31" s="271"/>
      <c r="AQ31" s="273" t="e">
        <f t="shared" si="81"/>
        <v>#N/A</v>
      </c>
      <c r="AR31" s="273" t="e">
        <f t="shared" si="81"/>
        <v>#N/A</v>
      </c>
      <c r="AS31" s="285"/>
      <c r="AT31" s="267" t="e">
        <f t="shared" si="28"/>
        <v>#N/A</v>
      </c>
      <c r="AU31" s="275" t="e">
        <f t="shared" si="89"/>
        <v>#N/A</v>
      </c>
      <c r="AV31" s="267" t="e">
        <f t="shared" si="8"/>
        <v>#N/A</v>
      </c>
      <c r="AW31" s="275" t="e">
        <f t="shared" si="9"/>
        <v>#N/A</v>
      </c>
      <c r="AX31" s="267" t="e">
        <f t="shared" si="29"/>
        <v>#N/A</v>
      </c>
      <c r="AY31" s="311" t="e">
        <f t="shared" si="9"/>
        <v>#N/A</v>
      </c>
      <c r="AZ31" s="267" t="e">
        <f t="shared" si="30"/>
        <v>#N/A</v>
      </c>
      <c r="BA31" s="275" t="e">
        <f t="shared" si="9"/>
        <v>#N/A</v>
      </c>
      <c r="BB31" s="267" t="e">
        <f t="shared" si="31"/>
        <v>#N/A</v>
      </c>
      <c r="BC31" s="275" t="e">
        <f t="shared" si="9"/>
        <v>#N/A</v>
      </c>
      <c r="BD31" s="267" t="e">
        <f t="shared" si="32"/>
        <v>#N/A</v>
      </c>
      <c r="BE31" s="275" t="e">
        <f t="shared" si="9"/>
        <v>#N/A</v>
      </c>
      <c r="BF31" s="267" t="e">
        <f t="shared" si="33"/>
        <v>#N/A</v>
      </c>
      <c r="BG31" s="275" t="e">
        <f t="shared" si="9"/>
        <v>#N/A</v>
      </c>
      <c r="BH31" s="267"/>
      <c r="BI31" s="275">
        <f t="shared" si="90"/>
        <v>0</v>
      </c>
      <c r="BJ31" s="267"/>
      <c r="BK31" s="275">
        <f t="shared" si="91"/>
        <v>0</v>
      </c>
      <c r="BL31" s="284"/>
      <c r="BM31" s="276"/>
      <c r="BN31" s="271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30" priority="17" operator="greaterThan">
      <formula>0</formula>
    </cfRule>
    <cfRule type="cellIs" dxfId="29" priority="18" operator="lessThan">
      <formula>0</formula>
    </cfRule>
  </conditionalFormatting>
  <conditionalFormatting sqref="E1:BR5 F8:G8 E32:BR1048576 E9:G31 I8:I31 K8:K31 AI8:AI31 AG8:AG31 AE8:AE31 AC8:AC31 AA8:AA31 Y8:Y31 W8:W31 U8:U31 S8:S31 Q8:Q31 O8:O31 M8:M31 E6:E8 F6:BR7 AK8:BR31">
    <cfRule type="containsErrors" dxfId="28" priority="16">
      <formula>ISERROR(E1)</formula>
    </cfRule>
  </conditionalFormatting>
  <conditionalFormatting sqref="H8:H31">
    <cfRule type="containsErrors" dxfId="27" priority="15">
      <formula>ISERROR(H8)</formula>
    </cfRule>
  </conditionalFormatting>
  <conditionalFormatting sqref="J8:J31">
    <cfRule type="containsErrors" dxfId="26" priority="14">
      <formula>ISERROR(J8)</formula>
    </cfRule>
  </conditionalFormatting>
  <conditionalFormatting sqref="L8:L31">
    <cfRule type="containsErrors" dxfId="25" priority="13">
      <formula>ISERROR(L8)</formula>
    </cfRule>
  </conditionalFormatting>
  <conditionalFormatting sqref="N8:N31">
    <cfRule type="containsErrors" dxfId="24" priority="12">
      <formula>ISERROR(N8)</formula>
    </cfRule>
  </conditionalFormatting>
  <conditionalFormatting sqref="P8:P31">
    <cfRule type="containsErrors" dxfId="23" priority="11">
      <formula>ISERROR(P8)</formula>
    </cfRule>
  </conditionalFormatting>
  <conditionalFormatting sqref="R8:R31">
    <cfRule type="containsErrors" dxfId="22" priority="10">
      <formula>ISERROR(R8)</formula>
    </cfRule>
  </conditionalFormatting>
  <conditionalFormatting sqref="T8:T31">
    <cfRule type="containsErrors" dxfId="21" priority="9">
      <formula>ISERROR(T8)</formula>
    </cfRule>
  </conditionalFormatting>
  <conditionalFormatting sqref="V8:V31">
    <cfRule type="containsErrors" dxfId="20" priority="8">
      <formula>ISERROR(V8)</formula>
    </cfRule>
  </conditionalFormatting>
  <conditionalFormatting sqref="X8:X31">
    <cfRule type="containsErrors" dxfId="19" priority="7">
      <formula>ISERROR(X8)</formula>
    </cfRule>
  </conditionalFormatting>
  <conditionalFormatting sqref="Z8:Z31">
    <cfRule type="containsErrors" dxfId="18" priority="6">
      <formula>ISERROR(Z8)</formula>
    </cfRule>
  </conditionalFormatting>
  <conditionalFormatting sqref="AB8:AB31">
    <cfRule type="containsErrors" dxfId="17" priority="5">
      <formula>ISERROR(AB8)</formula>
    </cfRule>
  </conditionalFormatting>
  <conditionalFormatting sqref="AD8:AD31">
    <cfRule type="containsErrors" dxfId="16" priority="4">
      <formula>ISERROR(AD8)</formula>
    </cfRule>
  </conditionalFormatting>
  <conditionalFormatting sqref="AF8:AF31">
    <cfRule type="containsErrors" dxfId="15" priority="3">
      <formula>ISERROR(AF8)</formula>
    </cfRule>
  </conditionalFormatting>
  <conditionalFormatting sqref="AH8:AH31">
    <cfRule type="containsErrors" dxfId="14" priority="2">
      <formula>ISERROR(AH8)</formula>
    </cfRule>
  </conditionalFormatting>
  <conditionalFormatting sqref="AJ8:AJ31">
    <cfRule type="containsErrors" dxfId="13" priority="1">
      <formula>ISERROR(AJ8)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CCECFF"/>
  </sheetPr>
  <dimension ref="A1:EV39"/>
  <sheetViews>
    <sheetView zoomScale="84" zoomScaleNormal="84" workbookViewId="0">
      <pane xSplit="4" ySplit="3" topLeftCell="AD4" activePane="bottomRight" state="frozen"/>
      <selection pane="bottomRight" activeCell="I12" sqref="I12"/>
      <selection pane="bottomLeft" activeCell="C8" sqref="C8"/>
      <selection pane="topRight" activeCell="C8" sqref="C8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8.625" style="222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70" width="8.625" style="222"/>
    <col min="71" max="106" width="0.875" style="222" customWidth="1"/>
    <col min="107" max="107" width="12.375" style="222" customWidth="1"/>
    <col min="108" max="108" width="15.125" style="222" customWidth="1"/>
    <col min="109" max="109" width="12" style="222" customWidth="1"/>
    <col min="110" max="110" width="8" style="222" customWidth="1"/>
    <col min="111" max="111" width="8.5" style="222" customWidth="1"/>
    <col min="112" max="112" width="9.875" style="222" customWidth="1"/>
    <col min="113" max="113" width="6" style="222" customWidth="1"/>
    <col min="114" max="114" width="14.625" style="222" customWidth="1"/>
    <col min="115" max="115" width="16.25" style="222" customWidth="1"/>
    <col min="116" max="116" width="11" style="222" customWidth="1"/>
    <col min="117" max="125" width="1.125" style="222" customWidth="1"/>
    <col min="126" max="126" width="12.375" style="222" customWidth="1"/>
    <col min="127" max="127" width="15.125" style="222" customWidth="1"/>
    <col min="128" max="133" width="5.75" style="222" customWidth="1"/>
    <col min="134" max="134" width="6.625" style="222" customWidth="1"/>
    <col min="135" max="142" width="5.75" style="222" customWidth="1"/>
    <col min="143" max="143" width="6.5" style="222" customWidth="1"/>
    <col min="144" max="150" width="6.625" style="222" customWidth="1"/>
    <col min="151" max="151" width="7.125" style="222" customWidth="1"/>
    <col min="152" max="152" width="10.5" style="222" customWidth="1"/>
    <col min="153" max="16384" width="8.625" style="222"/>
  </cols>
  <sheetData>
    <row r="1" spans="1:152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2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30</v>
      </c>
      <c r="DV2" s="323" t="s">
        <v>46</v>
      </c>
      <c r="DW2" s="324" t="s">
        <v>30</v>
      </c>
    </row>
    <row r="3" spans="1:152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248"/>
      <c r="BO3" s="256" t="s">
        <v>8</v>
      </c>
      <c r="BP3" s="249" t="s">
        <v>74</v>
      </c>
      <c r="BQ3" s="249" t="s">
        <v>75</v>
      </c>
      <c r="BR3" s="250" t="s">
        <v>71</v>
      </c>
    </row>
    <row r="4" spans="1:152">
      <c r="A4" s="257">
        <v>44788</v>
      </c>
      <c r="B4" s="258">
        <v>1</v>
      </c>
      <c r="C4" s="259">
        <f>[1]master!K5</f>
        <v>115</v>
      </c>
      <c r="D4" s="260"/>
      <c r="E4" s="261">
        <f t="shared" ref="E4:E31" si="0">AVERAGE(G4,I4,K4,M4,O4,Q4,S4,U4,W4,Y4,AA4,AC4,AE4,AG4,AI4,AK4)</f>
        <v>150.37428571428572</v>
      </c>
      <c r="F4" s="262"/>
      <c r="G4" s="263"/>
      <c r="H4" s="262"/>
      <c r="I4" s="263">
        <v>152.72</v>
      </c>
      <c r="J4" s="262">
        <f t="shared" ref="J4:J5" si="1">I4-I3</f>
        <v>150.72</v>
      </c>
      <c r="K4" s="263">
        <v>149.9</v>
      </c>
      <c r="L4" s="262">
        <f t="shared" ref="L4:L5" si="2">K4-K3</f>
        <v>146.9</v>
      </c>
      <c r="M4" s="263">
        <v>148.56</v>
      </c>
      <c r="N4" s="262">
        <f t="shared" ref="N4:N5" si="3">M4-M3</f>
        <v>144.56</v>
      </c>
      <c r="O4" s="263">
        <v>144.56</v>
      </c>
      <c r="P4" s="262">
        <f t="shared" ref="P4:P5" si="4">O4-O3</f>
        <v>139.56</v>
      </c>
      <c r="Q4" s="263">
        <v>152.18</v>
      </c>
      <c r="R4" s="262">
        <f t="shared" ref="R4:R5" si="5">Q4-Q3</f>
        <v>146.18</v>
      </c>
      <c r="S4" s="263">
        <v>154.76</v>
      </c>
      <c r="T4" s="302"/>
      <c r="U4" s="263">
        <v>149.94</v>
      </c>
      <c r="V4" s="275"/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f>IF(DE7&gt;0,DE7,NA())</f>
        <v>#N/A</v>
      </c>
      <c r="AR4" s="273" t="e">
        <f>IF(DF7&gt;0,DF7,NA())</f>
        <v>#N/A</v>
      </c>
      <c r="AS4" s="274">
        <v>150</v>
      </c>
      <c r="AT4" s="267">
        <v>165.34</v>
      </c>
      <c r="AU4" s="275"/>
      <c r="AV4" s="267">
        <v>165.34</v>
      </c>
      <c r="AW4" s="275"/>
      <c r="AX4" s="267"/>
      <c r="AY4" s="275"/>
      <c r="AZ4" s="267"/>
      <c r="BA4" s="275"/>
      <c r="BB4" s="267"/>
      <c r="BC4" s="275"/>
      <c r="BD4" s="267"/>
      <c r="BE4" s="275"/>
      <c r="BF4" s="267"/>
      <c r="BG4" s="275"/>
      <c r="BH4" s="267"/>
      <c r="BI4" s="275"/>
      <c r="BJ4" s="267"/>
      <c r="BK4" s="275"/>
      <c r="BL4" s="269">
        <v>31</v>
      </c>
      <c r="BM4" s="276"/>
      <c r="BN4" s="271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  <c r="DV4" s="323" t="s">
        <v>7</v>
      </c>
      <c r="DW4" s="323" t="s">
        <v>6</v>
      </c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 s="324"/>
      <c r="EV4" s="324"/>
    </row>
    <row r="5" spans="1:152">
      <c r="A5" s="257">
        <f>A4+7</f>
        <v>44795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288.83</v>
      </c>
      <c r="F5" s="264">
        <f>E5-E4</f>
        <v>138.45571428571427</v>
      </c>
      <c r="G5" s="263"/>
      <c r="H5" s="264">
        <f t="shared" ref="H5" si="6">G5-G4</f>
        <v>0</v>
      </c>
      <c r="I5" s="263">
        <v>249.27</v>
      </c>
      <c r="J5" s="264">
        <f t="shared" si="1"/>
        <v>96.550000000000011</v>
      </c>
      <c r="K5" s="263">
        <v>301.98</v>
      </c>
      <c r="L5" s="264">
        <f t="shared" si="2"/>
        <v>152.08000000000001</v>
      </c>
      <c r="M5" s="263">
        <v>285.72000000000003</v>
      </c>
      <c r="N5" s="264">
        <f t="shared" si="3"/>
        <v>137.16000000000003</v>
      </c>
      <c r="O5" s="263">
        <v>283.22000000000003</v>
      </c>
      <c r="P5" s="264">
        <f t="shared" si="4"/>
        <v>138.66000000000003</v>
      </c>
      <c r="Q5" s="263">
        <v>313.26</v>
      </c>
      <c r="R5" s="264">
        <f t="shared" si="5"/>
        <v>161.07999999999998</v>
      </c>
      <c r="S5" s="263">
        <v>290.45999999999998</v>
      </c>
      <c r="T5" s="264">
        <f t="shared" ref="T5" si="7">S5-S4</f>
        <v>135.69999999999999</v>
      </c>
      <c r="U5" s="263">
        <v>297.89999999999998</v>
      </c>
      <c r="V5" s="265">
        <f t="shared" ref="V5" si="8">U5-U4</f>
        <v>147.95999999999998</v>
      </c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79"/>
      <c r="AM5" s="269">
        <v>28</v>
      </c>
      <c r="AN5" s="270"/>
      <c r="AO5" s="271">
        <f>AN5-AN4</f>
        <v>0</v>
      </c>
      <c r="AP5" s="271"/>
      <c r="AQ5" s="272" t="e">
        <f t="shared" ref="AQ5:AR6" si="9">IF(DE8&gt;0,DE8,NA())</f>
        <v>#N/A</v>
      </c>
      <c r="AR5" s="273" t="e">
        <f t="shared" si="9"/>
        <v>#N/A</v>
      </c>
      <c r="AS5" s="274">
        <v>320</v>
      </c>
      <c r="AT5" s="267">
        <v>345</v>
      </c>
      <c r="AU5" s="280">
        <f>AT5-AT4</f>
        <v>179.66</v>
      </c>
      <c r="AV5" s="267">
        <v>345</v>
      </c>
      <c r="AW5" s="275">
        <f>AV5-AV4</f>
        <v>179.66</v>
      </c>
      <c r="AX5" s="267"/>
      <c r="AY5" s="275">
        <f>AX5-AX4</f>
        <v>0</v>
      </c>
      <c r="AZ5" s="267"/>
      <c r="BA5" s="275"/>
      <c r="BB5" s="267"/>
      <c r="BC5" s="275"/>
      <c r="BD5" s="267"/>
      <c r="BE5" s="275"/>
      <c r="BF5" s="267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1"/>
      <c r="BO5" s="277" t="e">
        <f t="shared" ref="BO5:BO28" si="10">IF(DH8&gt;0,DH8,NA())</f>
        <v>#N/A</v>
      </c>
      <c r="BP5" s="273"/>
      <c r="BQ5" s="273"/>
      <c r="BR5" s="273" t="e">
        <f t="shared" ref="BR5:BR28" si="11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4"/>
      <c r="DW5" s="324" t="s">
        <v>11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 t="s">
        <v>12</v>
      </c>
      <c r="EN5" s="324" t="s">
        <v>13</v>
      </c>
      <c r="EO5" s="324"/>
      <c r="EP5" s="324"/>
      <c r="EQ5" s="324"/>
      <c r="ER5" s="324"/>
      <c r="ES5" s="324"/>
      <c r="ET5" s="324"/>
      <c r="EU5" s="324" t="s">
        <v>14</v>
      </c>
      <c r="EV5" s="324" t="s">
        <v>79</v>
      </c>
    </row>
    <row r="6" spans="1:152">
      <c r="A6" s="257">
        <f t="shared" ref="A6:A28" si="12">A5+7</f>
        <v>44802</v>
      </c>
      <c r="B6" s="258">
        <v>3</v>
      </c>
      <c r="C6" s="259">
        <f>[1]master!K7</f>
        <v>335</v>
      </c>
      <c r="D6" s="260">
        <f t="shared" ref="D6:D29" si="13">C6-C5</f>
        <v>120</v>
      </c>
      <c r="E6" s="261">
        <f t="shared" si="0"/>
        <v>422.97874999999999</v>
      </c>
      <c r="F6" s="264">
        <f t="shared" ref="F6:F31" si="14">E6-E5</f>
        <v>134.14875000000001</v>
      </c>
      <c r="G6" s="263">
        <v>444.18</v>
      </c>
      <c r="H6" s="264">
        <f>G6-G5</f>
        <v>444.18</v>
      </c>
      <c r="I6" s="263">
        <v>440.24</v>
      </c>
      <c r="J6" s="264">
        <f>I6-I5</f>
        <v>190.97</v>
      </c>
      <c r="K6" s="263">
        <v>440.2</v>
      </c>
      <c r="L6" s="264">
        <f>K6-K5</f>
        <v>138.21999999999997</v>
      </c>
      <c r="M6" s="263">
        <v>441.04</v>
      </c>
      <c r="N6" s="264">
        <f>M6-M5</f>
        <v>155.32</v>
      </c>
      <c r="O6" s="263">
        <v>396.4</v>
      </c>
      <c r="P6" s="264">
        <f>O6-O5</f>
        <v>113.17999999999995</v>
      </c>
      <c r="Q6" s="263">
        <v>438.76</v>
      </c>
      <c r="R6" s="264">
        <f>Q6-Q5</f>
        <v>125.5</v>
      </c>
      <c r="S6" s="263">
        <v>378.12</v>
      </c>
      <c r="T6" s="264">
        <f>S6-S5</f>
        <v>87.660000000000025</v>
      </c>
      <c r="U6" s="263">
        <v>390.68</v>
      </c>
      <c r="V6" s="265">
        <f>U6-U5</f>
        <v>92.78000000000003</v>
      </c>
      <c r="W6" s="263">
        <v>416.62</v>
      </c>
      <c r="X6" s="265">
        <f>W6-W5</f>
        <v>416.62</v>
      </c>
      <c r="Y6" s="263">
        <v>379.08</v>
      </c>
      <c r="Z6" s="265">
        <f>Y6-Y5</f>
        <v>379.08</v>
      </c>
      <c r="AA6" s="263">
        <v>429.76</v>
      </c>
      <c r="AB6" s="265">
        <f>AA6-AA5</f>
        <v>429.76</v>
      </c>
      <c r="AC6" s="263">
        <v>460.04</v>
      </c>
      <c r="AD6" s="265">
        <f>AC6-AC5</f>
        <v>460.04</v>
      </c>
      <c r="AE6" s="267">
        <v>410.8</v>
      </c>
      <c r="AF6" s="265">
        <f>AE6-AE5</f>
        <v>410.8</v>
      </c>
      <c r="AG6" s="267">
        <v>422.46</v>
      </c>
      <c r="AH6" s="265">
        <f>AG6-AG5</f>
        <v>422.46</v>
      </c>
      <c r="AI6" s="267">
        <v>426.28</v>
      </c>
      <c r="AJ6" s="303">
        <f>AI6-AI5</f>
        <v>426.28</v>
      </c>
      <c r="AK6" s="267">
        <v>453</v>
      </c>
      <c r="AL6" s="279">
        <f>AK6-AK5</f>
        <v>453</v>
      </c>
      <c r="AM6" s="269">
        <v>31</v>
      </c>
      <c r="AN6" s="270"/>
      <c r="AO6" s="271">
        <f>AN6-AN5</f>
        <v>0</v>
      </c>
      <c r="AP6" s="271"/>
      <c r="AQ6" s="272" t="e">
        <f t="shared" si="9"/>
        <v>#N/A</v>
      </c>
      <c r="AR6" s="273" t="e">
        <f t="shared" si="9"/>
        <v>#N/A</v>
      </c>
      <c r="AS6" s="274">
        <v>525</v>
      </c>
      <c r="AT6" s="267">
        <v>508</v>
      </c>
      <c r="AU6" s="280">
        <f>AT6-AT5</f>
        <v>163</v>
      </c>
      <c r="AV6" s="267">
        <v>507</v>
      </c>
      <c r="AW6" s="311">
        <f>AV6-AV5</f>
        <v>162</v>
      </c>
      <c r="AX6" s="267">
        <v>510</v>
      </c>
      <c r="AY6" s="275">
        <f>AX6-AX5</f>
        <v>510</v>
      </c>
      <c r="AZ6" s="267"/>
      <c r="BA6" s="275"/>
      <c r="BB6" s="267"/>
      <c r="BC6" s="275"/>
      <c r="BD6" s="267"/>
      <c r="BE6" s="275"/>
      <c r="BF6" s="267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1"/>
      <c r="BO6" s="277" t="e">
        <f t="shared" si="10"/>
        <v>#N/A</v>
      </c>
      <c r="BP6" s="273"/>
      <c r="BQ6" s="273"/>
      <c r="BR6" s="273" t="e">
        <f t="shared" si="11"/>
        <v>#N/A</v>
      </c>
      <c r="DC6" s="323" t="s">
        <v>17</v>
      </c>
      <c r="DD6" s="324"/>
      <c r="DE6" s="324"/>
      <c r="DF6" s="324"/>
      <c r="DV6" s="323" t="s">
        <v>17</v>
      </c>
      <c r="DW6" s="324">
        <v>1</v>
      </c>
      <c r="DX6" s="324">
        <v>2</v>
      </c>
      <c r="DY6" s="324">
        <v>3</v>
      </c>
      <c r="DZ6" s="324">
        <v>4</v>
      </c>
      <c r="EA6" s="324">
        <v>5</v>
      </c>
      <c r="EB6" s="324">
        <v>6</v>
      </c>
      <c r="EC6" s="324">
        <v>7</v>
      </c>
      <c r="ED6" s="324">
        <v>8</v>
      </c>
      <c r="EE6" s="324">
        <v>9</v>
      </c>
      <c r="EF6" s="324">
        <v>10</v>
      </c>
      <c r="EG6" s="324">
        <v>11</v>
      </c>
      <c r="EH6" s="324">
        <v>12</v>
      </c>
      <c r="EI6" s="324">
        <v>13</v>
      </c>
      <c r="EJ6" s="324">
        <v>14</v>
      </c>
      <c r="EK6" s="324">
        <v>15</v>
      </c>
      <c r="EL6" s="324">
        <v>16</v>
      </c>
      <c r="EM6" s="324"/>
      <c r="EN6" s="324">
        <v>1</v>
      </c>
      <c r="EO6" s="324">
        <v>2</v>
      </c>
      <c r="EP6" s="324">
        <v>3</v>
      </c>
      <c r="EQ6" s="324">
        <v>4</v>
      </c>
      <c r="ER6" s="324">
        <v>5</v>
      </c>
      <c r="ES6" s="324">
        <v>6</v>
      </c>
      <c r="ET6" s="324">
        <v>7</v>
      </c>
      <c r="EU6" s="324"/>
      <c r="EV6" s="324"/>
    </row>
    <row r="7" spans="1:152">
      <c r="A7" s="257">
        <f t="shared" si="12"/>
        <v>44809</v>
      </c>
      <c r="B7" s="258">
        <v>4</v>
      </c>
      <c r="C7" s="259">
        <f>[1]master!K8</f>
        <v>470</v>
      </c>
      <c r="D7" s="260">
        <f t="shared" si="13"/>
        <v>135</v>
      </c>
      <c r="E7" s="261">
        <f t="shared" si="0"/>
        <v>516.8125</v>
      </c>
      <c r="F7" s="264">
        <f t="shared" si="14"/>
        <v>93.833750000000009</v>
      </c>
      <c r="G7" s="263">
        <f>IF(DW7&gt;0,DW7,NA())</f>
        <v>511</v>
      </c>
      <c r="H7" s="264">
        <f t="shared" ref="H7" si="15">G7-G6</f>
        <v>66.819999999999993</v>
      </c>
      <c r="I7" s="305">
        <f>IF(DX7&gt;0,DX7,NA())</f>
        <v>507</v>
      </c>
      <c r="J7" s="264">
        <f t="shared" ref="J7" si="16">I7-I6</f>
        <v>66.759999999999991</v>
      </c>
      <c r="K7" s="306">
        <f>IF(DY7&gt;0,DY7,NA())</f>
        <v>514</v>
      </c>
      <c r="L7" s="264">
        <f t="shared" ref="L7" si="17">K7-K6</f>
        <v>73.800000000000011</v>
      </c>
      <c r="M7" s="307">
        <f>IF(DZ7&gt;0,DZ7,NA())</f>
        <v>517</v>
      </c>
      <c r="N7" s="264">
        <f t="shared" ref="N7" si="18">M7-M6</f>
        <v>75.95999999999998</v>
      </c>
      <c r="O7" s="308">
        <f>IF(EA7&gt;0,EA7,NA())</f>
        <v>501</v>
      </c>
      <c r="P7" s="264">
        <f t="shared" ref="P7" si="19">O7-O6</f>
        <v>104.60000000000002</v>
      </c>
      <c r="Q7" s="309">
        <f>IF(EB7&gt;0,EB7,NA())</f>
        <v>521</v>
      </c>
      <c r="R7" s="264">
        <f t="shared" ref="R7" si="20">Q7-Q6</f>
        <v>82.240000000000009</v>
      </c>
      <c r="S7" s="267">
        <f>IF(EC7&gt;0,EC7,NA())</f>
        <v>494</v>
      </c>
      <c r="T7" s="264">
        <f t="shared" ref="T7" si="21">S7-S6</f>
        <v>115.88</v>
      </c>
      <c r="U7" s="267">
        <f>IF(ED7&gt;0,ED7,NA())</f>
        <v>502</v>
      </c>
      <c r="V7" s="265">
        <f t="shared" ref="V7" si="22">U7-U6</f>
        <v>111.32</v>
      </c>
      <c r="W7" s="266">
        <f>IF(EE7&gt;0,EE7,NA())</f>
        <v>520</v>
      </c>
      <c r="X7" s="265">
        <f t="shared" ref="X7" si="23">W7-W6</f>
        <v>103.38</v>
      </c>
      <c r="Y7" s="266">
        <f>IF(EF7&gt;0,EF7,NA())</f>
        <v>502</v>
      </c>
      <c r="Z7" s="265">
        <f t="shared" ref="Z7" si="24">Y7-Y6</f>
        <v>122.92000000000002</v>
      </c>
      <c r="AA7" s="267">
        <f>IF(EG7&gt;0,EG7,NA())</f>
        <v>530</v>
      </c>
      <c r="AB7" s="265">
        <f t="shared" ref="AB7" si="25">AA7-AA6</f>
        <v>100.24000000000001</v>
      </c>
      <c r="AC7" s="267">
        <f>IF(EH7&gt;0,EH7,NA())</f>
        <v>553</v>
      </c>
      <c r="AD7" s="265">
        <f t="shared" ref="AD7" si="26">AC7-AC6</f>
        <v>92.95999999999998</v>
      </c>
      <c r="AE7" s="267">
        <f>IF(EI7&gt;0,EI7,NA())</f>
        <v>506</v>
      </c>
      <c r="AF7" s="265">
        <f t="shared" ref="AF7" si="27">AE7-AE6</f>
        <v>95.199999999999989</v>
      </c>
      <c r="AG7" s="267">
        <f>IF(EJ7&gt;0,EJ7,NA())</f>
        <v>512</v>
      </c>
      <c r="AH7" s="265">
        <f t="shared" ref="AH7:AJ31" si="28">AG7-AG6</f>
        <v>89.54000000000002</v>
      </c>
      <c r="AI7" s="266">
        <f>IF(EK7&gt;0,EK7,NA())</f>
        <v>541</v>
      </c>
      <c r="AJ7" s="303">
        <f t="shared" si="28"/>
        <v>114.72000000000003</v>
      </c>
      <c r="AK7" s="266">
        <f>IF(EL7&gt;0,EL7,NA())</f>
        <v>538</v>
      </c>
      <c r="AL7" s="279">
        <f t="shared" ref="AL7:AL31" si="29">AK7-AK6</f>
        <v>85</v>
      </c>
      <c r="AM7" s="269">
        <v>33</v>
      </c>
      <c r="AN7" s="270"/>
      <c r="AO7" s="271">
        <f t="shared" ref="AO7:AO28" si="30">AN7-AN6</f>
        <v>0</v>
      </c>
      <c r="AP7" s="271"/>
      <c r="AQ7" s="272">
        <v>55</v>
      </c>
      <c r="AR7" s="273" t="e">
        <f t="shared" ref="AQ7:AR20" si="31">IF(DF10&gt;0,DF10,NA())</f>
        <v>#N/A</v>
      </c>
      <c r="AS7" s="274">
        <v>755</v>
      </c>
      <c r="AT7" s="267">
        <f>AVERAGE(AV7,AX7,AZ7,BB7,BD7,BF7,BH7,BJ7)</f>
        <v>639.6</v>
      </c>
      <c r="AU7" s="280">
        <f>AT7-AT6</f>
        <v>131.60000000000002</v>
      </c>
      <c r="AV7" s="267"/>
      <c r="AW7" s="275">
        <f t="shared" ref="AW7:AY31" si="32">AV7-AV6</f>
        <v>-507</v>
      </c>
      <c r="AX7" s="267">
        <f>IF(EO7&gt;0,EO7,NA())</f>
        <v>631</v>
      </c>
      <c r="AY7" s="275">
        <f t="shared" si="32"/>
        <v>121</v>
      </c>
      <c r="AZ7" s="267">
        <f>IF(EP7&gt;0,EP7,NA())</f>
        <v>693</v>
      </c>
      <c r="BA7" s="275">
        <f t="shared" ref="BA7" si="33">AZ7-AZ6</f>
        <v>693</v>
      </c>
      <c r="BB7" s="267">
        <f>IF(EQ7&gt;0,EQ7,NA())</f>
        <v>649</v>
      </c>
      <c r="BC7" s="275">
        <f t="shared" ref="BC7" si="34">BB7-BB6</f>
        <v>649</v>
      </c>
      <c r="BD7" s="267">
        <f>IF(ER7&gt;0,ER7,NA())</f>
        <v>589</v>
      </c>
      <c r="BE7" s="275">
        <f t="shared" ref="BE7" si="35">BD7-BD6</f>
        <v>589</v>
      </c>
      <c r="BF7" s="267">
        <f>IF(ES7&gt;0,ES7,NA())</f>
        <v>636</v>
      </c>
      <c r="BG7" s="275">
        <f t="shared" ref="BG7" si="36">BF7-BF6</f>
        <v>636</v>
      </c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1"/>
      <c r="BO7" s="277" t="e">
        <f t="shared" si="10"/>
        <v>#N/A</v>
      </c>
      <c r="BP7" s="273"/>
      <c r="BQ7" s="273"/>
      <c r="BR7" s="273" t="e">
        <f t="shared" si="11"/>
        <v>#N/A</v>
      </c>
      <c r="DV7" s="325">
        <v>4</v>
      </c>
      <c r="DW7" s="326">
        <v>511</v>
      </c>
      <c r="DX7" s="326">
        <v>507</v>
      </c>
      <c r="DY7" s="326">
        <v>514</v>
      </c>
      <c r="DZ7" s="326">
        <v>517</v>
      </c>
      <c r="EA7" s="326">
        <v>501</v>
      </c>
      <c r="EB7" s="326">
        <v>521</v>
      </c>
      <c r="EC7" s="326">
        <v>494</v>
      </c>
      <c r="ED7" s="326">
        <v>502</v>
      </c>
      <c r="EE7" s="326">
        <v>520</v>
      </c>
      <c r="EF7" s="326">
        <v>502</v>
      </c>
      <c r="EG7" s="326">
        <v>530</v>
      </c>
      <c r="EH7" s="326">
        <v>553</v>
      </c>
      <c r="EI7" s="326">
        <v>506</v>
      </c>
      <c r="EJ7" s="326">
        <v>512</v>
      </c>
      <c r="EK7" s="326">
        <v>541</v>
      </c>
      <c r="EL7" s="326">
        <v>538</v>
      </c>
      <c r="EM7" s="326">
        <v>516.8125</v>
      </c>
      <c r="EN7" s="326"/>
      <c r="EO7" s="326">
        <v>631</v>
      </c>
      <c r="EP7" s="326">
        <v>693</v>
      </c>
      <c r="EQ7" s="326">
        <v>649</v>
      </c>
      <c r="ER7" s="326">
        <v>589</v>
      </c>
      <c r="ES7" s="326">
        <v>636</v>
      </c>
      <c r="ET7" s="326">
        <v>642</v>
      </c>
      <c r="EU7" s="326">
        <v>640</v>
      </c>
      <c r="EV7" s="326">
        <v>550.40909090909088</v>
      </c>
    </row>
    <row r="8" spans="1:152">
      <c r="A8" s="257">
        <f t="shared" si="12"/>
        <v>44816</v>
      </c>
      <c r="B8" s="258">
        <v>5</v>
      </c>
      <c r="C8" s="259">
        <f>[1]master!K9</f>
        <v>590</v>
      </c>
      <c r="D8" s="260">
        <f t="shared" si="13"/>
        <v>120</v>
      </c>
      <c r="E8" s="261">
        <f t="shared" si="0"/>
        <v>612.25</v>
      </c>
      <c r="F8" s="264">
        <f t="shared" si="14"/>
        <v>95.4375</v>
      </c>
      <c r="G8" s="263">
        <f>IF(DW8&gt;0,DW8,NA())</f>
        <v>559</v>
      </c>
      <c r="H8" s="264">
        <f t="shared" ref="H8" si="37">G8-G7</f>
        <v>48</v>
      </c>
      <c r="I8" s="305">
        <f>IF(DX8&gt;0,DX8,NA())</f>
        <v>491</v>
      </c>
      <c r="J8" s="264">
        <f t="shared" ref="J8" si="38">I8-I7</f>
        <v>-16</v>
      </c>
      <c r="K8" s="306">
        <f>IF(DY8&gt;0,DY8,NA())</f>
        <v>554</v>
      </c>
      <c r="L8" s="264">
        <f t="shared" ref="L8" si="39">K8-K7</f>
        <v>40</v>
      </c>
      <c r="M8" s="307">
        <f>IF(DZ8&gt;0,DZ8,NA())</f>
        <v>561</v>
      </c>
      <c r="N8" s="264">
        <f t="shared" ref="N8" si="40">M8-M7</f>
        <v>44</v>
      </c>
      <c r="O8" s="308">
        <f>IF(EA8&gt;0,EA8,NA())</f>
        <v>538</v>
      </c>
      <c r="P8" s="264">
        <f t="shared" ref="P8" si="41">O8-O7</f>
        <v>37</v>
      </c>
      <c r="Q8" s="309">
        <f>IF(EB8&gt;0,EB8,NA())</f>
        <v>559</v>
      </c>
      <c r="R8" s="264">
        <f t="shared" ref="R8" si="42">Q8-Q7</f>
        <v>38</v>
      </c>
      <c r="S8" s="267">
        <f>IF(EC8&gt;0,EC8,NA())</f>
        <v>708</v>
      </c>
      <c r="T8" s="264">
        <f t="shared" ref="T8" si="43">S8-S7</f>
        <v>214</v>
      </c>
      <c r="U8" s="267">
        <f>IF(ED8&gt;0,ED8,NA())</f>
        <v>723</v>
      </c>
      <c r="V8" s="265">
        <f t="shared" ref="V8" si="44">U8-U7</f>
        <v>221</v>
      </c>
      <c r="W8" s="266">
        <f>IF(EE8&gt;0,EE8,NA())</f>
        <v>686</v>
      </c>
      <c r="X8" s="265">
        <f t="shared" ref="X8" si="45">W8-W7</f>
        <v>166</v>
      </c>
      <c r="Y8" s="266">
        <f>IF(EF8&gt;0,EF8,NA())</f>
        <v>619</v>
      </c>
      <c r="Z8" s="265">
        <f t="shared" ref="Z8" si="46">Y8-Y7</f>
        <v>117</v>
      </c>
      <c r="AA8" s="267">
        <f>IF(EG8&gt;0,EG8,NA())</f>
        <v>644</v>
      </c>
      <c r="AB8" s="265">
        <f t="shared" ref="AB8" si="47">AA8-AA7</f>
        <v>114</v>
      </c>
      <c r="AC8" s="267">
        <f>IF(EH8&gt;0,EH8,NA())</f>
        <v>629</v>
      </c>
      <c r="AD8" s="265">
        <f t="shared" ref="AD8" si="48">AC8-AC7</f>
        <v>76</v>
      </c>
      <c r="AE8" s="267">
        <f>IF(EI8&gt;0,EI8,NA())</f>
        <v>634</v>
      </c>
      <c r="AF8" s="265">
        <f t="shared" ref="AF8" si="49">AE8-AE7</f>
        <v>128</v>
      </c>
      <c r="AG8" s="267">
        <f>IF(EJ8&gt;0,EJ8,NA())</f>
        <v>633</v>
      </c>
      <c r="AH8" s="265">
        <f t="shared" si="28"/>
        <v>121</v>
      </c>
      <c r="AI8" s="266">
        <f>IF(EK8&gt;0,EK8,NA())</f>
        <v>634</v>
      </c>
      <c r="AJ8" s="303">
        <f t="shared" si="28"/>
        <v>93</v>
      </c>
      <c r="AK8" s="266">
        <f>IF(EL8&gt;0,EL8,NA())</f>
        <v>624</v>
      </c>
      <c r="AL8" s="279">
        <f t="shared" si="29"/>
        <v>86</v>
      </c>
      <c r="AM8" s="269">
        <v>35</v>
      </c>
      <c r="AN8" s="270"/>
      <c r="AO8" s="271">
        <f t="shared" si="30"/>
        <v>0</v>
      </c>
      <c r="AP8" s="271"/>
      <c r="AQ8" s="272">
        <v>56</v>
      </c>
      <c r="AR8" s="273" t="e">
        <f t="shared" si="31"/>
        <v>#N/A</v>
      </c>
      <c r="AS8" s="274">
        <v>945</v>
      </c>
      <c r="AT8" s="267">
        <f>AVERAGE(AV8,AX8,AZ8,BB8,BD8,BF8,BH8,BJ8)</f>
        <v>796</v>
      </c>
      <c r="AU8" s="280">
        <f t="shared" ref="AU8:AU22" si="50">AT8-AT7</f>
        <v>156.39999999999998</v>
      </c>
      <c r="AV8" s="267"/>
      <c r="AW8" s="275">
        <f t="shared" si="32"/>
        <v>0</v>
      </c>
      <c r="AX8" s="267">
        <f>IF(EO8&gt;0,EO8,NA())</f>
        <v>693</v>
      </c>
      <c r="AY8" s="275">
        <f t="shared" si="32"/>
        <v>62</v>
      </c>
      <c r="AZ8" s="267">
        <f>IF(EP8&gt;0,EP8,NA())</f>
        <v>821</v>
      </c>
      <c r="BA8" s="275">
        <f t="shared" ref="BA8" si="51">AZ8-AZ7</f>
        <v>128</v>
      </c>
      <c r="BB8" s="267">
        <f>IF(EQ8&gt;0,EQ8,NA())</f>
        <v>792</v>
      </c>
      <c r="BC8" s="275">
        <f t="shared" ref="BC8" si="52">BB8-BB7</f>
        <v>143</v>
      </c>
      <c r="BD8" s="267">
        <f>IF(ER8&gt;0,ER8,NA())</f>
        <v>817</v>
      </c>
      <c r="BE8" s="275">
        <f t="shared" ref="BE8" si="53">BD8-BD7</f>
        <v>228</v>
      </c>
      <c r="BF8" s="267">
        <f>IF(ES8&gt;0,ES8,NA())</f>
        <v>857</v>
      </c>
      <c r="BG8" s="275">
        <f t="shared" ref="BG8" si="54">BF8-BF7</f>
        <v>221</v>
      </c>
      <c r="BH8" s="267"/>
      <c r="BI8" s="275">
        <f>BH8-BH7</f>
        <v>0</v>
      </c>
      <c r="BJ8" s="267"/>
      <c r="BK8" s="275">
        <f t="shared" ref="BK8:BK22" si="55">BJ8-BJ7</f>
        <v>0</v>
      </c>
      <c r="BL8" s="269">
        <v>53</v>
      </c>
      <c r="BM8" s="276"/>
      <c r="BN8" s="271"/>
      <c r="BO8" s="277" t="e">
        <f t="shared" si="10"/>
        <v>#N/A</v>
      </c>
      <c r="BP8" s="273"/>
      <c r="BQ8" s="273"/>
      <c r="BR8" s="273" t="e">
        <f t="shared" si="11"/>
        <v>#N/A</v>
      </c>
      <c r="DV8" s="325">
        <v>5</v>
      </c>
      <c r="DW8" s="326">
        <v>559</v>
      </c>
      <c r="DX8" s="326">
        <v>491</v>
      </c>
      <c r="DY8" s="326">
        <v>554</v>
      </c>
      <c r="DZ8" s="326">
        <v>561</v>
      </c>
      <c r="EA8" s="326">
        <v>538</v>
      </c>
      <c r="EB8" s="326">
        <v>559</v>
      </c>
      <c r="EC8" s="326">
        <v>708</v>
      </c>
      <c r="ED8" s="326">
        <v>723</v>
      </c>
      <c r="EE8" s="326">
        <v>686</v>
      </c>
      <c r="EF8" s="326">
        <v>619</v>
      </c>
      <c r="EG8" s="326">
        <v>644</v>
      </c>
      <c r="EH8" s="326">
        <v>629</v>
      </c>
      <c r="EI8" s="326">
        <v>634</v>
      </c>
      <c r="EJ8" s="326">
        <v>633</v>
      </c>
      <c r="EK8" s="326">
        <v>634</v>
      </c>
      <c r="EL8" s="326">
        <v>624</v>
      </c>
      <c r="EM8" s="326">
        <v>612.25</v>
      </c>
      <c r="EN8" s="326"/>
      <c r="EO8" s="326">
        <v>693</v>
      </c>
      <c r="EP8" s="326">
        <v>821</v>
      </c>
      <c r="EQ8" s="326">
        <v>792</v>
      </c>
      <c r="ER8" s="326">
        <v>817</v>
      </c>
      <c r="ES8" s="326">
        <v>857</v>
      </c>
      <c r="ET8" s="326">
        <v>911</v>
      </c>
      <c r="EU8" s="326">
        <v>815.16666666666663</v>
      </c>
      <c r="EV8" s="326">
        <v>667.59090909090912</v>
      </c>
    </row>
    <row r="9" spans="1:152">
      <c r="A9" s="257">
        <f t="shared" si="12"/>
        <v>44823</v>
      </c>
      <c r="B9" s="258">
        <v>6</v>
      </c>
      <c r="C9" s="259">
        <f>[1]master!K10</f>
        <v>700</v>
      </c>
      <c r="D9" s="260">
        <f t="shared" si="13"/>
        <v>110</v>
      </c>
      <c r="E9" s="261">
        <f t="shared" si="0"/>
        <v>727.875</v>
      </c>
      <c r="F9" s="264">
        <f t="shared" si="14"/>
        <v>115.625</v>
      </c>
      <c r="G9" s="263">
        <f t="shared" ref="G9:G31" si="56">IF(DW9&gt;0,DW9,NA())</f>
        <v>683</v>
      </c>
      <c r="H9" s="264">
        <f t="shared" ref="H9" si="57">G9-G8</f>
        <v>124</v>
      </c>
      <c r="I9" s="305">
        <f>IF(DX9&gt;0,DX9,NA())</f>
        <v>655</v>
      </c>
      <c r="J9" s="264">
        <f t="shared" ref="J9" si="58">I9-I8</f>
        <v>164</v>
      </c>
      <c r="K9" s="267">
        <f>IF(DY9&gt;0,DY9,NA())</f>
        <v>665</v>
      </c>
      <c r="L9" s="264">
        <f t="shared" ref="L9" si="59">K9-K8</f>
        <v>111</v>
      </c>
      <c r="M9" s="267">
        <f>IF(DZ9&gt;0,DZ9,NA())</f>
        <v>686</v>
      </c>
      <c r="N9" s="264">
        <f t="shared" ref="N9" si="60">M9-M8</f>
        <v>125</v>
      </c>
      <c r="O9" s="267">
        <f>IF(EA9&gt;0,EA9,NA())</f>
        <v>664</v>
      </c>
      <c r="P9" s="264">
        <f t="shared" ref="P9" si="61">O9-O8</f>
        <v>126</v>
      </c>
      <c r="Q9" s="267">
        <f>IF(EB9&gt;0,EB9,NA())</f>
        <v>654</v>
      </c>
      <c r="R9" s="264">
        <f t="shared" ref="R9" si="62">Q9-Q8</f>
        <v>95</v>
      </c>
      <c r="S9" s="267">
        <f>IF(EC9&gt;0,EC9,NA())</f>
        <v>809</v>
      </c>
      <c r="T9" s="265">
        <f t="shared" ref="T9" si="63">S9-S8</f>
        <v>101</v>
      </c>
      <c r="U9" s="267">
        <f>IF(ED9&gt;0,ED9,NA())</f>
        <v>833</v>
      </c>
      <c r="V9" s="265">
        <f t="shared" ref="V9" si="64">U9-U8</f>
        <v>110</v>
      </c>
      <c r="W9" s="266">
        <f>IF(EE9&gt;0,EE9,NA())</f>
        <v>763</v>
      </c>
      <c r="X9" s="265">
        <f t="shared" ref="X9" si="65">W9-W8</f>
        <v>77</v>
      </c>
      <c r="Y9" s="266">
        <f>IF(EF9&gt;0,EF9,NA())</f>
        <v>747</v>
      </c>
      <c r="Z9" s="265">
        <f t="shared" ref="Z9" si="66">Y9-Y8</f>
        <v>128</v>
      </c>
      <c r="AA9" s="267">
        <f>IF(EG9&gt;0,EG9,NA())</f>
        <v>744</v>
      </c>
      <c r="AB9" s="265">
        <f t="shared" ref="AB9" si="67">AA9-AA8</f>
        <v>100</v>
      </c>
      <c r="AC9" s="267">
        <f>IF(EH9&gt;0,EH9,NA())</f>
        <v>755</v>
      </c>
      <c r="AD9" s="265">
        <f t="shared" ref="AD9" si="68">AC9-AC8</f>
        <v>126</v>
      </c>
      <c r="AE9" s="267">
        <f>IF(EI9&gt;0,EI9,NA())</f>
        <v>742</v>
      </c>
      <c r="AF9" s="265">
        <f t="shared" ref="AF9" si="69">AE9-AE8</f>
        <v>108</v>
      </c>
      <c r="AG9" s="267">
        <f>IF(EJ9&gt;0,EJ9,NA())</f>
        <v>744</v>
      </c>
      <c r="AH9" s="265">
        <f t="shared" si="28"/>
        <v>111</v>
      </c>
      <c r="AI9" s="266">
        <f>IF(EK9&gt;0,EK9,NA())</f>
        <v>736</v>
      </c>
      <c r="AJ9" s="303">
        <f t="shared" si="28"/>
        <v>102</v>
      </c>
      <c r="AK9" s="266">
        <f>IF(EL9&gt;0,EL9,NA())</f>
        <v>766</v>
      </c>
      <c r="AL9" s="279">
        <f t="shared" si="29"/>
        <v>142</v>
      </c>
      <c r="AM9" s="269">
        <v>37</v>
      </c>
      <c r="AN9" s="270"/>
      <c r="AO9" s="271">
        <f t="shared" si="30"/>
        <v>0</v>
      </c>
      <c r="AP9" s="271"/>
      <c r="AQ9" s="272">
        <v>64</v>
      </c>
      <c r="AR9" s="273" t="e">
        <f t="shared" si="31"/>
        <v>#N/A</v>
      </c>
      <c r="AS9" s="274">
        <v>1130</v>
      </c>
      <c r="AT9" s="267">
        <f t="shared" ref="AT9:AT31" si="70">AVERAGE(AV9,AX9,AZ9,BB9,BD9,BF9,BH9,BJ9)</f>
        <v>980.8</v>
      </c>
      <c r="AU9" s="275">
        <f t="shared" si="50"/>
        <v>184.79999999999995</v>
      </c>
      <c r="AV9" s="267"/>
      <c r="AW9" s="275">
        <f t="shared" si="32"/>
        <v>0</v>
      </c>
      <c r="AX9" s="267">
        <f>IF(EO9&gt;0,EO9,NA())</f>
        <v>929</v>
      </c>
      <c r="AY9" s="275">
        <f t="shared" si="32"/>
        <v>236</v>
      </c>
      <c r="AZ9" s="267">
        <f>IF(EP9&gt;0,EP9,NA())</f>
        <v>999</v>
      </c>
      <c r="BA9" s="275">
        <f t="shared" ref="BA9" si="71">AZ9-AZ8</f>
        <v>178</v>
      </c>
      <c r="BB9" s="267">
        <f>IF(EQ9&gt;0,EQ9,NA())</f>
        <v>902</v>
      </c>
      <c r="BC9" s="275">
        <f t="shared" ref="BC9" si="72">BB9-BB8</f>
        <v>110</v>
      </c>
      <c r="BD9" s="267">
        <f>IF(ER9&gt;0,ER9,NA())</f>
        <v>1040</v>
      </c>
      <c r="BE9" s="275">
        <f t="shared" ref="BE9" si="73">BD9-BD8</f>
        <v>223</v>
      </c>
      <c r="BF9" s="267">
        <f>IF(ES9&gt;0,ES9,NA())</f>
        <v>1034</v>
      </c>
      <c r="BG9" s="275">
        <f t="shared" ref="BG9" si="74">BF9-BF8</f>
        <v>177</v>
      </c>
      <c r="BH9" s="267"/>
      <c r="BI9" s="275">
        <f>BH9-BH8</f>
        <v>0</v>
      </c>
      <c r="BJ9" s="267"/>
      <c r="BK9" s="275">
        <f t="shared" si="55"/>
        <v>0</v>
      </c>
      <c r="BL9" s="269">
        <v>57</v>
      </c>
      <c r="BM9" s="276"/>
      <c r="BN9" s="271"/>
      <c r="BO9" s="277" t="e">
        <f t="shared" si="10"/>
        <v>#N/A</v>
      </c>
      <c r="BP9" s="273"/>
      <c r="BQ9" s="273"/>
      <c r="BR9" s="273" t="e">
        <f t="shared" si="11"/>
        <v>#N/A</v>
      </c>
      <c r="DV9" s="325">
        <v>6</v>
      </c>
      <c r="DW9" s="326">
        <v>683</v>
      </c>
      <c r="DX9" s="326">
        <v>655</v>
      </c>
      <c r="DY9" s="326">
        <v>665</v>
      </c>
      <c r="DZ9" s="326">
        <v>686</v>
      </c>
      <c r="EA9" s="326">
        <v>664</v>
      </c>
      <c r="EB9" s="326">
        <v>654</v>
      </c>
      <c r="EC9" s="326">
        <v>809</v>
      </c>
      <c r="ED9" s="326">
        <v>833</v>
      </c>
      <c r="EE9" s="326">
        <v>763</v>
      </c>
      <c r="EF9" s="326">
        <v>747</v>
      </c>
      <c r="EG9" s="326">
        <v>744</v>
      </c>
      <c r="EH9" s="326">
        <v>755</v>
      </c>
      <c r="EI9" s="326">
        <v>742</v>
      </c>
      <c r="EJ9" s="326">
        <v>744</v>
      </c>
      <c r="EK9" s="326">
        <v>736</v>
      </c>
      <c r="EL9" s="326">
        <v>766</v>
      </c>
      <c r="EM9" s="326">
        <v>727.875</v>
      </c>
      <c r="EN9" s="326"/>
      <c r="EO9" s="326">
        <v>929</v>
      </c>
      <c r="EP9" s="326">
        <v>999</v>
      </c>
      <c r="EQ9" s="326">
        <v>902</v>
      </c>
      <c r="ER9" s="326">
        <v>1040</v>
      </c>
      <c r="ES9" s="326">
        <v>1034</v>
      </c>
      <c r="ET9" s="326">
        <v>1046</v>
      </c>
      <c r="EU9" s="326">
        <v>991.66666666666663</v>
      </c>
      <c r="EV9" s="326">
        <v>799.81818181818187</v>
      </c>
    </row>
    <row r="10" spans="1:152">
      <c r="A10" s="257">
        <f t="shared" si="12"/>
        <v>44830</v>
      </c>
      <c r="B10" s="258">
        <v>7</v>
      </c>
      <c r="C10" s="259">
        <f>[1]master!K11</f>
        <v>800</v>
      </c>
      <c r="D10" s="260">
        <f t="shared" si="13"/>
        <v>100</v>
      </c>
      <c r="E10" s="261">
        <f t="shared" si="0"/>
        <v>845.875</v>
      </c>
      <c r="F10" s="264">
        <f t="shared" si="14"/>
        <v>118</v>
      </c>
      <c r="G10" s="263">
        <f t="shared" si="56"/>
        <v>808</v>
      </c>
      <c r="H10" s="264">
        <f t="shared" ref="H10" si="75">G10-G9</f>
        <v>125</v>
      </c>
      <c r="I10" s="305">
        <f t="shared" ref="I10:I31" si="76">IF(DX10&gt;0,DX10,NA())</f>
        <v>782</v>
      </c>
      <c r="J10" s="264">
        <f t="shared" ref="J10" si="77">I10-I9</f>
        <v>127</v>
      </c>
      <c r="K10" s="267">
        <f t="shared" ref="K10:K31" si="78">IF(DY10&gt;0,DY10,NA())</f>
        <v>801</v>
      </c>
      <c r="L10" s="264">
        <f t="shared" ref="L10" si="79">K10-K9</f>
        <v>136</v>
      </c>
      <c r="M10" s="267">
        <f t="shared" ref="M10:M31" si="80">IF(DZ10&gt;0,DZ10,NA())</f>
        <v>824</v>
      </c>
      <c r="N10" s="264">
        <f t="shared" ref="N10" si="81">M10-M9</f>
        <v>138</v>
      </c>
      <c r="O10" s="267">
        <f t="shared" ref="O10:O31" si="82">IF(EA10&gt;0,EA10,NA())</f>
        <v>800</v>
      </c>
      <c r="P10" s="264">
        <f t="shared" ref="P10" si="83">O10-O9</f>
        <v>136</v>
      </c>
      <c r="Q10" s="267">
        <f t="shared" ref="Q10:Q31" si="84">IF(EB10&gt;0,EB10,NA())</f>
        <v>752</v>
      </c>
      <c r="R10" s="264">
        <f t="shared" ref="R10" si="85">Q10-Q9</f>
        <v>98</v>
      </c>
      <c r="S10" s="267">
        <f t="shared" ref="S10:S31" si="86">IF(EC10&gt;0,EC10,NA())</f>
        <v>925</v>
      </c>
      <c r="T10" s="265">
        <f t="shared" ref="T10" si="87">S10-S9</f>
        <v>116</v>
      </c>
      <c r="U10" s="267">
        <f t="shared" ref="U10:U31" si="88">IF(ED10&gt;0,ED10,NA())</f>
        <v>941</v>
      </c>
      <c r="V10" s="265">
        <f t="shared" ref="V10" si="89">U10-U9</f>
        <v>108</v>
      </c>
      <c r="W10" s="266">
        <f t="shared" ref="W10:W31" si="90">IF(EE10&gt;0,EE10,NA())</f>
        <v>876</v>
      </c>
      <c r="X10" s="265">
        <f t="shared" ref="X10" si="91">W10-W9</f>
        <v>113</v>
      </c>
      <c r="Y10" s="266">
        <f t="shared" ref="Y10:Y31" si="92">IF(EF10&gt;0,EF10,NA())</f>
        <v>839</v>
      </c>
      <c r="Z10" s="265">
        <f t="shared" ref="Z10" si="93">Y10-Y9</f>
        <v>92</v>
      </c>
      <c r="AA10" s="267">
        <f t="shared" ref="AA10:AA31" si="94">IF(EG10&gt;0,EG10,NA())</f>
        <v>854</v>
      </c>
      <c r="AB10" s="265">
        <f t="shared" ref="AB10" si="95">AA10-AA9</f>
        <v>110</v>
      </c>
      <c r="AC10" s="267">
        <f t="shared" ref="AC10:AC31" si="96">IF(EH10&gt;0,EH10,NA())</f>
        <v>864</v>
      </c>
      <c r="AD10" s="265">
        <f t="shared" ref="AD10" si="97">AC10-AC9</f>
        <v>109</v>
      </c>
      <c r="AE10" s="267">
        <f t="shared" ref="AE10:AE31" si="98">IF(EI10&gt;0,EI10,NA())</f>
        <v>862</v>
      </c>
      <c r="AF10" s="265">
        <f t="shared" ref="AF10" si="99">AE10-AE9</f>
        <v>120</v>
      </c>
      <c r="AG10" s="267">
        <f t="shared" ref="AG10:AG31" si="100">IF(EJ10&gt;0,EJ10,NA())</f>
        <v>872</v>
      </c>
      <c r="AH10" s="265">
        <f t="shared" si="28"/>
        <v>128</v>
      </c>
      <c r="AI10" s="266">
        <f t="shared" ref="AI10:AI31" si="101">IF(EK10&gt;0,EK10,NA())</f>
        <v>873</v>
      </c>
      <c r="AJ10" s="303">
        <f t="shared" si="28"/>
        <v>137</v>
      </c>
      <c r="AK10" s="266">
        <f t="shared" ref="AK10:AK31" si="102">IF(EL10&gt;0,EL10,NA())</f>
        <v>861</v>
      </c>
      <c r="AL10" s="279">
        <f t="shared" si="29"/>
        <v>95</v>
      </c>
      <c r="AM10" s="269">
        <v>39</v>
      </c>
      <c r="AN10" s="270"/>
      <c r="AO10" s="271">
        <f t="shared" si="30"/>
        <v>0</v>
      </c>
      <c r="AP10" s="271"/>
      <c r="AQ10" s="272">
        <v>68.599999999999994</v>
      </c>
      <c r="AR10" s="273" t="e">
        <f t="shared" si="31"/>
        <v>#N/A</v>
      </c>
      <c r="AS10" s="274">
        <v>1280</v>
      </c>
      <c r="AT10" s="267">
        <f t="shared" si="70"/>
        <v>1191.4000000000001</v>
      </c>
      <c r="AU10" s="275">
        <f t="shared" si="50"/>
        <v>210.60000000000014</v>
      </c>
      <c r="AV10" s="267"/>
      <c r="AW10" s="275">
        <f t="shared" si="32"/>
        <v>0</v>
      </c>
      <c r="AX10" s="267">
        <f t="shared" ref="AX10:AX31" si="103">IF(EO10&gt;0,EO10,NA())</f>
        <v>1091</v>
      </c>
      <c r="AY10" s="275">
        <f t="shared" si="32"/>
        <v>162</v>
      </c>
      <c r="AZ10" s="267">
        <f t="shared" ref="AZ10:AZ31" si="104">IF(EP10&gt;0,EP10,NA())</f>
        <v>1175</v>
      </c>
      <c r="BA10" s="275">
        <f t="shared" ref="BA10" si="105">AZ10-AZ9</f>
        <v>176</v>
      </c>
      <c r="BB10" s="267">
        <f t="shared" ref="BB10:BB31" si="106">IF(EQ10&gt;0,EQ10,NA())</f>
        <v>1104</v>
      </c>
      <c r="BC10" s="275">
        <f t="shared" ref="BC10" si="107">BB10-BB9</f>
        <v>202</v>
      </c>
      <c r="BD10" s="267">
        <f t="shared" ref="BD10:BD31" si="108">IF(ER10&gt;0,ER10,NA())</f>
        <v>1275</v>
      </c>
      <c r="BE10" s="275">
        <f t="shared" ref="BE10" si="109">BD10-BD9</f>
        <v>235</v>
      </c>
      <c r="BF10" s="267">
        <f t="shared" ref="BF10:BF31" si="110">IF(ES10&gt;0,ES10,NA())</f>
        <v>1312</v>
      </c>
      <c r="BG10" s="275">
        <f t="shared" ref="BG10" si="111">BF10-BF9</f>
        <v>278</v>
      </c>
      <c r="BH10" s="267"/>
      <c r="BI10" s="275">
        <f t="shared" ref="BI10:BI22" si="112">BH10-BH9</f>
        <v>0</v>
      </c>
      <c r="BJ10" s="267"/>
      <c r="BK10" s="275">
        <f t="shared" si="55"/>
        <v>0</v>
      </c>
      <c r="BL10" s="269">
        <v>61</v>
      </c>
      <c r="BM10" s="276"/>
      <c r="BN10" s="271">
        <f>AP10</f>
        <v>0</v>
      </c>
      <c r="BO10" s="277">
        <v>60.6</v>
      </c>
      <c r="BP10" s="273"/>
      <c r="BQ10" s="273"/>
      <c r="BR10" s="273" t="e">
        <f t="shared" si="11"/>
        <v>#N/A</v>
      </c>
      <c r="DV10" s="325">
        <v>7</v>
      </c>
      <c r="DW10" s="326">
        <v>808</v>
      </c>
      <c r="DX10" s="326">
        <v>782</v>
      </c>
      <c r="DY10" s="326">
        <v>801</v>
      </c>
      <c r="DZ10" s="326">
        <v>824</v>
      </c>
      <c r="EA10" s="326">
        <v>800</v>
      </c>
      <c r="EB10" s="326">
        <v>752</v>
      </c>
      <c r="EC10" s="326">
        <v>925</v>
      </c>
      <c r="ED10" s="326">
        <v>941</v>
      </c>
      <c r="EE10" s="326">
        <v>876</v>
      </c>
      <c r="EF10" s="326">
        <v>839</v>
      </c>
      <c r="EG10" s="326">
        <v>854</v>
      </c>
      <c r="EH10" s="326">
        <v>864</v>
      </c>
      <c r="EI10" s="326">
        <v>862</v>
      </c>
      <c r="EJ10" s="326">
        <v>872</v>
      </c>
      <c r="EK10" s="326">
        <v>873</v>
      </c>
      <c r="EL10" s="326">
        <v>861</v>
      </c>
      <c r="EM10" s="326">
        <v>845.875</v>
      </c>
      <c r="EN10" s="326"/>
      <c r="EO10" s="326">
        <v>1091</v>
      </c>
      <c r="EP10" s="326">
        <v>1175</v>
      </c>
      <c r="EQ10" s="326">
        <v>1104</v>
      </c>
      <c r="ER10" s="326">
        <v>1275</v>
      </c>
      <c r="ES10" s="326">
        <v>1312</v>
      </c>
      <c r="ET10" s="326">
        <v>1220</v>
      </c>
      <c r="EU10" s="326">
        <v>1196.1666666666667</v>
      </c>
      <c r="EV10" s="326">
        <v>941.40909090909088</v>
      </c>
    </row>
    <row r="11" spans="1:152">
      <c r="A11" s="257">
        <f t="shared" si="12"/>
        <v>44837</v>
      </c>
      <c r="B11" s="258">
        <v>8</v>
      </c>
      <c r="C11" s="259">
        <f>[1]master!K12</f>
        <v>910</v>
      </c>
      <c r="D11" s="260">
        <f t="shared" si="13"/>
        <v>110</v>
      </c>
      <c r="E11" s="261">
        <f t="shared" si="0"/>
        <v>946.25</v>
      </c>
      <c r="F11" s="264">
        <f t="shared" si="14"/>
        <v>100.375</v>
      </c>
      <c r="G11" s="263">
        <f t="shared" si="56"/>
        <v>875</v>
      </c>
      <c r="H11" s="264">
        <f t="shared" ref="H11" si="113">G11-G10</f>
        <v>67</v>
      </c>
      <c r="I11" s="305">
        <f t="shared" si="76"/>
        <v>889</v>
      </c>
      <c r="J11" s="264">
        <f t="shared" ref="J11" si="114">I11-I10</f>
        <v>107</v>
      </c>
      <c r="K11" s="267">
        <f t="shared" si="78"/>
        <v>896</v>
      </c>
      <c r="L11" s="264">
        <f t="shared" ref="L11" si="115">K11-K10</f>
        <v>95</v>
      </c>
      <c r="M11" s="267">
        <f t="shared" si="80"/>
        <v>938</v>
      </c>
      <c r="N11" s="264">
        <f t="shared" ref="N11" si="116">M11-M10</f>
        <v>114</v>
      </c>
      <c r="O11" s="267">
        <f t="shared" si="82"/>
        <v>890</v>
      </c>
      <c r="P11" s="264">
        <f t="shared" ref="P11" si="117">O11-O10</f>
        <v>90</v>
      </c>
      <c r="Q11" s="267">
        <f t="shared" si="84"/>
        <v>862</v>
      </c>
      <c r="R11" s="264">
        <f t="shared" ref="R11" si="118">Q11-Q10</f>
        <v>110</v>
      </c>
      <c r="S11" s="267">
        <f t="shared" si="86"/>
        <v>991</v>
      </c>
      <c r="T11" s="265">
        <f t="shared" ref="T11" si="119">S11-S10</f>
        <v>66</v>
      </c>
      <c r="U11" s="267">
        <f t="shared" si="88"/>
        <v>1033</v>
      </c>
      <c r="V11" s="265">
        <f t="shared" ref="V11" si="120">U11-U10</f>
        <v>92</v>
      </c>
      <c r="W11" s="266">
        <f t="shared" si="90"/>
        <v>997</v>
      </c>
      <c r="X11" s="265">
        <f t="shared" ref="X11" si="121">W11-W10</f>
        <v>121</v>
      </c>
      <c r="Y11" s="266">
        <f t="shared" si="92"/>
        <v>963</v>
      </c>
      <c r="Z11" s="265">
        <f t="shared" ref="Z11" si="122">Y11-Y10</f>
        <v>124</v>
      </c>
      <c r="AA11" s="267">
        <f t="shared" si="94"/>
        <v>983</v>
      </c>
      <c r="AB11" s="265">
        <f t="shared" ref="AB11" si="123">AA11-AA10</f>
        <v>129</v>
      </c>
      <c r="AC11" s="267">
        <f t="shared" si="96"/>
        <v>962</v>
      </c>
      <c r="AD11" s="265">
        <f t="shared" ref="AD11" si="124">AC11-AC10</f>
        <v>98</v>
      </c>
      <c r="AE11" s="267">
        <f t="shared" si="98"/>
        <v>975</v>
      </c>
      <c r="AF11" s="265">
        <f t="shared" ref="AF11" si="125">AE11-AE10</f>
        <v>113</v>
      </c>
      <c r="AG11" s="267">
        <f t="shared" si="100"/>
        <v>969</v>
      </c>
      <c r="AH11" s="265">
        <f t="shared" si="28"/>
        <v>97</v>
      </c>
      <c r="AI11" s="266">
        <f t="shared" si="101"/>
        <v>963</v>
      </c>
      <c r="AJ11" s="303">
        <f t="shared" si="28"/>
        <v>90</v>
      </c>
      <c r="AK11" s="266">
        <f t="shared" si="102"/>
        <v>954</v>
      </c>
      <c r="AL11" s="279">
        <f t="shared" si="29"/>
        <v>93</v>
      </c>
      <c r="AM11" s="269">
        <v>42</v>
      </c>
      <c r="AN11" s="281"/>
      <c r="AO11" s="271">
        <f t="shared" si="30"/>
        <v>0</v>
      </c>
      <c r="AP11" s="271"/>
      <c r="AQ11" s="282">
        <v>69</v>
      </c>
      <c r="AR11" s="273" t="e">
        <f t="shared" si="31"/>
        <v>#N/A</v>
      </c>
      <c r="AS11" s="274">
        <v>1420</v>
      </c>
      <c r="AT11" s="267">
        <f t="shared" si="70"/>
        <v>1314.8333333333333</v>
      </c>
      <c r="AU11" s="275">
        <f t="shared" si="50"/>
        <v>123.43333333333317</v>
      </c>
      <c r="AV11" s="267">
        <f t="shared" ref="AV11:AV31" si="126">IF(EN11&gt;0,EN11,NA())</f>
        <v>1153</v>
      </c>
      <c r="AW11" s="275">
        <f t="shared" si="32"/>
        <v>1153</v>
      </c>
      <c r="AX11" s="267">
        <f t="shared" si="103"/>
        <v>1315</v>
      </c>
      <c r="AY11" s="275">
        <f t="shared" si="32"/>
        <v>224</v>
      </c>
      <c r="AZ11" s="267">
        <f t="shared" si="104"/>
        <v>1292</v>
      </c>
      <c r="BA11" s="275">
        <f t="shared" ref="BA11" si="127">AZ11-AZ10</f>
        <v>117</v>
      </c>
      <c r="BB11" s="267">
        <f t="shared" si="106"/>
        <v>1205</v>
      </c>
      <c r="BC11" s="275">
        <f t="shared" ref="BC11" si="128">BB11-BB10</f>
        <v>101</v>
      </c>
      <c r="BD11" s="267">
        <f t="shared" si="108"/>
        <v>1492</v>
      </c>
      <c r="BE11" s="275">
        <f t="shared" ref="BE11" si="129">BD11-BD10</f>
        <v>217</v>
      </c>
      <c r="BF11" s="267">
        <f t="shared" si="110"/>
        <v>1432</v>
      </c>
      <c r="BG11" s="275">
        <f t="shared" ref="BG11" si="130">BF11-BF10</f>
        <v>120</v>
      </c>
      <c r="BH11" s="267"/>
      <c r="BI11" s="275">
        <f t="shared" si="112"/>
        <v>0</v>
      </c>
      <c r="BJ11" s="267"/>
      <c r="BK11" s="275">
        <f t="shared" si="55"/>
        <v>0</v>
      </c>
      <c r="BL11" s="269">
        <v>63</v>
      </c>
      <c r="BM11" s="276"/>
      <c r="BN11" s="271"/>
      <c r="BO11" s="277">
        <v>60</v>
      </c>
      <c r="BP11" s="273"/>
      <c r="BQ11" s="273"/>
      <c r="BR11" s="273" t="e">
        <f t="shared" si="11"/>
        <v>#N/A</v>
      </c>
      <c r="DV11" s="325">
        <v>8</v>
      </c>
      <c r="DW11" s="326">
        <v>875</v>
      </c>
      <c r="DX11" s="326">
        <v>889</v>
      </c>
      <c r="DY11" s="326">
        <v>896</v>
      </c>
      <c r="DZ11" s="326">
        <v>938</v>
      </c>
      <c r="EA11" s="326">
        <v>890</v>
      </c>
      <c r="EB11" s="326">
        <v>862</v>
      </c>
      <c r="EC11" s="326">
        <v>991</v>
      </c>
      <c r="ED11" s="326">
        <v>1033</v>
      </c>
      <c r="EE11" s="326">
        <v>997</v>
      </c>
      <c r="EF11" s="326">
        <v>963</v>
      </c>
      <c r="EG11" s="326">
        <v>983</v>
      </c>
      <c r="EH11" s="326">
        <v>962</v>
      </c>
      <c r="EI11" s="326">
        <v>975</v>
      </c>
      <c r="EJ11" s="326">
        <v>969</v>
      </c>
      <c r="EK11" s="326">
        <v>963</v>
      </c>
      <c r="EL11" s="326">
        <v>954</v>
      </c>
      <c r="EM11" s="326">
        <v>946.25</v>
      </c>
      <c r="EN11" s="326">
        <v>1153</v>
      </c>
      <c r="EO11" s="326">
        <v>1315</v>
      </c>
      <c r="EP11" s="326">
        <v>1292</v>
      </c>
      <c r="EQ11" s="326">
        <v>1205</v>
      </c>
      <c r="ER11" s="326">
        <v>1492</v>
      </c>
      <c r="ES11" s="326">
        <v>1432</v>
      </c>
      <c r="ET11" s="326">
        <v>1262</v>
      </c>
      <c r="EU11" s="326">
        <v>1307.2857142857142</v>
      </c>
      <c r="EV11" s="326">
        <v>1056.1304347826087</v>
      </c>
    </row>
    <row r="12" spans="1:152">
      <c r="A12" s="257">
        <f t="shared" si="12"/>
        <v>44844</v>
      </c>
      <c r="B12" s="258">
        <v>9</v>
      </c>
      <c r="C12" s="259">
        <f>[1]master!K13</f>
        <v>1020</v>
      </c>
      <c r="D12" s="260">
        <f t="shared" si="13"/>
        <v>110</v>
      </c>
      <c r="E12" s="261" t="e">
        <f t="shared" si="0"/>
        <v>#N/A</v>
      </c>
      <c r="F12" s="264" t="e">
        <f t="shared" si="14"/>
        <v>#N/A</v>
      </c>
      <c r="G12" s="263" t="e">
        <f t="shared" si="56"/>
        <v>#N/A</v>
      </c>
      <c r="H12" s="264" t="e">
        <f t="shared" ref="H12" si="131">G12-G11</f>
        <v>#N/A</v>
      </c>
      <c r="I12" s="305" t="e">
        <f t="shared" si="76"/>
        <v>#N/A</v>
      </c>
      <c r="J12" s="264" t="e">
        <f t="shared" ref="J12" si="132">I12-I11</f>
        <v>#N/A</v>
      </c>
      <c r="K12" s="267" t="e">
        <f t="shared" si="78"/>
        <v>#N/A</v>
      </c>
      <c r="L12" s="264" t="e">
        <f t="shared" ref="L12" si="133">K12-K11</f>
        <v>#N/A</v>
      </c>
      <c r="M12" s="267" t="e">
        <f t="shared" si="80"/>
        <v>#N/A</v>
      </c>
      <c r="N12" s="264" t="e">
        <f t="shared" ref="N12" si="134">M12-M11</f>
        <v>#N/A</v>
      </c>
      <c r="O12" s="267" t="e">
        <f t="shared" si="82"/>
        <v>#N/A</v>
      </c>
      <c r="P12" s="264" t="e">
        <f t="shared" ref="P12" si="135">O12-O11</f>
        <v>#N/A</v>
      </c>
      <c r="Q12" s="267" t="e">
        <f t="shared" si="84"/>
        <v>#N/A</v>
      </c>
      <c r="R12" s="264" t="e">
        <f t="shared" ref="R12" si="136">Q12-Q11</f>
        <v>#N/A</v>
      </c>
      <c r="S12" s="267" t="e">
        <f t="shared" si="86"/>
        <v>#N/A</v>
      </c>
      <c r="T12" s="265" t="e">
        <f t="shared" ref="T12" si="137">S12-S11</f>
        <v>#N/A</v>
      </c>
      <c r="U12" s="267" t="e">
        <f t="shared" si="88"/>
        <v>#N/A</v>
      </c>
      <c r="V12" s="265" t="e">
        <f t="shared" ref="V12" si="138">U12-U11</f>
        <v>#N/A</v>
      </c>
      <c r="W12" s="266" t="e">
        <f t="shared" si="90"/>
        <v>#N/A</v>
      </c>
      <c r="X12" s="265" t="e">
        <f t="shared" ref="X12" si="139">W12-W11</f>
        <v>#N/A</v>
      </c>
      <c r="Y12" s="266" t="e">
        <f t="shared" si="92"/>
        <v>#N/A</v>
      </c>
      <c r="Z12" s="265" t="e">
        <f t="shared" ref="Z12" si="140">Y12-Y11</f>
        <v>#N/A</v>
      </c>
      <c r="AA12" s="267" t="e">
        <f t="shared" si="94"/>
        <v>#N/A</v>
      </c>
      <c r="AB12" s="265" t="e">
        <f t="shared" ref="AB12" si="141">AA12-AA11</f>
        <v>#N/A</v>
      </c>
      <c r="AC12" s="267" t="e">
        <f t="shared" si="96"/>
        <v>#N/A</v>
      </c>
      <c r="AD12" s="265" t="e">
        <f t="shared" ref="AD12" si="142">AC12-AC11</f>
        <v>#N/A</v>
      </c>
      <c r="AE12" s="267" t="e">
        <f t="shared" si="98"/>
        <v>#N/A</v>
      </c>
      <c r="AF12" s="265" t="e">
        <f t="shared" ref="AF12" si="143">AE12-AE11</f>
        <v>#N/A</v>
      </c>
      <c r="AG12" s="267" t="e">
        <f t="shared" si="100"/>
        <v>#N/A</v>
      </c>
      <c r="AH12" s="265" t="e">
        <f t="shared" si="28"/>
        <v>#N/A</v>
      </c>
      <c r="AI12" s="266" t="e">
        <f t="shared" si="101"/>
        <v>#N/A</v>
      </c>
      <c r="AJ12" s="303" t="e">
        <f t="shared" si="28"/>
        <v>#N/A</v>
      </c>
      <c r="AK12" s="266" t="e">
        <f t="shared" si="102"/>
        <v>#N/A</v>
      </c>
      <c r="AL12" s="279" t="e">
        <f t="shared" si="29"/>
        <v>#N/A</v>
      </c>
      <c r="AM12" s="269">
        <v>45</v>
      </c>
      <c r="AN12" s="270"/>
      <c r="AO12" s="271">
        <f t="shared" si="30"/>
        <v>0</v>
      </c>
      <c r="AP12" s="271"/>
      <c r="AQ12" s="273" t="e">
        <f t="shared" si="31"/>
        <v>#N/A</v>
      </c>
      <c r="AR12" s="273" t="e">
        <f t="shared" si="31"/>
        <v>#N/A</v>
      </c>
      <c r="AS12" s="274">
        <v>1545</v>
      </c>
      <c r="AT12" s="267" t="e">
        <f t="shared" si="70"/>
        <v>#N/A</v>
      </c>
      <c r="AU12" s="275" t="e">
        <f t="shared" si="50"/>
        <v>#N/A</v>
      </c>
      <c r="AV12" s="267" t="e">
        <f t="shared" si="126"/>
        <v>#N/A</v>
      </c>
      <c r="AW12" s="275" t="e">
        <f t="shared" si="32"/>
        <v>#N/A</v>
      </c>
      <c r="AX12" s="267" t="e">
        <f t="shared" si="103"/>
        <v>#N/A</v>
      </c>
      <c r="AY12" s="275" t="e">
        <f t="shared" si="32"/>
        <v>#N/A</v>
      </c>
      <c r="AZ12" s="267" t="e">
        <f t="shared" si="104"/>
        <v>#N/A</v>
      </c>
      <c r="BA12" s="275" t="e">
        <f t="shared" ref="BA12" si="144">AZ12-AZ11</f>
        <v>#N/A</v>
      </c>
      <c r="BB12" s="267" t="e">
        <f t="shared" si="106"/>
        <v>#N/A</v>
      </c>
      <c r="BC12" s="275" t="e">
        <f t="shared" ref="BC12" si="145">BB12-BB11</f>
        <v>#N/A</v>
      </c>
      <c r="BD12" s="267" t="e">
        <f t="shared" si="108"/>
        <v>#N/A</v>
      </c>
      <c r="BE12" s="275" t="e">
        <f t="shared" ref="BE12" si="146">BD12-BD11</f>
        <v>#N/A</v>
      </c>
      <c r="BF12" s="267" t="e">
        <f t="shared" si="110"/>
        <v>#N/A</v>
      </c>
      <c r="BG12" s="275" t="e">
        <f t="shared" ref="BG12" si="147">BF12-BF11</f>
        <v>#N/A</v>
      </c>
      <c r="BH12" s="267"/>
      <c r="BI12" s="275">
        <f t="shared" si="112"/>
        <v>0</v>
      </c>
      <c r="BJ12" s="267"/>
      <c r="BK12" s="275">
        <f t="shared" si="55"/>
        <v>0</v>
      </c>
      <c r="BL12" s="269">
        <v>65</v>
      </c>
      <c r="BM12" s="276"/>
      <c r="BN12" s="271"/>
      <c r="BO12" s="277" t="e">
        <f t="shared" si="10"/>
        <v>#N/A</v>
      </c>
      <c r="BP12" s="273"/>
      <c r="BQ12" s="273"/>
      <c r="BR12" s="273" t="e">
        <f t="shared" si="11"/>
        <v>#N/A</v>
      </c>
    </row>
    <row r="13" spans="1:152">
      <c r="A13" s="257">
        <f t="shared" si="12"/>
        <v>44851</v>
      </c>
      <c r="B13" s="258">
        <v>10</v>
      </c>
      <c r="C13" s="259">
        <f>[1]master!K14</f>
        <v>1130</v>
      </c>
      <c r="D13" s="260">
        <f t="shared" si="13"/>
        <v>110</v>
      </c>
      <c r="E13" s="261" t="e">
        <f t="shared" si="0"/>
        <v>#N/A</v>
      </c>
      <c r="F13" s="264" t="e">
        <f t="shared" si="14"/>
        <v>#N/A</v>
      </c>
      <c r="G13" s="263" t="e">
        <f t="shared" si="56"/>
        <v>#N/A</v>
      </c>
      <c r="H13" s="264" t="e">
        <f t="shared" ref="H13" si="148">G13-G12</f>
        <v>#N/A</v>
      </c>
      <c r="I13" s="305" t="e">
        <f t="shared" si="76"/>
        <v>#N/A</v>
      </c>
      <c r="J13" s="264" t="e">
        <f t="shared" ref="J13" si="149">I13-I12</f>
        <v>#N/A</v>
      </c>
      <c r="K13" s="267" t="e">
        <f t="shared" si="78"/>
        <v>#N/A</v>
      </c>
      <c r="L13" s="264" t="e">
        <f t="shared" ref="L13" si="150">K13-K12</f>
        <v>#N/A</v>
      </c>
      <c r="M13" s="267" t="e">
        <f t="shared" si="80"/>
        <v>#N/A</v>
      </c>
      <c r="N13" s="264" t="e">
        <f t="shared" ref="N13" si="151">M13-M12</f>
        <v>#N/A</v>
      </c>
      <c r="O13" s="267" t="e">
        <f t="shared" si="82"/>
        <v>#N/A</v>
      </c>
      <c r="P13" s="264" t="e">
        <f t="shared" ref="P13" si="152">O13-O12</f>
        <v>#N/A</v>
      </c>
      <c r="Q13" s="267" t="e">
        <f t="shared" si="84"/>
        <v>#N/A</v>
      </c>
      <c r="R13" s="265" t="e">
        <f t="shared" ref="R13" si="153">Q13-Q12</f>
        <v>#N/A</v>
      </c>
      <c r="S13" s="267" t="e">
        <f t="shared" si="86"/>
        <v>#N/A</v>
      </c>
      <c r="T13" s="265" t="e">
        <f t="shared" ref="T13" si="154">S13-S12</f>
        <v>#N/A</v>
      </c>
      <c r="U13" s="267" t="e">
        <f t="shared" si="88"/>
        <v>#N/A</v>
      </c>
      <c r="V13" s="265" t="e">
        <f t="shared" ref="V13" si="155">U13-U12</f>
        <v>#N/A</v>
      </c>
      <c r="W13" s="266" t="e">
        <f t="shared" si="90"/>
        <v>#N/A</v>
      </c>
      <c r="X13" s="265" t="e">
        <f t="shared" ref="X13" si="156">W13-W12</f>
        <v>#N/A</v>
      </c>
      <c r="Y13" s="266" t="e">
        <f t="shared" si="92"/>
        <v>#N/A</v>
      </c>
      <c r="Z13" s="265" t="e">
        <f t="shared" ref="Z13" si="157">Y13-Y12</f>
        <v>#N/A</v>
      </c>
      <c r="AA13" s="267" t="e">
        <f t="shared" si="94"/>
        <v>#N/A</v>
      </c>
      <c r="AB13" s="265" t="e">
        <f t="shared" ref="AB13" si="158">AA13-AA12</f>
        <v>#N/A</v>
      </c>
      <c r="AC13" s="267" t="e">
        <f t="shared" si="96"/>
        <v>#N/A</v>
      </c>
      <c r="AD13" s="265" t="e">
        <f t="shared" ref="AD13" si="159">AC13-AC12</f>
        <v>#N/A</v>
      </c>
      <c r="AE13" s="267" t="e">
        <f t="shared" si="98"/>
        <v>#N/A</v>
      </c>
      <c r="AF13" s="265" t="e">
        <f t="shared" ref="AF13" si="160">AE13-AE12</f>
        <v>#N/A</v>
      </c>
      <c r="AG13" s="267" t="e">
        <f t="shared" si="100"/>
        <v>#N/A</v>
      </c>
      <c r="AH13" s="265" t="e">
        <f t="shared" si="28"/>
        <v>#N/A</v>
      </c>
      <c r="AI13" s="266" t="e">
        <f t="shared" si="101"/>
        <v>#N/A</v>
      </c>
      <c r="AJ13" s="303" t="e">
        <f t="shared" si="28"/>
        <v>#N/A</v>
      </c>
      <c r="AK13" s="266" t="e">
        <f t="shared" si="102"/>
        <v>#N/A</v>
      </c>
      <c r="AL13" s="279" t="e">
        <f t="shared" si="29"/>
        <v>#N/A</v>
      </c>
      <c r="AM13" s="269">
        <v>48</v>
      </c>
      <c r="AN13" s="270"/>
      <c r="AO13" s="271">
        <f t="shared" si="30"/>
        <v>0</v>
      </c>
      <c r="AP13" s="271"/>
      <c r="AQ13" s="273" t="e">
        <f t="shared" si="31"/>
        <v>#N/A</v>
      </c>
      <c r="AR13" s="273" t="e">
        <f t="shared" si="31"/>
        <v>#N/A</v>
      </c>
      <c r="AS13" s="274">
        <v>1670</v>
      </c>
      <c r="AT13" s="267" t="e">
        <f t="shared" si="70"/>
        <v>#N/A</v>
      </c>
      <c r="AU13" s="275" t="e">
        <f t="shared" si="50"/>
        <v>#N/A</v>
      </c>
      <c r="AV13" s="267" t="e">
        <f t="shared" si="126"/>
        <v>#N/A</v>
      </c>
      <c r="AW13" s="275" t="e">
        <f t="shared" si="32"/>
        <v>#N/A</v>
      </c>
      <c r="AX13" s="267" t="e">
        <f t="shared" si="103"/>
        <v>#N/A</v>
      </c>
      <c r="AY13" s="275" t="e">
        <f t="shared" si="32"/>
        <v>#N/A</v>
      </c>
      <c r="AZ13" s="267" t="e">
        <f t="shared" si="104"/>
        <v>#N/A</v>
      </c>
      <c r="BA13" s="275" t="e">
        <f t="shared" ref="BA13" si="161">AZ13-AZ12</f>
        <v>#N/A</v>
      </c>
      <c r="BB13" s="267" t="e">
        <f t="shared" si="106"/>
        <v>#N/A</v>
      </c>
      <c r="BC13" s="275" t="e">
        <f t="shared" ref="BC13" si="162">BB13-BB12</f>
        <v>#N/A</v>
      </c>
      <c r="BD13" s="267" t="e">
        <f t="shared" si="108"/>
        <v>#N/A</v>
      </c>
      <c r="BE13" s="275" t="e">
        <f t="shared" ref="BE13" si="163">BD13-BD12</f>
        <v>#N/A</v>
      </c>
      <c r="BF13" s="267" t="e">
        <f t="shared" si="110"/>
        <v>#N/A</v>
      </c>
      <c r="BG13" s="275" t="e">
        <f t="shared" ref="BG13" si="164">BF13-BF12</f>
        <v>#N/A</v>
      </c>
      <c r="BH13" s="267"/>
      <c r="BI13" s="275">
        <f t="shared" si="112"/>
        <v>0</v>
      </c>
      <c r="BJ13" s="267"/>
      <c r="BK13" s="275">
        <f t="shared" si="55"/>
        <v>0</v>
      </c>
      <c r="BL13" s="269">
        <v>67</v>
      </c>
      <c r="BM13" s="276"/>
      <c r="BN13" s="271"/>
      <c r="BO13" s="277" t="e">
        <f t="shared" si="10"/>
        <v>#N/A</v>
      </c>
      <c r="BP13" s="273"/>
      <c r="BQ13" s="273"/>
      <c r="BR13" s="273" t="e">
        <f t="shared" si="11"/>
        <v>#N/A</v>
      </c>
    </row>
    <row r="14" spans="1:152">
      <c r="A14" s="257">
        <f t="shared" si="12"/>
        <v>44858</v>
      </c>
      <c r="B14" s="258">
        <v>11</v>
      </c>
      <c r="C14" s="259">
        <f>[1]master!K15</f>
        <v>1240</v>
      </c>
      <c r="D14" s="260">
        <f t="shared" si="13"/>
        <v>110</v>
      </c>
      <c r="E14" s="261" t="e">
        <f t="shared" si="0"/>
        <v>#N/A</v>
      </c>
      <c r="F14" s="264" t="e">
        <f t="shared" si="14"/>
        <v>#N/A</v>
      </c>
      <c r="G14" s="263" t="e">
        <f t="shared" si="56"/>
        <v>#N/A</v>
      </c>
      <c r="H14" s="264" t="e">
        <f t="shared" ref="H14" si="165">G14-G13</f>
        <v>#N/A</v>
      </c>
      <c r="I14" s="305" t="e">
        <f t="shared" si="76"/>
        <v>#N/A</v>
      </c>
      <c r="J14" s="264" t="e">
        <f t="shared" ref="J14" si="166">I14-I13</f>
        <v>#N/A</v>
      </c>
      <c r="K14" s="267" t="e">
        <f t="shared" si="78"/>
        <v>#N/A</v>
      </c>
      <c r="L14" s="264" t="e">
        <f t="shared" ref="L14" si="167">K14-K13</f>
        <v>#N/A</v>
      </c>
      <c r="M14" s="267" t="e">
        <f t="shared" si="80"/>
        <v>#N/A</v>
      </c>
      <c r="N14" s="264" t="e">
        <f t="shared" ref="N14" si="168">M14-M13</f>
        <v>#N/A</v>
      </c>
      <c r="O14" s="267" t="e">
        <f t="shared" si="82"/>
        <v>#N/A</v>
      </c>
      <c r="P14" s="264" t="e">
        <f t="shared" ref="P14" si="169">O14-O13</f>
        <v>#N/A</v>
      </c>
      <c r="Q14" s="267" t="e">
        <f t="shared" si="84"/>
        <v>#N/A</v>
      </c>
      <c r="R14" s="265" t="e">
        <f t="shared" ref="R14" si="170">Q14-Q13</f>
        <v>#N/A</v>
      </c>
      <c r="S14" s="267" t="e">
        <f t="shared" si="86"/>
        <v>#N/A</v>
      </c>
      <c r="T14" s="265" t="e">
        <f t="shared" ref="T14" si="171">S14-S13</f>
        <v>#N/A</v>
      </c>
      <c r="U14" s="267" t="e">
        <f t="shared" si="88"/>
        <v>#N/A</v>
      </c>
      <c r="V14" s="265" t="e">
        <f t="shared" ref="V14" si="172">U14-U13</f>
        <v>#N/A</v>
      </c>
      <c r="W14" s="266" t="e">
        <f t="shared" si="90"/>
        <v>#N/A</v>
      </c>
      <c r="X14" s="303" t="e">
        <f t="shared" ref="X14" si="173">W14-W13</f>
        <v>#N/A</v>
      </c>
      <c r="Y14" s="266" t="e">
        <f t="shared" si="92"/>
        <v>#N/A</v>
      </c>
      <c r="Z14" s="265" t="e">
        <f t="shared" ref="Z14" si="174">Y14-Y13</f>
        <v>#N/A</v>
      </c>
      <c r="AA14" s="267" t="e">
        <f t="shared" si="94"/>
        <v>#N/A</v>
      </c>
      <c r="AB14" s="265" t="e">
        <f t="shared" ref="AB14" si="175">AA14-AA13</f>
        <v>#N/A</v>
      </c>
      <c r="AC14" s="267" t="e">
        <f t="shared" si="96"/>
        <v>#N/A</v>
      </c>
      <c r="AD14" s="265" t="e">
        <f t="shared" ref="AD14" si="176">AC14-AC13</f>
        <v>#N/A</v>
      </c>
      <c r="AE14" s="267" t="e">
        <f t="shared" si="98"/>
        <v>#N/A</v>
      </c>
      <c r="AF14" s="265" t="e">
        <f t="shared" ref="AF14" si="177">AE14-AE13</f>
        <v>#N/A</v>
      </c>
      <c r="AG14" s="267" t="e">
        <f t="shared" si="100"/>
        <v>#N/A</v>
      </c>
      <c r="AH14" s="265" t="e">
        <f t="shared" si="28"/>
        <v>#N/A</v>
      </c>
      <c r="AI14" s="266" t="e">
        <f t="shared" si="101"/>
        <v>#N/A</v>
      </c>
      <c r="AJ14" s="303" t="e">
        <f t="shared" si="28"/>
        <v>#N/A</v>
      </c>
      <c r="AK14" s="266" t="e">
        <f t="shared" si="102"/>
        <v>#N/A</v>
      </c>
      <c r="AL14" s="279" t="e">
        <f t="shared" si="29"/>
        <v>#N/A</v>
      </c>
      <c r="AM14" s="269">
        <v>52</v>
      </c>
      <c r="AN14" s="270"/>
      <c r="AO14" s="271">
        <f t="shared" si="30"/>
        <v>0</v>
      </c>
      <c r="AP14" s="271"/>
      <c r="AQ14" s="273" t="e">
        <f t="shared" si="31"/>
        <v>#N/A</v>
      </c>
      <c r="AR14" s="273" t="e">
        <f t="shared" si="31"/>
        <v>#N/A</v>
      </c>
      <c r="AS14" s="274">
        <v>1795</v>
      </c>
      <c r="AT14" s="267" t="e">
        <f t="shared" si="70"/>
        <v>#N/A</v>
      </c>
      <c r="AU14" s="275" t="e">
        <f t="shared" si="50"/>
        <v>#N/A</v>
      </c>
      <c r="AV14" s="267" t="e">
        <f t="shared" si="126"/>
        <v>#N/A</v>
      </c>
      <c r="AW14" s="275" t="e">
        <f t="shared" si="32"/>
        <v>#N/A</v>
      </c>
      <c r="AX14" s="267" t="e">
        <f t="shared" si="103"/>
        <v>#N/A</v>
      </c>
      <c r="AY14" s="275" t="e">
        <f t="shared" si="32"/>
        <v>#N/A</v>
      </c>
      <c r="AZ14" s="267" t="e">
        <f t="shared" si="104"/>
        <v>#N/A</v>
      </c>
      <c r="BA14" s="275" t="e">
        <f t="shared" ref="BA14" si="178">AZ14-AZ13</f>
        <v>#N/A</v>
      </c>
      <c r="BB14" s="267" t="e">
        <f t="shared" si="106"/>
        <v>#N/A</v>
      </c>
      <c r="BC14" s="275" t="e">
        <f t="shared" ref="BC14" si="179">BB14-BB13</f>
        <v>#N/A</v>
      </c>
      <c r="BD14" s="267" t="e">
        <f t="shared" si="108"/>
        <v>#N/A</v>
      </c>
      <c r="BE14" s="275" t="e">
        <f t="shared" ref="BE14" si="180">BD14-BD13</f>
        <v>#N/A</v>
      </c>
      <c r="BF14" s="267" t="e">
        <f t="shared" si="110"/>
        <v>#N/A</v>
      </c>
      <c r="BG14" s="275" t="e">
        <f t="shared" ref="BG14" si="181">BF14-BF13</f>
        <v>#N/A</v>
      </c>
      <c r="BH14" s="267"/>
      <c r="BI14" s="275">
        <f t="shared" si="112"/>
        <v>0</v>
      </c>
      <c r="BJ14" s="267"/>
      <c r="BK14" s="275">
        <f t="shared" si="55"/>
        <v>0</v>
      </c>
      <c r="BL14" s="269">
        <v>69</v>
      </c>
      <c r="BM14" s="276"/>
      <c r="BN14" s="271"/>
      <c r="BO14" s="277" t="e">
        <f t="shared" si="10"/>
        <v>#N/A</v>
      </c>
      <c r="BP14" s="273"/>
      <c r="BQ14" s="273"/>
      <c r="BR14" s="273" t="e">
        <f t="shared" si="11"/>
        <v>#N/A</v>
      </c>
    </row>
    <row r="15" spans="1:152">
      <c r="A15" s="257">
        <f t="shared" si="12"/>
        <v>44865</v>
      </c>
      <c r="B15" s="258">
        <v>12</v>
      </c>
      <c r="C15" s="259">
        <f>[1]master!K16</f>
        <v>1340</v>
      </c>
      <c r="D15" s="260">
        <f t="shared" si="13"/>
        <v>100</v>
      </c>
      <c r="E15" s="261" t="e">
        <f t="shared" si="0"/>
        <v>#N/A</v>
      </c>
      <c r="F15" s="264" t="e">
        <f t="shared" si="14"/>
        <v>#N/A</v>
      </c>
      <c r="G15" s="263" t="e">
        <f t="shared" si="56"/>
        <v>#N/A</v>
      </c>
      <c r="H15" s="264" t="e">
        <f t="shared" ref="H15" si="182">G15-G14</f>
        <v>#N/A</v>
      </c>
      <c r="I15" s="305" t="e">
        <f t="shared" si="76"/>
        <v>#N/A</v>
      </c>
      <c r="J15" s="264" t="e">
        <f t="shared" ref="J15" si="183">I15-I14</f>
        <v>#N/A</v>
      </c>
      <c r="K15" s="267" t="e">
        <f t="shared" si="78"/>
        <v>#N/A</v>
      </c>
      <c r="L15" s="264" t="e">
        <f t="shared" ref="L15" si="184">K15-K14</f>
        <v>#N/A</v>
      </c>
      <c r="M15" s="267" t="e">
        <f t="shared" si="80"/>
        <v>#N/A</v>
      </c>
      <c r="N15" s="265" t="e">
        <f t="shared" ref="N15" si="185">M15-M14</f>
        <v>#N/A</v>
      </c>
      <c r="O15" s="267" t="e">
        <f t="shared" si="82"/>
        <v>#N/A</v>
      </c>
      <c r="P15" s="265" t="e">
        <f t="shared" ref="P15" si="186">O15-O14</f>
        <v>#N/A</v>
      </c>
      <c r="Q15" s="267" t="e">
        <f t="shared" si="84"/>
        <v>#N/A</v>
      </c>
      <c r="R15" s="265" t="e">
        <f t="shared" ref="R15" si="187">Q15-Q14</f>
        <v>#N/A</v>
      </c>
      <c r="S15" s="267" t="e">
        <f t="shared" si="86"/>
        <v>#N/A</v>
      </c>
      <c r="T15" s="265" t="e">
        <f t="shared" ref="T15" si="188">S15-S14</f>
        <v>#N/A</v>
      </c>
      <c r="U15" s="267" t="e">
        <f t="shared" si="88"/>
        <v>#N/A</v>
      </c>
      <c r="V15" s="265" t="e">
        <f t="shared" ref="V15" si="189">U15-U14</f>
        <v>#N/A</v>
      </c>
      <c r="W15" s="266" t="e">
        <f t="shared" si="90"/>
        <v>#N/A</v>
      </c>
      <c r="X15" s="265" t="e">
        <f t="shared" ref="X15" si="190">W15-W14</f>
        <v>#N/A</v>
      </c>
      <c r="Y15" s="266" t="e">
        <f t="shared" si="92"/>
        <v>#N/A</v>
      </c>
      <c r="Z15" s="265" t="e">
        <f t="shared" ref="Z15" si="191">Y15-Y14</f>
        <v>#N/A</v>
      </c>
      <c r="AA15" s="267" t="e">
        <f t="shared" si="94"/>
        <v>#N/A</v>
      </c>
      <c r="AB15" s="265" t="e">
        <f t="shared" ref="AB15" si="192">AA15-AA14</f>
        <v>#N/A</v>
      </c>
      <c r="AC15" s="267" t="e">
        <f t="shared" si="96"/>
        <v>#N/A</v>
      </c>
      <c r="AD15" s="265" t="e">
        <f t="shared" ref="AD15" si="193">AC15-AC14</f>
        <v>#N/A</v>
      </c>
      <c r="AE15" s="267" t="e">
        <f t="shared" si="98"/>
        <v>#N/A</v>
      </c>
      <c r="AF15" s="265" t="e">
        <f t="shared" ref="AF15" si="194">AE15-AE14</f>
        <v>#N/A</v>
      </c>
      <c r="AG15" s="267" t="e">
        <f t="shared" si="100"/>
        <v>#N/A</v>
      </c>
      <c r="AH15" s="265" t="e">
        <f t="shared" si="28"/>
        <v>#N/A</v>
      </c>
      <c r="AI15" s="266" t="e">
        <f t="shared" si="101"/>
        <v>#N/A</v>
      </c>
      <c r="AJ15" s="303" t="e">
        <f t="shared" si="28"/>
        <v>#N/A</v>
      </c>
      <c r="AK15" s="266" t="e">
        <f t="shared" si="102"/>
        <v>#N/A</v>
      </c>
      <c r="AL15" s="279" t="e">
        <f t="shared" si="29"/>
        <v>#N/A</v>
      </c>
      <c r="AM15" s="269">
        <v>56</v>
      </c>
      <c r="AN15" s="270"/>
      <c r="AO15" s="271">
        <f t="shared" si="30"/>
        <v>0</v>
      </c>
      <c r="AP15" s="271"/>
      <c r="AQ15" s="273" t="e">
        <f t="shared" si="31"/>
        <v>#N/A</v>
      </c>
      <c r="AR15" s="273" t="e">
        <f t="shared" si="31"/>
        <v>#N/A</v>
      </c>
      <c r="AS15" s="274">
        <v>1920</v>
      </c>
      <c r="AT15" s="267" t="e">
        <f t="shared" si="70"/>
        <v>#N/A</v>
      </c>
      <c r="AU15" s="275" t="e">
        <f t="shared" si="50"/>
        <v>#N/A</v>
      </c>
      <c r="AV15" s="267" t="e">
        <f t="shared" si="126"/>
        <v>#N/A</v>
      </c>
      <c r="AW15" s="275" t="e">
        <f t="shared" si="32"/>
        <v>#N/A</v>
      </c>
      <c r="AX15" s="267" t="e">
        <f t="shared" si="103"/>
        <v>#N/A</v>
      </c>
      <c r="AY15" s="275" t="e">
        <f t="shared" si="32"/>
        <v>#N/A</v>
      </c>
      <c r="AZ15" s="267" t="e">
        <f t="shared" si="104"/>
        <v>#N/A</v>
      </c>
      <c r="BA15" s="275" t="e">
        <f t="shared" ref="BA15" si="195">AZ15-AZ14</f>
        <v>#N/A</v>
      </c>
      <c r="BB15" s="267" t="e">
        <f t="shared" si="106"/>
        <v>#N/A</v>
      </c>
      <c r="BC15" s="275" t="e">
        <f t="shared" ref="BC15" si="196">BB15-BB14</f>
        <v>#N/A</v>
      </c>
      <c r="BD15" s="267" t="e">
        <f t="shared" si="108"/>
        <v>#N/A</v>
      </c>
      <c r="BE15" s="275" t="e">
        <f t="shared" ref="BE15" si="197">BD15-BD14</f>
        <v>#N/A</v>
      </c>
      <c r="BF15" s="267" t="e">
        <f t="shared" si="110"/>
        <v>#N/A</v>
      </c>
      <c r="BG15" s="275" t="e">
        <f t="shared" ref="BG15" si="198">BF15-BF14</f>
        <v>#N/A</v>
      </c>
      <c r="BH15" s="267"/>
      <c r="BI15" s="275">
        <f t="shared" si="112"/>
        <v>0</v>
      </c>
      <c r="BJ15" s="267"/>
      <c r="BK15" s="275">
        <f t="shared" si="55"/>
        <v>0</v>
      </c>
      <c r="BL15" s="269">
        <v>71</v>
      </c>
      <c r="BM15" s="276"/>
      <c r="BN15" s="271"/>
      <c r="BO15" s="277" t="e">
        <f t="shared" si="10"/>
        <v>#N/A</v>
      </c>
      <c r="BP15" s="273"/>
      <c r="BQ15" s="273"/>
      <c r="BR15" s="273" t="e">
        <f t="shared" si="11"/>
        <v>#N/A</v>
      </c>
    </row>
    <row r="16" spans="1:152">
      <c r="A16" s="257">
        <f t="shared" si="12"/>
        <v>44872</v>
      </c>
      <c r="B16" s="258">
        <v>13</v>
      </c>
      <c r="C16" s="259">
        <f>[1]master!K17</f>
        <v>1440</v>
      </c>
      <c r="D16" s="260">
        <f t="shared" si="13"/>
        <v>100</v>
      </c>
      <c r="E16" s="261" t="e">
        <f t="shared" si="0"/>
        <v>#N/A</v>
      </c>
      <c r="F16" s="264" t="e">
        <f t="shared" si="14"/>
        <v>#N/A</v>
      </c>
      <c r="G16" s="263" t="e">
        <f t="shared" si="56"/>
        <v>#N/A</v>
      </c>
      <c r="H16" s="264" t="e">
        <f t="shared" ref="H16" si="199">G16-G15</f>
        <v>#N/A</v>
      </c>
      <c r="I16" s="305" t="e">
        <f t="shared" si="76"/>
        <v>#N/A</v>
      </c>
      <c r="J16" s="264" t="e">
        <f t="shared" ref="J16" si="200">I16-I15</f>
        <v>#N/A</v>
      </c>
      <c r="K16" s="267" t="e">
        <f t="shared" si="78"/>
        <v>#N/A</v>
      </c>
      <c r="L16" s="264" t="e">
        <f t="shared" ref="L16" si="201">K16-K15</f>
        <v>#N/A</v>
      </c>
      <c r="M16" s="267" t="e">
        <f t="shared" si="80"/>
        <v>#N/A</v>
      </c>
      <c r="N16" s="265" t="e">
        <f t="shared" ref="N16" si="202">M16-M15</f>
        <v>#N/A</v>
      </c>
      <c r="O16" s="267" t="e">
        <f t="shared" si="82"/>
        <v>#N/A</v>
      </c>
      <c r="P16" s="265" t="e">
        <f t="shared" ref="P16" si="203">O16-O15</f>
        <v>#N/A</v>
      </c>
      <c r="Q16" s="267" t="e">
        <f t="shared" si="84"/>
        <v>#N/A</v>
      </c>
      <c r="R16" s="265" t="e">
        <f t="shared" ref="R16" si="204">Q16-Q15</f>
        <v>#N/A</v>
      </c>
      <c r="S16" s="267" t="e">
        <f t="shared" si="86"/>
        <v>#N/A</v>
      </c>
      <c r="T16" s="265" t="e">
        <f t="shared" ref="T16" si="205">S16-S15</f>
        <v>#N/A</v>
      </c>
      <c r="U16" s="267" t="e">
        <f t="shared" si="88"/>
        <v>#N/A</v>
      </c>
      <c r="V16" s="265" t="e">
        <f t="shared" ref="V16" si="206">U16-U15</f>
        <v>#N/A</v>
      </c>
      <c r="W16" s="266" t="e">
        <f t="shared" si="90"/>
        <v>#N/A</v>
      </c>
      <c r="X16" s="265" t="e">
        <f t="shared" ref="X16" si="207">W16-W15</f>
        <v>#N/A</v>
      </c>
      <c r="Y16" s="266" t="e">
        <f t="shared" si="92"/>
        <v>#N/A</v>
      </c>
      <c r="Z16" s="265" t="e">
        <f t="shared" ref="Z16" si="208">Y16-Y15</f>
        <v>#N/A</v>
      </c>
      <c r="AA16" s="267" t="e">
        <f t="shared" si="94"/>
        <v>#N/A</v>
      </c>
      <c r="AB16" s="265" t="e">
        <f t="shared" ref="AB16" si="209">AA16-AA15</f>
        <v>#N/A</v>
      </c>
      <c r="AC16" s="267" t="e">
        <f t="shared" si="96"/>
        <v>#N/A</v>
      </c>
      <c r="AD16" s="265" t="e">
        <f t="shared" ref="AD16" si="210">AC16-AC15</f>
        <v>#N/A</v>
      </c>
      <c r="AE16" s="267" t="e">
        <f t="shared" si="98"/>
        <v>#N/A</v>
      </c>
      <c r="AF16" s="265" t="e">
        <f t="shared" ref="AF16" si="211">AE16-AE15</f>
        <v>#N/A</v>
      </c>
      <c r="AG16" s="267" t="e">
        <f t="shared" si="100"/>
        <v>#N/A</v>
      </c>
      <c r="AH16" s="265" t="e">
        <f t="shared" si="28"/>
        <v>#N/A</v>
      </c>
      <c r="AI16" s="266" t="e">
        <f t="shared" si="101"/>
        <v>#N/A</v>
      </c>
      <c r="AJ16" s="303" t="e">
        <f t="shared" si="28"/>
        <v>#N/A</v>
      </c>
      <c r="AK16" s="266" t="e">
        <f t="shared" si="102"/>
        <v>#N/A</v>
      </c>
      <c r="AL16" s="279" t="e">
        <f t="shared" si="29"/>
        <v>#N/A</v>
      </c>
      <c r="AM16" s="269">
        <v>61</v>
      </c>
      <c r="AN16" s="270"/>
      <c r="AO16" s="271">
        <f t="shared" si="30"/>
        <v>0</v>
      </c>
      <c r="AP16" s="271"/>
      <c r="AQ16" s="273" t="e">
        <f t="shared" si="31"/>
        <v>#N/A</v>
      </c>
      <c r="AR16" s="273" t="e">
        <f t="shared" si="31"/>
        <v>#N/A</v>
      </c>
      <c r="AS16" s="274">
        <v>2045</v>
      </c>
      <c r="AT16" s="267" t="e">
        <f t="shared" si="70"/>
        <v>#N/A</v>
      </c>
      <c r="AU16" s="275" t="e">
        <f t="shared" si="50"/>
        <v>#N/A</v>
      </c>
      <c r="AV16" s="267" t="e">
        <f t="shared" si="126"/>
        <v>#N/A</v>
      </c>
      <c r="AW16" s="275" t="e">
        <f t="shared" si="32"/>
        <v>#N/A</v>
      </c>
      <c r="AX16" s="267" t="e">
        <f t="shared" si="103"/>
        <v>#N/A</v>
      </c>
      <c r="AY16" s="275" t="e">
        <f t="shared" si="32"/>
        <v>#N/A</v>
      </c>
      <c r="AZ16" s="267" t="e">
        <f t="shared" si="104"/>
        <v>#N/A</v>
      </c>
      <c r="BA16" s="275" t="e">
        <f t="shared" ref="BA16" si="212">AZ16-AZ15</f>
        <v>#N/A</v>
      </c>
      <c r="BB16" s="267" t="e">
        <f t="shared" si="106"/>
        <v>#N/A</v>
      </c>
      <c r="BC16" s="275" t="e">
        <f t="shared" ref="BC16" si="213">BB16-BB15</f>
        <v>#N/A</v>
      </c>
      <c r="BD16" s="267" t="e">
        <f t="shared" si="108"/>
        <v>#N/A</v>
      </c>
      <c r="BE16" s="275" t="e">
        <f t="shared" ref="BE16" si="214">BD16-BD15</f>
        <v>#N/A</v>
      </c>
      <c r="BF16" s="267" t="e">
        <f t="shared" si="110"/>
        <v>#N/A</v>
      </c>
      <c r="BG16" s="275" t="e">
        <f t="shared" ref="BG16" si="215">BF16-BF15</f>
        <v>#N/A</v>
      </c>
      <c r="BH16" s="267"/>
      <c r="BI16" s="275">
        <f t="shared" si="112"/>
        <v>0</v>
      </c>
      <c r="BJ16" s="267"/>
      <c r="BK16" s="275">
        <f t="shared" si="55"/>
        <v>0</v>
      </c>
      <c r="BL16" s="269">
        <v>75</v>
      </c>
      <c r="BM16" s="276"/>
      <c r="BN16" s="271"/>
      <c r="BO16" s="277" t="e">
        <f t="shared" si="10"/>
        <v>#N/A</v>
      </c>
      <c r="BP16" s="273"/>
      <c r="BQ16" s="273"/>
      <c r="BR16" s="273" t="e">
        <f t="shared" si="11"/>
        <v>#N/A</v>
      </c>
    </row>
    <row r="17" spans="1:70">
      <c r="A17" s="257">
        <f t="shared" si="12"/>
        <v>44879</v>
      </c>
      <c r="B17" s="258">
        <v>14</v>
      </c>
      <c r="C17" s="259">
        <f>[1]master!K18</f>
        <v>1540</v>
      </c>
      <c r="D17" s="260">
        <f t="shared" si="13"/>
        <v>100</v>
      </c>
      <c r="E17" s="261" t="e">
        <f t="shared" si="0"/>
        <v>#N/A</v>
      </c>
      <c r="F17" s="264" t="e">
        <f t="shared" si="14"/>
        <v>#N/A</v>
      </c>
      <c r="G17" s="263" t="e">
        <f t="shared" si="56"/>
        <v>#N/A</v>
      </c>
      <c r="H17" s="264" t="e">
        <f t="shared" ref="H17" si="216">G17-G16</f>
        <v>#N/A</v>
      </c>
      <c r="I17" s="305" t="e">
        <f t="shared" si="76"/>
        <v>#N/A</v>
      </c>
      <c r="J17" s="264" t="e">
        <f t="shared" ref="J17" si="217">I17-I16</f>
        <v>#N/A</v>
      </c>
      <c r="K17" s="267" t="e">
        <f t="shared" si="78"/>
        <v>#N/A</v>
      </c>
      <c r="L17" s="264" t="e">
        <f t="shared" ref="L17" si="218">K17-K16</f>
        <v>#N/A</v>
      </c>
      <c r="M17" s="267" t="e">
        <f t="shared" si="80"/>
        <v>#N/A</v>
      </c>
      <c r="N17" s="265" t="e">
        <f t="shared" ref="N17" si="219">M17-M16</f>
        <v>#N/A</v>
      </c>
      <c r="O17" s="267" t="e">
        <f t="shared" si="82"/>
        <v>#N/A</v>
      </c>
      <c r="P17" s="265" t="e">
        <f t="shared" ref="P17" si="220">O17-O16</f>
        <v>#N/A</v>
      </c>
      <c r="Q17" s="267" t="e">
        <f t="shared" si="84"/>
        <v>#N/A</v>
      </c>
      <c r="R17" s="265" t="e">
        <f t="shared" ref="R17" si="221">Q17-Q16</f>
        <v>#N/A</v>
      </c>
      <c r="S17" s="267" t="e">
        <f t="shared" si="86"/>
        <v>#N/A</v>
      </c>
      <c r="T17" s="265" t="e">
        <f t="shared" ref="T17" si="222">S17-S16</f>
        <v>#N/A</v>
      </c>
      <c r="U17" s="267" t="e">
        <f t="shared" si="88"/>
        <v>#N/A</v>
      </c>
      <c r="V17" s="265" t="e">
        <f t="shared" ref="V17" si="223">U17-U16</f>
        <v>#N/A</v>
      </c>
      <c r="W17" s="266" t="e">
        <f t="shared" si="90"/>
        <v>#N/A</v>
      </c>
      <c r="X17" s="265" t="e">
        <f t="shared" ref="X17" si="224">W17-W16</f>
        <v>#N/A</v>
      </c>
      <c r="Y17" s="266" t="e">
        <f t="shared" si="92"/>
        <v>#N/A</v>
      </c>
      <c r="Z17" s="265" t="e">
        <f t="shared" ref="Z17" si="225">Y17-Y16</f>
        <v>#N/A</v>
      </c>
      <c r="AA17" s="267" t="e">
        <f t="shared" si="94"/>
        <v>#N/A</v>
      </c>
      <c r="AB17" s="265" t="e">
        <f t="shared" ref="AB17" si="226">AA17-AA16</f>
        <v>#N/A</v>
      </c>
      <c r="AC17" s="267" t="e">
        <f t="shared" si="96"/>
        <v>#N/A</v>
      </c>
      <c r="AD17" s="265" t="e">
        <f t="shared" ref="AD17" si="227">AC17-AC16</f>
        <v>#N/A</v>
      </c>
      <c r="AE17" s="267" t="e">
        <f t="shared" si="98"/>
        <v>#N/A</v>
      </c>
      <c r="AF17" s="265" t="e">
        <f t="shared" ref="AF17" si="228">AE17-AE16</f>
        <v>#N/A</v>
      </c>
      <c r="AG17" s="267" t="e">
        <f t="shared" si="100"/>
        <v>#N/A</v>
      </c>
      <c r="AH17" s="265" t="e">
        <f t="shared" si="28"/>
        <v>#N/A</v>
      </c>
      <c r="AI17" s="266" t="e">
        <f t="shared" si="101"/>
        <v>#N/A</v>
      </c>
      <c r="AJ17" s="303" t="e">
        <f t="shared" si="28"/>
        <v>#N/A</v>
      </c>
      <c r="AK17" s="266" t="e">
        <f t="shared" si="102"/>
        <v>#N/A</v>
      </c>
      <c r="AL17" s="279" t="e">
        <f t="shared" si="29"/>
        <v>#N/A</v>
      </c>
      <c r="AM17" s="269">
        <v>67</v>
      </c>
      <c r="AN17" s="270"/>
      <c r="AO17" s="271">
        <f t="shared" si="30"/>
        <v>0</v>
      </c>
      <c r="AP17" s="271"/>
      <c r="AQ17" s="273" t="e">
        <f t="shared" si="31"/>
        <v>#N/A</v>
      </c>
      <c r="AR17" s="273" t="e">
        <f t="shared" si="31"/>
        <v>#N/A</v>
      </c>
      <c r="AS17" s="274">
        <v>2170</v>
      </c>
      <c r="AT17" s="267" t="e">
        <f t="shared" si="70"/>
        <v>#N/A</v>
      </c>
      <c r="AU17" s="275" t="e">
        <f t="shared" si="50"/>
        <v>#N/A</v>
      </c>
      <c r="AV17" s="267" t="e">
        <f t="shared" si="126"/>
        <v>#N/A</v>
      </c>
      <c r="AW17" s="275" t="e">
        <f t="shared" si="32"/>
        <v>#N/A</v>
      </c>
      <c r="AX17" s="267" t="e">
        <f t="shared" si="103"/>
        <v>#N/A</v>
      </c>
      <c r="AY17" s="275" t="e">
        <f t="shared" si="32"/>
        <v>#N/A</v>
      </c>
      <c r="AZ17" s="267" t="e">
        <f t="shared" si="104"/>
        <v>#N/A</v>
      </c>
      <c r="BA17" s="275" t="e">
        <f t="shared" ref="BA17" si="229">AZ17-AZ16</f>
        <v>#N/A</v>
      </c>
      <c r="BB17" s="267" t="e">
        <f t="shared" si="106"/>
        <v>#N/A</v>
      </c>
      <c r="BC17" s="275" t="e">
        <f t="shared" ref="BC17" si="230">BB17-BB16</f>
        <v>#N/A</v>
      </c>
      <c r="BD17" s="267" t="e">
        <f t="shared" si="108"/>
        <v>#N/A</v>
      </c>
      <c r="BE17" s="275" t="e">
        <f t="shared" ref="BE17" si="231">BD17-BD16</f>
        <v>#N/A</v>
      </c>
      <c r="BF17" s="267" t="e">
        <f t="shared" si="110"/>
        <v>#N/A</v>
      </c>
      <c r="BG17" s="275" t="e">
        <f t="shared" ref="BG17" si="232">BF17-BF16</f>
        <v>#N/A</v>
      </c>
      <c r="BH17" s="267"/>
      <c r="BI17" s="275">
        <f t="shared" si="112"/>
        <v>0</v>
      </c>
      <c r="BJ17" s="267"/>
      <c r="BK17" s="275">
        <f t="shared" si="55"/>
        <v>0</v>
      </c>
      <c r="BL17" s="269">
        <v>80</v>
      </c>
      <c r="BM17" s="276"/>
      <c r="BN17" s="271"/>
      <c r="BO17" s="277" t="e">
        <f t="shared" si="10"/>
        <v>#N/A</v>
      </c>
      <c r="BP17" s="273"/>
      <c r="BQ17" s="273"/>
      <c r="BR17" s="273" t="e">
        <f t="shared" si="11"/>
        <v>#N/A</v>
      </c>
    </row>
    <row r="18" spans="1:70">
      <c r="A18" s="257">
        <f t="shared" si="12"/>
        <v>44886</v>
      </c>
      <c r="B18" s="258">
        <v>15</v>
      </c>
      <c r="C18" s="259">
        <f>[1]master!K19</f>
        <v>1650</v>
      </c>
      <c r="D18" s="260">
        <f t="shared" si="13"/>
        <v>110</v>
      </c>
      <c r="E18" s="261" t="e">
        <f t="shared" si="0"/>
        <v>#N/A</v>
      </c>
      <c r="F18" s="264" t="e">
        <f t="shared" si="14"/>
        <v>#N/A</v>
      </c>
      <c r="G18" s="263" t="e">
        <f t="shared" si="56"/>
        <v>#N/A</v>
      </c>
      <c r="H18" s="264" t="e">
        <f t="shared" ref="H18" si="233">G18-G17</f>
        <v>#N/A</v>
      </c>
      <c r="I18" s="267" t="e">
        <f t="shared" si="76"/>
        <v>#N/A</v>
      </c>
      <c r="J18" s="264" t="e">
        <f t="shared" ref="J18" si="234">I18-I17</f>
        <v>#N/A</v>
      </c>
      <c r="K18" s="267" t="e">
        <f t="shared" si="78"/>
        <v>#N/A</v>
      </c>
      <c r="L18" s="264" t="e">
        <f t="shared" ref="L18" si="235">K18-K17</f>
        <v>#N/A</v>
      </c>
      <c r="M18" s="267" t="e">
        <f t="shared" si="80"/>
        <v>#N/A</v>
      </c>
      <c r="N18" s="265" t="e">
        <f t="shared" ref="N18" si="236">M18-M17</f>
        <v>#N/A</v>
      </c>
      <c r="O18" s="267" t="e">
        <f t="shared" si="82"/>
        <v>#N/A</v>
      </c>
      <c r="P18" s="265" t="e">
        <f t="shared" ref="P18" si="237">O18-O17</f>
        <v>#N/A</v>
      </c>
      <c r="Q18" s="267" t="e">
        <f t="shared" si="84"/>
        <v>#N/A</v>
      </c>
      <c r="R18" s="265" t="e">
        <f t="shared" ref="R18" si="238">Q18-Q17</f>
        <v>#N/A</v>
      </c>
      <c r="S18" s="267" t="e">
        <f t="shared" si="86"/>
        <v>#N/A</v>
      </c>
      <c r="T18" s="265" t="e">
        <f t="shared" ref="T18" si="239">S18-S17</f>
        <v>#N/A</v>
      </c>
      <c r="U18" s="267" t="e">
        <f t="shared" si="88"/>
        <v>#N/A</v>
      </c>
      <c r="V18" s="265" t="e">
        <f t="shared" ref="V18" si="240">U18-U17</f>
        <v>#N/A</v>
      </c>
      <c r="W18" s="266" t="e">
        <f t="shared" si="90"/>
        <v>#N/A</v>
      </c>
      <c r="X18" s="265" t="e">
        <f t="shared" ref="X18" si="241">W18-W17</f>
        <v>#N/A</v>
      </c>
      <c r="Y18" s="266" t="e">
        <f t="shared" si="92"/>
        <v>#N/A</v>
      </c>
      <c r="Z18" s="265" t="e">
        <f t="shared" ref="Z18" si="242">Y18-Y17</f>
        <v>#N/A</v>
      </c>
      <c r="AA18" s="267" t="e">
        <f t="shared" si="94"/>
        <v>#N/A</v>
      </c>
      <c r="AB18" s="265" t="e">
        <f t="shared" ref="AB18" si="243">AA18-AA17</f>
        <v>#N/A</v>
      </c>
      <c r="AC18" s="267" t="e">
        <f t="shared" si="96"/>
        <v>#N/A</v>
      </c>
      <c r="AD18" s="265" t="e">
        <f t="shared" ref="AD18" si="244">AC18-AC17</f>
        <v>#N/A</v>
      </c>
      <c r="AE18" s="267" t="e">
        <f t="shared" si="98"/>
        <v>#N/A</v>
      </c>
      <c r="AF18" s="265" t="e">
        <f t="shared" ref="AF18" si="245">AE18-AE17</f>
        <v>#N/A</v>
      </c>
      <c r="AG18" s="267" t="e">
        <f t="shared" si="100"/>
        <v>#N/A</v>
      </c>
      <c r="AH18" s="265" t="e">
        <f t="shared" si="28"/>
        <v>#N/A</v>
      </c>
      <c r="AI18" s="266" t="e">
        <f t="shared" si="101"/>
        <v>#N/A</v>
      </c>
      <c r="AJ18" s="303" t="e">
        <f t="shared" si="28"/>
        <v>#N/A</v>
      </c>
      <c r="AK18" s="266" t="e">
        <f t="shared" si="102"/>
        <v>#N/A</v>
      </c>
      <c r="AL18" s="279" t="e">
        <f t="shared" si="29"/>
        <v>#N/A</v>
      </c>
      <c r="AM18" s="269">
        <v>74</v>
      </c>
      <c r="AN18" s="270"/>
      <c r="AO18" s="271">
        <f t="shared" si="30"/>
        <v>0</v>
      </c>
      <c r="AP18" s="271"/>
      <c r="AQ18" s="273" t="e">
        <f t="shared" si="31"/>
        <v>#N/A</v>
      </c>
      <c r="AR18" s="273" t="e">
        <f t="shared" si="31"/>
        <v>#N/A</v>
      </c>
      <c r="AS18" s="274">
        <v>2295</v>
      </c>
      <c r="AT18" s="267" t="e">
        <f t="shared" si="70"/>
        <v>#N/A</v>
      </c>
      <c r="AU18" s="275" t="e">
        <f t="shared" si="50"/>
        <v>#N/A</v>
      </c>
      <c r="AV18" s="267" t="e">
        <f t="shared" si="126"/>
        <v>#N/A</v>
      </c>
      <c r="AW18" s="275" t="e">
        <f t="shared" si="32"/>
        <v>#N/A</v>
      </c>
      <c r="AX18" s="267" t="e">
        <f t="shared" si="103"/>
        <v>#N/A</v>
      </c>
      <c r="AY18" s="275" t="e">
        <f t="shared" si="32"/>
        <v>#N/A</v>
      </c>
      <c r="AZ18" s="267" t="e">
        <f t="shared" si="104"/>
        <v>#N/A</v>
      </c>
      <c r="BA18" s="275" t="e">
        <f t="shared" ref="BA18" si="246">AZ18-AZ17</f>
        <v>#N/A</v>
      </c>
      <c r="BB18" s="267" t="e">
        <f t="shared" si="106"/>
        <v>#N/A</v>
      </c>
      <c r="BC18" s="275" t="e">
        <f t="shared" ref="BC18" si="247">BB18-BB17</f>
        <v>#N/A</v>
      </c>
      <c r="BD18" s="267" t="e">
        <f t="shared" si="108"/>
        <v>#N/A</v>
      </c>
      <c r="BE18" s="275" t="e">
        <f t="shared" ref="BE18" si="248">BD18-BD17</f>
        <v>#N/A</v>
      </c>
      <c r="BF18" s="267" t="e">
        <f t="shared" si="110"/>
        <v>#N/A</v>
      </c>
      <c r="BG18" s="275" t="e">
        <f t="shared" ref="BG18" si="249">BF18-BF17</f>
        <v>#N/A</v>
      </c>
      <c r="BH18" s="267"/>
      <c r="BI18" s="275">
        <f t="shared" si="112"/>
        <v>0</v>
      </c>
      <c r="BJ18" s="267"/>
      <c r="BK18" s="275">
        <f t="shared" si="55"/>
        <v>0</v>
      </c>
      <c r="BL18" s="269">
        <v>85</v>
      </c>
      <c r="BM18" s="276"/>
      <c r="BN18" s="271"/>
      <c r="BO18" s="277" t="e">
        <f t="shared" si="10"/>
        <v>#N/A</v>
      </c>
      <c r="BP18" s="273"/>
      <c r="BQ18" s="273"/>
      <c r="BR18" s="273" t="e">
        <f t="shared" si="11"/>
        <v>#N/A</v>
      </c>
    </row>
    <row r="19" spans="1:70">
      <c r="A19" s="257">
        <f t="shared" si="12"/>
        <v>44893</v>
      </c>
      <c r="B19" s="258">
        <v>16</v>
      </c>
      <c r="C19" s="259">
        <f>[1]master!K20</f>
        <v>1780</v>
      </c>
      <c r="D19" s="260">
        <f t="shared" si="13"/>
        <v>130</v>
      </c>
      <c r="E19" s="261" t="e">
        <f t="shared" si="0"/>
        <v>#N/A</v>
      </c>
      <c r="F19" s="264" t="e">
        <f t="shared" si="14"/>
        <v>#N/A</v>
      </c>
      <c r="G19" s="263" t="e">
        <f t="shared" si="56"/>
        <v>#N/A</v>
      </c>
      <c r="H19" s="264" t="e">
        <f t="shared" ref="H19" si="250">G19-G18</f>
        <v>#N/A</v>
      </c>
      <c r="I19" s="267" t="e">
        <f t="shared" si="76"/>
        <v>#N/A</v>
      </c>
      <c r="J19" s="264" t="e">
        <f t="shared" ref="J19" si="251">I19-I18</f>
        <v>#N/A</v>
      </c>
      <c r="K19" s="267" t="e">
        <f t="shared" si="78"/>
        <v>#N/A</v>
      </c>
      <c r="L19" s="264" t="e">
        <f t="shared" ref="L19" si="252">K19-K18</f>
        <v>#N/A</v>
      </c>
      <c r="M19" s="267" t="e">
        <f t="shared" si="80"/>
        <v>#N/A</v>
      </c>
      <c r="N19" s="265" t="e">
        <f t="shared" ref="N19" si="253">M19-M18</f>
        <v>#N/A</v>
      </c>
      <c r="O19" s="267" t="e">
        <f t="shared" si="82"/>
        <v>#N/A</v>
      </c>
      <c r="P19" s="265" t="e">
        <f t="shared" ref="P19" si="254">O19-O18</f>
        <v>#N/A</v>
      </c>
      <c r="Q19" s="267" t="e">
        <f t="shared" si="84"/>
        <v>#N/A</v>
      </c>
      <c r="R19" s="265" t="e">
        <f t="shared" ref="R19" si="255">Q19-Q18</f>
        <v>#N/A</v>
      </c>
      <c r="S19" s="267" t="e">
        <f t="shared" si="86"/>
        <v>#N/A</v>
      </c>
      <c r="T19" s="265" t="e">
        <f t="shared" ref="T19" si="256">S19-S18</f>
        <v>#N/A</v>
      </c>
      <c r="U19" s="267" t="e">
        <f t="shared" si="88"/>
        <v>#N/A</v>
      </c>
      <c r="V19" s="265" t="e">
        <f t="shared" ref="V19" si="257">U19-U18</f>
        <v>#N/A</v>
      </c>
      <c r="W19" s="266" t="e">
        <f t="shared" si="90"/>
        <v>#N/A</v>
      </c>
      <c r="X19" s="265" t="e">
        <f t="shared" ref="X19" si="258">W19-W18</f>
        <v>#N/A</v>
      </c>
      <c r="Y19" s="266" t="e">
        <f t="shared" si="92"/>
        <v>#N/A</v>
      </c>
      <c r="Z19" s="265" t="e">
        <f t="shared" ref="Z19" si="259">Y19-Y18</f>
        <v>#N/A</v>
      </c>
      <c r="AA19" s="267" t="e">
        <f t="shared" si="94"/>
        <v>#N/A</v>
      </c>
      <c r="AB19" s="265" t="e">
        <f t="shared" ref="AB19" si="260">AA19-AA18</f>
        <v>#N/A</v>
      </c>
      <c r="AC19" s="267" t="e">
        <f t="shared" si="96"/>
        <v>#N/A</v>
      </c>
      <c r="AD19" s="265" t="e">
        <f t="shared" ref="AD19" si="261">AC19-AC18</f>
        <v>#N/A</v>
      </c>
      <c r="AE19" s="267" t="e">
        <f t="shared" si="98"/>
        <v>#N/A</v>
      </c>
      <c r="AF19" s="265" t="e">
        <f t="shared" ref="AF19" si="262">AE19-AE18</f>
        <v>#N/A</v>
      </c>
      <c r="AG19" s="267" t="e">
        <f t="shared" si="100"/>
        <v>#N/A</v>
      </c>
      <c r="AH19" s="265" t="e">
        <f t="shared" si="28"/>
        <v>#N/A</v>
      </c>
      <c r="AI19" s="266" t="e">
        <f t="shared" si="101"/>
        <v>#N/A</v>
      </c>
      <c r="AJ19" s="303" t="e">
        <f t="shared" si="28"/>
        <v>#N/A</v>
      </c>
      <c r="AK19" s="266" t="e">
        <f t="shared" si="102"/>
        <v>#N/A</v>
      </c>
      <c r="AL19" s="279" t="e">
        <f t="shared" si="29"/>
        <v>#N/A</v>
      </c>
      <c r="AM19" s="269">
        <v>82</v>
      </c>
      <c r="AN19" s="270"/>
      <c r="AO19" s="271">
        <f t="shared" si="30"/>
        <v>0</v>
      </c>
      <c r="AP19" s="271"/>
      <c r="AQ19" s="273" t="e">
        <f t="shared" si="31"/>
        <v>#N/A</v>
      </c>
      <c r="AR19" s="273" t="e">
        <f t="shared" si="31"/>
        <v>#N/A</v>
      </c>
      <c r="AS19" s="274">
        <v>2420</v>
      </c>
      <c r="AT19" s="267" t="e">
        <f t="shared" si="70"/>
        <v>#N/A</v>
      </c>
      <c r="AU19" s="275" t="e">
        <f t="shared" si="50"/>
        <v>#N/A</v>
      </c>
      <c r="AV19" s="267" t="e">
        <f t="shared" si="126"/>
        <v>#N/A</v>
      </c>
      <c r="AW19" s="275" t="e">
        <f t="shared" si="32"/>
        <v>#N/A</v>
      </c>
      <c r="AX19" s="267" t="e">
        <f t="shared" si="103"/>
        <v>#N/A</v>
      </c>
      <c r="AY19" s="275" t="e">
        <f t="shared" si="32"/>
        <v>#N/A</v>
      </c>
      <c r="AZ19" s="267" t="e">
        <f t="shared" si="104"/>
        <v>#N/A</v>
      </c>
      <c r="BA19" s="275" t="e">
        <f t="shared" ref="BA19" si="263">AZ19-AZ18</f>
        <v>#N/A</v>
      </c>
      <c r="BB19" s="267" t="e">
        <f t="shared" si="106"/>
        <v>#N/A</v>
      </c>
      <c r="BC19" s="275" t="e">
        <f t="shared" ref="BC19" si="264">BB19-BB18</f>
        <v>#N/A</v>
      </c>
      <c r="BD19" s="267" t="e">
        <f t="shared" si="108"/>
        <v>#N/A</v>
      </c>
      <c r="BE19" s="275" t="e">
        <f t="shared" ref="BE19" si="265">BD19-BD18</f>
        <v>#N/A</v>
      </c>
      <c r="BF19" s="267" t="e">
        <f t="shared" si="110"/>
        <v>#N/A</v>
      </c>
      <c r="BG19" s="275" t="e">
        <f t="shared" ref="BG19" si="266">BF19-BF18</f>
        <v>#N/A</v>
      </c>
      <c r="BH19" s="267"/>
      <c r="BI19" s="275">
        <f t="shared" si="112"/>
        <v>0</v>
      </c>
      <c r="BJ19" s="267"/>
      <c r="BK19" s="275">
        <f t="shared" si="55"/>
        <v>0</v>
      </c>
      <c r="BL19" s="269">
        <v>90</v>
      </c>
      <c r="BM19" s="276"/>
      <c r="BN19" s="271"/>
      <c r="BO19" s="277" t="e">
        <f t="shared" si="10"/>
        <v>#N/A</v>
      </c>
      <c r="BP19" s="273"/>
      <c r="BQ19" s="273"/>
      <c r="BR19" s="273" t="e">
        <f t="shared" si="11"/>
        <v>#N/A</v>
      </c>
    </row>
    <row r="20" spans="1:70">
      <c r="A20" s="257">
        <f t="shared" si="12"/>
        <v>44900</v>
      </c>
      <c r="B20" s="258">
        <v>17</v>
      </c>
      <c r="C20" s="259">
        <f>[1]master!K21</f>
        <v>1920</v>
      </c>
      <c r="D20" s="260">
        <f t="shared" si="13"/>
        <v>140</v>
      </c>
      <c r="E20" s="261" t="e">
        <f t="shared" si="0"/>
        <v>#N/A</v>
      </c>
      <c r="F20" s="264" t="e">
        <f t="shared" si="14"/>
        <v>#N/A</v>
      </c>
      <c r="G20" s="263" t="e">
        <f t="shared" si="56"/>
        <v>#N/A</v>
      </c>
      <c r="H20" s="264" t="e">
        <f t="shared" ref="H20" si="267">G20-G19</f>
        <v>#N/A</v>
      </c>
      <c r="I20" s="267" t="e">
        <f t="shared" si="76"/>
        <v>#N/A</v>
      </c>
      <c r="J20" s="264" t="e">
        <f t="shared" ref="J20" si="268">I20-I19</f>
        <v>#N/A</v>
      </c>
      <c r="K20" s="267" t="e">
        <f t="shared" si="78"/>
        <v>#N/A</v>
      </c>
      <c r="L20" s="264" t="e">
        <f t="shared" ref="L20" si="269">K20-K19</f>
        <v>#N/A</v>
      </c>
      <c r="M20" s="267" t="e">
        <f t="shared" si="80"/>
        <v>#N/A</v>
      </c>
      <c r="N20" s="265" t="e">
        <f t="shared" ref="N20" si="270">M20-M19</f>
        <v>#N/A</v>
      </c>
      <c r="O20" s="267" t="e">
        <f t="shared" si="82"/>
        <v>#N/A</v>
      </c>
      <c r="P20" s="265" t="e">
        <f t="shared" ref="P20" si="271">O20-O19</f>
        <v>#N/A</v>
      </c>
      <c r="Q20" s="267" t="e">
        <f t="shared" si="84"/>
        <v>#N/A</v>
      </c>
      <c r="R20" s="265" t="e">
        <f t="shared" ref="R20" si="272">Q20-Q19</f>
        <v>#N/A</v>
      </c>
      <c r="S20" s="267" t="e">
        <f t="shared" si="86"/>
        <v>#N/A</v>
      </c>
      <c r="T20" s="265" t="e">
        <f t="shared" ref="T20" si="273">S20-S19</f>
        <v>#N/A</v>
      </c>
      <c r="U20" s="267" t="e">
        <f t="shared" si="88"/>
        <v>#N/A</v>
      </c>
      <c r="V20" s="265" t="e">
        <f t="shared" ref="V20" si="274">U20-U19</f>
        <v>#N/A</v>
      </c>
      <c r="W20" s="266" t="e">
        <f t="shared" si="90"/>
        <v>#N/A</v>
      </c>
      <c r="X20" s="265" t="e">
        <f t="shared" ref="X20" si="275">W20-W19</f>
        <v>#N/A</v>
      </c>
      <c r="Y20" s="266" t="e">
        <f t="shared" si="92"/>
        <v>#N/A</v>
      </c>
      <c r="Z20" s="265" t="e">
        <f t="shared" ref="Z20" si="276">Y20-Y19</f>
        <v>#N/A</v>
      </c>
      <c r="AA20" s="267" t="e">
        <f t="shared" si="94"/>
        <v>#N/A</v>
      </c>
      <c r="AB20" s="265" t="e">
        <f t="shared" ref="AB20" si="277">AA20-AA19</f>
        <v>#N/A</v>
      </c>
      <c r="AC20" s="267" t="e">
        <f t="shared" si="96"/>
        <v>#N/A</v>
      </c>
      <c r="AD20" s="265" t="e">
        <f t="shared" ref="AD20" si="278">AC20-AC19</f>
        <v>#N/A</v>
      </c>
      <c r="AE20" s="267" t="e">
        <f t="shared" si="98"/>
        <v>#N/A</v>
      </c>
      <c r="AF20" s="265" t="e">
        <f t="shared" ref="AF20" si="279">AE20-AE19</f>
        <v>#N/A</v>
      </c>
      <c r="AG20" s="267" t="e">
        <f t="shared" si="100"/>
        <v>#N/A</v>
      </c>
      <c r="AH20" s="265" t="e">
        <f t="shared" si="28"/>
        <v>#N/A</v>
      </c>
      <c r="AI20" s="266" t="e">
        <f t="shared" si="101"/>
        <v>#N/A</v>
      </c>
      <c r="AJ20" s="303" t="e">
        <f t="shared" si="28"/>
        <v>#N/A</v>
      </c>
      <c r="AK20" s="266" t="e">
        <f t="shared" si="102"/>
        <v>#N/A</v>
      </c>
      <c r="AL20" s="279" t="e">
        <f t="shared" si="29"/>
        <v>#N/A</v>
      </c>
      <c r="AM20" s="269">
        <v>90</v>
      </c>
      <c r="AN20" s="270"/>
      <c r="AO20" s="271">
        <f t="shared" si="30"/>
        <v>0</v>
      </c>
      <c r="AP20" s="271"/>
      <c r="AQ20" s="273" t="e">
        <f t="shared" si="31"/>
        <v>#N/A</v>
      </c>
      <c r="AR20" s="273" t="e">
        <f t="shared" si="31"/>
        <v>#N/A</v>
      </c>
      <c r="AS20" s="274">
        <v>2560</v>
      </c>
      <c r="AT20" s="267" t="e">
        <f t="shared" si="70"/>
        <v>#N/A</v>
      </c>
      <c r="AU20" s="275" t="e">
        <f t="shared" si="50"/>
        <v>#N/A</v>
      </c>
      <c r="AV20" s="267" t="e">
        <f t="shared" si="126"/>
        <v>#N/A</v>
      </c>
      <c r="AW20" s="275" t="e">
        <f t="shared" si="32"/>
        <v>#N/A</v>
      </c>
      <c r="AX20" s="267" t="e">
        <f t="shared" si="103"/>
        <v>#N/A</v>
      </c>
      <c r="AY20" s="275" t="e">
        <f t="shared" si="32"/>
        <v>#N/A</v>
      </c>
      <c r="AZ20" s="267" t="e">
        <f t="shared" si="104"/>
        <v>#N/A</v>
      </c>
      <c r="BA20" s="275" t="e">
        <f t="shared" ref="BA20" si="280">AZ20-AZ19</f>
        <v>#N/A</v>
      </c>
      <c r="BB20" s="267" t="e">
        <f t="shared" si="106"/>
        <v>#N/A</v>
      </c>
      <c r="BC20" s="275" t="e">
        <f t="shared" ref="BC20" si="281">BB20-BB19</f>
        <v>#N/A</v>
      </c>
      <c r="BD20" s="267" t="e">
        <f t="shared" si="108"/>
        <v>#N/A</v>
      </c>
      <c r="BE20" s="275" t="e">
        <f t="shared" ref="BE20" si="282">BD20-BD19</f>
        <v>#N/A</v>
      </c>
      <c r="BF20" s="267" t="e">
        <f t="shared" si="110"/>
        <v>#N/A</v>
      </c>
      <c r="BG20" s="275" t="e">
        <f t="shared" ref="BG20" si="283">BF20-BF19</f>
        <v>#N/A</v>
      </c>
      <c r="BH20" s="267"/>
      <c r="BI20" s="275">
        <f t="shared" si="112"/>
        <v>0</v>
      </c>
      <c r="BJ20" s="267"/>
      <c r="BK20" s="275">
        <f t="shared" si="55"/>
        <v>0</v>
      </c>
      <c r="BL20" s="269">
        <v>95</v>
      </c>
      <c r="BM20" s="276"/>
      <c r="BN20" s="271"/>
      <c r="BO20" s="277" t="e">
        <f t="shared" si="10"/>
        <v>#N/A</v>
      </c>
      <c r="BP20" s="273"/>
      <c r="BQ20" s="273"/>
      <c r="BR20" s="273" t="e">
        <f t="shared" si="11"/>
        <v>#N/A</v>
      </c>
    </row>
    <row r="21" spans="1:70">
      <c r="A21" s="257">
        <f t="shared" si="12"/>
        <v>44907</v>
      </c>
      <c r="B21" s="258">
        <v>18</v>
      </c>
      <c r="C21" s="259">
        <f>[1]master!K22</f>
        <v>2060</v>
      </c>
      <c r="D21" s="260">
        <f t="shared" si="13"/>
        <v>140</v>
      </c>
      <c r="E21" s="261" t="e">
        <f t="shared" si="0"/>
        <v>#N/A</v>
      </c>
      <c r="F21" s="264" t="e">
        <f t="shared" si="14"/>
        <v>#N/A</v>
      </c>
      <c r="G21" s="263" t="e">
        <f t="shared" si="56"/>
        <v>#N/A</v>
      </c>
      <c r="H21" s="264" t="e">
        <f t="shared" ref="H21" si="284">G21-G20</f>
        <v>#N/A</v>
      </c>
      <c r="I21" s="267" t="e">
        <f t="shared" si="76"/>
        <v>#N/A</v>
      </c>
      <c r="J21" s="264" t="e">
        <f t="shared" ref="J21" si="285">I21-I20</f>
        <v>#N/A</v>
      </c>
      <c r="K21" s="267" t="e">
        <f t="shared" si="78"/>
        <v>#N/A</v>
      </c>
      <c r="L21" s="264" t="e">
        <f t="shared" ref="L21" si="286">K21-K20</f>
        <v>#N/A</v>
      </c>
      <c r="M21" s="267" t="e">
        <f t="shared" si="80"/>
        <v>#N/A</v>
      </c>
      <c r="N21" s="265" t="e">
        <f t="shared" ref="N21" si="287">M21-M20</f>
        <v>#N/A</v>
      </c>
      <c r="O21" s="267" t="e">
        <f t="shared" si="82"/>
        <v>#N/A</v>
      </c>
      <c r="P21" s="265" t="e">
        <f t="shared" ref="P21" si="288">O21-O20</f>
        <v>#N/A</v>
      </c>
      <c r="Q21" s="267" t="e">
        <f t="shared" si="84"/>
        <v>#N/A</v>
      </c>
      <c r="R21" s="265" t="e">
        <f t="shared" ref="R21" si="289">Q21-Q20</f>
        <v>#N/A</v>
      </c>
      <c r="S21" s="267" t="e">
        <f t="shared" si="86"/>
        <v>#N/A</v>
      </c>
      <c r="T21" s="265" t="e">
        <f t="shared" ref="T21" si="290">S21-S20</f>
        <v>#N/A</v>
      </c>
      <c r="U21" s="267" t="e">
        <f t="shared" si="88"/>
        <v>#N/A</v>
      </c>
      <c r="V21" s="265" t="e">
        <f t="shared" ref="V21" si="291">U21-U20</f>
        <v>#N/A</v>
      </c>
      <c r="W21" s="266" t="e">
        <f t="shared" si="90"/>
        <v>#N/A</v>
      </c>
      <c r="X21" s="265" t="e">
        <f t="shared" ref="X21" si="292">W21-W20</f>
        <v>#N/A</v>
      </c>
      <c r="Y21" s="266" t="e">
        <f t="shared" si="92"/>
        <v>#N/A</v>
      </c>
      <c r="Z21" s="265" t="e">
        <f t="shared" ref="Z21" si="293">Y21-Y20</f>
        <v>#N/A</v>
      </c>
      <c r="AA21" s="267" t="e">
        <f t="shared" si="94"/>
        <v>#N/A</v>
      </c>
      <c r="AB21" s="265" t="e">
        <f t="shared" ref="AB21" si="294">AA21-AA20</f>
        <v>#N/A</v>
      </c>
      <c r="AC21" s="267" t="e">
        <f t="shared" si="96"/>
        <v>#N/A</v>
      </c>
      <c r="AD21" s="265" t="e">
        <f t="shared" ref="AD21" si="295">AC21-AC20</f>
        <v>#N/A</v>
      </c>
      <c r="AE21" s="267" t="e">
        <f t="shared" si="98"/>
        <v>#N/A</v>
      </c>
      <c r="AF21" s="265" t="e">
        <f t="shared" ref="AF21" si="296">AE21-AE20</f>
        <v>#N/A</v>
      </c>
      <c r="AG21" s="267" t="e">
        <f t="shared" si="100"/>
        <v>#N/A</v>
      </c>
      <c r="AH21" s="265" t="e">
        <f t="shared" si="28"/>
        <v>#N/A</v>
      </c>
      <c r="AI21" s="266" t="e">
        <f t="shared" si="101"/>
        <v>#N/A</v>
      </c>
      <c r="AJ21" s="303" t="e">
        <f t="shared" si="28"/>
        <v>#N/A</v>
      </c>
      <c r="AK21" s="266" t="e">
        <f t="shared" si="102"/>
        <v>#N/A</v>
      </c>
      <c r="AL21" s="279" t="e">
        <f t="shared" si="29"/>
        <v>#N/A</v>
      </c>
      <c r="AM21" s="269">
        <v>97</v>
      </c>
      <c r="AN21" s="270"/>
      <c r="AO21" s="271">
        <f t="shared" si="30"/>
        <v>0</v>
      </c>
      <c r="AP21" s="271"/>
      <c r="AQ21" s="273" t="e">
        <f t="shared" ref="AQ21:AR31" si="297">IF(DE24&gt;0,DE24,NA())</f>
        <v>#N/A</v>
      </c>
      <c r="AR21" s="273" t="e">
        <f t="shared" si="297"/>
        <v>#N/A</v>
      </c>
      <c r="AS21" s="274">
        <v>2715</v>
      </c>
      <c r="AT21" s="267" t="e">
        <f t="shared" si="70"/>
        <v>#N/A</v>
      </c>
      <c r="AU21" s="275" t="e">
        <f t="shared" si="50"/>
        <v>#N/A</v>
      </c>
      <c r="AV21" s="267" t="e">
        <f t="shared" si="126"/>
        <v>#N/A</v>
      </c>
      <c r="AW21" s="275" t="e">
        <f t="shared" si="32"/>
        <v>#N/A</v>
      </c>
      <c r="AX21" s="267" t="e">
        <f t="shared" si="103"/>
        <v>#N/A</v>
      </c>
      <c r="AY21" s="275" t="e">
        <f t="shared" si="32"/>
        <v>#N/A</v>
      </c>
      <c r="AZ21" s="267" t="e">
        <f t="shared" si="104"/>
        <v>#N/A</v>
      </c>
      <c r="BA21" s="275" t="e">
        <f t="shared" ref="BA21" si="298">AZ21-AZ20</f>
        <v>#N/A</v>
      </c>
      <c r="BB21" s="267" t="e">
        <f t="shared" si="106"/>
        <v>#N/A</v>
      </c>
      <c r="BC21" s="275" t="e">
        <f t="shared" ref="BC21" si="299">BB21-BB20</f>
        <v>#N/A</v>
      </c>
      <c r="BD21" s="267" t="e">
        <f t="shared" si="108"/>
        <v>#N/A</v>
      </c>
      <c r="BE21" s="275" t="e">
        <f t="shared" ref="BE21" si="300">BD21-BD20</f>
        <v>#N/A</v>
      </c>
      <c r="BF21" s="267" t="e">
        <f t="shared" si="110"/>
        <v>#N/A</v>
      </c>
      <c r="BG21" s="275" t="e">
        <f t="shared" ref="BG21" si="301">BF21-BF20</f>
        <v>#N/A</v>
      </c>
      <c r="BH21" s="267"/>
      <c r="BI21" s="275">
        <f t="shared" si="112"/>
        <v>0</v>
      </c>
      <c r="BJ21" s="267"/>
      <c r="BK21" s="275">
        <f t="shared" si="55"/>
        <v>0</v>
      </c>
      <c r="BL21" s="269">
        <v>97</v>
      </c>
      <c r="BM21" s="276"/>
      <c r="BN21" s="271"/>
      <c r="BO21" s="277" t="e">
        <f t="shared" si="10"/>
        <v>#N/A</v>
      </c>
      <c r="BP21" s="273"/>
      <c r="BQ21" s="273"/>
      <c r="BR21" s="273" t="e">
        <f t="shared" si="11"/>
        <v>#N/A</v>
      </c>
    </row>
    <row r="22" spans="1:70">
      <c r="A22" s="257">
        <f t="shared" si="12"/>
        <v>44914</v>
      </c>
      <c r="B22" s="258">
        <v>19</v>
      </c>
      <c r="C22" s="283">
        <f>[1]master!K23</f>
        <v>2200</v>
      </c>
      <c r="D22" s="260">
        <f t="shared" si="13"/>
        <v>140</v>
      </c>
      <c r="E22" s="261" t="e">
        <f t="shared" si="0"/>
        <v>#N/A</v>
      </c>
      <c r="F22" s="264" t="e">
        <f t="shared" si="14"/>
        <v>#N/A</v>
      </c>
      <c r="G22" s="263" t="e">
        <f t="shared" si="56"/>
        <v>#N/A</v>
      </c>
      <c r="H22" s="264" t="e">
        <f t="shared" ref="H22" si="302">G22-G21</f>
        <v>#N/A</v>
      </c>
      <c r="I22" s="267" t="e">
        <f t="shared" si="76"/>
        <v>#N/A</v>
      </c>
      <c r="J22" s="264" t="e">
        <f t="shared" ref="J22" si="303">I22-I21</f>
        <v>#N/A</v>
      </c>
      <c r="K22" s="267" t="e">
        <f t="shared" si="78"/>
        <v>#N/A</v>
      </c>
      <c r="L22" s="264" t="e">
        <f t="shared" ref="L22" si="304">K22-K21</f>
        <v>#N/A</v>
      </c>
      <c r="M22" s="267" t="e">
        <f t="shared" si="80"/>
        <v>#N/A</v>
      </c>
      <c r="N22" s="265" t="e">
        <f t="shared" ref="N22" si="305">M22-M21</f>
        <v>#N/A</v>
      </c>
      <c r="O22" s="267" t="e">
        <f t="shared" si="82"/>
        <v>#N/A</v>
      </c>
      <c r="P22" s="265" t="e">
        <f t="shared" ref="P22" si="306">O22-O21</f>
        <v>#N/A</v>
      </c>
      <c r="Q22" s="267" t="e">
        <f t="shared" si="84"/>
        <v>#N/A</v>
      </c>
      <c r="R22" s="265" t="e">
        <f t="shared" ref="R22" si="307">Q22-Q21</f>
        <v>#N/A</v>
      </c>
      <c r="S22" s="267" t="e">
        <f t="shared" si="86"/>
        <v>#N/A</v>
      </c>
      <c r="T22" s="265" t="e">
        <f t="shared" ref="T22" si="308">S22-S21</f>
        <v>#N/A</v>
      </c>
      <c r="U22" s="267" t="e">
        <f t="shared" si="88"/>
        <v>#N/A</v>
      </c>
      <c r="V22" s="265" t="e">
        <f t="shared" ref="V22" si="309">U22-U21</f>
        <v>#N/A</v>
      </c>
      <c r="W22" s="266" t="e">
        <f t="shared" si="90"/>
        <v>#N/A</v>
      </c>
      <c r="X22" s="265" t="e">
        <f t="shared" ref="X22" si="310">W22-W21</f>
        <v>#N/A</v>
      </c>
      <c r="Y22" s="266" t="e">
        <f t="shared" si="92"/>
        <v>#N/A</v>
      </c>
      <c r="Z22" s="265" t="e">
        <f t="shared" ref="Z22" si="311">Y22-Y21</f>
        <v>#N/A</v>
      </c>
      <c r="AA22" s="267" t="e">
        <f t="shared" si="94"/>
        <v>#N/A</v>
      </c>
      <c r="AB22" s="265" t="e">
        <f t="shared" ref="AB22" si="312">AA22-AA21</f>
        <v>#N/A</v>
      </c>
      <c r="AC22" s="267" t="e">
        <f t="shared" si="96"/>
        <v>#N/A</v>
      </c>
      <c r="AD22" s="265" t="e">
        <f t="shared" ref="AD22" si="313">AC22-AC21</f>
        <v>#N/A</v>
      </c>
      <c r="AE22" s="267" t="e">
        <f t="shared" si="98"/>
        <v>#N/A</v>
      </c>
      <c r="AF22" s="265" t="e">
        <f t="shared" ref="AF22" si="314">AE22-AE21</f>
        <v>#N/A</v>
      </c>
      <c r="AG22" s="267" t="e">
        <f t="shared" si="100"/>
        <v>#N/A</v>
      </c>
      <c r="AH22" s="265" t="e">
        <f t="shared" si="28"/>
        <v>#N/A</v>
      </c>
      <c r="AI22" s="266" t="e">
        <f t="shared" si="101"/>
        <v>#N/A</v>
      </c>
      <c r="AJ22" s="303" t="e">
        <f t="shared" si="28"/>
        <v>#N/A</v>
      </c>
      <c r="AK22" s="266" t="e">
        <f t="shared" si="102"/>
        <v>#N/A</v>
      </c>
      <c r="AL22" s="279" t="e">
        <f t="shared" si="29"/>
        <v>#N/A</v>
      </c>
      <c r="AM22" s="284">
        <v>104</v>
      </c>
      <c r="AN22" s="270"/>
      <c r="AO22" s="271">
        <f t="shared" si="30"/>
        <v>0</v>
      </c>
      <c r="AP22" s="271"/>
      <c r="AQ22" s="273" t="e">
        <f t="shared" si="297"/>
        <v>#N/A</v>
      </c>
      <c r="AR22" s="273" t="e">
        <f t="shared" si="297"/>
        <v>#N/A</v>
      </c>
      <c r="AS22" s="285">
        <v>2875</v>
      </c>
      <c r="AT22" s="267" t="e">
        <f t="shared" si="70"/>
        <v>#N/A</v>
      </c>
      <c r="AU22" s="275" t="e">
        <f t="shared" si="50"/>
        <v>#N/A</v>
      </c>
      <c r="AV22" s="267" t="e">
        <f t="shared" si="126"/>
        <v>#N/A</v>
      </c>
      <c r="AW22" s="275" t="e">
        <f t="shared" si="32"/>
        <v>#N/A</v>
      </c>
      <c r="AX22" s="267" t="e">
        <f t="shared" si="103"/>
        <v>#N/A</v>
      </c>
      <c r="AY22" s="275" t="e">
        <f t="shared" si="32"/>
        <v>#N/A</v>
      </c>
      <c r="AZ22" s="267" t="e">
        <f t="shared" si="104"/>
        <v>#N/A</v>
      </c>
      <c r="BA22" s="275" t="e">
        <f t="shared" ref="BA22" si="315">AZ22-AZ21</f>
        <v>#N/A</v>
      </c>
      <c r="BB22" s="267" t="e">
        <f t="shared" si="106"/>
        <v>#N/A</v>
      </c>
      <c r="BC22" s="275" t="e">
        <f t="shared" ref="BC22" si="316">BB22-BB21</f>
        <v>#N/A</v>
      </c>
      <c r="BD22" s="267" t="e">
        <f t="shared" si="108"/>
        <v>#N/A</v>
      </c>
      <c r="BE22" s="275" t="e">
        <f t="shared" ref="BE22" si="317">BD22-BD21</f>
        <v>#N/A</v>
      </c>
      <c r="BF22" s="267" t="e">
        <f t="shared" si="110"/>
        <v>#N/A</v>
      </c>
      <c r="BG22" s="275" t="e">
        <f t="shared" ref="BG22" si="318">BF22-BF21</f>
        <v>#N/A</v>
      </c>
      <c r="BH22" s="267"/>
      <c r="BI22" s="275">
        <f t="shared" si="112"/>
        <v>0</v>
      </c>
      <c r="BJ22" s="267"/>
      <c r="BK22" s="275">
        <f t="shared" si="55"/>
        <v>0</v>
      </c>
      <c r="BL22" s="284">
        <v>99</v>
      </c>
      <c r="BM22" s="276"/>
      <c r="BN22" s="271"/>
      <c r="BO22" s="277" t="e">
        <f t="shared" si="10"/>
        <v>#N/A</v>
      </c>
      <c r="BP22" s="273"/>
      <c r="BQ22" s="273"/>
      <c r="BR22" s="273" t="e">
        <f t="shared" si="11"/>
        <v>#N/A</v>
      </c>
    </row>
    <row r="23" spans="1:70">
      <c r="A23" s="257">
        <f t="shared" si="12"/>
        <v>44921</v>
      </c>
      <c r="B23" s="258">
        <v>20</v>
      </c>
      <c r="C23" s="283">
        <f>[1]master!K24</f>
        <v>2340</v>
      </c>
      <c r="D23" s="260">
        <f t="shared" si="13"/>
        <v>140</v>
      </c>
      <c r="E23" s="261" t="e">
        <f t="shared" si="0"/>
        <v>#N/A</v>
      </c>
      <c r="F23" s="264" t="e">
        <f t="shared" si="14"/>
        <v>#N/A</v>
      </c>
      <c r="G23" s="263" t="e">
        <f t="shared" si="56"/>
        <v>#N/A</v>
      </c>
      <c r="H23" s="264" t="e">
        <f t="shared" ref="H23" si="319">G23-G22</f>
        <v>#N/A</v>
      </c>
      <c r="I23" s="267" t="e">
        <f t="shared" si="76"/>
        <v>#N/A</v>
      </c>
      <c r="J23" s="264" t="e">
        <f t="shared" ref="J23" si="320">I23-I22</f>
        <v>#N/A</v>
      </c>
      <c r="K23" s="267" t="e">
        <f t="shared" si="78"/>
        <v>#N/A</v>
      </c>
      <c r="L23" s="264" t="e">
        <f t="shared" ref="L23" si="321">K23-K22</f>
        <v>#N/A</v>
      </c>
      <c r="M23" s="267" t="e">
        <f t="shared" si="80"/>
        <v>#N/A</v>
      </c>
      <c r="N23" s="265" t="e">
        <f t="shared" ref="N23" si="322">M23-M22</f>
        <v>#N/A</v>
      </c>
      <c r="O23" s="267" t="e">
        <f t="shared" si="82"/>
        <v>#N/A</v>
      </c>
      <c r="P23" s="265" t="e">
        <f t="shared" ref="P23" si="323">O23-O22</f>
        <v>#N/A</v>
      </c>
      <c r="Q23" s="267" t="e">
        <f t="shared" si="84"/>
        <v>#N/A</v>
      </c>
      <c r="R23" s="265" t="e">
        <f t="shared" ref="R23" si="324">Q23-Q22</f>
        <v>#N/A</v>
      </c>
      <c r="S23" s="267" t="e">
        <f t="shared" si="86"/>
        <v>#N/A</v>
      </c>
      <c r="T23" s="265" t="e">
        <f t="shared" ref="T23" si="325">S23-S22</f>
        <v>#N/A</v>
      </c>
      <c r="U23" s="267" t="e">
        <f t="shared" si="88"/>
        <v>#N/A</v>
      </c>
      <c r="V23" s="265" t="e">
        <f t="shared" ref="V23" si="326">U23-U22</f>
        <v>#N/A</v>
      </c>
      <c r="W23" s="266" t="e">
        <f t="shared" si="90"/>
        <v>#N/A</v>
      </c>
      <c r="X23" s="265" t="e">
        <f t="shared" ref="X23" si="327">W23-W22</f>
        <v>#N/A</v>
      </c>
      <c r="Y23" s="266" t="e">
        <f t="shared" si="92"/>
        <v>#N/A</v>
      </c>
      <c r="Z23" s="265" t="e">
        <f t="shared" ref="Z23" si="328">Y23-Y22</f>
        <v>#N/A</v>
      </c>
      <c r="AA23" s="267" t="e">
        <f t="shared" si="94"/>
        <v>#N/A</v>
      </c>
      <c r="AB23" s="265" t="e">
        <f t="shared" ref="AB23" si="329">AA23-AA22</f>
        <v>#N/A</v>
      </c>
      <c r="AC23" s="267" t="e">
        <f t="shared" si="96"/>
        <v>#N/A</v>
      </c>
      <c r="AD23" s="265" t="e">
        <f t="shared" ref="AD23" si="330">AC23-AC22</f>
        <v>#N/A</v>
      </c>
      <c r="AE23" s="267" t="e">
        <f t="shared" si="98"/>
        <v>#N/A</v>
      </c>
      <c r="AF23" s="265" t="e">
        <f t="shared" ref="AF23" si="331">AE23-AE22</f>
        <v>#N/A</v>
      </c>
      <c r="AG23" s="267" t="e">
        <f t="shared" si="100"/>
        <v>#N/A</v>
      </c>
      <c r="AH23" s="265" t="e">
        <f t="shared" si="28"/>
        <v>#N/A</v>
      </c>
      <c r="AI23" s="266" t="e">
        <f t="shared" si="101"/>
        <v>#N/A</v>
      </c>
      <c r="AJ23" s="303" t="e">
        <f t="shared" si="28"/>
        <v>#N/A</v>
      </c>
      <c r="AK23" s="266" t="e">
        <f t="shared" si="102"/>
        <v>#N/A</v>
      </c>
      <c r="AL23" s="279" t="e">
        <f t="shared" si="29"/>
        <v>#N/A</v>
      </c>
      <c r="AM23" s="284">
        <v>110</v>
      </c>
      <c r="AN23" s="270"/>
      <c r="AO23" s="271">
        <f t="shared" si="30"/>
        <v>0</v>
      </c>
      <c r="AP23" s="271"/>
      <c r="AQ23" s="273" t="e">
        <f t="shared" si="297"/>
        <v>#N/A</v>
      </c>
      <c r="AR23" s="273" t="e">
        <f t="shared" si="297"/>
        <v>#N/A</v>
      </c>
      <c r="AS23" s="285">
        <v>3035</v>
      </c>
      <c r="AT23" s="267" t="e">
        <f t="shared" si="70"/>
        <v>#N/A</v>
      </c>
      <c r="AU23" s="275" t="e">
        <f>AT23-AT22</f>
        <v>#N/A</v>
      </c>
      <c r="AV23" s="267" t="e">
        <f t="shared" si="126"/>
        <v>#N/A</v>
      </c>
      <c r="AW23" s="275" t="e">
        <f t="shared" si="32"/>
        <v>#N/A</v>
      </c>
      <c r="AX23" s="267" t="e">
        <f t="shared" si="103"/>
        <v>#N/A</v>
      </c>
      <c r="AY23" s="275" t="e">
        <f t="shared" si="32"/>
        <v>#N/A</v>
      </c>
      <c r="AZ23" s="267" t="e">
        <f t="shared" si="104"/>
        <v>#N/A</v>
      </c>
      <c r="BA23" s="275" t="e">
        <f t="shared" ref="BA23" si="332">AZ23-AZ22</f>
        <v>#N/A</v>
      </c>
      <c r="BB23" s="267" t="e">
        <f t="shared" si="106"/>
        <v>#N/A</v>
      </c>
      <c r="BC23" s="275" t="e">
        <f t="shared" ref="BC23" si="333">BB23-BB22</f>
        <v>#N/A</v>
      </c>
      <c r="BD23" s="267" t="e">
        <f t="shared" si="108"/>
        <v>#N/A</v>
      </c>
      <c r="BE23" s="275" t="e">
        <f t="shared" ref="BE23" si="334">BD23-BD22</f>
        <v>#N/A</v>
      </c>
      <c r="BF23" s="267" t="e">
        <f t="shared" si="110"/>
        <v>#N/A</v>
      </c>
      <c r="BG23" s="275" t="e">
        <f t="shared" ref="BG23" si="335">BF23-BF22</f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1"/>
      <c r="BO23" s="277" t="e">
        <f t="shared" si="10"/>
        <v>#N/A</v>
      </c>
      <c r="BP23" s="273"/>
      <c r="BQ23" s="273"/>
      <c r="BR23" s="273" t="e">
        <f t="shared" si="11"/>
        <v>#N/A</v>
      </c>
    </row>
    <row r="24" spans="1:70">
      <c r="A24" s="257">
        <f t="shared" si="12"/>
        <v>44928</v>
      </c>
      <c r="B24" s="258">
        <v>21</v>
      </c>
      <c r="C24" s="283">
        <f>[1]master!K25</f>
        <v>2505</v>
      </c>
      <c r="D24" s="260">
        <f t="shared" si="13"/>
        <v>165</v>
      </c>
      <c r="E24" s="261" t="e">
        <f t="shared" si="0"/>
        <v>#N/A</v>
      </c>
      <c r="F24" s="264" t="e">
        <f t="shared" si="14"/>
        <v>#N/A</v>
      </c>
      <c r="G24" s="263" t="e">
        <f t="shared" si="56"/>
        <v>#N/A</v>
      </c>
      <c r="H24" s="264" t="e">
        <f t="shared" ref="H24" si="336">G24-G23</f>
        <v>#N/A</v>
      </c>
      <c r="I24" s="267" t="e">
        <f t="shared" si="76"/>
        <v>#N/A</v>
      </c>
      <c r="J24" s="264" t="e">
        <f t="shared" ref="J24" si="337">I24-I23</f>
        <v>#N/A</v>
      </c>
      <c r="K24" s="267" t="e">
        <f t="shared" si="78"/>
        <v>#N/A</v>
      </c>
      <c r="L24" s="264" t="e">
        <f t="shared" ref="L24" si="338">K24-K23</f>
        <v>#N/A</v>
      </c>
      <c r="M24" s="267" t="e">
        <f t="shared" si="80"/>
        <v>#N/A</v>
      </c>
      <c r="N24" s="265" t="e">
        <f t="shared" ref="N24" si="339">M24-M23</f>
        <v>#N/A</v>
      </c>
      <c r="O24" s="267" t="e">
        <f t="shared" si="82"/>
        <v>#N/A</v>
      </c>
      <c r="P24" s="265" t="e">
        <f t="shared" ref="P24" si="340">O24-O23</f>
        <v>#N/A</v>
      </c>
      <c r="Q24" s="267" t="e">
        <f t="shared" si="84"/>
        <v>#N/A</v>
      </c>
      <c r="R24" s="265" t="e">
        <f t="shared" ref="R24" si="341">Q24-Q23</f>
        <v>#N/A</v>
      </c>
      <c r="S24" s="267" t="e">
        <f t="shared" si="86"/>
        <v>#N/A</v>
      </c>
      <c r="T24" s="265" t="e">
        <f t="shared" ref="T24" si="342">S24-S23</f>
        <v>#N/A</v>
      </c>
      <c r="U24" s="267" t="e">
        <f t="shared" si="88"/>
        <v>#N/A</v>
      </c>
      <c r="V24" s="265" t="e">
        <f t="shared" ref="V24" si="343">U24-U23</f>
        <v>#N/A</v>
      </c>
      <c r="W24" s="266" t="e">
        <f t="shared" si="90"/>
        <v>#N/A</v>
      </c>
      <c r="X24" s="265" t="e">
        <f t="shared" ref="X24" si="344">W24-W23</f>
        <v>#N/A</v>
      </c>
      <c r="Y24" s="266" t="e">
        <f t="shared" si="92"/>
        <v>#N/A</v>
      </c>
      <c r="Z24" s="265" t="e">
        <f t="shared" ref="Z24" si="345">Y24-Y23</f>
        <v>#N/A</v>
      </c>
      <c r="AA24" s="267" t="e">
        <f t="shared" si="94"/>
        <v>#N/A</v>
      </c>
      <c r="AB24" s="265" t="e">
        <f t="shared" ref="AB24" si="346">AA24-AA23</f>
        <v>#N/A</v>
      </c>
      <c r="AC24" s="267" t="e">
        <f t="shared" si="96"/>
        <v>#N/A</v>
      </c>
      <c r="AD24" s="265" t="e">
        <f t="shared" ref="AD24" si="347">AC24-AC23</f>
        <v>#N/A</v>
      </c>
      <c r="AE24" s="267" t="e">
        <f t="shared" si="98"/>
        <v>#N/A</v>
      </c>
      <c r="AF24" s="265" t="e">
        <f t="shared" ref="AF24" si="348">AE24-AE23</f>
        <v>#N/A</v>
      </c>
      <c r="AG24" s="267" t="e">
        <f t="shared" si="100"/>
        <v>#N/A</v>
      </c>
      <c r="AH24" s="265" t="e">
        <f t="shared" si="28"/>
        <v>#N/A</v>
      </c>
      <c r="AI24" s="266" t="e">
        <f t="shared" si="101"/>
        <v>#N/A</v>
      </c>
      <c r="AJ24" s="303" t="e">
        <f t="shared" si="28"/>
        <v>#N/A</v>
      </c>
      <c r="AK24" s="266" t="e">
        <f t="shared" si="102"/>
        <v>#N/A</v>
      </c>
      <c r="AL24" s="279" t="e">
        <f t="shared" si="29"/>
        <v>#N/A</v>
      </c>
      <c r="AM24" s="284">
        <v>114</v>
      </c>
      <c r="AN24" s="270"/>
      <c r="AO24" s="271">
        <f t="shared" si="30"/>
        <v>0</v>
      </c>
      <c r="AP24" s="271"/>
      <c r="AQ24" s="273" t="e">
        <f t="shared" si="297"/>
        <v>#N/A</v>
      </c>
      <c r="AR24" s="273" t="e">
        <f t="shared" si="297"/>
        <v>#N/A</v>
      </c>
      <c r="AS24" s="285">
        <v>3195</v>
      </c>
      <c r="AT24" s="267" t="e">
        <f t="shared" si="70"/>
        <v>#N/A</v>
      </c>
      <c r="AU24" s="275" t="e">
        <f t="shared" ref="AU24:AU31" si="349">AT24-AT23</f>
        <v>#N/A</v>
      </c>
      <c r="AV24" s="267" t="e">
        <f t="shared" si="126"/>
        <v>#N/A</v>
      </c>
      <c r="AW24" s="275" t="e">
        <f t="shared" si="32"/>
        <v>#N/A</v>
      </c>
      <c r="AX24" s="267" t="e">
        <f t="shared" si="103"/>
        <v>#N/A</v>
      </c>
      <c r="AY24" s="275" t="e">
        <f t="shared" si="32"/>
        <v>#N/A</v>
      </c>
      <c r="AZ24" s="267" t="e">
        <f t="shared" si="104"/>
        <v>#N/A</v>
      </c>
      <c r="BA24" s="275" t="e">
        <f t="shared" ref="BA24" si="350">AZ24-AZ23</f>
        <v>#N/A</v>
      </c>
      <c r="BB24" s="267" t="e">
        <f t="shared" si="106"/>
        <v>#N/A</v>
      </c>
      <c r="BC24" s="275" t="e">
        <f t="shared" ref="BC24" si="351">BB24-BB23</f>
        <v>#N/A</v>
      </c>
      <c r="BD24" s="267" t="e">
        <f t="shared" si="108"/>
        <v>#N/A</v>
      </c>
      <c r="BE24" s="275" t="e">
        <f t="shared" ref="BE24" si="352">BD24-BD23</f>
        <v>#N/A</v>
      </c>
      <c r="BF24" s="267" t="e">
        <f t="shared" si="110"/>
        <v>#N/A</v>
      </c>
      <c r="BG24" s="275" t="e">
        <f t="shared" ref="BG24" si="353">BF24-BF23</f>
        <v>#N/A</v>
      </c>
      <c r="BH24" s="267"/>
      <c r="BI24" s="275">
        <f t="shared" ref="BI24:BI31" si="354">BH24-BH23</f>
        <v>0</v>
      </c>
      <c r="BJ24" s="267"/>
      <c r="BK24" s="275">
        <f t="shared" ref="BK24:BK31" si="355">BJ24-BJ23</f>
        <v>0</v>
      </c>
      <c r="BL24" s="284">
        <v>104</v>
      </c>
      <c r="BM24" s="276"/>
      <c r="BN24" s="271"/>
      <c r="BO24" s="277" t="e">
        <f t="shared" si="10"/>
        <v>#N/A</v>
      </c>
      <c r="BP24" s="273"/>
      <c r="BQ24" s="273"/>
      <c r="BR24" s="273" t="e">
        <f t="shared" si="11"/>
        <v>#N/A</v>
      </c>
    </row>
    <row r="25" spans="1:70">
      <c r="A25" s="257">
        <f t="shared" si="12"/>
        <v>44935</v>
      </c>
      <c r="B25" s="258">
        <v>22</v>
      </c>
      <c r="C25" s="283">
        <f>[1]master!K26</f>
        <v>2675</v>
      </c>
      <c r="D25" s="260">
        <f t="shared" si="13"/>
        <v>170</v>
      </c>
      <c r="E25" s="261" t="e">
        <f t="shared" si="0"/>
        <v>#N/A</v>
      </c>
      <c r="F25" s="264" t="e">
        <f t="shared" si="14"/>
        <v>#N/A</v>
      </c>
      <c r="G25" s="263" t="e">
        <f t="shared" si="56"/>
        <v>#N/A</v>
      </c>
      <c r="H25" s="264" t="e">
        <f t="shared" ref="H25" si="356">G25-G24</f>
        <v>#N/A</v>
      </c>
      <c r="I25" s="267" t="e">
        <f t="shared" si="76"/>
        <v>#N/A</v>
      </c>
      <c r="J25" s="264" t="e">
        <f t="shared" ref="J25" si="357">I25-I24</f>
        <v>#N/A</v>
      </c>
      <c r="K25" s="267" t="e">
        <f t="shared" si="78"/>
        <v>#N/A</v>
      </c>
      <c r="L25" s="264" t="e">
        <f t="shared" ref="L25" si="358">K25-K24</f>
        <v>#N/A</v>
      </c>
      <c r="M25" s="267" t="e">
        <f t="shared" si="80"/>
        <v>#N/A</v>
      </c>
      <c r="N25" s="265" t="e">
        <f t="shared" ref="N25" si="359">M25-M24</f>
        <v>#N/A</v>
      </c>
      <c r="O25" s="267" t="e">
        <f t="shared" si="82"/>
        <v>#N/A</v>
      </c>
      <c r="P25" s="265" t="e">
        <f t="shared" ref="P25" si="360">O25-O24</f>
        <v>#N/A</v>
      </c>
      <c r="Q25" s="267" t="e">
        <f t="shared" si="84"/>
        <v>#N/A</v>
      </c>
      <c r="R25" s="265" t="e">
        <f t="shared" ref="R25" si="361">Q25-Q24</f>
        <v>#N/A</v>
      </c>
      <c r="S25" s="267" t="e">
        <f t="shared" si="86"/>
        <v>#N/A</v>
      </c>
      <c r="T25" s="265" t="e">
        <f t="shared" ref="T25" si="362">S25-S24</f>
        <v>#N/A</v>
      </c>
      <c r="U25" s="267" t="e">
        <f t="shared" si="88"/>
        <v>#N/A</v>
      </c>
      <c r="V25" s="265" t="e">
        <f t="shared" ref="V25" si="363">U25-U24</f>
        <v>#N/A</v>
      </c>
      <c r="W25" s="266" t="e">
        <f t="shared" si="90"/>
        <v>#N/A</v>
      </c>
      <c r="X25" s="265" t="e">
        <f t="shared" ref="X25" si="364">W25-W24</f>
        <v>#N/A</v>
      </c>
      <c r="Y25" s="266" t="e">
        <f t="shared" si="92"/>
        <v>#N/A</v>
      </c>
      <c r="Z25" s="265" t="e">
        <f t="shared" ref="Z25" si="365">Y25-Y24</f>
        <v>#N/A</v>
      </c>
      <c r="AA25" s="267" t="e">
        <f t="shared" si="94"/>
        <v>#N/A</v>
      </c>
      <c r="AB25" s="265" t="e">
        <f t="shared" ref="AB25" si="366">AA25-AA24</f>
        <v>#N/A</v>
      </c>
      <c r="AC25" s="267" t="e">
        <f t="shared" si="96"/>
        <v>#N/A</v>
      </c>
      <c r="AD25" s="265" t="e">
        <f t="shared" ref="AD25" si="367">AC25-AC24</f>
        <v>#N/A</v>
      </c>
      <c r="AE25" s="267" t="e">
        <f t="shared" si="98"/>
        <v>#N/A</v>
      </c>
      <c r="AF25" s="265" t="e">
        <f t="shared" ref="AF25" si="368">AE25-AE24</f>
        <v>#N/A</v>
      </c>
      <c r="AG25" s="267" t="e">
        <f t="shared" si="100"/>
        <v>#N/A</v>
      </c>
      <c r="AH25" s="265" t="e">
        <f t="shared" si="28"/>
        <v>#N/A</v>
      </c>
      <c r="AI25" s="266" t="e">
        <f t="shared" si="101"/>
        <v>#N/A</v>
      </c>
      <c r="AJ25" s="303" t="e">
        <f t="shared" si="28"/>
        <v>#N/A</v>
      </c>
      <c r="AK25" s="266" t="e">
        <f t="shared" si="102"/>
        <v>#N/A</v>
      </c>
      <c r="AL25" s="279" t="e">
        <f t="shared" si="29"/>
        <v>#N/A</v>
      </c>
      <c r="AM25" s="284">
        <v>117</v>
      </c>
      <c r="AN25" s="286"/>
      <c r="AO25" s="271">
        <f t="shared" si="30"/>
        <v>0</v>
      </c>
      <c r="AP25" s="271"/>
      <c r="AQ25" s="273" t="e">
        <f t="shared" si="297"/>
        <v>#N/A</v>
      </c>
      <c r="AR25" s="273" t="e">
        <f t="shared" si="297"/>
        <v>#N/A</v>
      </c>
      <c r="AS25" s="285">
        <v>3355</v>
      </c>
      <c r="AT25" s="267" t="e">
        <f t="shared" si="70"/>
        <v>#N/A</v>
      </c>
      <c r="AU25" s="275" t="e">
        <f t="shared" si="349"/>
        <v>#N/A</v>
      </c>
      <c r="AV25" s="267" t="e">
        <f t="shared" si="126"/>
        <v>#N/A</v>
      </c>
      <c r="AW25" s="275" t="e">
        <f t="shared" si="32"/>
        <v>#N/A</v>
      </c>
      <c r="AX25" s="267" t="e">
        <f t="shared" si="103"/>
        <v>#N/A</v>
      </c>
      <c r="AY25" s="275" t="e">
        <f t="shared" si="32"/>
        <v>#N/A</v>
      </c>
      <c r="AZ25" s="267" t="e">
        <f t="shared" si="104"/>
        <v>#N/A</v>
      </c>
      <c r="BA25" s="275" t="e">
        <f t="shared" ref="BA25" si="369">AZ25-AZ24</f>
        <v>#N/A</v>
      </c>
      <c r="BB25" s="267" t="e">
        <f t="shared" si="106"/>
        <v>#N/A</v>
      </c>
      <c r="BC25" s="275" t="e">
        <f t="shared" ref="BC25" si="370">BB25-BB24</f>
        <v>#N/A</v>
      </c>
      <c r="BD25" s="267" t="e">
        <f t="shared" si="108"/>
        <v>#N/A</v>
      </c>
      <c r="BE25" s="275" t="e">
        <f t="shared" ref="BE25" si="371">BD25-BD24</f>
        <v>#N/A</v>
      </c>
      <c r="BF25" s="267" t="e">
        <f t="shared" si="110"/>
        <v>#N/A</v>
      </c>
      <c r="BG25" s="275" t="e">
        <f t="shared" ref="BG25" si="372">BF25-BF24</f>
        <v>#N/A</v>
      </c>
      <c r="BH25" s="267"/>
      <c r="BI25" s="275">
        <f t="shared" si="354"/>
        <v>0</v>
      </c>
      <c r="BJ25" s="267"/>
      <c r="BK25" s="275">
        <f t="shared" si="355"/>
        <v>0</v>
      </c>
      <c r="BL25" s="284">
        <v>110</v>
      </c>
      <c r="BM25" s="276"/>
      <c r="BN25" s="271"/>
      <c r="BO25" s="277" t="e">
        <f t="shared" si="10"/>
        <v>#N/A</v>
      </c>
      <c r="BP25" s="273"/>
      <c r="BQ25" s="273"/>
      <c r="BR25" s="273" t="e">
        <f t="shared" si="11"/>
        <v>#N/A</v>
      </c>
    </row>
    <row r="26" spans="1:70">
      <c r="A26" s="257">
        <f t="shared" si="12"/>
        <v>44942</v>
      </c>
      <c r="B26" s="258">
        <v>23</v>
      </c>
      <c r="C26" s="283">
        <f>[1]master!K27</f>
        <v>2825</v>
      </c>
      <c r="D26" s="260">
        <f t="shared" si="13"/>
        <v>150</v>
      </c>
      <c r="E26" s="261" t="e">
        <f t="shared" si="0"/>
        <v>#N/A</v>
      </c>
      <c r="F26" s="264" t="e">
        <f t="shared" si="14"/>
        <v>#N/A</v>
      </c>
      <c r="G26" s="263" t="e">
        <f t="shared" si="56"/>
        <v>#N/A</v>
      </c>
      <c r="H26" s="264" t="e">
        <f t="shared" ref="H26" si="373">G26-G25</f>
        <v>#N/A</v>
      </c>
      <c r="I26" s="267" t="e">
        <f t="shared" si="76"/>
        <v>#N/A</v>
      </c>
      <c r="J26" s="264" t="e">
        <f t="shared" ref="J26" si="374">I26-I25</f>
        <v>#N/A</v>
      </c>
      <c r="K26" s="267" t="e">
        <f t="shared" si="78"/>
        <v>#N/A</v>
      </c>
      <c r="L26" s="264" t="e">
        <f t="shared" ref="L26" si="375">K26-K25</f>
        <v>#N/A</v>
      </c>
      <c r="M26" s="267" t="e">
        <f t="shared" si="80"/>
        <v>#N/A</v>
      </c>
      <c r="N26" s="265" t="e">
        <f t="shared" ref="N26" si="376">M26-M25</f>
        <v>#N/A</v>
      </c>
      <c r="O26" s="267" t="e">
        <f t="shared" si="82"/>
        <v>#N/A</v>
      </c>
      <c r="P26" s="265" t="e">
        <f t="shared" ref="P26" si="377">O26-O25</f>
        <v>#N/A</v>
      </c>
      <c r="Q26" s="267" t="e">
        <f t="shared" si="84"/>
        <v>#N/A</v>
      </c>
      <c r="R26" s="265" t="e">
        <f t="shared" ref="R26" si="378">Q26-Q25</f>
        <v>#N/A</v>
      </c>
      <c r="S26" s="267" t="e">
        <f t="shared" si="86"/>
        <v>#N/A</v>
      </c>
      <c r="T26" s="265" t="e">
        <f t="shared" ref="T26" si="379">S26-S25</f>
        <v>#N/A</v>
      </c>
      <c r="U26" s="267" t="e">
        <f t="shared" si="88"/>
        <v>#N/A</v>
      </c>
      <c r="V26" s="265" t="e">
        <f t="shared" ref="V26" si="380">U26-U25</f>
        <v>#N/A</v>
      </c>
      <c r="W26" s="266" t="e">
        <f t="shared" si="90"/>
        <v>#N/A</v>
      </c>
      <c r="X26" s="265" t="e">
        <f t="shared" ref="X26" si="381">W26-W25</f>
        <v>#N/A</v>
      </c>
      <c r="Y26" s="266" t="e">
        <f t="shared" si="92"/>
        <v>#N/A</v>
      </c>
      <c r="Z26" s="265" t="e">
        <f t="shared" ref="Z26" si="382">Y26-Y25</f>
        <v>#N/A</v>
      </c>
      <c r="AA26" s="267" t="e">
        <f t="shared" si="94"/>
        <v>#N/A</v>
      </c>
      <c r="AB26" s="265" t="e">
        <f t="shared" ref="AB26" si="383">AA26-AA25</f>
        <v>#N/A</v>
      </c>
      <c r="AC26" s="267" t="e">
        <f t="shared" si="96"/>
        <v>#N/A</v>
      </c>
      <c r="AD26" s="265" t="e">
        <f t="shared" ref="AD26" si="384">AC26-AC25</f>
        <v>#N/A</v>
      </c>
      <c r="AE26" s="267" t="e">
        <f t="shared" si="98"/>
        <v>#N/A</v>
      </c>
      <c r="AF26" s="265" t="e">
        <f t="shared" ref="AF26" si="385">AE26-AE25</f>
        <v>#N/A</v>
      </c>
      <c r="AG26" s="267" t="e">
        <f t="shared" si="100"/>
        <v>#N/A</v>
      </c>
      <c r="AH26" s="265" t="e">
        <f t="shared" si="28"/>
        <v>#N/A</v>
      </c>
      <c r="AI26" s="266" t="e">
        <f t="shared" si="101"/>
        <v>#N/A</v>
      </c>
      <c r="AJ26" s="303" t="e">
        <f t="shared" si="28"/>
        <v>#N/A</v>
      </c>
      <c r="AK26" s="266" t="e">
        <f t="shared" si="102"/>
        <v>#N/A</v>
      </c>
      <c r="AL26" s="279" t="e">
        <f t="shared" si="29"/>
        <v>#N/A</v>
      </c>
      <c r="AM26" s="284">
        <v>119</v>
      </c>
      <c r="AN26" s="286"/>
      <c r="AO26" s="271">
        <f t="shared" si="30"/>
        <v>0</v>
      </c>
      <c r="AP26" s="271"/>
      <c r="AQ26" s="273" t="e">
        <f t="shared" si="297"/>
        <v>#N/A</v>
      </c>
      <c r="AR26" s="273" t="e">
        <f t="shared" si="297"/>
        <v>#N/A</v>
      </c>
      <c r="AS26" s="285">
        <v>3515</v>
      </c>
      <c r="AT26" s="267" t="e">
        <f t="shared" si="70"/>
        <v>#N/A</v>
      </c>
      <c r="AU26" s="275" t="e">
        <f t="shared" si="349"/>
        <v>#N/A</v>
      </c>
      <c r="AV26" s="267" t="e">
        <f t="shared" si="126"/>
        <v>#N/A</v>
      </c>
      <c r="AW26" s="275" t="e">
        <f t="shared" si="32"/>
        <v>#N/A</v>
      </c>
      <c r="AX26" s="267" t="e">
        <f t="shared" si="103"/>
        <v>#N/A</v>
      </c>
      <c r="AY26" s="275" t="e">
        <f t="shared" si="32"/>
        <v>#N/A</v>
      </c>
      <c r="AZ26" s="267" t="e">
        <f t="shared" si="104"/>
        <v>#N/A</v>
      </c>
      <c r="BA26" s="275" t="e">
        <f t="shared" ref="BA26" si="386">AZ26-AZ25</f>
        <v>#N/A</v>
      </c>
      <c r="BB26" s="267" t="e">
        <f t="shared" si="106"/>
        <v>#N/A</v>
      </c>
      <c r="BC26" s="275" t="e">
        <f t="shared" ref="BC26" si="387">BB26-BB25</f>
        <v>#N/A</v>
      </c>
      <c r="BD26" s="267" t="e">
        <f t="shared" si="108"/>
        <v>#N/A</v>
      </c>
      <c r="BE26" s="275" t="e">
        <f t="shared" ref="BE26" si="388">BD26-BD25</f>
        <v>#N/A</v>
      </c>
      <c r="BF26" s="267" t="e">
        <f t="shared" si="110"/>
        <v>#N/A</v>
      </c>
      <c r="BG26" s="275" t="e">
        <f t="shared" ref="BG26" si="389">BF26-BF25</f>
        <v>#N/A</v>
      </c>
      <c r="BH26" s="267"/>
      <c r="BI26" s="275">
        <f t="shared" si="354"/>
        <v>0</v>
      </c>
      <c r="BJ26" s="267"/>
      <c r="BK26" s="275">
        <f t="shared" si="355"/>
        <v>0</v>
      </c>
      <c r="BL26" s="284">
        <v>115</v>
      </c>
      <c r="BM26" s="276"/>
      <c r="BN26" s="271"/>
      <c r="BO26" s="277" t="e">
        <f t="shared" si="10"/>
        <v>#N/A</v>
      </c>
      <c r="BP26" s="273"/>
      <c r="BQ26" s="273"/>
      <c r="BR26" s="273" t="e">
        <f t="shared" si="11"/>
        <v>#N/A</v>
      </c>
    </row>
    <row r="27" spans="1:70">
      <c r="A27" s="257">
        <f t="shared" si="12"/>
        <v>44949</v>
      </c>
      <c r="B27" s="258">
        <v>24</v>
      </c>
      <c r="C27" s="283">
        <f>[1]master!K28</f>
        <v>2965</v>
      </c>
      <c r="D27" s="260">
        <f t="shared" si="13"/>
        <v>140</v>
      </c>
      <c r="E27" s="261" t="e">
        <f t="shared" si="0"/>
        <v>#N/A</v>
      </c>
      <c r="F27" s="264" t="e">
        <f t="shared" si="14"/>
        <v>#N/A</v>
      </c>
      <c r="G27" s="263" t="e">
        <f t="shared" si="56"/>
        <v>#N/A</v>
      </c>
      <c r="H27" s="264" t="e">
        <f t="shared" ref="H27" si="390">G27-G26</f>
        <v>#N/A</v>
      </c>
      <c r="I27" s="267" t="e">
        <f t="shared" si="76"/>
        <v>#N/A</v>
      </c>
      <c r="J27" s="264" t="e">
        <f t="shared" ref="J27" si="391">I27-I26</f>
        <v>#N/A</v>
      </c>
      <c r="K27" s="267" t="e">
        <f t="shared" si="78"/>
        <v>#N/A</v>
      </c>
      <c r="L27" s="264" t="e">
        <f t="shared" ref="L27" si="392">K27-K26</f>
        <v>#N/A</v>
      </c>
      <c r="M27" s="267" t="e">
        <f t="shared" si="80"/>
        <v>#N/A</v>
      </c>
      <c r="N27" s="265" t="e">
        <f t="shared" ref="N27" si="393">M27-M26</f>
        <v>#N/A</v>
      </c>
      <c r="O27" s="267" t="e">
        <f t="shared" si="82"/>
        <v>#N/A</v>
      </c>
      <c r="P27" s="265" t="e">
        <f t="shared" ref="P27" si="394">O27-O26</f>
        <v>#N/A</v>
      </c>
      <c r="Q27" s="267" t="e">
        <f t="shared" si="84"/>
        <v>#N/A</v>
      </c>
      <c r="R27" s="265" t="e">
        <f t="shared" ref="R27" si="395">Q27-Q26</f>
        <v>#N/A</v>
      </c>
      <c r="S27" s="267" t="e">
        <f t="shared" si="86"/>
        <v>#N/A</v>
      </c>
      <c r="T27" s="265" t="e">
        <f t="shared" ref="T27" si="396">S27-S26</f>
        <v>#N/A</v>
      </c>
      <c r="U27" s="267" t="e">
        <f t="shared" si="88"/>
        <v>#N/A</v>
      </c>
      <c r="V27" s="265" t="e">
        <f t="shared" ref="V27" si="397">U27-U26</f>
        <v>#N/A</v>
      </c>
      <c r="W27" s="266" t="e">
        <f t="shared" si="90"/>
        <v>#N/A</v>
      </c>
      <c r="X27" s="265" t="e">
        <f t="shared" ref="X27" si="398">W27-W26</f>
        <v>#N/A</v>
      </c>
      <c r="Y27" s="266" t="e">
        <f t="shared" si="92"/>
        <v>#N/A</v>
      </c>
      <c r="Z27" s="265" t="e">
        <f t="shared" ref="Z27" si="399">Y27-Y26</f>
        <v>#N/A</v>
      </c>
      <c r="AA27" s="267" t="e">
        <f t="shared" si="94"/>
        <v>#N/A</v>
      </c>
      <c r="AB27" s="265" t="e">
        <f t="shared" ref="AB27" si="400">AA27-AA26</f>
        <v>#N/A</v>
      </c>
      <c r="AC27" s="267" t="e">
        <f t="shared" si="96"/>
        <v>#N/A</v>
      </c>
      <c r="AD27" s="265" t="e">
        <f t="shared" ref="AD27" si="401">AC27-AC26</f>
        <v>#N/A</v>
      </c>
      <c r="AE27" s="267" t="e">
        <f t="shared" si="98"/>
        <v>#N/A</v>
      </c>
      <c r="AF27" s="265" t="e">
        <f t="shared" ref="AF27" si="402">AE27-AE26</f>
        <v>#N/A</v>
      </c>
      <c r="AG27" s="267" t="e">
        <f t="shared" si="100"/>
        <v>#N/A</v>
      </c>
      <c r="AH27" s="265" t="e">
        <f t="shared" si="28"/>
        <v>#N/A</v>
      </c>
      <c r="AI27" s="266" t="e">
        <f t="shared" si="101"/>
        <v>#N/A</v>
      </c>
      <c r="AJ27" s="303" t="e">
        <f t="shared" si="28"/>
        <v>#N/A</v>
      </c>
      <c r="AK27" s="266" t="e">
        <f t="shared" si="102"/>
        <v>#N/A</v>
      </c>
      <c r="AL27" s="279" t="e">
        <f t="shared" si="29"/>
        <v>#N/A</v>
      </c>
      <c r="AM27" s="284">
        <v>121</v>
      </c>
      <c r="AN27" s="286"/>
      <c r="AO27" s="271">
        <f t="shared" si="30"/>
        <v>0</v>
      </c>
      <c r="AP27" s="271"/>
      <c r="AQ27" s="273" t="e">
        <f t="shared" si="297"/>
        <v>#N/A</v>
      </c>
      <c r="AR27" s="273" t="e">
        <f t="shared" si="297"/>
        <v>#N/A</v>
      </c>
      <c r="AS27" s="285">
        <v>3675</v>
      </c>
      <c r="AT27" s="267" t="e">
        <f t="shared" si="70"/>
        <v>#N/A</v>
      </c>
      <c r="AU27" s="275" t="e">
        <f t="shared" si="349"/>
        <v>#N/A</v>
      </c>
      <c r="AV27" s="267" t="e">
        <f t="shared" si="126"/>
        <v>#N/A</v>
      </c>
      <c r="AW27" s="275" t="e">
        <f t="shared" si="32"/>
        <v>#N/A</v>
      </c>
      <c r="AX27" s="267" t="e">
        <f t="shared" si="103"/>
        <v>#N/A</v>
      </c>
      <c r="AY27" s="275" t="e">
        <f t="shared" si="32"/>
        <v>#N/A</v>
      </c>
      <c r="AZ27" s="267" t="e">
        <f t="shared" si="104"/>
        <v>#N/A</v>
      </c>
      <c r="BA27" s="275" t="e">
        <f t="shared" ref="BA27" si="403">AZ27-AZ26</f>
        <v>#N/A</v>
      </c>
      <c r="BB27" s="267" t="e">
        <f t="shared" si="106"/>
        <v>#N/A</v>
      </c>
      <c r="BC27" s="275" t="e">
        <f t="shared" ref="BC27" si="404">BB27-BB26</f>
        <v>#N/A</v>
      </c>
      <c r="BD27" s="267" t="e">
        <f t="shared" si="108"/>
        <v>#N/A</v>
      </c>
      <c r="BE27" s="275" t="e">
        <f t="shared" ref="BE27" si="405">BD27-BD26</f>
        <v>#N/A</v>
      </c>
      <c r="BF27" s="267" t="e">
        <f t="shared" si="110"/>
        <v>#N/A</v>
      </c>
      <c r="BG27" s="275" t="e">
        <f t="shared" ref="BG27" si="406">BF27-BF26</f>
        <v>#N/A</v>
      </c>
      <c r="BH27" s="267"/>
      <c r="BI27" s="275">
        <f t="shared" si="354"/>
        <v>0</v>
      </c>
      <c r="BJ27" s="267"/>
      <c r="BK27" s="275">
        <f t="shared" si="355"/>
        <v>0</v>
      </c>
      <c r="BL27" s="284">
        <v>120</v>
      </c>
      <c r="BM27" s="276"/>
      <c r="BN27" s="271"/>
      <c r="BO27" s="277" t="e">
        <f t="shared" si="10"/>
        <v>#N/A</v>
      </c>
      <c r="BP27" s="273"/>
      <c r="BQ27" s="273"/>
      <c r="BR27" s="273" t="e">
        <f t="shared" si="11"/>
        <v>#N/A</v>
      </c>
    </row>
    <row r="28" spans="1:70">
      <c r="A28" s="287">
        <f t="shared" si="12"/>
        <v>44956</v>
      </c>
      <c r="B28" s="288">
        <v>25</v>
      </c>
      <c r="C28" s="289">
        <f>[1]master!K29</f>
        <v>3090</v>
      </c>
      <c r="D28" s="290">
        <f t="shared" si="13"/>
        <v>125</v>
      </c>
      <c r="E28" s="261" t="e">
        <f t="shared" si="0"/>
        <v>#N/A</v>
      </c>
      <c r="F28" s="264" t="e">
        <f t="shared" si="14"/>
        <v>#N/A</v>
      </c>
      <c r="G28" s="263" t="e">
        <f t="shared" si="56"/>
        <v>#N/A</v>
      </c>
      <c r="H28" s="264" t="e">
        <f t="shared" ref="H28" si="407">G28-G27</f>
        <v>#N/A</v>
      </c>
      <c r="I28" s="297" t="e">
        <f t="shared" si="76"/>
        <v>#N/A</v>
      </c>
      <c r="J28" s="264" t="e">
        <f t="shared" ref="J28" si="408">I28-I27</f>
        <v>#N/A</v>
      </c>
      <c r="K28" s="297" t="e">
        <f t="shared" si="78"/>
        <v>#N/A</v>
      </c>
      <c r="L28" s="264" t="e">
        <f t="shared" ref="L28" si="409">K28-K27</f>
        <v>#N/A</v>
      </c>
      <c r="M28" s="297" t="e">
        <f t="shared" si="80"/>
        <v>#N/A</v>
      </c>
      <c r="N28" s="310" t="e">
        <f t="shared" ref="N28" si="410">M28-M27</f>
        <v>#N/A</v>
      </c>
      <c r="O28" s="297" t="e">
        <f t="shared" si="82"/>
        <v>#N/A</v>
      </c>
      <c r="P28" s="310" t="e">
        <f t="shared" ref="P28" si="411">O28-O27</f>
        <v>#N/A</v>
      </c>
      <c r="Q28" s="297" t="e">
        <f t="shared" si="84"/>
        <v>#N/A</v>
      </c>
      <c r="R28" s="310" t="e">
        <f t="shared" ref="R28" si="412">Q28-Q27</f>
        <v>#N/A</v>
      </c>
      <c r="S28" s="297" t="e">
        <f t="shared" si="86"/>
        <v>#N/A</v>
      </c>
      <c r="T28" s="310" t="e">
        <f t="shared" ref="T28" si="413">S28-S27</f>
        <v>#N/A</v>
      </c>
      <c r="U28" s="297" t="e">
        <f t="shared" si="88"/>
        <v>#N/A</v>
      </c>
      <c r="V28" s="310" t="e">
        <f t="shared" ref="V28" si="414">U28-U27</f>
        <v>#N/A</v>
      </c>
      <c r="W28" s="297" t="e">
        <f t="shared" si="90"/>
        <v>#N/A</v>
      </c>
      <c r="X28" s="310" t="e">
        <f t="shared" ref="X28" si="415">W28-W27</f>
        <v>#N/A</v>
      </c>
      <c r="Y28" s="297" t="e">
        <f t="shared" si="92"/>
        <v>#N/A</v>
      </c>
      <c r="Z28" s="310" t="e">
        <f t="shared" ref="Z28" si="416">Y28-Y27</f>
        <v>#N/A</v>
      </c>
      <c r="AA28" s="297" t="e">
        <f t="shared" si="94"/>
        <v>#N/A</v>
      </c>
      <c r="AB28" s="310" t="e">
        <f t="shared" ref="AB28" si="417">AA28-AA27</f>
        <v>#N/A</v>
      </c>
      <c r="AC28" s="297" t="e">
        <f t="shared" si="96"/>
        <v>#N/A</v>
      </c>
      <c r="AD28" s="310" t="e">
        <f t="shared" ref="AD28" si="418">AC28-AC27</f>
        <v>#N/A</v>
      </c>
      <c r="AE28" s="297" t="e">
        <f t="shared" si="98"/>
        <v>#N/A</v>
      </c>
      <c r="AF28" s="310" t="e">
        <f t="shared" ref="AF28" si="419">AE28-AE27</f>
        <v>#N/A</v>
      </c>
      <c r="AG28" s="297" t="e">
        <f t="shared" si="100"/>
        <v>#N/A</v>
      </c>
      <c r="AH28" s="310" t="e">
        <f t="shared" si="28"/>
        <v>#N/A</v>
      </c>
      <c r="AI28" s="297" t="e">
        <f t="shared" si="101"/>
        <v>#N/A</v>
      </c>
      <c r="AJ28" s="303" t="e">
        <f t="shared" si="28"/>
        <v>#N/A</v>
      </c>
      <c r="AK28" s="297" t="e">
        <f t="shared" si="102"/>
        <v>#N/A</v>
      </c>
      <c r="AL28" s="279" t="e">
        <f t="shared" si="29"/>
        <v>#N/A</v>
      </c>
      <c r="AM28" s="291">
        <v>123</v>
      </c>
      <c r="AN28" s="292"/>
      <c r="AO28" s="293">
        <f t="shared" si="30"/>
        <v>0</v>
      </c>
      <c r="AP28" s="293"/>
      <c r="AQ28" s="294" t="e">
        <f t="shared" si="297"/>
        <v>#N/A</v>
      </c>
      <c r="AR28" s="294" t="e">
        <f t="shared" si="297"/>
        <v>#N/A</v>
      </c>
      <c r="AS28" s="295">
        <v>3825</v>
      </c>
      <c r="AT28" s="267" t="e">
        <f t="shared" si="70"/>
        <v>#N/A</v>
      </c>
      <c r="AU28" s="296" t="e">
        <f t="shared" si="349"/>
        <v>#N/A</v>
      </c>
      <c r="AV28" s="297" t="e">
        <f t="shared" si="126"/>
        <v>#N/A</v>
      </c>
      <c r="AW28" s="275" t="e">
        <f t="shared" si="32"/>
        <v>#N/A</v>
      </c>
      <c r="AX28" s="267" t="e">
        <f t="shared" si="103"/>
        <v>#N/A</v>
      </c>
      <c r="AY28" s="296" t="e">
        <f t="shared" si="32"/>
        <v>#N/A</v>
      </c>
      <c r="AZ28" s="267" t="e">
        <f t="shared" si="104"/>
        <v>#N/A</v>
      </c>
      <c r="BA28" s="296" t="e">
        <f t="shared" ref="BA28" si="420">AZ28-AZ27</f>
        <v>#N/A</v>
      </c>
      <c r="BB28" s="267" t="e">
        <f t="shared" si="106"/>
        <v>#N/A</v>
      </c>
      <c r="BC28" s="296" t="e">
        <f t="shared" ref="BC28" si="421">BB28-BB27</f>
        <v>#N/A</v>
      </c>
      <c r="BD28" s="267" t="e">
        <f t="shared" si="108"/>
        <v>#N/A</v>
      </c>
      <c r="BE28" s="296" t="e">
        <f t="shared" ref="BE28" si="422">BD28-BD27</f>
        <v>#N/A</v>
      </c>
      <c r="BF28" s="267" t="e">
        <f t="shared" si="110"/>
        <v>#N/A</v>
      </c>
      <c r="BG28" s="296" t="e">
        <f t="shared" ref="BG28" si="423">BF28-BF27</f>
        <v>#N/A</v>
      </c>
      <c r="BH28" s="297"/>
      <c r="BI28" s="296">
        <f t="shared" si="354"/>
        <v>0</v>
      </c>
      <c r="BJ28" s="297"/>
      <c r="BK28" s="296">
        <f t="shared" si="355"/>
        <v>0</v>
      </c>
      <c r="BL28" s="291">
        <v>125</v>
      </c>
      <c r="BM28" s="294"/>
      <c r="BN28" s="293"/>
      <c r="BO28" s="298" t="e">
        <f t="shared" si="10"/>
        <v>#N/A</v>
      </c>
      <c r="BP28" s="294"/>
      <c r="BQ28" s="294"/>
      <c r="BR28" s="294" t="e">
        <f t="shared" si="11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13"/>
        <v>110</v>
      </c>
      <c r="E29" s="261" t="e">
        <f t="shared" si="0"/>
        <v>#N/A</v>
      </c>
      <c r="F29" s="264" t="e">
        <f t="shared" si="14"/>
        <v>#N/A</v>
      </c>
      <c r="G29" s="263" t="e">
        <f t="shared" si="56"/>
        <v>#N/A</v>
      </c>
      <c r="H29" s="264" t="e">
        <f t="shared" ref="H29" si="424">G29-G28</f>
        <v>#N/A</v>
      </c>
      <c r="I29" s="267" t="e">
        <f t="shared" si="76"/>
        <v>#N/A</v>
      </c>
      <c r="J29" s="264" t="e">
        <f t="shared" ref="J29" si="425">I29-I28</f>
        <v>#N/A</v>
      </c>
      <c r="K29" s="267" t="e">
        <f t="shared" si="78"/>
        <v>#N/A</v>
      </c>
      <c r="L29" s="264" t="e">
        <f t="shared" ref="L29" si="426">K29-K28</f>
        <v>#N/A</v>
      </c>
      <c r="M29" s="267" t="e">
        <f t="shared" si="80"/>
        <v>#N/A</v>
      </c>
      <c r="N29" s="265" t="e">
        <f t="shared" ref="N29" si="427">M29-M28</f>
        <v>#N/A</v>
      </c>
      <c r="O29" s="267" t="e">
        <f t="shared" si="82"/>
        <v>#N/A</v>
      </c>
      <c r="P29" s="265" t="e">
        <f t="shared" ref="P29" si="428">O29-O28</f>
        <v>#N/A</v>
      </c>
      <c r="Q29" s="267" t="e">
        <f t="shared" si="84"/>
        <v>#N/A</v>
      </c>
      <c r="R29" s="265" t="e">
        <f t="shared" ref="R29" si="429">Q29-Q28</f>
        <v>#N/A</v>
      </c>
      <c r="S29" s="267" t="e">
        <f t="shared" si="86"/>
        <v>#N/A</v>
      </c>
      <c r="T29" s="265" t="e">
        <f t="shared" ref="T29" si="430">S29-S28</f>
        <v>#N/A</v>
      </c>
      <c r="U29" s="267" t="e">
        <f t="shared" si="88"/>
        <v>#N/A</v>
      </c>
      <c r="V29" s="265" t="e">
        <f t="shared" ref="V29" si="431">U29-U28</f>
        <v>#N/A</v>
      </c>
      <c r="W29" s="266" t="e">
        <f t="shared" si="90"/>
        <v>#N/A</v>
      </c>
      <c r="X29" s="265" t="e">
        <f t="shared" ref="X29" si="432">W29-W28</f>
        <v>#N/A</v>
      </c>
      <c r="Y29" s="266" t="e">
        <f t="shared" si="92"/>
        <v>#N/A</v>
      </c>
      <c r="Z29" s="265" t="e">
        <f t="shared" ref="Z29" si="433">Y29-Y28</f>
        <v>#N/A</v>
      </c>
      <c r="AA29" s="267" t="e">
        <f t="shared" si="94"/>
        <v>#N/A</v>
      </c>
      <c r="AB29" s="265" t="e">
        <f t="shared" ref="AB29" si="434">AA29-AA28</f>
        <v>#N/A</v>
      </c>
      <c r="AC29" s="267" t="e">
        <f t="shared" si="96"/>
        <v>#N/A</v>
      </c>
      <c r="AD29" s="265" t="e">
        <f t="shared" ref="AD29" si="435">AC29-AC28</f>
        <v>#N/A</v>
      </c>
      <c r="AE29" s="267" t="e">
        <f t="shared" si="98"/>
        <v>#N/A</v>
      </c>
      <c r="AF29" s="265" t="e">
        <f t="shared" ref="AF29" si="436">AE29-AE28</f>
        <v>#N/A</v>
      </c>
      <c r="AG29" s="267" t="e">
        <f t="shared" si="100"/>
        <v>#N/A</v>
      </c>
      <c r="AH29" s="265" t="e">
        <f t="shared" si="28"/>
        <v>#N/A</v>
      </c>
      <c r="AI29" s="266" t="e">
        <f t="shared" si="101"/>
        <v>#N/A</v>
      </c>
      <c r="AJ29" s="303" t="e">
        <f t="shared" si="28"/>
        <v>#N/A</v>
      </c>
      <c r="AK29" s="266" t="e">
        <f t="shared" si="102"/>
        <v>#N/A</v>
      </c>
      <c r="AL29" s="279" t="e">
        <f t="shared" si="29"/>
        <v>#N/A</v>
      </c>
      <c r="AM29" s="284"/>
      <c r="AN29" s="286"/>
      <c r="AO29" s="271"/>
      <c r="AP29" s="271"/>
      <c r="AQ29" s="273" t="e">
        <f t="shared" si="297"/>
        <v>#N/A</v>
      </c>
      <c r="AR29" s="273" t="e">
        <f t="shared" si="297"/>
        <v>#N/A</v>
      </c>
      <c r="AS29" s="285"/>
      <c r="AT29" s="267" t="e">
        <f t="shared" si="70"/>
        <v>#N/A</v>
      </c>
      <c r="AU29" s="275" t="e">
        <f t="shared" si="349"/>
        <v>#N/A</v>
      </c>
      <c r="AV29" s="267" t="e">
        <f t="shared" si="126"/>
        <v>#N/A</v>
      </c>
      <c r="AW29" s="275" t="e">
        <f t="shared" si="32"/>
        <v>#N/A</v>
      </c>
      <c r="AX29" s="267" t="e">
        <f t="shared" si="103"/>
        <v>#N/A</v>
      </c>
      <c r="AY29" s="275" t="e">
        <f t="shared" si="32"/>
        <v>#N/A</v>
      </c>
      <c r="AZ29" s="267" t="e">
        <f t="shared" si="104"/>
        <v>#N/A</v>
      </c>
      <c r="BA29" s="275" t="e">
        <f t="shared" ref="BA29" si="437">AZ29-AZ28</f>
        <v>#N/A</v>
      </c>
      <c r="BB29" s="267" t="e">
        <f t="shared" si="106"/>
        <v>#N/A</v>
      </c>
      <c r="BC29" s="275" t="e">
        <f t="shared" ref="BC29" si="438">BB29-BB28</f>
        <v>#N/A</v>
      </c>
      <c r="BD29" s="267" t="e">
        <f t="shared" si="108"/>
        <v>#N/A</v>
      </c>
      <c r="BE29" s="275" t="e">
        <f t="shared" ref="BE29" si="439">BD29-BD28</f>
        <v>#N/A</v>
      </c>
      <c r="BF29" s="267" t="e">
        <f t="shared" si="110"/>
        <v>#N/A</v>
      </c>
      <c r="BG29" s="275" t="e">
        <f t="shared" ref="BG29" si="440">BF29-BF28</f>
        <v>#N/A</v>
      </c>
      <c r="BH29" s="267"/>
      <c r="BI29" s="275">
        <f t="shared" si="354"/>
        <v>0</v>
      </c>
      <c r="BJ29" s="267"/>
      <c r="BK29" s="275">
        <f t="shared" si="355"/>
        <v>0</v>
      </c>
      <c r="BL29" s="284">
        <v>125</v>
      </c>
      <c r="BM29" s="276"/>
      <c r="BN29" s="271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0"/>
        <v>#N/A</v>
      </c>
      <c r="F30" s="264" t="e">
        <f t="shared" si="14"/>
        <v>#N/A</v>
      </c>
      <c r="G30" s="263" t="e">
        <f t="shared" si="56"/>
        <v>#N/A</v>
      </c>
      <c r="H30" s="264" t="e">
        <f t="shared" ref="H30" si="441">G30-G29</f>
        <v>#N/A</v>
      </c>
      <c r="I30" s="267" t="e">
        <f t="shared" si="76"/>
        <v>#N/A</v>
      </c>
      <c r="J30" s="264" t="e">
        <f t="shared" ref="J30" si="442">I30-I29</f>
        <v>#N/A</v>
      </c>
      <c r="K30" s="267" t="e">
        <f t="shared" si="78"/>
        <v>#N/A</v>
      </c>
      <c r="L30" s="264" t="e">
        <f t="shared" ref="L30" si="443">K30-K29</f>
        <v>#N/A</v>
      </c>
      <c r="M30" s="267" t="e">
        <f t="shared" si="80"/>
        <v>#N/A</v>
      </c>
      <c r="N30" s="265" t="e">
        <f t="shared" ref="N30" si="444">M30-M29</f>
        <v>#N/A</v>
      </c>
      <c r="O30" s="267" t="e">
        <f t="shared" si="82"/>
        <v>#N/A</v>
      </c>
      <c r="P30" s="265" t="e">
        <f t="shared" ref="P30" si="445">O30-O29</f>
        <v>#N/A</v>
      </c>
      <c r="Q30" s="267" t="e">
        <f t="shared" si="84"/>
        <v>#N/A</v>
      </c>
      <c r="R30" s="265" t="e">
        <f t="shared" ref="R30" si="446">Q30-Q29</f>
        <v>#N/A</v>
      </c>
      <c r="S30" s="267" t="e">
        <f t="shared" si="86"/>
        <v>#N/A</v>
      </c>
      <c r="T30" s="265" t="e">
        <f t="shared" ref="T30" si="447">S30-S29</f>
        <v>#N/A</v>
      </c>
      <c r="U30" s="267" t="e">
        <f t="shared" si="88"/>
        <v>#N/A</v>
      </c>
      <c r="V30" s="265" t="e">
        <f t="shared" ref="V30" si="448">U30-U29</f>
        <v>#N/A</v>
      </c>
      <c r="W30" s="266" t="e">
        <f t="shared" si="90"/>
        <v>#N/A</v>
      </c>
      <c r="X30" s="265" t="e">
        <f t="shared" ref="X30" si="449">W30-W29</f>
        <v>#N/A</v>
      </c>
      <c r="Y30" s="266" t="e">
        <f t="shared" si="92"/>
        <v>#N/A</v>
      </c>
      <c r="Z30" s="265" t="e">
        <f t="shared" ref="Z30" si="450">Y30-Y29</f>
        <v>#N/A</v>
      </c>
      <c r="AA30" s="267" t="e">
        <f t="shared" si="94"/>
        <v>#N/A</v>
      </c>
      <c r="AB30" s="265" t="e">
        <f t="shared" ref="AB30" si="451">AA30-AA29</f>
        <v>#N/A</v>
      </c>
      <c r="AC30" s="267" t="e">
        <f t="shared" si="96"/>
        <v>#N/A</v>
      </c>
      <c r="AD30" s="265" t="e">
        <f t="shared" ref="AD30" si="452">AC30-AC29</f>
        <v>#N/A</v>
      </c>
      <c r="AE30" s="267" t="e">
        <f t="shared" si="98"/>
        <v>#N/A</v>
      </c>
      <c r="AF30" s="265" t="e">
        <f t="shared" ref="AF30" si="453">AE30-AE29</f>
        <v>#N/A</v>
      </c>
      <c r="AG30" s="267" t="e">
        <f t="shared" si="100"/>
        <v>#N/A</v>
      </c>
      <c r="AH30" s="265" t="e">
        <f t="shared" si="28"/>
        <v>#N/A</v>
      </c>
      <c r="AI30" s="266" t="e">
        <f t="shared" si="101"/>
        <v>#N/A</v>
      </c>
      <c r="AJ30" s="303" t="e">
        <f t="shared" si="28"/>
        <v>#N/A</v>
      </c>
      <c r="AK30" s="266" t="e">
        <f t="shared" si="102"/>
        <v>#N/A</v>
      </c>
      <c r="AL30" s="279" t="e">
        <f t="shared" si="29"/>
        <v>#N/A</v>
      </c>
      <c r="AM30" s="284"/>
      <c r="AN30" s="286"/>
      <c r="AO30" s="271"/>
      <c r="AP30" s="271"/>
      <c r="AQ30" s="273" t="e">
        <f t="shared" si="297"/>
        <v>#N/A</v>
      </c>
      <c r="AR30" s="273" t="e">
        <f t="shared" si="297"/>
        <v>#N/A</v>
      </c>
      <c r="AS30" s="285"/>
      <c r="AT30" s="267" t="e">
        <f t="shared" si="70"/>
        <v>#N/A</v>
      </c>
      <c r="AU30" s="275" t="e">
        <f t="shared" si="349"/>
        <v>#N/A</v>
      </c>
      <c r="AV30" s="267" t="e">
        <f t="shared" si="126"/>
        <v>#N/A</v>
      </c>
      <c r="AW30" s="275" t="e">
        <f t="shared" si="32"/>
        <v>#N/A</v>
      </c>
      <c r="AX30" s="267" t="e">
        <f t="shared" si="103"/>
        <v>#N/A</v>
      </c>
      <c r="AY30" s="275" t="e">
        <f t="shared" si="32"/>
        <v>#N/A</v>
      </c>
      <c r="AZ30" s="267" t="e">
        <f t="shared" si="104"/>
        <v>#N/A</v>
      </c>
      <c r="BA30" s="275" t="e">
        <f t="shared" ref="BA30" si="454">AZ30-AZ29</f>
        <v>#N/A</v>
      </c>
      <c r="BB30" s="267" t="e">
        <f t="shared" si="106"/>
        <v>#N/A</v>
      </c>
      <c r="BC30" s="275" t="e">
        <f t="shared" ref="BC30" si="455">BB30-BB29</f>
        <v>#N/A</v>
      </c>
      <c r="BD30" s="267" t="e">
        <f t="shared" si="108"/>
        <v>#N/A</v>
      </c>
      <c r="BE30" s="275" t="e">
        <f t="shared" ref="BE30" si="456">BD30-BD29</f>
        <v>#N/A</v>
      </c>
      <c r="BF30" s="267" t="e">
        <f t="shared" si="110"/>
        <v>#N/A</v>
      </c>
      <c r="BG30" s="275" t="e">
        <f t="shared" ref="BG30" si="457">BF30-BF29</f>
        <v>#N/A</v>
      </c>
      <c r="BH30" s="267"/>
      <c r="BI30" s="275">
        <f t="shared" si="354"/>
        <v>0</v>
      </c>
      <c r="BJ30" s="267"/>
      <c r="BK30" s="275">
        <f t="shared" si="355"/>
        <v>0</v>
      </c>
      <c r="BL30" s="284"/>
      <c r="BM30" s="276"/>
      <c r="BN30" s="271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0"/>
        <v>#N/A</v>
      </c>
      <c r="F31" s="264" t="e">
        <f t="shared" si="14"/>
        <v>#N/A</v>
      </c>
      <c r="G31" s="263" t="e">
        <f t="shared" si="56"/>
        <v>#N/A</v>
      </c>
      <c r="H31" s="264" t="e">
        <f t="shared" ref="H31" si="458">G31-G30</f>
        <v>#N/A</v>
      </c>
      <c r="I31" s="267" t="e">
        <f t="shared" si="76"/>
        <v>#N/A</v>
      </c>
      <c r="J31" s="264" t="e">
        <f t="shared" ref="J31" si="459">I31-I30</f>
        <v>#N/A</v>
      </c>
      <c r="K31" s="267" t="e">
        <f t="shared" si="78"/>
        <v>#N/A</v>
      </c>
      <c r="L31" s="264" t="e">
        <f t="shared" ref="L31" si="460">K31-K30</f>
        <v>#N/A</v>
      </c>
      <c r="M31" s="267" t="e">
        <f t="shared" si="80"/>
        <v>#N/A</v>
      </c>
      <c r="N31" s="265" t="e">
        <f t="shared" ref="N31" si="461">M31-M30</f>
        <v>#N/A</v>
      </c>
      <c r="O31" s="267" t="e">
        <f t="shared" si="82"/>
        <v>#N/A</v>
      </c>
      <c r="P31" s="265" t="e">
        <f t="shared" ref="P31" si="462">O31-O30</f>
        <v>#N/A</v>
      </c>
      <c r="Q31" s="267" t="e">
        <f t="shared" si="84"/>
        <v>#N/A</v>
      </c>
      <c r="R31" s="265" t="e">
        <f t="shared" ref="R31" si="463">Q31-Q30</f>
        <v>#N/A</v>
      </c>
      <c r="S31" s="267" t="e">
        <f t="shared" si="86"/>
        <v>#N/A</v>
      </c>
      <c r="T31" s="265" t="e">
        <f t="shared" ref="T31" si="464">S31-S30</f>
        <v>#N/A</v>
      </c>
      <c r="U31" s="267" t="e">
        <f t="shared" si="88"/>
        <v>#N/A</v>
      </c>
      <c r="V31" s="265" t="e">
        <f t="shared" ref="V31" si="465">U31-U30</f>
        <v>#N/A</v>
      </c>
      <c r="W31" s="266" t="e">
        <f t="shared" si="90"/>
        <v>#N/A</v>
      </c>
      <c r="X31" s="265" t="e">
        <f t="shared" ref="X31" si="466">W31-W30</f>
        <v>#N/A</v>
      </c>
      <c r="Y31" s="266" t="e">
        <f t="shared" si="92"/>
        <v>#N/A</v>
      </c>
      <c r="Z31" s="265" t="e">
        <f t="shared" ref="Z31" si="467">Y31-Y30</f>
        <v>#N/A</v>
      </c>
      <c r="AA31" s="267" t="e">
        <f t="shared" si="94"/>
        <v>#N/A</v>
      </c>
      <c r="AB31" s="265" t="e">
        <f t="shared" ref="AB31" si="468">AA31-AA30</f>
        <v>#N/A</v>
      </c>
      <c r="AC31" s="267" t="e">
        <f t="shared" si="96"/>
        <v>#N/A</v>
      </c>
      <c r="AD31" s="265" t="e">
        <f t="shared" ref="AD31" si="469">AC31-AC30</f>
        <v>#N/A</v>
      </c>
      <c r="AE31" s="267" t="e">
        <f t="shared" si="98"/>
        <v>#N/A</v>
      </c>
      <c r="AF31" s="265" t="e">
        <f t="shared" ref="AF31" si="470">AE31-AE30</f>
        <v>#N/A</v>
      </c>
      <c r="AG31" s="267" t="e">
        <f t="shared" si="100"/>
        <v>#N/A</v>
      </c>
      <c r="AH31" s="265" t="e">
        <f t="shared" si="28"/>
        <v>#N/A</v>
      </c>
      <c r="AI31" s="266" t="e">
        <f t="shared" si="101"/>
        <v>#N/A</v>
      </c>
      <c r="AJ31" s="303" t="e">
        <f t="shared" si="28"/>
        <v>#N/A</v>
      </c>
      <c r="AK31" s="266" t="e">
        <f t="shared" si="102"/>
        <v>#N/A</v>
      </c>
      <c r="AL31" s="279" t="e">
        <f t="shared" si="29"/>
        <v>#N/A</v>
      </c>
      <c r="AM31" s="284"/>
      <c r="AN31" s="286"/>
      <c r="AO31" s="271"/>
      <c r="AP31" s="271"/>
      <c r="AQ31" s="273" t="e">
        <f t="shared" si="297"/>
        <v>#N/A</v>
      </c>
      <c r="AR31" s="273" t="e">
        <f t="shared" si="297"/>
        <v>#N/A</v>
      </c>
      <c r="AS31" s="285"/>
      <c r="AT31" s="267" t="e">
        <f t="shared" si="70"/>
        <v>#N/A</v>
      </c>
      <c r="AU31" s="275" t="e">
        <f t="shared" si="349"/>
        <v>#N/A</v>
      </c>
      <c r="AV31" s="267" t="e">
        <f t="shared" si="126"/>
        <v>#N/A</v>
      </c>
      <c r="AW31" s="275" t="e">
        <f t="shared" si="32"/>
        <v>#N/A</v>
      </c>
      <c r="AX31" s="267" t="e">
        <f t="shared" si="103"/>
        <v>#N/A</v>
      </c>
      <c r="AY31" s="275" t="e">
        <f t="shared" si="32"/>
        <v>#N/A</v>
      </c>
      <c r="AZ31" s="267" t="e">
        <f t="shared" si="104"/>
        <v>#N/A</v>
      </c>
      <c r="BA31" s="275" t="e">
        <f t="shared" ref="BA31" si="471">AZ31-AZ30</f>
        <v>#N/A</v>
      </c>
      <c r="BB31" s="267" t="e">
        <f t="shared" si="106"/>
        <v>#N/A</v>
      </c>
      <c r="BC31" s="275" t="e">
        <f t="shared" ref="BC31" si="472">BB31-BB30</f>
        <v>#N/A</v>
      </c>
      <c r="BD31" s="267" t="e">
        <f t="shared" si="108"/>
        <v>#N/A</v>
      </c>
      <c r="BE31" s="275" t="e">
        <f t="shared" ref="BE31" si="473">BD31-BD30</f>
        <v>#N/A</v>
      </c>
      <c r="BF31" s="267" t="e">
        <f t="shared" si="110"/>
        <v>#N/A</v>
      </c>
      <c r="BG31" s="275" t="e">
        <f t="shared" ref="BG31" si="474">BF31-BF30</f>
        <v>#N/A</v>
      </c>
      <c r="BH31" s="267"/>
      <c r="BI31" s="275">
        <f t="shared" si="354"/>
        <v>0</v>
      </c>
      <c r="BJ31" s="267"/>
      <c r="BK31" s="275">
        <f t="shared" si="355"/>
        <v>0</v>
      </c>
      <c r="BL31" s="284"/>
      <c r="BM31" s="276"/>
      <c r="BN31" s="271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12" priority="2" operator="greaterThan">
      <formula>0</formula>
    </cfRule>
    <cfRule type="cellIs" dxfId="11" priority="3" operator="lessThan">
      <formula>0</formula>
    </cfRule>
  </conditionalFormatting>
  <conditionalFormatting sqref="E1:BR1048576">
    <cfRule type="containsErrors" dxfId="10" priority="1">
      <formula>ISERROR(E1)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CCECFF"/>
  </sheetPr>
  <dimension ref="A1:EV39"/>
  <sheetViews>
    <sheetView zoomScale="90" zoomScaleNormal="90" workbookViewId="0">
      <pane xSplit="4" ySplit="3" topLeftCell="AI4" activePane="bottomRight" state="frozen"/>
      <selection pane="bottomRight" activeCell="BQ5" sqref="BQ5"/>
      <selection pane="bottomLeft" activeCell="C8" sqref="C8"/>
      <selection pane="topRight" activeCell="C8" sqref="C8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8.625" style="222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46" width="8.625" style="222"/>
    <col min="47" max="47" width="10.625" style="222" bestFit="1" customWidth="1"/>
    <col min="48" max="70" width="8.625" style="222"/>
    <col min="71" max="106" width="0.875" style="222" customWidth="1"/>
    <col min="107" max="107" width="12.25" style="222" customWidth="1"/>
    <col min="108" max="108" width="14.875" style="222" customWidth="1"/>
    <col min="109" max="109" width="11.875" style="222" customWidth="1"/>
    <col min="110" max="110" width="7.875" style="222" customWidth="1"/>
    <col min="111" max="111" width="8.5" style="222" customWidth="1"/>
    <col min="112" max="112" width="9.875" style="222" customWidth="1"/>
    <col min="113" max="113" width="6" style="222" customWidth="1"/>
    <col min="114" max="114" width="14.625" style="222" customWidth="1"/>
    <col min="115" max="115" width="16.25" style="222" customWidth="1"/>
    <col min="116" max="116" width="11" style="222" customWidth="1"/>
    <col min="117" max="125" width="1.125" style="222" customWidth="1"/>
    <col min="126" max="126" width="12.25" style="222" customWidth="1"/>
    <col min="127" max="127" width="14.875" style="222" customWidth="1"/>
    <col min="128" max="132" width="5.875" style="222" customWidth="1"/>
    <col min="133" max="136" width="6.875" style="222" customWidth="1"/>
    <col min="137" max="137" width="5.875" style="222" customWidth="1"/>
    <col min="138" max="138" width="6.875" style="222" customWidth="1"/>
    <col min="139" max="139" width="5.875" style="222" customWidth="1"/>
    <col min="140" max="142" width="6.875" style="222" customWidth="1"/>
    <col min="143" max="143" width="6.5" style="222" customWidth="1"/>
    <col min="144" max="150" width="6.875" style="222" customWidth="1"/>
    <col min="151" max="151" width="7" style="222" customWidth="1"/>
    <col min="152" max="152" width="10.625" style="222" customWidth="1"/>
    <col min="153" max="16384" width="8.625" style="222"/>
  </cols>
  <sheetData>
    <row r="1" spans="1:152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2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31</v>
      </c>
      <c r="DV2" s="323" t="s">
        <v>46</v>
      </c>
      <c r="DW2" s="324" t="s">
        <v>31</v>
      </c>
    </row>
    <row r="3" spans="1:152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248"/>
      <c r="BO3" s="256" t="s">
        <v>8</v>
      </c>
      <c r="BP3" s="249" t="s">
        <v>74</v>
      </c>
      <c r="BQ3" s="249" t="s">
        <v>75</v>
      </c>
      <c r="BR3" s="250" t="s">
        <v>71</v>
      </c>
    </row>
    <row r="4" spans="1:152">
      <c r="A4" s="257">
        <v>44788</v>
      </c>
      <c r="B4" s="258">
        <v>1</v>
      </c>
      <c r="C4" s="259">
        <f>[1]master!K5</f>
        <v>115</v>
      </c>
      <c r="D4" s="260"/>
      <c r="E4" s="261">
        <f t="shared" ref="E4:E31" si="0">AVERAGE(G4,I4,K4,M4,O4,Q4,S4,U4,W4,Y4,AA4,AC4,AE4,AG4,AI4,AK4)</f>
        <v>146.23142857142858</v>
      </c>
      <c r="F4" s="262"/>
      <c r="G4" s="263"/>
      <c r="H4" s="262"/>
      <c r="I4" s="263">
        <v>145.1</v>
      </c>
      <c r="J4" s="262"/>
      <c r="K4" s="263">
        <v>147.78</v>
      </c>
      <c r="L4" s="262"/>
      <c r="M4" s="263">
        <v>147.36000000000001</v>
      </c>
      <c r="N4" s="262"/>
      <c r="O4" s="263">
        <v>144.44999999999999</v>
      </c>
      <c r="P4" s="262"/>
      <c r="Q4" s="263">
        <v>148.72</v>
      </c>
      <c r="R4" s="262"/>
      <c r="S4" s="263">
        <v>143.16999999999999</v>
      </c>
      <c r="T4" s="302"/>
      <c r="U4" s="263">
        <v>147.04</v>
      </c>
      <c r="V4" s="275"/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v>#N/A</v>
      </c>
      <c r="AR4" s="273" t="e">
        <v>#N/A</v>
      </c>
      <c r="AS4" s="274">
        <v>150</v>
      </c>
      <c r="AT4" s="267">
        <v>159.32</v>
      </c>
      <c r="AU4" s="275"/>
      <c r="AV4" s="267">
        <v>159.32</v>
      </c>
      <c r="AW4" s="275"/>
      <c r="AX4" s="267"/>
      <c r="AY4" s="275"/>
      <c r="AZ4" s="267"/>
      <c r="BA4" s="275">
        <f t="shared" ref="BA4:BA5" si="1">AZ4-AZ3</f>
        <v>-3</v>
      </c>
      <c r="BB4" s="267"/>
      <c r="BC4" s="275">
        <f t="shared" ref="BC4:BC5" si="2">BB4-BB3</f>
        <v>-4</v>
      </c>
      <c r="BD4" s="267"/>
      <c r="BE4" s="275">
        <f t="shared" ref="BE4:BE5" si="3">BD4-BD3</f>
        <v>-5</v>
      </c>
      <c r="BF4" s="267"/>
      <c r="BG4" s="275"/>
      <c r="BH4" s="267"/>
      <c r="BI4" s="275"/>
      <c r="BJ4" s="267"/>
      <c r="BK4" s="275"/>
      <c r="BL4" s="269">
        <v>31</v>
      </c>
      <c r="BM4" s="276"/>
      <c r="BN4" s="271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  <c r="DV4" s="323" t="s">
        <v>7</v>
      </c>
      <c r="DW4" s="323" t="s">
        <v>6</v>
      </c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 s="324"/>
      <c r="EV4" s="324"/>
    </row>
    <row r="5" spans="1:152">
      <c r="A5" s="257">
        <f>A4+7</f>
        <v>44795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292.45571428571429</v>
      </c>
      <c r="F5" s="303">
        <f>E5-E4</f>
        <v>146.22428571428571</v>
      </c>
      <c r="G5" s="263"/>
      <c r="H5" s="264"/>
      <c r="I5" s="263">
        <v>247.22</v>
      </c>
      <c r="J5" s="303">
        <v>102.12</v>
      </c>
      <c r="K5" s="263">
        <v>308.24</v>
      </c>
      <c r="L5" s="303">
        <f>K5-K4</f>
        <v>160.46</v>
      </c>
      <c r="M5" s="263">
        <v>300.27999999999997</v>
      </c>
      <c r="N5" s="303">
        <v>152.91999999999996</v>
      </c>
      <c r="O5" s="263">
        <v>296.32</v>
      </c>
      <c r="P5" s="303">
        <v>151.87</v>
      </c>
      <c r="Q5" s="263">
        <v>295.94</v>
      </c>
      <c r="R5" s="303">
        <f t="shared" ref="R5:R7" si="4">Q5-Q4</f>
        <v>147.22</v>
      </c>
      <c r="S5" s="263">
        <v>301.31</v>
      </c>
      <c r="T5" s="264">
        <v>158.14000000000001</v>
      </c>
      <c r="U5" s="263">
        <v>297.88</v>
      </c>
      <c r="V5" s="303">
        <f>U5-U4</f>
        <v>150.84</v>
      </c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79"/>
      <c r="AM5" s="269">
        <v>28</v>
      </c>
      <c r="AN5" s="270"/>
      <c r="AO5" s="271">
        <v>0</v>
      </c>
      <c r="AP5" s="271"/>
      <c r="AQ5" s="272" t="e">
        <v>#N/A</v>
      </c>
      <c r="AR5" s="273" t="e">
        <v>#N/A</v>
      </c>
      <c r="AS5" s="274">
        <v>320</v>
      </c>
      <c r="AT5" s="267">
        <v>346</v>
      </c>
      <c r="AU5" s="311">
        <v>186.68</v>
      </c>
      <c r="AV5" s="267">
        <v>346</v>
      </c>
      <c r="AW5" s="275">
        <v>186.68</v>
      </c>
      <c r="AX5" s="267"/>
      <c r="AY5" s="275"/>
      <c r="AZ5" s="267"/>
      <c r="BA5" s="275">
        <f t="shared" si="1"/>
        <v>0</v>
      </c>
      <c r="BB5" s="267"/>
      <c r="BC5" s="275">
        <f t="shared" si="2"/>
        <v>0</v>
      </c>
      <c r="BD5" s="267"/>
      <c r="BE5" s="275">
        <f t="shared" si="3"/>
        <v>0</v>
      </c>
      <c r="BF5" s="267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1"/>
      <c r="BO5" s="277" t="e">
        <f t="shared" ref="BO5:BO28" si="5">IF(DH8&gt;0,DH8,NA())</f>
        <v>#N/A</v>
      </c>
      <c r="BP5" s="273"/>
      <c r="BQ5" s="273"/>
      <c r="BR5" s="273" t="e">
        <f t="shared" ref="BR5:BR28" si="6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4"/>
      <c r="DW5" s="324" t="s">
        <v>11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 t="s">
        <v>12</v>
      </c>
      <c r="EN5" s="324" t="s">
        <v>13</v>
      </c>
      <c r="EO5" s="324"/>
      <c r="EP5" s="324"/>
      <c r="EQ5" s="324"/>
      <c r="ER5" s="324"/>
      <c r="ES5" s="324"/>
      <c r="ET5" s="324"/>
      <c r="EU5" s="324" t="s">
        <v>14</v>
      </c>
      <c r="EV5" s="324" t="s">
        <v>79</v>
      </c>
    </row>
    <row r="6" spans="1:152">
      <c r="A6" s="257">
        <f t="shared" ref="A6:A28" si="7">A5+7</f>
        <v>44802</v>
      </c>
      <c r="B6" s="258">
        <v>3</v>
      </c>
      <c r="C6" s="259">
        <f>[1]master!K7</f>
        <v>335</v>
      </c>
      <c r="D6" s="260">
        <f t="shared" ref="D6:D29" si="8">C6-C5</f>
        <v>120</v>
      </c>
      <c r="E6" s="261">
        <f>AVERAGE(G6,I6,K6,M6,O6,Q6,S6,U6,W6,Y6,AA6,AC6,AE6,AG6,AI6,AK6)</f>
        <v>432.70624999999995</v>
      </c>
      <c r="F6" s="303">
        <f>E6-E5</f>
        <v>140.25053571428566</v>
      </c>
      <c r="G6" s="263">
        <v>444.4</v>
      </c>
      <c r="H6" s="303">
        <v>444.4</v>
      </c>
      <c r="I6" s="263">
        <v>437.44</v>
      </c>
      <c r="J6" s="303">
        <v>190.22</v>
      </c>
      <c r="K6" s="263">
        <v>424.68</v>
      </c>
      <c r="L6" s="303">
        <f t="shared" ref="L6:L31" si="9">K6-K5</f>
        <v>116.44</v>
      </c>
      <c r="M6" s="263">
        <v>443.58</v>
      </c>
      <c r="N6" s="303">
        <f t="shared" ref="N6:N7" si="10">M6-M5</f>
        <v>143.30000000000001</v>
      </c>
      <c r="O6" s="263">
        <v>412.7</v>
      </c>
      <c r="P6" s="303">
        <f t="shared" ref="P6:P7" si="11">O6-O5</f>
        <v>116.38</v>
      </c>
      <c r="Q6" s="263">
        <v>421.72</v>
      </c>
      <c r="R6" s="303">
        <f t="shared" si="4"/>
        <v>125.78000000000003</v>
      </c>
      <c r="S6" s="263">
        <v>436.64</v>
      </c>
      <c r="T6" s="264">
        <f>S6-S5</f>
        <v>135.32999999999998</v>
      </c>
      <c r="U6" s="263">
        <v>443.84</v>
      </c>
      <c r="V6" s="265">
        <f>U6-U5</f>
        <v>145.95999999999998</v>
      </c>
      <c r="W6" s="263">
        <v>453.28</v>
      </c>
      <c r="X6" s="265">
        <f>W6-W5</f>
        <v>453.28</v>
      </c>
      <c r="Y6" s="263">
        <v>426.28</v>
      </c>
      <c r="Z6" s="265">
        <f>Y6-Y5</f>
        <v>426.28</v>
      </c>
      <c r="AA6" s="263">
        <v>428.42</v>
      </c>
      <c r="AB6" s="265">
        <f>AA6-AA5</f>
        <v>428.42</v>
      </c>
      <c r="AC6" s="263">
        <v>439.44</v>
      </c>
      <c r="AD6" s="265">
        <f>AC6-AC5</f>
        <v>439.44</v>
      </c>
      <c r="AE6" s="267">
        <v>424.64</v>
      </c>
      <c r="AF6" s="265">
        <f>AE6-AE5</f>
        <v>424.64</v>
      </c>
      <c r="AG6" s="267">
        <v>426.24</v>
      </c>
      <c r="AH6" s="265">
        <f>AG6-AG5</f>
        <v>426.24</v>
      </c>
      <c r="AI6" s="267">
        <v>433</v>
      </c>
      <c r="AJ6" s="265">
        <f>AI6-AI5</f>
        <v>433</v>
      </c>
      <c r="AK6" s="267">
        <v>427</v>
      </c>
      <c r="AL6" s="279">
        <f>AK6-AK5</f>
        <v>427</v>
      </c>
      <c r="AM6" s="269">
        <v>31</v>
      </c>
      <c r="AN6" s="270"/>
      <c r="AO6" s="271">
        <v>0</v>
      </c>
      <c r="AP6" s="271"/>
      <c r="AQ6" s="272" t="e">
        <v>#N/A</v>
      </c>
      <c r="AR6" s="273" t="e">
        <v>#N/A</v>
      </c>
      <c r="AS6" s="274">
        <v>525</v>
      </c>
      <c r="AT6" s="267">
        <v>536</v>
      </c>
      <c r="AU6" s="311">
        <v>190</v>
      </c>
      <c r="AV6" s="267">
        <v>536</v>
      </c>
      <c r="AW6" s="275">
        <v>190</v>
      </c>
      <c r="AX6" s="267">
        <v>573</v>
      </c>
      <c r="AY6" s="275"/>
      <c r="AZ6" s="267"/>
      <c r="BA6" s="275"/>
      <c r="BB6" s="267"/>
      <c r="BC6" s="275"/>
      <c r="BD6" s="267"/>
      <c r="BE6" s="275"/>
      <c r="BF6" s="267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1"/>
      <c r="BO6" s="277" t="e">
        <f t="shared" si="5"/>
        <v>#N/A</v>
      </c>
      <c r="BP6" s="273"/>
      <c r="BQ6" s="273"/>
      <c r="BR6" s="273" t="e">
        <f t="shared" si="6"/>
        <v>#N/A</v>
      </c>
      <c r="DC6" s="323" t="s">
        <v>17</v>
      </c>
      <c r="DD6" s="324"/>
      <c r="DE6" s="324"/>
      <c r="DF6" s="324"/>
      <c r="DV6" s="323" t="s">
        <v>17</v>
      </c>
      <c r="DW6" s="324">
        <v>1</v>
      </c>
      <c r="DX6" s="324">
        <v>2</v>
      </c>
      <c r="DY6" s="324">
        <v>3</v>
      </c>
      <c r="DZ6" s="324">
        <v>4</v>
      </c>
      <c r="EA6" s="324">
        <v>5</v>
      </c>
      <c r="EB6" s="324">
        <v>6</v>
      </c>
      <c r="EC6" s="324">
        <v>7</v>
      </c>
      <c r="ED6" s="324">
        <v>8</v>
      </c>
      <c r="EE6" s="324">
        <v>9</v>
      </c>
      <c r="EF6" s="324">
        <v>10</v>
      </c>
      <c r="EG6" s="324">
        <v>11</v>
      </c>
      <c r="EH6" s="324">
        <v>12</v>
      </c>
      <c r="EI6" s="324">
        <v>13</v>
      </c>
      <c r="EJ6" s="324">
        <v>14</v>
      </c>
      <c r="EK6" s="324">
        <v>15</v>
      </c>
      <c r="EL6" s="324">
        <v>16</v>
      </c>
      <c r="EM6" s="324"/>
      <c r="EN6" s="324">
        <v>1</v>
      </c>
      <c r="EO6" s="324">
        <v>2</v>
      </c>
      <c r="EP6" s="324">
        <v>3</v>
      </c>
      <c r="EQ6" s="324">
        <v>4</v>
      </c>
      <c r="ER6" s="324">
        <v>5</v>
      </c>
      <c r="ES6" s="324">
        <v>6</v>
      </c>
      <c r="ET6" s="324">
        <v>7</v>
      </c>
      <c r="EU6" s="324"/>
      <c r="EV6" s="324"/>
    </row>
    <row r="7" spans="1:152">
      <c r="A7" s="257">
        <f t="shared" si="7"/>
        <v>44809</v>
      </c>
      <c r="B7" s="258">
        <v>4</v>
      </c>
      <c r="C7" s="259">
        <f>[1]master!K8</f>
        <v>470</v>
      </c>
      <c r="D7" s="260">
        <f t="shared" si="8"/>
        <v>135</v>
      </c>
      <c r="E7" s="261">
        <f t="shared" si="0"/>
        <v>553.0625</v>
      </c>
      <c r="F7" s="303">
        <f t="shared" ref="F7:F31" si="12">E7-E6</f>
        <v>120.35625000000005</v>
      </c>
      <c r="G7" s="263">
        <f>IF(DW7&gt;0,DW7,NA())</f>
        <v>520</v>
      </c>
      <c r="H7" s="303">
        <f>G7-G6</f>
        <v>75.600000000000023</v>
      </c>
      <c r="I7" s="305">
        <f>IF(DX7&gt;0,DX7,NA())</f>
        <v>538</v>
      </c>
      <c r="J7" s="303">
        <f>I7-I6</f>
        <v>100.56</v>
      </c>
      <c r="K7" s="306">
        <f>IF(DY7&gt;0,DY7,NA())</f>
        <v>560</v>
      </c>
      <c r="L7" s="303">
        <f t="shared" si="9"/>
        <v>135.32</v>
      </c>
      <c r="M7" s="307">
        <f>IF(DZ7&gt;0,DZ7,NA())</f>
        <v>540</v>
      </c>
      <c r="N7" s="303">
        <f t="shared" si="10"/>
        <v>96.420000000000016</v>
      </c>
      <c r="O7" s="308">
        <f>IF(EA7&gt;0,EA7,NA())</f>
        <v>572</v>
      </c>
      <c r="P7" s="303">
        <f t="shared" si="11"/>
        <v>159.30000000000001</v>
      </c>
      <c r="Q7" s="309">
        <f>IF(EB7&gt;0,EB7,NA())</f>
        <v>581</v>
      </c>
      <c r="R7" s="303">
        <f t="shared" si="4"/>
        <v>159.27999999999997</v>
      </c>
      <c r="S7" s="267">
        <f>IF(EC7&gt;0,EC7,NA())</f>
        <v>541</v>
      </c>
      <c r="T7" s="264">
        <f t="shared" ref="T7:V31" si="13">S7-S6</f>
        <v>104.36000000000001</v>
      </c>
      <c r="U7" s="267">
        <f>IF(ED7&gt;0,ED7,NA())</f>
        <v>543</v>
      </c>
      <c r="V7" s="265">
        <f t="shared" si="13"/>
        <v>99.160000000000025</v>
      </c>
      <c r="W7" s="266">
        <f>IF(EE7&gt;0,EE7,NA())</f>
        <v>551</v>
      </c>
      <c r="X7" s="265">
        <f t="shared" ref="X7" si="14">W7-W6</f>
        <v>97.720000000000027</v>
      </c>
      <c r="Y7" s="266">
        <f>IF(EF7&gt;0,EF7,NA())</f>
        <v>550</v>
      </c>
      <c r="Z7" s="265">
        <f t="shared" ref="Z7" si="15">Y7-Y6</f>
        <v>123.72000000000003</v>
      </c>
      <c r="AA7" s="267">
        <f>IF(EG7&gt;0,EG7,NA())</f>
        <v>557</v>
      </c>
      <c r="AB7" s="265">
        <f t="shared" ref="AB7" si="16">AA7-AA6</f>
        <v>128.57999999999998</v>
      </c>
      <c r="AC7" s="267">
        <f>IF(EH7&gt;0,EH7,NA())</f>
        <v>565</v>
      </c>
      <c r="AD7" s="265">
        <f t="shared" ref="AD7" si="17">AC7-AC6</f>
        <v>125.56</v>
      </c>
      <c r="AE7" s="267">
        <f>IF(EI7&gt;0,EI7,NA())</f>
        <v>560</v>
      </c>
      <c r="AF7" s="265">
        <f t="shared" ref="AF7" si="18">AE7-AE6</f>
        <v>135.36000000000001</v>
      </c>
      <c r="AG7" s="267">
        <f>IF(EJ7&gt;0,EJ7,NA())</f>
        <v>573</v>
      </c>
      <c r="AH7" s="265">
        <f t="shared" ref="AH7" si="19">AG7-AG6</f>
        <v>146.76</v>
      </c>
      <c r="AI7" s="266">
        <f>IF(EK7&gt;0,EK7,NA())</f>
        <v>545</v>
      </c>
      <c r="AJ7" s="265">
        <f t="shared" ref="AJ7" si="20">AI7-AI6</f>
        <v>112</v>
      </c>
      <c r="AK7" s="266">
        <f>IF(EL7&gt;0,EL7,NA())</f>
        <v>553</v>
      </c>
      <c r="AL7" s="279">
        <f t="shared" ref="AL7" si="21">AK7-AK6</f>
        <v>126</v>
      </c>
      <c r="AM7" s="269">
        <v>33</v>
      </c>
      <c r="AN7" s="270"/>
      <c r="AO7" s="271">
        <f t="shared" ref="AO7:AO28" si="22">AN7-AN6</f>
        <v>0</v>
      </c>
      <c r="AP7" s="271"/>
      <c r="AQ7" s="272">
        <v>53</v>
      </c>
      <c r="AR7" s="273"/>
      <c r="AS7" s="274">
        <v>755</v>
      </c>
      <c r="AT7" s="267">
        <f>AVERAGE(AV7,AX7,AZ7,BB7,BD7,BF7,BH7,BJ7)</f>
        <v>691</v>
      </c>
      <c r="AU7" s="311">
        <f>AT7-AT6</f>
        <v>155</v>
      </c>
      <c r="AV7" s="267"/>
      <c r="AW7" s="275">
        <f>AV7-AV5</f>
        <v>-346</v>
      </c>
      <c r="AX7" s="267">
        <f>IF(EO7&gt;0,EO7,NA())</f>
        <v>636</v>
      </c>
      <c r="AY7" s="275">
        <f t="shared" ref="AY7" si="23">AX7-AX6</f>
        <v>63</v>
      </c>
      <c r="AZ7" s="267">
        <f>IF(EP7&gt;0,EP7,NA())</f>
        <v>706</v>
      </c>
      <c r="BA7" s="275">
        <f>AZ7-AZ5</f>
        <v>706</v>
      </c>
      <c r="BB7" s="267">
        <f>IF(EQ7&gt;0,EQ7,NA())</f>
        <v>701</v>
      </c>
      <c r="BC7" s="275">
        <f>BB7-BB5</f>
        <v>701</v>
      </c>
      <c r="BD7" s="267">
        <f>IF(ER7&gt;0,ER7,NA())</f>
        <v>697</v>
      </c>
      <c r="BE7" s="275">
        <f>BD7-BD5</f>
        <v>697</v>
      </c>
      <c r="BF7" s="267">
        <f>IF(ES7&gt;0,ES7,NA())</f>
        <v>715</v>
      </c>
      <c r="BG7" s="275"/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1"/>
      <c r="BO7" s="277" t="e">
        <f t="shared" si="5"/>
        <v>#N/A</v>
      </c>
      <c r="BP7" s="273"/>
      <c r="BQ7" s="273"/>
      <c r="BR7" s="273" t="e">
        <f t="shared" si="6"/>
        <v>#N/A</v>
      </c>
      <c r="DV7" s="325">
        <v>4</v>
      </c>
      <c r="DW7" s="326">
        <v>520</v>
      </c>
      <c r="DX7" s="326">
        <v>538</v>
      </c>
      <c r="DY7" s="326">
        <v>560</v>
      </c>
      <c r="DZ7" s="326">
        <v>540</v>
      </c>
      <c r="EA7" s="326">
        <v>572</v>
      </c>
      <c r="EB7" s="326">
        <v>581</v>
      </c>
      <c r="EC7" s="326">
        <v>541</v>
      </c>
      <c r="ED7" s="326">
        <v>543</v>
      </c>
      <c r="EE7" s="326">
        <v>551</v>
      </c>
      <c r="EF7" s="326">
        <v>550</v>
      </c>
      <c r="EG7" s="326">
        <v>557</v>
      </c>
      <c r="EH7" s="326">
        <v>565</v>
      </c>
      <c r="EI7" s="326">
        <v>560</v>
      </c>
      <c r="EJ7" s="326">
        <v>573</v>
      </c>
      <c r="EK7" s="326">
        <v>545</v>
      </c>
      <c r="EL7" s="326">
        <v>553</v>
      </c>
      <c r="EM7" s="326">
        <v>553.0625</v>
      </c>
      <c r="EN7" s="326"/>
      <c r="EO7" s="326">
        <v>636</v>
      </c>
      <c r="EP7" s="326">
        <v>706</v>
      </c>
      <c r="EQ7" s="326">
        <v>701</v>
      </c>
      <c r="ER7" s="326">
        <v>697</v>
      </c>
      <c r="ES7" s="326">
        <v>715</v>
      </c>
      <c r="ET7" s="326">
        <v>697</v>
      </c>
      <c r="EU7" s="326">
        <v>692</v>
      </c>
      <c r="EV7" s="326">
        <v>590.9545454545455</v>
      </c>
    </row>
    <row r="8" spans="1:152">
      <c r="A8" s="257">
        <f t="shared" si="7"/>
        <v>44816</v>
      </c>
      <c r="B8" s="258">
        <v>5</v>
      </c>
      <c r="C8" s="259">
        <f>[1]master!K9</f>
        <v>590</v>
      </c>
      <c r="D8" s="260">
        <f t="shared" si="8"/>
        <v>120</v>
      </c>
      <c r="E8" s="261">
        <f t="shared" si="0"/>
        <v>649.9375</v>
      </c>
      <c r="F8" s="303">
        <f t="shared" si="12"/>
        <v>96.875</v>
      </c>
      <c r="G8" s="263">
        <f>IF(DW8&gt;0,DW8,NA())</f>
        <v>574</v>
      </c>
      <c r="H8" s="303">
        <f t="shared" ref="H8:H31" si="24">G8-G7</f>
        <v>54</v>
      </c>
      <c r="I8" s="305">
        <f>IF(DX8&gt;0,DX8,NA())</f>
        <v>579</v>
      </c>
      <c r="J8" s="303">
        <f>I8-I7</f>
        <v>41</v>
      </c>
      <c r="K8" s="306">
        <f>IF(DY8&gt;0,DY8,NA())</f>
        <v>572</v>
      </c>
      <c r="L8" s="303">
        <f t="shared" si="9"/>
        <v>12</v>
      </c>
      <c r="M8" s="307">
        <f>IF(DZ8&gt;0,DZ8,NA())</f>
        <v>547</v>
      </c>
      <c r="N8" s="303">
        <f>M8-M7</f>
        <v>7</v>
      </c>
      <c r="O8" s="308">
        <f>IF(EA8&gt;0,EA8,NA())</f>
        <v>586</v>
      </c>
      <c r="P8" s="303">
        <f>O8-O7</f>
        <v>14</v>
      </c>
      <c r="Q8" s="309">
        <f>IF(EB8&gt;0,EB8,NA())</f>
        <v>655</v>
      </c>
      <c r="R8" s="303">
        <f>Q8-Q7</f>
        <v>74</v>
      </c>
      <c r="S8" s="267">
        <f>IF(EC8&gt;0,EC8,NA())</f>
        <v>747</v>
      </c>
      <c r="T8" s="264">
        <f>S8-S7</f>
        <v>206</v>
      </c>
      <c r="U8" s="267">
        <f>IF(ED8&gt;0,ED8,NA())</f>
        <v>739</v>
      </c>
      <c r="V8" s="265">
        <f>U8-U7</f>
        <v>196</v>
      </c>
      <c r="W8" s="266">
        <f>IF(EE8&gt;0,EE8,NA())</f>
        <v>729</v>
      </c>
      <c r="X8" s="265">
        <f>W8-W7</f>
        <v>178</v>
      </c>
      <c r="Y8" s="266">
        <f>IF(EF8&gt;0,EF8,NA())</f>
        <v>674</v>
      </c>
      <c r="Z8" s="265">
        <f>Y8-Y7</f>
        <v>124</v>
      </c>
      <c r="AA8" s="267">
        <f>IF(EG8&gt;0,EG8,NA())</f>
        <v>662</v>
      </c>
      <c r="AB8" s="265">
        <f>AA8-AA7</f>
        <v>105</v>
      </c>
      <c r="AC8" s="267">
        <f>IF(EH8&gt;0,EH8,NA())</f>
        <v>665</v>
      </c>
      <c r="AD8" s="265">
        <f>AC8-AC7</f>
        <v>100</v>
      </c>
      <c r="AE8" s="267">
        <f>IF(EI8&gt;0,EI8,NA())</f>
        <v>669</v>
      </c>
      <c r="AF8" s="265">
        <f>AE8-AE7</f>
        <v>109</v>
      </c>
      <c r="AG8" s="267">
        <f>IF(EJ8&gt;0,EJ8,NA())</f>
        <v>668</v>
      </c>
      <c r="AH8" s="265">
        <f>AG8-AG7</f>
        <v>95</v>
      </c>
      <c r="AI8" s="266">
        <f>IF(EK8&gt;0,EK8,NA())</f>
        <v>668</v>
      </c>
      <c r="AJ8" s="265">
        <f>AI8-AI7</f>
        <v>123</v>
      </c>
      <c r="AK8" s="266">
        <f>IF(EL8&gt;0,EL8,NA())</f>
        <v>665</v>
      </c>
      <c r="AL8" s="279">
        <f>AK8-AK7</f>
        <v>112</v>
      </c>
      <c r="AM8" s="269">
        <v>35</v>
      </c>
      <c r="AN8" s="270"/>
      <c r="AO8" s="271">
        <f t="shared" si="22"/>
        <v>0</v>
      </c>
      <c r="AP8" s="271"/>
      <c r="AQ8" s="272">
        <v>61</v>
      </c>
      <c r="AR8" s="273"/>
      <c r="AS8" s="274">
        <v>945</v>
      </c>
      <c r="AT8" s="267">
        <f t="shared" ref="AT8:AT31" si="25">AVERAGE(AV8,AX8,AZ8,BB8,BD8,BF8,BH8,BJ8)</f>
        <v>839.8</v>
      </c>
      <c r="AU8" s="311">
        <f t="shared" ref="AU8:AU22" si="26">AT8-AT7</f>
        <v>148.79999999999995</v>
      </c>
      <c r="AV8" s="267"/>
      <c r="AW8" s="275">
        <f>AV8-AV7</f>
        <v>0</v>
      </c>
      <c r="AX8" s="267">
        <f>IF(EO8&gt;0,EO8,NA())</f>
        <v>742</v>
      </c>
      <c r="AY8" s="275">
        <f>AX8-AX7</f>
        <v>106</v>
      </c>
      <c r="AZ8" s="267">
        <f>IF(EP8&gt;0,EP8,NA())</f>
        <v>745</v>
      </c>
      <c r="BA8" s="275">
        <f>AZ8-AZ7</f>
        <v>39</v>
      </c>
      <c r="BB8" s="267">
        <f>IF(EQ8&gt;0,EQ8,NA())</f>
        <v>840</v>
      </c>
      <c r="BC8" s="275">
        <f>BB8-BB7</f>
        <v>139</v>
      </c>
      <c r="BD8" s="267">
        <f>IF(ER8&gt;0,ER8,NA())</f>
        <v>883</v>
      </c>
      <c r="BE8" s="275">
        <f>BD8-BD7</f>
        <v>186</v>
      </c>
      <c r="BF8" s="267">
        <f>IF(ES8&gt;0,ES8,NA())</f>
        <v>989</v>
      </c>
      <c r="BG8" s="275">
        <f>BF8-BF7</f>
        <v>274</v>
      </c>
      <c r="BH8" s="267"/>
      <c r="BI8" s="275">
        <f>BH8-BH7</f>
        <v>0</v>
      </c>
      <c r="BJ8" s="267"/>
      <c r="BK8" s="275">
        <f t="shared" ref="BK8:BK22" si="27">BJ8-BJ7</f>
        <v>0</v>
      </c>
      <c r="BL8" s="269">
        <v>53</v>
      </c>
      <c r="BM8" s="276"/>
      <c r="BN8" s="271"/>
      <c r="BO8" s="277" t="e">
        <f t="shared" si="5"/>
        <v>#N/A</v>
      </c>
      <c r="BP8" s="273"/>
      <c r="BQ8" s="273"/>
      <c r="BR8" s="273" t="e">
        <f t="shared" si="6"/>
        <v>#N/A</v>
      </c>
      <c r="DV8" s="325">
        <v>5</v>
      </c>
      <c r="DW8" s="326">
        <v>574</v>
      </c>
      <c r="DX8" s="326">
        <v>579</v>
      </c>
      <c r="DY8" s="326">
        <v>572</v>
      </c>
      <c r="DZ8" s="326">
        <v>547</v>
      </c>
      <c r="EA8" s="326">
        <v>586</v>
      </c>
      <c r="EB8" s="326">
        <v>655</v>
      </c>
      <c r="EC8" s="326">
        <v>747</v>
      </c>
      <c r="ED8" s="326">
        <v>739</v>
      </c>
      <c r="EE8" s="326">
        <v>729</v>
      </c>
      <c r="EF8" s="326">
        <v>674</v>
      </c>
      <c r="EG8" s="326">
        <v>662</v>
      </c>
      <c r="EH8" s="326">
        <v>665</v>
      </c>
      <c r="EI8" s="326">
        <v>669</v>
      </c>
      <c r="EJ8" s="326">
        <v>668</v>
      </c>
      <c r="EK8" s="326">
        <v>668</v>
      </c>
      <c r="EL8" s="326">
        <v>665</v>
      </c>
      <c r="EM8" s="326">
        <v>649.9375</v>
      </c>
      <c r="EN8" s="326"/>
      <c r="EO8" s="326">
        <v>742</v>
      </c>
      <c r="EP8" s="326">
        <v>745</v>
      </c>
      <c r="EQ8" s="326">
        <v>840</v>
      </c>
      <c r="ER8" s="326">
        <v>883</v>
      </c>
      <c r="ES8" s="326">
        <v>989</v>
      </c>
      <c r="ET8" s="326">
        <v>1080</v>
      </c>
      <c r="EU8" s="326">
        <v>879.83333333333337</v>
      </c>
      <c r="EV8" s="326">
        <v>712.63636363636363</v>
      </c>
    </row>
    <row r="9" spans="1:152">
      <c r="A9" s="257">
        <f t="shared" si="7"/>
        <v>44823</v>
      </c>
      <c r="B9" s="258">
        <v>6</v>
      </c>
      <c r="C9" s="259">
        <f>[1]master!K10</f>
        <v>700</v>
      </c>
      <c r="D9" s="260">
        <f t="shared" si="8"/>
        <v>110</v>
      </c>
      <c r="E9" s="261">
        <f>AVERAGE(G9,I9,K9,M9,O9,Q9,S9,U9,W9,Y9,AA9,AC9,AE9,AG9,AI9,AK9)</f>
        <v>719.75</v>
      </c>
      <c r="F9" s="303">
        <f t="shared" si="12"/>
        <v>69.8125</v>
      </c>
      <c r="G9" s="263">
        <f>IF(DW9&gt;0,DW9,NA())</f>
        <v>645</v>
      </c>
      <c r="H9" s="303">
        <f t="shared" si="24"/>
        <v>71</v>
      </c>
      <c r="I9" s="305">
        <f>IF(DX9&gt;0,DX9,NA())</f>
        <v>646</v>
      </c>
      <c r="J9" s="303">
        <f>I9-I8</f>
        <v>67</v>
      </c>
      <c r="K9" s="267">
        <f>IF(DY9&gt;0,DY9,NA())</f>
        <v>623</v>
      </c>
      <c r="L9" s="303">
        <f t="shared" si="9"/>
        <v>51</v>
      </c>
      <c r="M9" s="307">
        <f t="shared" ref="M9:M31" si="28">IF(DZ9&gt;0,DZ9,NA())</f>
        <v>612</v>
      </c>
      <c r="N9" s="303">
        <f t="shared" ref="N9:N31" si="29">M9-M8</f>
        <v>65</v>
      </c>
      <c r="O9" s="267">
        <f>IF(EA9&gt;0,EA9,NA())</f>
        <v>635</v>
      </c>
      <c r="P9" s="303">
        <f t="shared" ref="P9:P31" si="30">O9-O8</f>
        <v>49</v>
      </c>
      <c r="Q9" s="267">
        <f>IF(EB9&gt;0,EB9,NA())</f>
        <v>714</v>
      </c>
      <c r="R9" s="303">
        <f t="shared" ref="R9:R31" si="31">Q9-Q8</f>
        <v>59</v>
      </c>
      <c r="S9" s="267">
        <f>IF(EC9&gt;0,EC9,NA())</f>
        <v>782</v>
      </c>
      <c r="T9" s="264">
        <f t="shared" si="13"/>
        <v>35</v>
      </c>
      <c r="U9" s="267">
        <f>IF(ED9&gt;0,ED9,NA())</f>
        <v>781</v>
      </c>
      <c r="V9" s="265">
        <f t="shared" si="13"/>
        <v>42</v>
      </c>
      <c r="W9" s="266">
        <f>IF(EE9&gt;0,EE9,NA())</f>
        <v>794</v>
      </c>
      <c r="X9" s="265">
        <f t="shared" ref="X9" si="32">W9-W8</f>
        <v>65</v>
      </c>
      <c r="Y9" s="266">
        <f>IF(EF9&gt;0,EF9,NA())</f>
        <v>846</v>
      </c>
      <c r="Z9" s="265">
        <f t="shared" ref="Z9" si="33">Y9-Y8</f>
        <v>172</v>
      </c>
      <c r="AA9" s="267">
        <f>IF(EG9&gt;0,EG9,NA())</f>
        <v>840</v>
      </c>
      <c r="AB9" s="265">
        <f t="shared" ref="AB9" si="34">AA9-AA8</f>
        <v>178</v>
      </c>
      <c r="AC9" s="267">
        <f>IF(EH9&gt;0,EH9,NA())</f>
        <v>727</v>
      </c>
      <c r="AD9" s="265">
        <f t="shared" ref="AD9" si="35">AC9-AC8</f>
        <v>62</v>
      </c>
      <c r="AE9" s="267">
        <f>IF(EI9&gt;0,EI9,NA())</f>
        <v>716</v>
      </c>
      <c r="AF9" s="265">
        <f t="shared" ref="AF9" si="36">AE9-AE8</f>
        <v>47</v>
      </c>
      <c r="AG9" s="267">
        <f>IF(EJ9&gt;0,EJ9,NA())</f>
        <v>710</v>
      </c>
      <c r="AH9" s="265">
        <f t="shared" ref="AH9" si="37">AG9-AG8</f>
        <v>42</v>
      </c>
      <c r="AI9" s="266">
        <f>IF(EK9&gt;0,EK9,NA())</f>
        <v>731</v>
      </c>
      <c r="AJ9" s="265">
        <f t="shared" ref="AJ9" si="38">AI9-AI8</f>
        <v>63</v>
      </c>
      <c r="AK9" s="266">
        <f>IF(EL9&gt;0,EL9,NA())</f>
        <v>714</v>
      </c>
      <c r="AL9" s="279">
        <f t="shared" ref="AL9" si="39">AK9-AK8</f>
        <v>49</v>
      </c>
      <c r="AM9" s="269">
        <v>37</v>
      </c>
      <c r="AN9" s="270"/>
      <c r="AO9" s="271">
        <f t="shared" si="22"/>
        <v>0</v>
      </c>
      <c r="AP9" s="271"/>
      <c r="AQ9" s="272">
        <v>61</v>
      </c>
      <c r="AR9" s="273" t="e">
        <f t="shared" ref="AQ9:AR20" si="40">IF(DF12&gt;0,DF12,NA())</f>
        <v>#N/A</v>
      </c>
      <c r="AS9" s="274">
        <v>1130</v>
      </c>
      <c r="AT9" s="267">
        <f t="shared" si="25"/>
        <v>900</v>
      </c>
      <c r="AU9" s="311">
        <f t="shared" si="26"/>
        <v>60.200000000000045</v>
      </c>
      <c r="AV9" s="267"/>
      <c r="AW9" s="275">
        <f>AV9-AV8</f>
        <v>0</v>
      </c>
      <c r="AX9" s="267">
        <f>IF(EO9&gt;0,EO9,NA())</f>
        <v>800</v>
      </c>
      <c r="AY9" s="275">
        <f>AX9-AX8</f>
        <v>58</v>
      </c>
      <c r="AZ9" s="267">
        <f>IF(EP9&gt;0,EP9,NA())</f>
        <v>863</v>
      </c>
      <c r="BA9" s="275">
        <f>AZ9-AZ8</f>
        <v>118</v>
      </c>
      <c r="BB9" s="267">
        <f>IF(EQ9&gt;0,EQ9,NA())</f>
        <v>861</v>
      </c>
      <c r="BC9" s="275">
        <f>BB9-BB8</f>
        <v>21</v>
      </c>
      <c r="BD9" s="267">
        <f>IF(ER9&gt;0,ER9,NA())</f>
        <v>946</v>
      </c>
      <c r="BE9" s="275">
        <f>BD9-BD8</f>
        <v>63</v>
      </c>
      <c r="BF9" s="267">
        <f>IF(ES9&gt;0,ES9,NA())</f>
        <v>1030</v>
      </c>
      <c r="BG9" s="275">
        <f>BF9-BF8</f>
        <v>41</v>
      </c>
      <c r="BH9" s="267"/>
      <c r="BI9" s="275">
        <f>BH9-BH8</f>
        <v>0</v>
      </c>
      <c r="BJ9" s="267"/>
      <c r="BK9" s="275">
        <f t="shared" si="27"/>
        <v>0</v>
      </c>
      <c r="BL9" s="269">
        <v>57</v>
      </c>
      <c r="BM9" s="276"/>
      <c r="BN9" s="271"/>
      <c r="BO9" s="277" t="e">
        <f t="shared" si="5"/>
        <v>#N/A</v>
      </c>
      <c r="BP9" s="273"/>
      <c r="BQ9" s="273"/>
      <c r="BR9" s="273" t="e">
        <f t="shared" si="6"/>
        <v>#N/A</v>
      </c>
      <c r="DV9" s="325">
        <v>6</v>
      </c>
      <c r="DW9" s="326">
        <v>645</v>
      </c>
      <c r="DX9" s="326">
        <v>646</v>
      </c>
      <c r="DY9" s="326">
        <v>623</v>
      </c>
      <c r="DZ9" s="326">
        <v>612</v>
      </c>
      <c r="EA9" s="326">
        <v>635</v>
      </c>
      <c r="EB9" s="326">
        <v>714</v>
      </c>
      <c r="EC9" s="326">
        <v>782</v>
      </c>
      <c r="ED9" s="326">
        <v>781</v>
      </c>
      <c r="EE9" s="326">
        <v>794</v>
      </c>
      <c r="EF9" s="326">
        <v>846</v>
      </c>
      <c r="EG9" s="326">
        <v>840</v>
      </c>
      <c r="EH9" s="326">
        <v>727</v>
      </c>
      <c r="EI9" s="326">
        <v>716</v>
      </c>
      <c r="EJ9" s="326">
        <v>710</v>
      </c>
      <c r="EK9" s="326">
        <v>731</v>
      </c>
      <c r="EL9" s="326">
        <v>714</v>
      </c>
      <c r="EM9" s="326">
        <v>719.75</v>
      </c>
      <c r="EN9" s="326"/>
      <c r="EO9" s="326">
        <v>800</v>
      </c>
      <c r="EP9" s="326">
        <v>863</v>
      </c>
      <c r="EQ9" s="326">
        <v>861</v>
      </c>
      <c r="ER9" s="326">
        <v>946</v>
      </c>
      <c r="ES9" s="326">
        <v>1030</v>
      </c>
      <c r="ET9" s="326">
        <v>1128</v>
      </c>
      <c r="EU9" s="326">
        <v>938</v>
      </c>
      <c r="EV9" s="326">
        <v>779.27272727272725</v>
      </c>
    </row>
    <row r="10" spans="1:152">
      <c r="A10" s="257">
        <f t="shared" si="7"/>
        <v>44830</v>
      </c>
      <c r="B10" s="258">
        <v>7</v>
      </c>
      <c r="C10" s="259">
        <f>[1]master!K11</f>
        <v>800</v>
      </c>
      <c r="D10" s="260">
        <f t="shared" si="8"/>
        <v>100</v>
      </c>
      <c r="E10" s="261">
        <f t="shared" si="0"/>
        <v>868.875</v>
      </c>
      <c r="F10" s="303">
        <f t="shared" si="12"/>
        <v>149.125</v>
      </c>
      <c r="G10" s="263">
        <f t="shared" ref="G10:G31" si="41">IF(DW10&gt;0,DW10,NA())</f>
        <v>828</v>
      </c>
      <c r="H10" s="303">
        <f t="shared" si="24"/>
        <v>183</v>
      </c>
      <c r="I10" s="305">
        <f t="shared" ref="I10:I31" si="42">IF(DX10&gt;0,DX10,NA())</f>
        <v>816</v>
      </c>
      <c r="J10" s="303">
        <f t="shared" ref="J10:J31" si="43">I10-I9</f>
        <v>170</v>
      </c>
      <c r="K10" s="267">
        <f t="shared" ref="K10:K31" si="44">IF(DY10&gt;0,DY10,NA())</f>
        <v>791</v>
      </c>
      <c r="L10" s="303">
        <f t="shared" si="9"/>
        <v>168</v>
      </c>
      <c r="M10" s="307">
        <f t="shared" si="28"/>
        <v>787</v>
      </c>
      <c r="N10" s="303">
        <f t="shared" si="29"/>
        <v>175</v>
      </c>
      <c r="O10" s="267">
        <f t="shared" ref="O10:O31" si="45">IF(EA10&gt;0,EA10,NA())</f>
        <v>779</v>
      </c>
      <c r="P10" s="303">
        <f t="shared" si="30"/>
        <v>144</v>
      </c>
      <c r="Q10" s="267">
        <f t="shared" ref="Q10:Q31" si="46">IF(EB10&gt;0,EB10,NA())</f>
        <v>864</v>
      </c>
      <c r="R10" s="303">
        <f t="shared" si="31"/>
        <v>150</v>
      </c>
      <c r="S10" s="267">
        <f t="shared" ref="S10:S31" si="47">IF(EC10&gt;0,EC10,NA())</f>
        <v>912</v>
      </c>
      <c r="T10" s="264">
        <f t="shared" si="13"/>
        <v>130</v>
      </c>
      <c r="U10" s="267">
        <f t="shared" ref="U10:U31" si="48">IF(ED10&gt;0,ED10,NA())</f>
        <v>936</v>
      </c>
      <c r="V10" s="265">
        <f t="shared" si="13"/>
        <v>155</v>
      </c>
      <c r="W10" s="266">
        <f t="shared" ref="W10:W31" si="49">IF(EE10&gt;0,EE10,NA())</f>
        <v>952</v>
      </c>
      <c r="X10" s="265">
        <f t="shared" ref="X10" si="50">W10-W9</f>
        <v>158</v>
      </c>
      <c r="Y10" s="266">
        <f t="shared" ref="Y10:Y31" si="51">IF(EF10&gt;0,EF10,NA())</f>
        <v>910</v>
      </c>
      <c r="Z10" s="265">
        <f t="shared" ref="Z10" si="52">Y10-Y9</f>
        <v>64</v>
      </c>
      <c r="AA10" s="267">
        <f t="shared" ref="AA10:AA31" si="53">IF(EG10&gt;0,EG10,NA())</f>
        <v>916</v>
      </c>
      <c r="AB10" s="265">
        <f t="shared" ref="AB10" si="54">AA10-AA9</f>
        <v>76</v>
      </c>
      <c r="AC10" s="267">
        <f t="shared" ref="AC10:AC31" si="55">IF(EH10&gt;0,EH10,NA())</f>
        <v>917</v>
      </c>
      <c r="AD10" s="265">
        <f t="shared" ref="AD10" si="56">AC10-AC9</f>
        <v>190</v>
      </c>
      <c r="AE10" s="267">
        <f t="shared" ref="AE10:AE31" si="57">IF(EI10&gt;0,EI10,NA())</f>
        <v>887</v>
      </c>
      <c r="AF10" s="265">
        <f t="shared" ref="AF10" si="58">AE10-AE9</f>
        <v>171</v>
      </c>
      <c r="AG10" s="267">
        <f t="shared" ref="AG10:AG31" si="59">IF(EJ10&gt;0,EJ10,NA())</f>
        <v>897</v>
      </c>
      <c r="AH10" s="265">
        <f t="shared" ref="AH10" si="60">AG10-AG9</f>
        <v>187</v>
      </c>
      <c r="AI10" s="266">
        <f t="shared" ref="AI10:AI31" si="61">IF(EK10&gt;0,EK10,NA())</f>
        <v>822</v>
      </c>
      <c r="AJ10" s="265">
        <f t="shared" ref="AJ10" si="62">AI10-AI9</f>
        <v>91</v>
      </c>
      <c r="AK10" s="266">
        <f t="shared" ref="AK10:AK31" si="63">IF(EL10&gt;0,EL10,NA())</f>
        <v>888</v>
      </c>
      <c r="AL10" s="265">
        <f t="shared" ref="AL10" si="64">AK10-AK9</f>
        <v>174</v>
      </c>
      <c r="AM10" s="269">
        <v>39</v>
      </c>
      <c r="AN10" s="270"/>
      <c r="AO10" s="271">
        <f t="shared" si="22"/>
        <v>0</v>
      </c>
      <c r="AP10" s="271"/>
      <c r="AQ10" s="272">
        <v>72.099999999999994</v>
      </c>
      <c r="AR10" s="273" t="e">
        <f t="shared" si="40"/>
        <v>#N/A</v>
      </c>
      <c r="AS10" s="274">
        <v>1280</v>
      </c>
      <c r="AT10" s="267">
        <f t="shared" si="25"/>
        <v>1186.1666666666667</v>
      </c>
      <c r="AU10" s="311">
        <f t="shared" si="26"/>
        <v>286.16666666666674</v>
      </c>
      <c r="AV10" s="267">
        <f t="shared" ref="AV10:AV31" si="65">IF(EN10&gt;0,EN10,NA())</f>
        <v>1099</v>
      </c>
      <c r="AW10" s="275">
        <f t="shared" ref="AW10:AW31" si="66">AV10-AV9</f>
        <v>1099</v>
      </c>
      <c r="AX10" s="267">
        <f t="shared" ref="AX10:AX31" si="67">IF(EO10&gt;0,EO10,NA())</f>
        <v>1186</v>
      </c>
      <c r="AY10" s="275">
        <f t="shared" ref="AY10:AY31" si="68">AX10-AX9</f>
        <v>386</v>
      </c>
      <c r="AZ10" s="267">
        <f t="shared" ref="AZ10:AZ31" si="69">IF(EP10&gt;0,EP10,NA())</f>
        <v>1257</v>
      </c>
      <c r="BA10" s="275">
        <f t="shared" ref="BA10:BA31" si="70">AZ10-AZ9</f>
        <v>394</v>
      </c>
      <c r="BB10" s="267">
        <f t="shared" ref="BB10:BB31" si="71">IF(EQ10&gt;0,EQ10,NA())</f>
        <v>1143</v>
      </c>
      <c r="BC10" s="275">
        <f t="shared" ref="BC10:BC31" si="72">BB10-BB9</f>
        <v>282</v>
      </c>
      <c r="BD10" s="267">
        <f t="shared" ref="BD10:BD31" si="73">IF(ER10&gt;0,ER10,NA())</f>
        <v>1227</v>
      </c>
      <c r="BE10" s="275">
        <f t="shared" ref="BE10:BE31" si="74">BD10-BD9</f>
        <v>281</v>
      </c>
      <c r="BF10" s="267">
        <f t="shared" ref="BF10:BF31" si="75">IF(ES10&gt;0,ES10,NA())</f>
        <v>1205</v>
      </c>
      <c r="BG10" s="275">
        <f t="shared" ref="BG10:BG31" si="76">BF10-BF9</f>
        <v>175</v>
      </c>
      <c r="BH10" s="267"/>
      <c r="BI10" s="275">
        <f t="shared" ref="BI10:BI22" si="77">BH10-BH9</f>
        <v>0</v>
      </c>
      <c r="BJ10" s="267"/>
      <c r="BK10" s="275">
        <f t="shared" si="27"/>
        <v>0</v>
      </c>
      <c r="BL10" s="269">
        <v>61</v>
      </c>
      <c r="BM10" s="276"/>
      <c r="BN10" s="271">
        <f>AP10</f>
        <v>0</v>
      </c>
      <c r="BO10" s="277">
        <v>67.599999999999994</v>
      </c>
      <c r="BP10" s="273"/>
      <c r="BQ10" s="273"/>
      <c r="BR10" s="273" t="e">
        <f t="shared" si="6"/>
        <v>#N/A</v>
      </c>
      <c r="DV10" s="325">
        <v>7</v>
      </c>
      <c r="DW10" s="326">
        <v>828</v>
      </c>
      <c r="DX10" s="326">
        <v>816</v>
      </c>
      <c r="DY10" s="326">
        <v>791</v>
      </c>
      <c r="DZ10" s="326">
        <v>787</v>
      </c>
      <c r="EA10" s="326">
        <v>779</v>
      </c>
      <c r="EB10" s="326">
        <v>864</v>
      </c>
      <c r="EC10" s="326">
        <v>912</v>
      </c>
      <c r="ED10" s="326">
        <v>936</v>
      </c>
      <c r="EE10" s="326">
        <v>952</v>
      </c>
      <c r="EF10" s="326">
        <v>910</v>
      </c>
      <c r="EG10" s="326">
        <v>916</v>
      </c>
      <c r="EH10" s="326">
        <v>917</v>
      </c>
      <c r="EI10" s="326">
        <v>887</v>
      </c>
      <c r="EJ10" s="326">
        <v>897</v>
      </c>
      <c r="EK10" s="326">
        <v>822</v>
      </c>
      <c r="EL10" s="326">
        <v>888</v>
      </c>
      <c r="EM10" s="326">
        <v>868.875</v>
      </c>
      <c r="EN10" s="326">
        <v>1099</v>
      </c>
      <c r="EO10" s="326">
        <v>1186</v>
      </c>
      <c r="EP10" s="326">
        <v>1257</v>
      </c>
      <c r="EQ10" s="326">
        <v>1143</v>
      </c>
      <c r="ER10" s="326">
        <v>1227</v>
      </c>
      <c r="ES10" s="326">
        <v>1205</v>
      </c>
      <c r="ET10" s="326">
        <v>1338</v>
      </c>
      <c r="EU10" s="326">
        <v>1207.8571428571429</v>
      </c>
      <c r="EV10" s="326">
        <v>972.04347826086962</v>
      </c>
    </row>
    <row r="11" spans="1:152">
      <c r="A11" s="257">
        <f t="shared" si="7"/>
        <v>44837</v>
      </c>
      <c r="B11" s="258">
        <v>8</v>
      </c>
      <c r="C11" s="259">
        <f>[1]master!K12</f>
        <v>910</v>
      </c>
      <c r="D11" s="260">
        <f t="shared" si="8"/>
        <v>110</v>
      </c>
      <c r="E11" s="261">
        <f t="shared" si="0"/>
        <v>993.8125</v>
      </c>
      <c r="F11" s="303">
        <f t="shared" si="12"/>
        <v>124.9375</v>
      </c>
      <c r="G11" s="263">
        <f t="shared" si="41"/>
        <v>957</v>
      </c>
      <c r="H11" s="303">
        <f t="shared" si="24"/>
        <v>129</v>
      </c>
      <c r="I11" s="305">
        <f t="shared" si="42"/>
        <v>959</v>
      </c>
      <c r="J11" s="264">
        <f t="shared" si="43"/>
        <v>143</v>
      </c>
      <c r="K11" s="267">
        <f t="shared" si="44"/>
        <v>922</v>
      </c>
      <c r="L11" s="264">
        <f t="shared" si="9"/>
        <v>131</v>
      </c>
      <c r="M11" s="307">
        <f t="shared" si="28"/>
        <v>922</v>
      </c>
      <c r="N11" s="264">
        <f t="shared" si="29"/>
        <v>135</v>
      </c>
      <c r="O11" s="267">
        <f t="shared" si="45"/>
        <v>929</v>
      </c>
      <c r="P11" s="264">
        <f t="shared" si="30"/>
        <v>150</v>
      </c>
      <c r="Q11" s="267">
        <f t="shared" si="46"/>
        <v>973</v>
      </c>
      <c r="R11" s="303">
        <f t="shared" si="31"/>
        <v>109</v>
      </c>
      <c r="S11" s="267">
        <f t="shared" si="47"/>
        <v>1036</v>
      </c>
      <c r="T11" s="264">
        <f t="shared" si="13"/>
        <v>124</v>
      </c>
      <c r="U11" s="267">
        <f t="shared" si="48"/>
        <v>1103</v>
      </c>
      <c r="V11" s="265">
        <f t="shared" si="13"/>
        <v>167</v>
      </c>
      <c r="W11" s="266">
        <f t="shared" si="49"/>
        <v>1029</v>
      </c>
      <c r="X11" s="265">
        <f t="shared" ref="X11" si="78">W11-W10</f>
        <v>77</v>
      </c>
      <c r="Y11" s="266">
        <f t="shared" si="51"/>
        <v>1016.9999999999999</v>
      </c>
      <c r="Z11" s="265">
        <f t="shared" ref="Z11" si="79">Y11-Y10</f>
        <v>106.99999999999989</v>
      </c>
      <c r="AA11" s="267">
        <f t="shared" si="53"/>
        <v>980</v>
      </c>
      <c r="AB11" s="265">
        <f t="shared" ref="AB11" si="80">AA11-AA10</f>
        <v>64</v>
      </c>
      <c r="AC11" s="267">
        <f t="shared" si="55"/>
        <v>1033</v>
      </c>
      <c r="AD11" s="265">
        <f t="shared" ref="AD11" si="81">AC11-AC10</f>
        <v>116</v>
      </c>
      <c r="AE11" s="267">
        <f t="shared" si="57"/>
        <v>978</v>
      </c>
      <c r="AF11" s="265">
        <f t="shared" ref="AF11" si="82">AE11-AE10</f>
        <v>91</v>
      </c>
      <c r="AG11" s="267">
        <f t="shared" si="59"/>
        <v>1020</v>
      </c>
      <c r="AH11" s="265">
        <f t="shared" ref="AH11" si="83">AG11-AG10</f>
        <v>123</v>
      </c>
      <c r="AI11" s="266">
        <f t="shared" si="61"/>
        <v>1042</v>
      </c>
      <c r="AJ11" s="265">
        <f t="shared" ref="AJ11" si="84">AI11-AI10</f>
        <v>220</v>
      </c>
      <c r="AK11" s="266">
        <f t="shared" si="63"/>
        <v>1000.9999999999999</v>
      </c>
      <c r="AL11" s="265">
        <f t="shared" ref="AL11" si="85">AK11-AK10</f>
        <v>112.99999999999989</v>
      </c>
      <c r="AM11" s="269">
        <v>42</v>
      </c>
      <c r="AN11" s="281"/>
      <c r="AO11" s="271">
        <f t="shared" si="22"/>
        <v>0</v>
      </c>
      <c r="AP11" s="271"/>
      <c r="AQ11" s="282">
        <v>70</v>
      </c>
      <c r="AR11" s="273" t="e">
        <f t="shared" si="40"/>
        <v>#N/A</v>
      </c>
      <c r="AS11" s="274">
        <v>1420</v>
      </c>
      <c r="AT11" s="267">
        <f t="shared" si="25"/>
        <v>1334.5</v>
      </c>
      <c r="AU11" s="311">
        <f t="shared" si="26"/>
        <v>148.33333333333326</v>
      </c>
      <c r="AV11" s="267">
        <f t="shared" si="65"/>
        <v>1238</v>
      </c>
      <c r="AW11" s="275">
        <f t="shared" si="66"/>
        <v>139</v>
      </c>
      <c r="AX11" s="267">
        <f t="shared" si="67"/>
        <v>1378</v>
      </c>
      <c r="AY11" s="275">
        <f t="shared" si="68"/>
        <v>192</v>
      </c>
      <c r="AZ11" s="267">
        <f t="shared" si="69"/>
        <v>1290</v>
      </c>
      <c r="BA11" s="275">
        <f t="shared" si="70"/>
        <v>33</v>
      </c>
      <c r="BB11" s="267">
        <f t="shared" si="71"/>
        <v>1318</v>
      </c>
      <c r="BC11" s="275">
        <f t="shared" si="72"/>
        <v>175</v>
      </c>
      <c r="BD11" s="267">
        <f t="shared" si="73"/>
        <v>1418</v>
      </c>
      <c r="BE11" s="275">
        <f t="shared" si="74"/>
        <v>191</v>
      </c>
      <c r="BF11" s="267">
        <f t="shared" si="75"/>
        <v>1365</v>
      </c>
      <c r="BG11" s="275">
        <f t="shared" si="76"/>
        <v>160</v>
      </c>
      <c r="BH11" s="267"/>
      <c r="BI11" s="275">
        <f t="shared" si="77"/>
        <v>0</v>
      </c>
      <c r="BJ11" s="267"/>
      <c r="BK11" s="275">
        <f t="shared" si="27"/>
        <v>0</v>
      </c>
      <c r="BL11" s="269">
        <v>63</v>
      </c>
      <c r="BM11" s="276"/>
      <c r="BN11" s="271"/>
      <c r="BO11" s="277">
        <v>62</v>
      </c>
      <c r="BP11" s="273"/>
      <c r="BQ11" s="273"/>
      <c r="BR11" s="273" t="e">
        <f t="shared" si="6"/>
        <v>#N/A</v>
      </c>
      <c r="DV11" s="325">
        <v>8</v>
      </c>
      <c r="DW11" s="326">
        <v>957</v>
      </c>
      <c r="DX11" s="326">
        <v>959</v>
      </c>
      <c r="DY11" s="326">
        <v>922</v>
      </c>
      <c r="DZ11" s="326">
        <v>922</v>
      </c>
      <c r="EA11" s="326">
        <v>929</v>
      </c>
      <c r="EB11" s="326">
        <v>973</v>
      </c>
      <c r="EC11" s="326">
        <v>1036</v>
      </c>
      <c r="ED11" s="326">
        <v>1103</v>
      </c>
      <c r="EE11" s="326">
        <v>1029</v>
      </c>
      <c r="EF11" s="326">
        <v>1016.9999999999999</v>
      </c>
      <c r="EG11" s="326">
        <v>980</v>
      </c>
      <c r="EH11" s="326">
        <v>1033</v>
      </c>
      <c r="EI11" s="326">
        <v>978</v>
      </c>
      <c r="EJ11" s="326">
        <v>1020</v>
      </c>
      <c r="EK11" s="326">
        <v>1042</v>
      </c>
      <c r="EL11" s="326">
        <v>1000.9999999999999</v>
      </c>
      <c r="EM11" s="326">
        <v>993.8125</v>
      </c>
      <c r="EN11" s="326">
        <v>1238</v>
      </c>
      <c r="EO11" s="326">
        <v>1378</v>
      </c>
      <c r="EP11" s="326">
        <v>1290</v>
      </c>
      <c r="EQ11" s="326">
        <v>1318</v>
      </c>
      <c r="ER11" s="326">
        <v>1418</v>
      </c>
      <c r="ES11" s="326">
        <v>1365</v>
      </c>
      <c r="ET11" s="326">
        <v>1491</v>
      </c>
      <c r="EU11" s="326">
        <v>1356.8571428571429</v>
      </c>
      <c r="EV11" s="326">
        <v>1104.304347826087</v>
      </c>
    </row>
    <row r="12" spans="1:152">
      <c r="A12" s="257">
        <f t="shared" si="7"/>
        <v>44844</v>
      </c>
      <c r="B12" s="258">
        <v>9</v>
      </c>
      <c r="C12" s="259">
        <f>[1]master!K13</f>
        <v>1020</v>
      </c>
      <c r="D12" s="260">
        <f t="shared" si="8"/>
        <v>110</v>
      </c>
      <c r="E12" s="261" t="e">
        <f t="shared" si="0"/>
        <v>#N/A</v>
      </c>
      <c r="F12" s="265" t="e">
        <f t="shared" si="12"/>
        <v>#N/A</v>
      </c>
      <c r="G12" s="263" t="e">
        <f t="shared" si="41"/>
        <v>#N/A</v>
      </c>
      <c r="H12" s="264" t="e">
        <f t="shared" si="24"/>
        <v>#N/A</v>
      </c>
      <c r="I12" s="305" t="e">
        <f t="shared" si="42"/>
        <v>#N/A</v>
      </c>
      <c r="J12" s="264" t="e">
        <f t="shared" si="43"/>
        <v>#N/A</v>
      </c>
      <c r="K12" s="267" t="e">
        <f t="shared" si="44"/>
        <v>#N/A</v>
      </c>
      <c r="L12" s="264" t="e">
        <f t="shared" si="9"/>
        <v>#N/A</v>
      </c>
      <c r="M12" s="307" t="e">
        <f t="shared" si="28"/>
        <v>#N/A</v>
      </c>
      <c r="N12" s="264" t="e">
        <f t="shared" si="29"/>
        <v>#N/A</v>
      </c>
      <c r="O12" s="267" t="e">
        <f t="shared" si="45"/>
        <v>#N/A</v>
      </c>
      <c r="P12" s="264" t="e">
        <f t="shared" si="30"/>
        <v>#N/A</v>
      </c>
      <c r="Q12" s="267" t="e">
        <f t="shared" si="46"/>
        <v>#N/A</v>
      </c>
      <c r="R12" s="264" t="e">
        <f t="shared" si="31"/>
        <v>#N/A</v>
      </c>
      <c r="S12" s="267" t="e">
        <f t="shared" si="47"/>
        <v>#N/A</v>
      </c>
      <c r="T12" s="264" t="e">
        <f t="shared" si="13"/>
        <v>#N/A</v>
      </c>
      <c r="U12" s="267" t="e">
        <f t="shared" si="48"/>
        <v>#N/A</v>
      </c>
      <c r="V12" s="265" t="e">
        <f t="shared" si="13"/>
        <v>#N/A</v>
      </c>
      <c r="W12" s="266" t="e">
        <f t="shared" si="49"/>
        <v>#N/A</v>
      </c>
      <c r="X12" s="265" t="e">
        <f t="shared" ref="X12" si="86">W12-W11</f>
        <v>#N/A</v>
      </c>
      <c r="Y12" s="266" t="e">
        <f t="shared" si="51"/>
        <v>#N/A</v>
      </c>
      <c r="Z12" s="265" t="e">
        <f t="shared" ref="Z12" si="87">Y12-Y11</f>
        <v>#N/A</v>
      </c>
      <c r="AA12" s="267" t="e">
        <f t="shared" si="53"/>
        <v>#N/A</v>
      </c>
      <c r="AB12" s="265" t="e">
        <f t="shared" ref="AB12" si="88">AA12-AA11</f>
        <v>#N/A</v>
      </c>
      <c r="AC12" s="267" t="e">
        <f t="shared" si="55"/>
        <v>#N/A</v>
      </c>
      <c r="AD12" s="265" t="e">
        <f t="shared" ref="AD12" si="89">AC12-AC11</f>
        <v>#N/A</v>
      </c>
      <c r="AE12" s="267" t="e">
        <f t="shared" si="57"/>
        <v>#N/A</v>
      </c>
      <c r="AF12" s="265" t="e">
        <f t="shared" ref="AF12" si="90">AE12-AE11</f>
        <v>#N/A</v>
      </c>
      <c r="AG12" s="267" t="e">
        <f t="shared" si="59"/>
        <v>#N/A</v>
      </c>
      <c r="AH12" s="265" t="e">
        <f t="shared" ref="AH12" si="91">AG12-AG11</f>
        <v>#N/A</v>
      </c>
      <c r="AI12" s="266" t="e">
        <f t="shared" si="61"/>
        <v>#N/A</v>
      </c>
      <c r="AJ12" s="265" t="e">
        <f t="shared" ref="AJ12" si="92">AI12-AI11</f>
        <v>#N/A</v>
      </c>
      <c r="AK12" s="266" t="e">
        <f t="shared" si="63"/>
        <v>#N/A</v>
      </c>
      <c r="AL12" s="265" t="e">
        <f t="shared" ref="AL12" si="93">AK12-AK11</f>
        <v>#N/A</v>
      </c>
      <c r="AM12" s="269">
        <v>45</v>
      </c>
      <c r="AN12" s="270"/>
      <c r="AO12" s="271">
        <f t="shared" si="22"/>
        <v>0</v>
      </c>
      <c r="AP12" s="271"/>
      <c r="AQ12" s="273" t="e">
        <f t="shared" si="40"/>
        <v>#N/A</v>
      </c>
      <c r="AR12" s="273" t="e">
        <f t="shared" si="40"/>
        <v>#N/A</v>
      </c>
      <c r="AS12" s="274">
        <v>1545</v>
      </c>
      <c r="AT12" s="267" t="e">
        <f t="shared" si="25"/>
        <v>#N/A</v>
      </c>
      <c r="AU12" s="275" t="e">
        <f t="shared" si="26"/>
        <v>#N/A</v>
      </c>
      <c r="AV12" s="267" t="e">
        <f t="shared" si="65"/>
        <v>#N/A</v>
      </c>
      <c r="AW12" s="275" t="e">
        <f t="shared" si="66"/>
        <v>#N/A</v>
      </c>
      <c r="AX12" s="267" t="e">
        <f t="shared" si="67"/>
        <v>#N/A</v>
      </c>
      <c r="AY12" s="275" t="e">
        <f t="shared" si="68"/>
        <v>#N/A</v>
      </c>
      <c r="AZ12" s="267" t="e">
        <f t="shared" si="69"/>
        <v>#N/A</v>
      </c>
      <c r="BA12" s="275" t="e">
        <f t="shared" si="70"/>
        <v>#N/A</v>
      </c>
      <c r="BB12" s="267" t="e">
        <f t="shared" si="71"/>
        <v>#N/A</v>
      </c>
      <c r="BC12" s="275" t="e">
        <f t="shared" si="72"/>
        <v>#N/A</v>
      </c>
      <c r="BD12" s="267" t="e">
        <f t="shared" si="73"/>
        <v>#N/A</v>
      </c>
      <c r="BE12" s="275" t="e">
        <f t="shared" si="74"/>
        <v>#N/A</v>
      </c>
      <c r="BF12" s="267" t="e">
        <f t="shared" si="75"/>
        <v>#N/A</v>
      </c>
      <c r="BG12" s="275" t="e">
        <f t="shared" si="76"/>
        <v>#N/A</v>
      </c>
      <c r="BH12" s="267"/>
      <c r="BI12" s="275">
        <f t="shared" si="77"/>
        <v>0</v>
      </c>
      <c r="BJ12" s="267"/>
      <c r="BK12" s="275">
        <f t="shared" si="27"/>
        <v>0</v>
      </c>
      <c r="BL12" s="269">
        <v>65</v>
      </c>
      <c r="BM12" s="276"/>
      <c r="BN12" s="271"/>
      <c r="BO12" s="277" t="e">
        <f t="shared" si="5"/>
        <v>#N/A</v>
      </c>
      <c r="BP12" s="273"/>
      <c r="BQ12" s="273"/>
      <c r="BR12" s="273" t="e">
        <f t="shared" si="6"/>
        <v>#N/A</v>
      </c>
    </row>
    <row r="13" spans="1:152">
      <c r="A13" s="257">
        <f t="shared" si="7"/>
        <v>44851</v>
      </c>
      <c r="B13" s="258">
        <v>10</v>
      </c>
      <c r="C13" s="259">
        <f>[1]master!K14</f>
        <v>1130</v>
      </c>
      <c r="D13" s="260">
        <f t="shared" si="8"/>
        <v>110</v>
      </c>
      <c r="E13" s="261" t="e">
        <f t="shared" si="0"/>
        <v>#N/A</v>
      </c>
      <c r="F13" s="265" t="e">
        <f t="shared" si="12"/>
        <v>#N/A</v>
      </c>
      <c r="G13" s="263" t="e">
        <f t="shared" si="41"/>
        <v>#N/A</v>
      </c>
      <c r="H13" s="264" t="e">
        <f t="shared" si="24"/>
        <v>#N/A</v>
      </c>
      <c r="I13" s="305" t="e">
        <f t="shared" si="42"/>
        <v>#N/A</v>
      </c>
      <c r="J13" s="264" t="e">
        <f t="shared" si="43"/>
        <v>#N/A</v>
      </c>
      <c r="K13" s="267" t="e">
        <f t="shared" si="44"/>
        <v>#N/A</v>
      </c>
      <c r="L13" s="264" t="e">
        <f t="shared" si="9"/>
        <v>#N/A</v>
      </c>
      <c r="M13" s="307" t="e">
        <f t="shared" si="28"/>
        <v>#N/A</v>
      </c>
      <c r="N13" s="264" t="e">
        <f t="shared" si="29"/>
        <v>#N/A</v>
      </c>
      <c r="O13" s="267" t="e">
        <f t="shared" si="45"/>
        <v>#N/A</v>
      </c>
      <c r="P13" s="264" t="e">
        <f t="shared" si="30"/>
        <v>#N/A</v>
      </c>
      <c r="Q13" s="267" t="e">
        <f t="shared" si="46"/>
        <v>#N/A</v>
      </c>
      <c r="R13" s="264" t="e">
        <f t="shared" si="31"/>
        <v>#N/A</v>
      </c>
      <c r="S13" s="267" t="e">
        <f t="shared" si="47"/>
        <v>#N/A</v>
      </c>
      <c r="T13" s="264" t="e">
        <f t="shared" si="13"/>
        <v>#N/A</v>
      </c>
      <c r="U13" s="267" t="e">
        <f t="shared" si="48"/>
        <v>#N/A</v>
      </c>
      <c r="V13" s="265" t="e">
        <f t="shared" si="13"/>
        <v>#N/A</v>
      </c>
      <c r="W13" s="266" t="e">
        <f t="shared" si="49"/>
        <v>#N/A</v>
      </c>
      <c r="X13" s="265" t="e">
        <f t="shared" ref="X13" si="94">W13-W12</f>
        <v>#N/A</v>
      </c>
      <c r="Y13" s="266" t="e">
        <f t="shared" si="51"/>
        <v>#N/A</v>
      </c>
      <c r="Z13" s="265" t="e">
        <f t="shared" ref="Z13" si="95">Y13-Y12</f>
        <v>#N/A</v>
      </c>
      <c r="AA13" s="267" t="e">
        <f t="shared" si="53"/>
        <v>#N/A</v>
      </c>
      <c r="AB13" s="265" t="e">
        <f t="shared" ref="AB13" si="96">AA13-AA12</f>
        <v>#N/A</v>
      </c>
      <c r="AC13" s="267" t="e">
        <f t="shared" si="55"/>
        <v>#N/A</v>
      </c>
      <c r="AD13" s="265" t="e">
        <f t="shared" ref="AD13" si="97">AC13-AC12</f>
        <v>#N/A</v>
      </c>
      <c r="AE13" s="267" t="e">
        <f t="shared" si="57"/>
        <v>#N/A</v>
      </c>
      <c r="AF13" s="265" t="e">
        <f t="shared" ref="AF13" si="98">AE13-AE12</f>
        <v>#N/A</v>
      </c>
      <c r="AG13" s="267" t="e">
        <f t="shared" si="59"/>
        <v>#N/A</v>
      </c>
      <c r="AH13" s="265" t="e">
        <f t="shared" ref="AH13" si="99">AG13-AG12</f>
        <v>#N/A</v>
      </c>
      <c r="AI13" s="266" t="e">
        <f t="shared" si="61"/>
        <v>#N/A</v>
      </c>
      <c r="AJ13" s="265" t="e">
        <f t="shared" ref="AJ13" si="100">AI13-AI12</f>
        <v>#N/A</v>
      </c>
      <c r="AK13" s="266" t="e">
        <f t="shared" si="63"/>
        <v>#N/A</v>
      </c>
      <c r="AL13" s="265" t="e">
        <f t="shared" ref="AL13" si="101">AK13-AK12</f>
        <v>#N/A</v>
      </c>
      <c r="AM13" s="269">
        <v>48</v>
      </c>
      <c r="AN13" s="270"/>
      <c r="AO13" s="271">
        <f t="shared" si="22"/>
        <v>0</v>
      </c>
      <c r="AP13" s="271"/>
      <c r="AQ13" s="273" t="e">
        <f t="shared" si="40"/>
        <v>#N/A</v>
      </c>
      <c r="AR13" s="273" t="e">
        <f t="shared" si="40"/>
        <v>#N/A</v>
      </c>
      <c r="AS13" s="274">
        <v>1670</v>
      </c>
      <c r="AT13" s="267" t="e">
        <f t="shared" si="25"/>
        <v>#N/A</v>
      </c>
      <c r="AU13" s="275" t="e">
        <f t="shared" si="26"/>
        <v>#N/A</v>
      </c>
      <c r="AV13" s="267" t="e">
        <f t="shared" si="65"/>
        <v>#N/A</v>
      </c>
      <c r="AW13" s="275" t="e">
        <f t="shared" si="66"/>
        <v>#N/A</v>
      </c>
      <c r="AX13" s="267" t="e">
        <f t="shared" si="67"/>
        <v>#N/A</v>
      </c>
      <c r="AY13" s="275" t="e">
        <f t="shared" si="68"/>
        <v>#N/A</v>
      </c>
      <c r="AZ13" s="267" t="e">
        <f t="shared" si="69"/>
        <v>#N/A</v>
      </c>
      <c r="BA13" s="275" t="e">
        <f t="shared" si="70"/>
        <v>#N/A</v>
      </c>
      <c r="BB13" s="267" t="e">
        <f t="shared" si="71"/>
        <v>#N/A</v>
      </c>
      <c r="BC13" s="275" t="e">
        <f t="shared" si="72"/>
        <v>#N/A</v>
      </c>
      <c r="BD13" s="267" t="e">
        <f t="shared" si="73"/>
        <v>#N/A</v>
      </c>
      <c r="BE13" s="275" t="e">
        <f t="shared" si="74"/>
        <v>#N/A</v>
      </c>
      <c r="BF13" s="267" t="e">
        <f t="shared" si="75"/>
        <v>#N/A</v>
      </c>
      <c r="BG13" s="275" t="e">
        <f t="shared" si="76"/>
        <v>#N/A</v>
      </c>
      <c r="BH13" s="267"/>
      <c r="BI13" s="275">
        <f t="shared" si="77"/>
        <v>0</v>
      </c>
      <c r="BJ13" s="267"/>
      <c r="BK13" s="275">
        <f t="shared" si="27"/>
        <v>0</v>
      </c>
      <c r="BL13" s="269">
        <v>67</v>
      </c>
      <c r="BM13" s="276"/>
      <c r="BN13" s="271"/>
      <c r="BO13" s="277" t="e">
        <f t="shared" si="5"/>
        <v>#N/A</v>
      </c>
      <c r="BP13" s="273"/>
      <c r="BQ13" s="273"/>
      <c r="BR13" s="273" t="e">
        <f t="shared" si="6"/>
        <v>#N/A</v>
      </c>
    </row>
    <row r="14" spans="1:152">
      <c r="A14" s="257">
        <f t="shared" si="7"/>
        <v>44858</v>
      </c>
      <c r="B14" s="258">
        <v>11</v>
      </c>
      <c r="C14" s="259">
        <f>[1]master!K15</f>
        <v>1240</v>
      </c>
      <c r="D14" s="260">
        <f t="shared" si="8"/>
        <v>110</v>
      </c>
      <c r="E14" s="261" t="e">
        <f t="shared" si="0"/>
        <v>#N/A</v>
      </c>
      <c r="F14" s="265" t="e">
        <f t="shared" si="12"/>
        <v>#N/A</v>
      </c>
      <c r="G14" s="263" t="e">
        <f t="shared" si="41"/>
        <v>#N/A</v>
      </c>
      <c r="H14" s="264" t="e">
        <f t="shared" si="24"/>
        <v>#N/A</v>
      </c>
      <c r="I14" s="305" t="e">
        <f t="shared" si="42"/>
        <v>#N/A</v>
      </c>
      <c r="J14" s="264" t="e">
        <f t="shared" si="43"/>
        <v>#N/A</v>
      </c>
      <c r="K14" s="267" t="e">
        <f t="shared" si="44"/>
        <v>#N/A</v>
      </c>
      <c r="L14" s="264" t="e">
        <f t="shared" si="9"/>
        <v>#N/A</v>
      </c>
      <c r="M14" s="307" t="e">
        <f t="shared" si="28"/>
        <v>#N/A</v>
      </c>
      <c r="N14" s="264" t="e">
        <f t="shared" si="29"/>
        <v>#N/A</v>
      </c>
      <c r="O14" s="267" t="e">
        <f t="shared" si="45"/>
        <v>#N/A</v>
      </c>
      <c r="P14" s="264" t="e">
        <f t="shared" si="30"/>
        <v>#N/A</v>
      </c>
      <c r="Q14" s="267" t="e">
        <f t="shared" si="46"/>
        <v>#N/A</v>
      </c>
      <c r="R14" s="264" t="e">
        <f t="shared" si="31"/>
        <v>#N/A</v>
      </c>
      <c r="S14" s="267" t="e">
        <f t="shared" si="47"/>
        <v>#N/A</v>
      </c>
      <c r="T14" s="264" t="e">
        <f t="shared" si="13"/>
        <v>#N/A</v>
      </c>
      <c r="U14" s="267" t="e">
        <f t="shared" si="48"/>
        <v>#N/A</v>
      </c>
      <c r="V14" s="265" t="e">
        <f t="shared" si="13"/>
        <v>#N/A</v>
      </c>
      <c r="W14" s="266" t="e">
        <f t="shared" si="49"/>
        <v>#N/A</v>
      </c>
      <c r="X14" s="303" t="e">
        <f t="shared" ref="X14" si="102">W14-W13</f>
        <v>#N/A</v>
      </c>
      <c r="Y14" s="266" t="e">
        <f t="shared" si="51"/>
        <v>#N/A</v>
      </c>
      <c r="Z14" s="265" t="e">
        <f t="shared" ref="Z14" si="103">Y14-Y13</f>
        <v>#N/A</v>
      </c>
      <c r="AA14" s="267" t="e">
        <f t="shared" si="53"/>
        <v>#N/A</v>
      </c>
      <c r="AB14" s="265" t="e">
        <f t="shared" ref="AB14" si="104">AA14-AA13</f>
        <v>#N/A</v>
      </c>
      <c r="AC14" s="267" t="e">
        <f t="shared" si="55"/>
        <v>#N/A</v>
      </c>
      <c r="AD14" s="265" t="e">
        <f t="shared" ref="AD14" si="105">AC14-AC13</f>
        <v>#N/A</v>
      </c>
      <c r="AE14" s="267" t="e">
        <f t="shared" si="57"/>
        <v>#N/A</v>
      </c>
      <c r="AF14" s="265" t="e">
        <f t="shared" ref="AF14" si="106">AE14-AE13</f>
        <v>#N/A</v>
      </c>
      <c r="AG14" s="267" t="e">
        <f t="shared" si="59"/>
        <v>#N/A</v>
      </c>
      <c r="AH14" s="265" t="e">
        <f t="shared" ref="AH14" si="107">AG14-AG13</f>
        <v>#N/A</v>
      </c>
      <c r="AI14" s="266" t="e">
        <f t="shared" si="61"/>
        <v>#N/A</v>
      </c>
      <c r="AJ14" s="265" t="e">
        <f t="shared" ref="AJ14" si="108">AI14-AI13</f>
        <v>#N/A</v>
      </c>
      <c r="AK14" s="266" t="e">
        <f t="shared" si="63"/>
        <v>#N/A</v>
      </c>
      <c r="AL14" s="265" t="e">
        <f t="shared" ref="AL14" si="109">AK14-AK13</f>
        <v>#N/A</v>
      </c>
      <c r="AM14" s="269">
        <v>52</v>
      </c>
      <c r="AN14" s="270"/>
      <c r="AO14" s="271">
        <f t="shared" si="22"/>
        <v>0</v>
      </c>
      <c r="AP14" s="271"/>
      <c r="AQ14" s="273" t="e">
        <f t="shared" si="40"/>
        <v>#N/A</v>
      </c>
      <c r="AR14" s="273" t="e">
        <f t="shared" si="40"/>
        <v>#N/A</v>
      </c>
      <c r="AS14" s="274">
        <v>1795</v>
      </c>
      <c r="AT14" s="267" t="e">
        <f t="shared" si="25"/>
        <v>#N/A</v>
      </c>
      <c r="AU14" s="275" t="e">
        <f t="shared" si="26"/>
        <v>#N/A</v>
      </c>
      <c r="AV14" s="267" t="e">
        <f t="shared" si="65"/>
        <v>#N/A</v>
      </c>
      <c r="AW14" s="275" t="e">
        <f t="shared" si="66"/>
        <v>#N/A</v>
      </c>
      <c r="AX14" s="267" t="e">
        <f t="shared" si="67"/>
        <v>#N/A</v>
      </c>
      <c r="AY14" s="275" t="e">
        <f t="shared" si="68"/>
        <v>#N/A</v>
      </c>
      <c r="AZ14" s="267" t="e">
        <f t="shared" si="69"/>
        <v>#N/A</v>
      </c>
      <c r="BA14" s="275" t="e">
        <f t="shared" si="70"/>
        <v>#N/A</v>
      </c>
      <c r="BB14" s="267" t="e">
        <f t="shared" si="71"/>
        <v>#N/A</v>
      </c>
      <c r="BC14" s="275" t="e">
        <f t="shared" si="72"/>
        <v>#N/A</v>
      </c>
      <c r="BD14" s="267" t="e">
        <f t="shared" si="73"/>
        <v>#N/A</v>
      </c>
      <c r="BE14" s="275" t="e">
        <f t="shared" si="74"/>
        <v>#N/A</v>
      </c>
      <c r="BF14" s="267" t="e">
        <f t="shared" si="75"/>
        <v>#N/A</v>
      </c>
      <c r="BG14" s="275" t="e">
        <f t="shared" si="76"/>
        <v>#N/A</v>
      </c>
      <c r="BH14" s="267"/>
      <c r="BI14" s="275">
        <f t="shared" si="77"/>
        <v>0</v>
      </c>
      <c r="BJ14" s="267"/>
      <c r="BK14" s="275">
        <f t="shared" si="27"/>
        <v>0</v>
      </c>
      <c r="BL14" s="269">
        <v>69</v>
      </c>
      <c r="BM14" s="276"/>
      <c r="BN14" s="271"/>
      <c r="BO14" s="277" t="e">
        <f t="shared" si="5"/>
        <v>#N/A</v>
      </c>
      <c r="BP14" s="273"/>
      <c r="BQ14" s="273"/>
      <c r="BR14" s="273" t="e">
        <f t="shared" si="6"/>
        <v>#N/A</v>
      </c>
    </row>
    <row r="15" spans="1:152">
      <c r="A15" s="257">
        <f t="shared" si="7"/>
        <v>44865</v>
      </c>
      <c r="B15" s="258">
        <v>12</v>
      </c>
      <c r="C15" s="259">
        <f>[1]master!K16</f>
        <v>1340</v>
      </c>
      <c r="D15" s="260">
        <f t="shared" si="8"/>
        <v>100</v>
      </c>
      <c r="E15" s="261" t="e">
        <f t="shared" si="0"/>
        <v>#N/A</v>
      </c>
      <c r="F15" s="265" t="e">
        <f t="shared" si="12"/>
        <v>#N/A</v>
      </c>
      <c r="G15" s="263" t="e">
        <f t="shared" si="41"/>
        <v>#N/A</v>
      </c>
      <c r="H15" s="264" t="e">
        <f t="shared" si="24"/>
        <v>#N/A</v>
      </c>
      <c r="I15" s="305" t="e">
        <f t="shared" si="42"/>
        <v>#N/A</v>
      </c>
      <c r="J15" s="264" t="e">
        <f t="shared" si="43"/>
        <v>#N/A</v>
      </c>
      <c r="K15" s="267" t="e">
        <f t="shared" si="44"/>
        <v>#N/A</v>
      </c>
      <c r="L15" s="264" t="e">
        <f t="shared" si="9"/>
        <v>#N/A</v>
      </c>
      <c r="M15" s="307" t="e">
        <f t="shared" si="28"/>
        <v>#N/A</v>
      </c>
      <c r="N15" s="264" t="e">
        <f t="shared" si="29"/>
        <v>#N/A</v>
      </c>
      <c r="O15" s="267" t="e">
        <f t="shared" si="45"/>
        <v>#N/A</v>
      </c>
      <c r="P15" s="264" t="e">
        <f t="shared" si="30"/>
        <v>#N/A</v>
      </c>
      <c r="Q15" s="267" t="e">
        <f t="shared" si="46"/>
        <v>#N/A</v>
      </c>
      <c r="R15" s="264" t="e">
        <f t="shared" si="31"/>
        <v>#N/A</v>
      </c>
      <c r="S15" s="267" t="e">
        <f t="shared" si="47"/>
        <v>#N/A</v>
      </c>
      <c r="T15" s="264" t="e">
        <f t="shared" si="13"/>
        <v>#N/A</v>
      </c>
      <c r="U15" s="267" t="e">
        <f t="shared" si="48"/>
        <v>#N/A</v>
      </c>
      <c r="V15" s="265" t="e">
        <f t="shared" si="13"/>
        <v>#N/A</v>
      </c>
      <c r="W15" s="266" t="e">
        <f t="shared" si="49"/>
        <v>#N/A</v>
      </c>
      <c r="X15" s="265" t="e">
        <f t="shared" ref="X15" si="110">W15-W14</f>
        <v>#N/A</v>
      </c>
      <c r="Y15" s="266" t="e">
        <f t="shared" si="51"/>
        <v>#N/A</v>
      </c>
      <c r="Z15" s="265" t="e">
        <f t="shared" ref="Z15" si="111">Y15-Y14</f>
        <v>#N/A</v>
      </c>
      <c r="AA15" s="267" t="e">
        <f t="shared" si="53"/>
        <v>#N/A</v>
      </c>
      <c r="AB15" s="265" t="e">
        <f t="shared" ref="AB15" si="112">AA15-AA14</f>
        <v>#N/A</v>
      </c>
      <c r="AC15" s="267" t="e">
        <f t="shared" si="55"/>
        <v>#N/A</v>
      </c>
      <c r="AD15" s="265" t="e">
        <f t="shared" ref="AD15" si="113">AC15-AC14</f>
        <v>#N/A</v>
      </c>
      <c r="AE15" s="267" t="e">
        <f t="shared" si="57"/>
        <v>#N/A</v>
      </c>
      <c r="AF15" s="265" t="e">
        <f t="shared" ref="AF15" si="114">AE15-AE14</f>
        <v>#N/A</v>
      </c>
      <c r="AG15" s="267" t="e">
        <f t="shared" si="59"/>
        <v>#N/A</v>
      </c>
      <c r="AH15" s="265" t="e">
        <f t="shared" ref="AH15" si="115">AG15-AG14</f>
        <v>#N/A</v>
      </c>
      <c r="AI15" s="266" t="e">
        <f t="shared" si="61"/>
        <v>#N/A</v>
      </c>
      <c r="AJ15" s="265" t="e">
        <f t="shared" ref="AJ15" si="116">AI15-AI14</f>
        <v>#N/A</v>
      </c>
      <c r="AK15" s="266" t="e">
        <f t="shared" si="63"/>
        <v>#N/A</v>
      </c>
      <c r="AL15" s="265" t="e">
        <f t="shared" ref="AL15" si="117">AK15-AK14</f>
        <v>#N/A</v>
      </c>
      <c r="AM15" s="269">
        <v>56</v>
      </c>
      <c r="AN15" s="270"/>
      <c r="AO15" s="271">
        <f t="shared" si="22"/>
        <v>0</v>
      </c>
      <c r="AP15" s="271"/>
      <c r="AQ15" s="273" t="e">
        <f t="shared" si="40"/>
        <v>#N/A</v>
      </c>
      <c r="AR15" s="273" t="e">
        <f t="shared" si="40"/>
        <v>#N/A</v>
      </c>
      <c r="AS15" s="274">
        <v>1920</v>
      </c>
      <c r="AT15" s="267" t="e">
        <f t="shared" si="25"/>
        <v>#N/A</v>
      </c>
      <c r="AU15" s="275" t="e">
        <f t="shared" si="26"/>
        <v>#N/A</v>
      </c>
      <c r="AV15" s="267" t="e">
        <f t="shared" si="65"/>
        <v>#N/A</v>
      </c>
      <c r="AW15" s="275" t="e">
        <f t="shared" si="66"/>
        <v>#N/A</v>
      </c>
      <c r="AX15" s="267" t="e">
        <f t="shared" si="67"/>
        <v>#N/A</v>
      </c>
      <c r="AY15" s="275" t="e">
        <f t="shared" si="68"/>
        <v>#N/A</v>
      </c>
      <c r="AZ15" s="267" t="e">
        <f t="shared" si="69"/>
        <v>#N/A</v>
      </c>
      <c r="BA15" s="275" t="e">
        <f t="shared" si="70"/>
        <v>#N/A</v>
      </c>
      <c r="BB15" s="267" t="e">
        <f t="shared" si="71"/>
        <v>#N/A</v>
      </c>
      <c r="BC15" s="275" t="e">
        <f t="shared" si="72"/>
        <v>#N/A</v>
      </c>
      <c r="BD15" s="267" t="e">
        <f t="shared" si="73"/>
        <v>#N/A</v>
      </c>
      <c r="BE15" s="275" t="e">
        <f t="shared" si="74"/>
        <v>#N/A</v>
      </c>
      <c r="BF15" s="267" t="e">
        <f t="shared" si="75"/>
        <v>#N/A</v>
      </c>
      <c r="BG15" s="275" t="e">
        <f t="shared" si="76"/>
        <v>#N/A</v>
      </c>
      <c r="BH15" s="267"/>
      <c r="BI15" s="275">
        <f t="shared" si="77"/>
        <v>0</v>
      </c>
      <c r="BJ15" s="267"/>
      <c r="BK15" s="275">
        <f t="shared" si="27"/>
        <v>0</v>
      </c>
      <c r="BL15" s="269">
        <v>71</v>
      </c>
      <c r="BM15" s="276"/>
      <c r="BN15" s="271"/>
      <c r="BO15" s="277" t="e">
        <f t="shared" si="5"/>
        <v>#N/A</v>
      </c>
      <c r="BP15" s="273"/>
      <c r="BQ15" s="273"/>
      <c r="BR15" s="273" t="e">
        <f t="shared" si="6"/>
        <v>#N/A</v>
      </c>
    </row>
    <row r="16" spans="1:152">
      <c r="A16" s="257">
        <f t="shared" si="7"/>
        <v>44872</v>
      </c>
      <c r="B16" s="258">
        <v>13</v>
      </c>
      <c r="C16" s="259">
        <f>[1]master!K17</f>
        <v>1440</v>
      </c>
      <c r="D16" s="260">
        <f t="shared" si="8"/>
        <v>100</v>
      </c>
      <c r="E16" s="261" t="e">
        <f t="shared" si="0"/>
        <v>#N/A</v>
      </c>
      <c r="F16" s="265" t="e">
        <f t="shared" si="12"/>
        <v>#N/A</v>
      </c>
      <c r="G16" s="263" t="e">
        <f t="shared" si="41"/>
        <v>#N/A</v>
      </c>
      <c r="H16" s="264" t="e">
        <f t="shared" si="24"/>
        <v>#N/A</v>
      </c>
      <c r="I16" s="305" t="e">
        <f t="shared" si="42"/>
        <v>#N/A</v>
      </c>
      <c r="J16" s="264" t="e">
        <f t="shared" si="43"/>
        <v>#N/A</v>
      </c>
      <c r="K16" s="267" t="e">
        <f t="shared" si="44"/>
        <v>#N/A</v>
      </c>
      <c r="L16" s="264" t="e">
        <f t="shared" si="9"/>
        <v>#N/A</v>
      </c>
      <c r="M16" s="307" t="e">
        <f t="shared" si="28"/>
        <v>#N/A</v>
      </c>
      <c r="N16" s="264" t="e">
        <f t="shared" si="29"/>
        <v>#N/A</v>
      </c>
      <c r="O16" s="267" t="e">
        <f t="shared" si="45"/>
        <v>#N/A</v>
      </c>
      <c r="P16" s="264" t="e">
        <f t="shared" si="30"/>
        <v>#N/A</v>
      </c>
      <c r="Q16" s="267" t="e">
        <f t="shared" si="46"/>
        <v>#N/A</v>
      </c>
      <c r="R16" s="264" t="e">
        <f t="shared" si="31"/>
        <v>#N/A</v>
      </c>
      <c r="S16" s="267" t="e">
        <f t="shared" si="47"/>
        <v>#N/A</v>
      </c>
      <c r="T16" s="264" t="e">
        <f t="shared" si="13"/>
        <v>#N/A</v>
      </c>
      <c r="U16" s="267" t="e">
        <f t="shared" si="48"/>
        <v>#N/A</v>
      </c>
      <c r="V16" s="265" t="e">
        <f t="shared" si="13"/>
        <v>#N/A</v>
      </c>
      <c r="W16" s="266" t="e">
        <f t="shared" si="49"/>
        <v>#N/A</v>
      </c>
      <c r="X16" s="265" t="e">
        <f t="shared" ref="X16" si="118">W16-W15</f>
        <v>#N/A</v>
      </c>
      <c r="Y16" s="266" t="e">
        <f t="shared" si="51"/>
        <v>#N/A</v>
      </c>
      <c r="Z16" s="265" t="e">
        <f t="shared" ref="Z16" si="119">Y16-Y15</f>
        <v>#N/A</v>
      </c>
      <c r="AA16" s="267" t="e">
        <f t="shared" si="53"/>
        <v>#N/A</v>
      </c>
      <c r="AB16" s="265" t="e">
        <f t="shared" ref="AB16" si="120">AA16-AA15</f>
        <v>#N/A</v>
      </c>
      <c r="AC16" s="267" t="e">
        <f t="shared" si="55"/>
        <v>#N/A</v>
      </c>
      <c r="AD16" s="265" t="e">
        <f t="shared" ref="AD16" si="121">AC16-AC15</f>
        <v>#N/A</v>
      </c>
      <c r="AE16" s="267" t="e">
        <f t="shared" si="57"/>
        <v>#N/A</v>
      </c>
      <c r="AF16" s="265" t="e">
        <f t="shared" ref="AF16" si="122">AE16-AE15</f>
        <v>#N/A</v>
      </c>
      <c r="AG16" s="267" t="e">
        <f t="shared" si="59"/>
        <v>#N/A</v>
      </c>
      <c r="AH16" s="265" t="e">
        <f t="shared" ref="AH16" si="123">AG16-AG15</f>
        <v>#N/A</v>
      </c>
      <c r="AI16" s="266" t="e">
        <f t="shared" si="61"/>
        <v>#N/A</v>
      </c>
      <c r="AJ16" s="265" t="e">
        <f t="shared" ref="AJ16" si="124">AI16-AI15</f>
        <v>#N/A</v>
      </c>
      <c r="AK16" s="266" t="e">
        <f t="shared" si="63"/>
        <v>#N/A</v>
      </c>
      <c r="AL16" s="265" t="e">
        <f t="shared" ref="AL16" si="125">AK16-AK15</f>
        <v>#N/A</v>
      </c>
      <c r="AM16" s="269">
        <v>61</v>
      </c>
      <c r="AN16" s="270"/>
      <c r="AO16" s="271">
        <f t="shared" si="22"/>
        <v>0</v>
      </c>
      <c r="AP16" s="271"/>
      <c r="AQ16" s="273" t="e">
        <f t="shared" si="40"/>
        <v>#N/A</v>
      </c>
      <c r="AR16" s="273" t="e">
        <f t="shared" si="40"/>
        <v>#N/A</v>
      </c>
      <c r="AS16" s="274">
        <v>2045</v>
      </c>
      <c r="AT16" s="267" t="e">
        <f t="shared" si="25"/>
        <v>#N/A</v>
      </c>
      <c r="AU16" s="275" t="e">
        <f t="shared" si="26"/>
        <v>#N/A</v>
      </c>
      <c r="AV16" s="267" t="e">
        <f t="shared" si="65"/>
        <v>#N/A</v>
      </c>
      <c r="AW16" s="275" t="e">
        <f t="shared" si="66"/>
        <v>#N/A</v>
      </c>
      <c r="AX16" s="267" t="e">
        <f t="shared" si="67"/>
        <v>#N/A</v>
      </c>
      <c r="AY16" s="275" t="e">
        <f t="shared" si="68"/>
        <v>#N/A</v>
      </c>
      <c r="AZ16" s="267" t="e">
        <f t="shared" si="69"/>
        <v>#N/A</v>
      </c>
      <c r="BA16" s="275" t="e">
        <f t="shared" si="70"/>
        <v>#N/A</v>
      </c>
      <c r="BB16" s="267" t="e">
        <f t="shared" si="71"/>
        <v>#N/A</v>
      </c>
      <c r="BC16" s="275" t="e">
        <f t="shared" si="72"/>
        <v>#N/A</v>
      </c>
      <c r="BD16" s="267" t="e">
        <f t="shared" si="73"/>
        <v>#N/A</v>
      </c>
      <c r="BE16" s="275" t="e">
        <f t="shared" si="74"/>
        <v>#N/A</v>
      </c>
      <c r="BF16" s="267" t="e">
        <f t="shared" si="75"/>
        <v>#N/A</v>
      </c>
      <c r="BG16" s="275" t="e">
        <f t="shared" si="76"/>
        <v>#N/A</v>
      </c>
      <c r="BH16" s="267"/>
      <c r="BI16" s="275">
        <f t="shared" si="77"/>
        <v>0</v>
      </c>
      <c r="BJ16" s="267"/>
      <c r="BK16" s="275">
        <f t="shared" si="27"/>
        <v>0</v>
      </c>
      <c r="BL16" s="269">
        <v>75</v>
      </c>
      <c r="BM16" s="276"/>
      <c r="BN16" s="271"/>
      <c r="BO16" s="277" t="e">
        <f t="shared" si="5"/>
        <v>#N/A</v>
      </c>
      <c r="BP16" s="273"/>
      <c r="BQ16" s="273"/>
      <c r="BR16" s="273" t="e">
        <f t="shared" si="6"/>
        <v>#N/A</v>
      </c>
    </row>
    <row r="17" spans="1:70">
      <c r="A17" s="257">
        <f t="shared" si="7"/>
        <v>44879</v>
      </c>
      <c r="B17" s="258">
        <v>14</v>
      </c>
      <c r="C17" s="259">
        <f>[1]master!K18</f>
        <v>1540</v>
      </c>
      <c r="D17" s="260">
        <f t="shared" si="8"/>
        <v>100</v>
      </c>
      <c r="E17" s="261" t="e">
        <f t="shared" si="0"/>
        <v>#N/A</v>
      </c>
      <c r="F17" s="265" t="e">
        <f t="shared" si="12"/>
        <v>#N/A</v>
      </c>
      <c r="G17" s="263" t="e">
        <f t="shared" si="41"/>
        <v>#N/A</v>
      </c>
      <c r="H17" s="264" t="e">
        <f t="shared" si="24"/>
        <v>#N/A</v>
      </c>
      <c r="I17" s="305" t="e">
        <f t="shared" si="42"/>
        <v>#N/A</v>
      </c>
      <c r="J17" s="264" t="e">
        <f t="shared" si="43"/>
        <v>#N/A</v>
      </c>
      <c r="K17" s="267" t="e">
        <f t="shared" si="44"/>
        <v>#N/A</v>
      </c>
      <c r="L17" s="264" t="e">
        <f t="shared" si="9"/>
        <v>#N/A</v>
      </c>
      <c r="M17" s="307" t="e">
        <f t="shared" si="28"/>
        <v>#N/A</v>
      </c>
      <c r="N17" s="264" t="e">
        <f t="shared" si="29"/>
        <v>#N/A</v>
      </c>
      <c r="O17" s="267" t="e">
        <f t="shared" si="45"/>
        <v>#N/A</v>
      </c>
      <c r="P17" s="264" t="e">
        <f t="shared" si="30"/>
        <v>#N/A</v>
      </c>
      <c r="Q17" s="267" t="e">
        <f t="shared" si="46"/>
        <v>#N/A</v>
      </c>
      <c r="R17" s="264" t="e">
        <f t="shared" si="31"/>
        <v>#N/A</v>
      </c>
      <c r="S17" s="267" t="e">
        <f t="shared" si="47"/>
        <v>#N/A</v>
      </c>
      <c r="T17" s="264" t="e">
        <f t="shared" si="13"/>
        <v>#N/A</v>
      </c>
      <c r="U17" s="267" t="e">
        <f t="shared" si="48"/>
        <v>#N/A</v>
      </c>
      <c r="V17" s="265" t="e">
        <f t="shared" si="13"/>
        <v>#N/A</v>
      </c>
      <c r="W17" s="266" t="e">
        <f t="shared" si="49"/>
        <v>#N/A</v>
      </c>
      <c r="X17" s="265" t="e">
        <f t="shared" ref="X17" si="126">W17-W16</f>
        <v>#N/A</v>
      </c>
      <c r="Y17" s="266" t="e">
        <f t="shared" si="51"/>
        <v>#N/A</v>
      </c>
      <c r="Z17" s="265" t="e">
        <f t="shared" ref="Z17" si="127">Y17-Y16</f>
        <v>#N/A</v>
      </c>
      <c r="AA17" s="267" t="e">
        <f t="shared" si="53"/>
        <v>#N/A</v>
      </c>
      <c r="AB17" s="265" t="e">
        <f t="shared" ref="AB17" si="128">AA17-AA16</f>
        <v>#N/A</v>
      </c>
      <c r="AC17" s="267" t="e">
        <f t="shared" si="55"/>
        <v>#N/A</v>
      </c>
      <c r="AD17" s="265" t="e">
        <f t="shared" ref="AD17" si="129">AC17-AC16</f>
        <v>#N/A</v>
      </c>
      <c r="AE17" s="267" t="e">
        <f t="shared" si="57"/>
        <v>#N/A</v>
      </c>
      <c r="AF17" s="265" t="e">
        <f t="shared" ref="AF17" si="130">AE17-AE16</f>
        <v>#N/A</v>
      </c>
      <c r="AG17" s="267" t="e">
        <f t="shared" si="59"/>
        <v>#N/A</v>
      </c>
      <c r="AH17" s="265" t="e">
        <f t="shared" ref="AH17" si="131">AG17-AG16</f>
        <v>#N/A</v>
      </c>
      <c r="AI17" s="266" t="e">
        <f t="shared" si="61"/>
        <v>#N/A</v>
      </c>
      <c r="AJ17" s="265" t="e">
        <f t="shared" ref="AJ17" si="132">AI17-AI16</f>
        <v>#N/A</v>
      </c>
      <c r="AK17" s="266" t="e">
        <f t="shared" si="63"/>
        <v>#N/A</v>
      </c>
      <c r="AL17" s="265" t="e">
        <f t="shared" ref="AL17" si="133">AK17-AK16</f>
        <v>#N/A</v>
      </c>
      <c r="AM17" s="269">
        <v>67</v>
      </c>
      <c r="AN17" s="270"/>
      <c r="AO17" s="271">
        <f t="shared" si="22"/>
        <v>0</v>
      </c>
      <c r="AP17" s="271"/>
      <c r="AQ17" s="273" t="e">
        <f t="shared" si="40"/>
        <v>#N/A</v>
      </c>
      <c r="AR17" s="273" t="e">
        <f t="shared" si="40"/>
        <v>#N/A</v>
      </c>
      <c r="AS17" s="274">
        <v>2170</v>
      </c>
      <c r="AT17" s="267" t="e">
        <f t="shared" si="25"/>
        <v>#N/A</v>
      </c>
      <c r="AU17" s="275" t="e">
        <f t="shared" si="26"/>
        <v>#N/A</v>
      </c>
      <c r="AV17" s="267" t="e">
        <f t="shared" si="65"/>
        <v>#N/A</v>
      </c>
      <c r="AW17" s="275" t="e">
        <f t="shared" si="66"/>
        <v>#N/A</v>
      </c>
      <c r="AX17" s="267" t="e">
        <f t="shared" si="67"/>
        <v>#N/A</v>
      </c>
      <c r="AY17" s="275" t="e">
        <f t="shared" si="68"/>
        <v>#N/A</v>
      </c>
      <c r="AZ17" s="267" t="e">
        <f t="shared" si="69"/>
        <v>#N/A</v>
      </c>
      <c r="BA17" s="275" t="e">
        <f t="shared" si="70"/>
        <v>#N/A</v>
      </c>
      <c r="BB17" s="267" t="e">
        <f t="shared" si="71"/>
        <v>#N/A</v>
      </c>
      <c r="BC17" s="275" t="e">
        <f t="shared" si="72"/>
        <v>#N/A</v>
      </c>
      <c r="BD17" s="267" t="e">
        <f t="shared" si="73"/>
        <v>#N/A</v>
      </c>
      <c r="BE17" s="275" t="e">
        <f t="shared" si="74"/>
        <v>#N/A</v>
      </c>
      <c r="BF17" s="267" t="e">
        <f t="shared" si="75"/>
        <v>#N/A</v>
      </c>
      <c r="BG17" s="275" t="e">
        <f t="shared" si="76"/>
        <v>#N/A</v>
      </c>
      <c r="BH17" s="267"/>
      <c r="BI17" s="275">
        <f t="shared" si="77"/>
        <v>0</v>
      </c>
      <c r="BJ17" s="267"/>
      <c r="BK17" s="275">
        <f t="shared" si="27"/>
        <v>0</v>
      </c>
      <c r="BL17" s="269">
        <v>80</v>
      </c>
      <c r="BM17" s="276"/>
      <c r="BN17" s="271"/>
      <c r="BO17" s="277" t="e">
        <f t="shared" si="5"/>
        <v>#N/A</v>
      </c>
      <c r="BP17" s="273"/>
      <c r="BQ17" s="273"/>
      <c r="BR17" s="273" t="e">
        <f t="shared" si="6"/>
        <v>#N/A</v>
      </c>
    </row>
    <row r="18" spans="1:70">
      <c r="A18" s="257">
        <f t="shared" si="7"/>
        <v>44886</v>
      </c>
      <c r="B18" s="258">
        <v>15</v>
      </c>
      <c r="C18" s="259">
        <f>[1]master!K19</f>
        <v>1650</v>
      </c>
      <c r="D18" s="260">
        <f t="shared" si="8"/>
        <v>110</v>
      </c>
      <c r="E18" s="261" t="e">
        <f t="shared" si="0"/>
        <v>#N/A</v>
      </c>
      <c r="F18" s="265" t="e">
        <f t="shared" si="12"/>
        <v>#N/A</v>
      </c>
      <c r="G18" s="267" t="e">
        <f t="shared" si="41"/>
        <v>#N/A</v>
      </c>
      <c r="H18" s="264" t="e">
        <f t="shared" si="24"/>
        <v>#N/A</v>
      </c>
      <c r="I18" s="267" t="e">
        <f t="shared" si="42"/>
        <v>#N/A</v>
      </c>
      <c r="J18" s="264" t="e">
        <f t="shared" si="43"/>
        <v>#N/A</v>
      </c>
      <c r="K18" s="267" t="e">
        <f t="shared" si="44"/>
        <v>#N/A</v>
      </c>
      <c r="L18" s="264" t="e">
        <f t="shared" si="9"/>
        <v>#N/A</v>
      </c>
      <c r="M18" s="307" t="e">
        <f t="shared" si="28"/>
        <v>#N/A</v>
      </c>
      <c r="N18" s="264" t="e">
        <f t="shared" si="29"/>
        <v>#N/A</v>
      </c>
      <c r="O18" s="267" t="e">
        <f t="shared" si="45"/>
        <v>#N/A</v>
      </c>
      <c r="P18" s="264" t="e">
        <f t="shared" si="30"/>
        <v>#N/A</v>
      </c>
      <c r="Q18" s="267" t="e">
        <f t="shared" si="46"/>
        <v>#N/A</v>
      </c>
      <c r="R18" s="264" t="e">
        <f t="shared" si="31"/>
        <v>#N/A</v>
      </c>
      <c r="S18" s="267" t="e">
        <f t="shared" si="47"/>
        <v>#N/A</v>
      </c>
      <c r="T18" s="264" t="e">
        <f t="shared" si="13"/>
        <v>#N/A</v>
      </c>
      <c r="U18" s="267" t="e">
        <f t="shared" si="48"/>
        <v>#N/A</v>
      </c>
      <c r="V18" s="265" t="e">
        <f t="shared" si="13"/>
        <v>#N/A</v>
      </c>
      <c r="W18" s="266" t="e">
        <f t="shared" si="49"/>
        <v>#N/A</v>
      </c>
      <c r="X18" s="265" t="e">
        <f t="shared" ref="X18" si="134">W18-W17</f>
        <v>#N/A</v>
      </c>
      <c r="Y18" s="266" t="e">
        <f t="shared" si="51"/>
        <v>#N/A</v>
      </c>
      <c r="Z18" s="265" t="e">
        <f t="shared" ref="Z18" si="135">Y18-Y17</f>
        <v>#N/A</v>
      </c>
      <c r="AA18" s="267" t="e">
        <f t="shared" si="53"/>
        <v>#N/A</v>
      </c>
      <c r="AB18" s="265" t="e">
        <f t="shared" ref="AB18" si="136">AA18-AA17</f>
        <v>#N/A</v>
      </c>
      <c r="AC18" s="267" t="e">
        <f t="shared" si="55"/>
        <v>#N/A</v>
      </c>
      <c r="AD18" s="265" t="e">
        <f t="shared" ref="AD18" si="137">AC18-AC17</f>
        <v>#N/A</v>
      </c>
      <c r="AE18" s="267" t="e">
        <f t="shared" si="57"/>
        <v>#N/A</v>
      </c>
      <c r="AF18" s="265" t="e">
        <f t="shared" ref="AF18" si="138">AE18-AE17</f>
        <v>#N/A</v>
      </c>
      <c r="AG18" s="267" t="e">
        <f t="shared" si="59"/>
        <v>#N/A</v>
      </c>
      <c r="AH18" s="265" t="e">
        <f t="shared" ref="AH18" si="139">AG18-AG17</f>
        <v>#N/A</v>
      </c>
      <c r="AI18" s="266" t="e">
        <f t="shared" si="61"/>
        <v>#N/A</v>
      </c>
      <c r="AJ18" s="265" t="e">
        <f t="shared" ref="AJ18" si="140">AI18-AI17</f>
        <v>#N/A</v>
      </c>
      <c r="AK18" s="266" t="e">
        <f t="shared" si="63"/>
        <v>#N/A</v>
      </c>
      <c r="AL18" s="265" t="e">
        <f t="shared" ref="AL18" si="141">AK18-AK17</f>
        <v>#N/A</v>
      </c>
      <c r="AM18" s="269">
        <v>74</v>
      </c>
      <c r="AN18" s="270"/>
      <c r="AO18" s="271">
        <f t="shared" si="22"/>
        <v>0</v>
      </c>
      <c r="AP18" s="271"/>
      <c r="AQ18" s="273" t="e">
        <f t="shared" si="40"/>
        <v>#N/A</v>
      </c>
      <c r="AR18" s="273" t="e">
        <f t="shared" si="40"/>
        <v>#N/A</v>
      </c>
      <c r="AS18" s="274">
        <v>2295</v>
      </c>
      <c r="AT18" s="267" t="e">
        <f t="shared" si="25"/>
        <v>#N/A</v>
      </c>
      <c r="AU18" s="275" t="e">
        <f t="shared" si="26"/>
        <v>#N/A</v>
      </c>
      <c r="AV18" s="267" t="e">
        <f t="shared" si="65"/>
        <v>#N/A</v>
      </c>
      <c r="AW18" s="275" t="e">
        <f t="shared" si="66"/>
        <v>#N/A</v>
      </c>
      <c r="AX18" s="267" t="e">
        <f t="shared" si="67"/>
        <v>#N/A</v>
      </c>
      <c r="AY18" s="275" t="e">
        <f t="shared" si="68"/>
        <v>#N/A</v>
      </c>
      <c r="AZ18" s="267" t="e">
        <f t="shared" si="69"/>
        <v>#N/A</v>
      </c>
      <c r="BA18" s="275" t="e">
        <f t="shared" si="70"/>
        <v>#N/A</v>
      </c>
      <c r="BB18" s="267" t="e">
        <f t="shared" si="71"/>
        <v>#N/A</v>
      </c>
      <c r="BC18" s="275" t="e">
        <f t="shared" si="72"/>
        <v>#N/A</v>
      </c>
      <c r="BD18" s="267" t="e">
        <f t="shared" si="73"/>
        <v>#N/A</v>
      </c>
      <c r="BE18" s="275" t="e">
        <f t="shared" si="74"/>
        <v>#N/A</v>
      </c>
      <c r="BF18" s="267" t="e">
        <f t="shared" si="75"/>
        <v>#N/A</v>
      </c>
      <c r="BG18" s="275" t="e">
        <f t="shared" si="76"/>
        <v>#N/A</v>
      </c>
      <c r="BH18" s="267"/>
      <c r="BI18" s="275">
        <f t="shared" si="77"/>
        <v>0</v>
      </c>
      <c r="BJ18" s="267"/>
      <c r="BK18" s="275">
        <f t="shared" si="27"/>
        <v>0</v>
      </c>
      <c r="BL18" s="269">
        <v>85</v>
      </c>
      <c r="BM18" s="276"/>
      <c r="BN18" s="271"/>
      <c r="BO18" s="277" t="e">
        <f t="shared" si="5"/>
        <v>#N/A</v>
      </c>
      <c r="BP18" s="273"/>
      <c r="BQ18" s="273"/>
      <c r="BR18" s="273" t="e">
        <f t="shared" si="6"/>
        <v>#N/A</v>
      </c>
    </row>
    <row r="19" spans="1:70">
      <c r="A19" s="257">
        <f t="shared" si="7"/>
        <v>44893</v>
      </c>
      <c r="B19" s="258">
        <v>16</v>
      </c>
      <c r="C19" s="259">
        <f>[1]master!K20</f>
        <v>1780</v>
      </c>
      <c r="D19" s="260">
        <f t="shared" si="8"/>
        <v>130</v>
      </c>
      <c r="E19" s="261" t="e">
        <f t="shared" si="0"/>
        <v>#N/A</v>
      </c>
      <c r="F19" s="265" t="e">
        <f t="shared" si="12"/>
        <v>#N/A</v>
      </c>
      <c r="G19" s="267" t="e">
        <f t="shared" si="41"/>
        <v>#N/A</v>
      </c>
      <c r="H19" s="264" t="e">
        <f t="shared" si="24"/>
        <v>#N/A</v>
      </c>
      <c r="I19" s="267" t="e">
        <f t="shared" si="42"/>
        <v>#N/A</v>
      </c>
      <c r="J19" s="264" t="e">
        <f t="shared" si="43"/>
        <v>#N/A</v>
      </c>
      <c r="K19" s="267" t="e">
        <f t="shared" si="44"/>
        <v>#N/A</v>
      </c>
      <c r="L19" s="264" t="e">
        <f t="shared" si="9"/>
        <v>#N/A</v>
      </c>
      <c r="M19" s="307" t="e">
        <f t="shared" si="28"/>
        <v>#N/A</v>
      </c>
      <c r="N19" s="264" t="e">
        <f t="shared" si="29"/>
        <v>#N/A</v>
      </c>
      <c r="O19" s="267" t="e">
        <f t="shared" si="45"/>
        <v>#N/A</v>
      </c>
      <c r="P19" s="264" t="e">
        <f t="shared" si="30"/>
        <v>#N/A</v>
      </c>
      <c r="Q19" s="267" t="e">
        <f t="shared" si="46"/>
        <v>#N/A</v>
      </c>
      <c r="R19" s="264" t="e">
        <f t="shared" si="31"/>
        <v>#N/A</v>
      </c>
      <c r="S19" s="267" t="e">
        <f t="shared" si="47"/>
        <v>#N/A</v>
      </c>
      <c r="T19" s="264" t="e">
        <f t="shared" si="13"/>
        <v>#N/A</v>
      </c>
      <c r="U19" s="267" t="e">
        <f t="shared" si="48"/>
        <v>#N/A</v>
      </c>
      <c r="V19" s="265" t="e">
        <f t="shared" si="13"/>
        <v>#N/A</v>
      </c>
      <c r="W19" s="266" t="e">
        <f t="shared" si="49"/>
        <v>#N/A</v>
      </c>
      <c r="X19" s="265" t="e">
        <f t="shared" ref="X19" si="142">W19-W18</f>
        <v>#N/A</v>
      </c>
      <c r="Y19" s="266" t="e">
        <f t="shared" si="51"/>
        <v>#N/A</v>
      </c>
      <c r="Z19" s="265" t="e">
        <f t="shared" ref="Z19" si="143">Y19-Y18</f>
        <v>#N/A</v>
      </c>
      <c r="AA19" s="267" t="e">
        <f t="shared" si="53"/>
        <v>#N/A</v>
      </c>
      <c r="AB19" s="265" t="e">
        <f t="shared" ref="AB19" si="144">AA19-AA18</f>
        <v>#N/A</v>
      </c>
      <c r="AC19" s="267" t="e">
        <f t="shared" si="55"/>
        <v>#N/A</v>
      </c>
      <c r="AD19" s="265" t="e">
        <f t="shared" ref="AD19" si="145">AC19-AC18</f>
        <v>#N/A</v>
      </c>
      <c r="AE19" s="267" t="e">
        <f t="shared" si="57"/>
        <v>#N/A</v>
      </c>
      <c r="AF19" s="265" t="e">
        <f t="shared" ref="AF19" si="146">AE19-AE18</f>
        <v>#N/A</v>
      </c>
      <c r="AG19" s="267" t="e">
        <f t="shared" si="59"/>
        <v>#N/A</v>
      </c>
      <c r="AH19" s="265" t="e">
        <f t="shared" ref="AH19" si="147">AG19-AG18</f>
        <v>#N/A</v>
      </c>
      <c r="AI19" s="266" t="e">
        <f t="shared" si="61"/>
        <v>#N/A</v>
      </c>
      <c r="AJ19" s="265" t="e">
        <f t="shared" ref="AJ19" si="148">AI19-AI18</f>
        <v>#N/A</v>
      </c>
      <c r="AK19" s="266" t="e">
        <f t="shared" si="63"/>
        <v>#N/A</v>
      </c>
      <c r="AL19" s="265" t="e">
        <f t="shared" ref="AL19" si="149">AK19-AK18</f>
        <v>#N/A</v>
      </c>
      <c r="AM19" s="269">
        <v>82</v>
      </c>
      <c r="AN19" s="270"/>
      <c r="AO19" s="271">
        <f t="shared" si="22"/>
        <v>0</v>
      </c>
      <c r="AP19" s="271"/>
      <c r="AQ19" s="273" t="e">
        <f t="shared" si="40"/>
        <v>#N/A</v>
      </c>
      <c r="AR19" s="273" t="e">
        <f t="shared" si="40"/>
        <v>#N/A</v>
      </c>
      <c r="AS19" s="274">
        <v>2420</v>
      </c>
      <c r="AT19" s="267" t="e">
        <f t="shared" si="25"/>
        <v>#N/A</v>
      </c>
      <c r="AU19" s="275" t="e">
        <f t="shared" si="26"/>
        <v>#N/A</v>
      </c>
      <c r="AV19" s="267" t="e">
        <f t="shared" si="65"/>
        <v>#N/A</v>
      </c>
      <c r="AW19" s="275" t="e">
        <f t="shared" si="66"/>
        <v>#N/A</v>
      </c>
      <c r="AX19" s="267" t="e">
        <f t="shared" si="67"/>
        <v>#N/A</v>
      </c>
      <c r="AY19" s="275" t="e">
        <f t="shared" si="68"/>
        <v>#N/A</v>
      </c>
      <c r="AZ19" s="267" t="e">
        <f t="shared" si="69"/>
        <v>#N/A</v>
      </c>
      <c r="BA19" s="275" t="e">
        <f t="shared" si="70"/>
        <v>#N/A</v>
      </c>
      <c r="BB19" s="267" t="e">
        <f t="shared" si="71"/>
        <v>#N/A</v>
      </c>
      <c r="BC19" s="275" t="e">
        <f t="shared" si="72"/>
        <v>#N/A</v>
      </c>
      <c r="BD19" s="267" t="e">
        <f t="shared" si="73"/>
        <v>#N/A</v>
      </c>
      <c r="BE19" s="275" t="e">
        <f t="shared" si="74"/>
        <v>#N/A</v>
      </c>
      <c r="BF19" s="267" t="e">
        <f t="shared" si="75"/>
        <v>#N/A</v>
      </c>
      <c r="BG19" s="275" t="e">
        <f t="shared" si="76"/>
        <v>#N/A</v>
      </c>
      <c r="BH19" s="267"/>
      <c r="BI19" s="275">
        <f t="shared" si="77"/>
        <v>0</v>
      </c>
      <c r="BJ19" s="267"/>
      <c r="BK19" s="275">
        <f t="shared" si="27"/>
        <v>0</v>
      </c>
      <c r="BL19" s="269">
        <v>90</v>
      </c>
      <c r="BM19" s="276"/>
      <c r="BN19" s="271"/>
      <c r="BO19" s="277" t="e">
        <f t="shared" si="5"/>
        <v>#N/A</v>
      </c>
      <c r="BP19" s="273"/>
      <c r="BQ19" s="273"/>
      <c r="BR19" s="273" t="e">
        <f t="shared" si="6"/>
        <v>#N/A</v>
      </c>
    </row>
    <row r="20" spans="1:70">
      <c r="A20" s="257">
        <f t="shared" si="7"/>
        <v>44900</v>
      </c>
      <c r="B20" s="258">
        <v>17</v>
      </c>
      <c r="C20" s="259">
        <f>[1]master!K21</f>
        <v>1920</v>
      </c>
      <c r="D20" s="260">
        <f t="shared" si="8"/>
        <v>140</v>
      </c>
      <c r="E20" s="261" t="e">
        <f t="shared" si="0"/>
        <v>#N/A</v>
      </c>
      <c r="F20" s="265" t="e">
        <f t="shared" si="12"/>
        <v>#N/A</v>
      </c>
      <c r="G20" s="267" t="e">
        <f t="shared" si="41"/>
        <v>#N/A</v>
      </c>
      <c r="H20" s="264" t="e">
        <f t="shared" si="24"/>
        <v>#N/A</v>
      </c>
      <c r="I20" s="267" t="e">
        <f t="shared" si="42"/>
        <v>#N/A</v>
      </c>
      <c r="J20" s="264" t="e">
        <f t="shared" si="43"/>
        <v>#N/A</v>
      </c>
      <c r="K20" s="267" t="e">
        <f t="shared" si="44"/>
        <v>#N/A</v>
      </c>
      <c r="L20" s="264" t="e">
        <f t="shared" si="9"/>
        <v>#N/A</v>
      </c>
      <c r="M20" s="307" t="e">
        <f t="shared" si="28"/>
        <v>#N/A</v>
      </c>
      <c r="N20" s="264" t="e">
        <f t="shared" si="29"/>
        <v>#N/A</v>
      </c>
      <c r="O20" s="267" t="e">
        <f t="shared" si="45"/>
        <v>#N/A</v>
      </c>
      <c r="P20" s="264" t="e">
        <f t="shared" si="30"/>
        <v>#N/A</v>
      </c>
      <c r="Q20" s="267" t="e">
        <f t="shared" si="46"/>
        <v>#N/A</v>
      </c>
      <c r="R20" s="264" t="e">
        <f t="shared" si="31"/>
        <v>#N/A</v>
      </c>
      <c r="S20" s="267" t="e">
        <f t="shared" si="47"/>
        <v>#N/A</v>
      </c>
      <c r="T20" s="264" t="e">
        <f t="shared" si="13"/>
        <v>#N/A</v>
      </c>
      <c r="U20" s="267" t="e">
        <f t="shared" si="48"/>
        <v>#N/A</v>
      </c>
      <c r="V20" s="265" t="e">
        <f t="shared" si="13"/>
        <v>#N/A</v>
      </c>
      <c r="W20" s="266" t="e">
        <f t="shared" si="49"/>
        <v>#N/A</v>
      </c>
      <c r="X20" s="265" t="e">
        <f t="shared" ref="X20" si="150">W20-W19</f>
        <v>#N/A</v>
      </c>
      <c r="Y20" s="266" t="e">
        <f t="shared" si="51"/>
        <v>#N/A</v>
      </c>
      <c r="Z20" s="265" t="e">
        <f t="shared" ref="Z20" si="151">Y20-Y19</f>
        <v>#N/A</v>
      </c>
      <c r="AA20" s="267" t="e">
        <f t="shared" si="53"/>
        <v>#N/A</v>
      </c>
      <c r="AB20" s="265" t="e">
        <f t="shared" ref="AB20" si="152">AA20-AA19</f>
        <v>#N/A</v>
      </c>
      <c r="AC20" s="267" t="e">
        <f t="shared" si="55"/>
        <v>#N/A</v>
      </c>
      <c r="AD20" s="265" t="e">
        <f t="shared" ref="AD20" si="153">AC20-AC19</f>
        <v>#N/A</v>
      </c>
      <c r="AE20" s="267" t="e">
        <f t="shared" si="57"/>
        <v>#N/A</v>
      </c>
      <c r="AF20" s="265" t="e">
        <f t="shared" ref="AF20" si="154">AE20-AE19</f>
        <v>#N/A</v>
      </c>
      <c r="AG20" s="267" t="e">
        <f t="shared" si="59"/>
        <v>#N/A</v>
      </c>
      <c r="AH20" s="265" t="e">
        <f t="shared" ref="AH20" si="155">AG20-AG19</f>
        <v>#N/A</v>
      </c>
      <c r="AI20" s="266" t="e">
        <f t="shared" si="61"/>
        <v>#N/A</v>
      </c>
      <c r="AJ20" s="265" t="e">
        <f t="shared" ref="AJ20" si="156">AI20-AI19</f>
        <v>#N/A</v>
      </c>
      <c r="AK20" s="266" t="e">
        <f t="shared" si="63"/>
        <v>#N/A</v>
      </c>
      <c r="AL20" s="265" t="e">
        <f t="shared" ref="AL20" si="157">AK20-AK19</f>
        <v>#N/A</v>
      </c>
      <c r="AM20" s="269">
        <v>90</v>
      </c>
      <c r="AN20" s="270"/>
      <c r="AO20" s="271">
        <f t="shared" si="22"/>
        <v>0</v>
      </c>
      <c r="AP20" s="271"/>
      <c r="AQ20" s="273" t="e">
        <f t="shared" si="40"/>
        <v>#N/A</v>
      </c>
      <c r="AR20" s="273" t="e">
        <f t="shared" si="40"/>
        <v>#N/A</v>
      </c>
      <c r="AS20" s="274">
        <v>2560</v>
      </c>
      <c r="AT20" s="267" t="e">
        <f t="shared" si="25"/>
        <v>#N/A</v>
      </c>
      <c r="AU20" s="275" t="e">
        <f t="shared" si="26"/>
        <v>#N/A</v>
      </c>
      <c r="AV20" s="267" t="e">
        <f t="shared" si="65"/>
        <v>#N/A</v>
      </c>
      <c r="AW20" s="275" t="e">
        <f t="shared" si="66"/>
        <v>#N/A</v>
      </c>
      <c r="AX20" s="267" t="e">
        <f t="shared" si="67"/>
        <v>#N/A</v>
      </c>
      <c r="AY20" s="275" t="e">
        <f t="shared" si="68"/>
        <v>#N/A</v>
      </c>
      <c r="AZ20" s="267" t="e">
        <f t="shared" si="69"/>
        <v>#N/A</v>
      </c>
      <c r="BA20" s="275" t="e">
        <f t="shared" si="70"/>
        <v>#N/A</v>
      </c>
      <c r="BB20" s="267" t="e">
        <f t="shared" si="71"/>
        <v>#N/A</v>
      </c>
      <c r="BC20" s="275" t="e">
        <f t="shared" si="72"/>
        <v>#N/A</v>
      </c>
      <c r="BD20" s="267" t="e">
        <f t="shared" si="73"/>
        <v>#N/A</v>
      </c>
      <c r="BE20" s="275" t="e">
        <f t="shared" si="74"/>
        <v>#N/A</v>
      </c>
      <c r="BF20" s="267" t="e">
        <f t="shared" si="75"/>
        <v>#N/A</v>
      </c>
      <c r="BG20" s="275" t="e">
        <f t="shared" si="76"/>
        <v>#N/A</v>
      </c>
      <c r="BH20" s="267"/>
      <c r="BI20" s="275">
        <f t="shared" si="77"/>
        <v>0</v>
      </c>
      <c r="BJ20" s="267"/>
      <c r="BK20" s="275">
        <f t="shared" si="27"/>
        <v>0</v>
      </c>
      <c r="BL20" s="269">
        <v>95</v>
      </c>
      <c r="BM20" s="276"/>
      <c r="BN20" s="271"/>
      <c r="BO20" s="277" t="e">
        <f t="shared" si="5"/>
        <v>#N/A</v>
      </c>
      <c r="BP20" s="273"/>
      <c r="BQ20" s="273"/>
      <c r="BR20" s="273" t="e">
        <f t="shared" si="6"/>
        <v>#N/A</v>
      </c>
    </row>
    <row r="21" spans="1:70">
      <c r="A21" s="257">
        <f t="shared" si="7"/>
        <v>44907</v>
      </c>
      <c r="B21" s="258">
        <v>18</v>
      </c>
      <c r="C21" s="259">
        <f>[1]master!K22</f>
        <v>2060</v>
      </c>
      <c r="D21" s="260">
        <f t="shared" si="8"/>
        <v>140</v>
      </c>
      <c r="E21" s="261" t="e">
        <f t="shared" si="0"/>
        <v>#N/A</v>
      </c>
      <c r="F21" s="265" t="e">
        <f t="shared" si="12"/>
        <v>#N/A</v>
      </c>
      <c r="G21" s="267" t="e">
        <f t="shared" si="41"/>
        <v>#N/A</v>
      </c>
      <c r="H21" s="264" t="e">
        <f t="shared" si="24"/>
        <v>#N/A</v>
      </c>
      <c r="I21" s="267" t="e">
        <f t="shared" si="42"/>
        <v>#N/A</v>
      </c>
      <c r="J21" s="264" t="e">
        <f t="shared" si="43"/>
        <v>#N/A</v>
      </c>
      <c r="K21" s="267" t="e">
        <f t="shared" si="44"/>
        <v>#N/A</v>
      </c>
      <c r="L21" s="264" t="e">
        <f t="shared" si="9"/>
        <v>#N/A</v>
      </c>
      <c r="M21" s="307" t="e">
        <f t="shared" si="28"/>
        <v>#N/A</v>
      </c>
      <c r="N21" s="264" t="e">
        <f t="shared" si="29"/>
        <v>#N/A</v>
      </c>
      <c r="O21" s="267" t="e">
        <f t="shared" si="45"/>
        <v>#N/A</v>
      </c>
      <c r="P21" s="264" t="e">
        <f t="shared" si="30"/>
        <v>#N/A</v>
      </c>
      <c r="Q21" s="267" t="e">
        <f t="shared" si="46"/>
        <v>#N/A</v>
      </c>
      <c r="R21" s="264" t="e">
        <f t="shared" si="31"/>
        <v>#N/A</v>
      </c>
      <c r="S21" s="267" t="e">
        <f t="shared" si="47"/>
        <v>#N/A</v>
      </c>
      <c r="T21" s="264" t="e">
        <f t="shared" si="13"/>
        <v>#N/A</v>
      </c>
      <c r="U21" s="267" t="e">
        <f t="shared" si="48"/>
        <v>#N/A</v>
      </c>
      <c r="V21" s="265" t="e">
        <f t="shared" si="13"/>
        <v>#N/A</v>
      </c>
      <c r="W21" s="266" t="e">
        <f t="shared" si="49"/>
        <v>#N/A</v>
      </c>
      <c r="X21" s="265" t="e">
        <f t="shared" ref="X21" si="158">W21-W20</f>
        <v>#N/A</v>
      </c>
      <c r="Y21" s="266" t="e">
        <f t="shared" si="51"/>
        <v>#N/A</v>
      </c>
      <c r="Z21" s="265" t="e">
        <f t="shared" ref="Z21" si="159">Y21-Y20</f>
        <v>#N/A</v>
      </c>
      <c r="AA21" s="267" t="e">
        <f t="shared" si="53"/>
        <v>#N/A</v>
      </c>
      <c r="AB21" s="265" t="e">
        <f t="shared" ref="AB21" si="160">AA21-AA20</f>
        <v>#N/A</v>
      </c>
      <c r="AC21" s="267" t="e">
        <f t="shared" si="55"/>
        <v>#N/A</v>
      </c>
      <c r="AD21" s="265" t="e">
        <f t="shared" ref="AD21" si="161">AC21-AC20</f>
        <v>#N/A</v>
      </c>
      <c r="AE21" s="267" t="e">
        <f t="shared" si="57"/>
        <v>#N/A</v>
      </c>
      <c r="AF21" s="265" t="e">
        <f t="shared" ref="AF21" si="162">AE21-AE20</f>
        <v>#N/A</v>
      </c>
      <c r="AG21" s="267" t="e">
        <f t="shared" si="59"/>
        <v>#N/A</v>
      </c>
      <c r="AH21" s="265" t="e">
        <f t="shared" ref="AH21" si="163">AG21-AG20</f>
        <v>#N/A</v>
      </c>
      <c r="AI21" s="266" t="e">
        <f t="shared" si="61"/>
        <v>#N/A</v>
      </c>
      <c r="AJ21" s="265" t="e">
        <f t="shared" ref="AJ21" si="164">AI21-AI20</f>
        <v>#N/A</v>
      </c>
      <c r="AK21" s="266" t="e">
        <f t="shared" si="63"/>
        <v>#N/A</v>
      </c>
      <c r="AL21" s="265" t="e">
        <f t="shared" ref="AL21" si="165">AK21-AK20</f>
        <v>#N/A</v>
      </c>
      <c r="AM21" s="269">
        <v>97</v>
      </c>
      <c r="AN21" s="270"/>
      <c r="AO21" s="271">
        <f t="shared" si="22"/>
        <v>0</v>
      </c>
      <c r="AP21" s="271"/>
      <c r="AQ21" s="273" t="e">
        <f t="shared" ref="AQ21:AR31" si="166">IF(DE24&gt;0,DE24,NA())</f>
        <v>#N/A</v>
      </c>
      <c r="AR21" s="273" t="e">
        <f t="shared" si="166"/>
        <v>#N/A</v>
      </c>
      <c r="AS21" s="274">
        <v>2715</v>
      </c>
      <c r="AT21" s="267" t="e">
        <f t="shared" si="25"/>
        <v>#N/A</v>
      </c>
      <c r="AU21" s="275" t="e">
        <f t="shared" si="26"/>
        <v>#N/A</v>
      </c>
      <c r="AV21" s="267" t="e">
        <f t="shared" si="65"/>
        <v>#N/A</v>
      </c>
      <c r="AW21" s="275" t="e">
        <f t="shared" si="66"/>
        <v>#N/A</v>
      </c>
      <c r="AX21" s="267" t="e">
        <f t="shared" si="67"/>
        <v>#N/A</v>
      </c>
      <c r="AY21" s="275" t="e">
        <f t="shared" si="68"/>
        <v>#N/A</v>
      </c>
      <c r="AZ21" s="267" t="e">
        <f t="shared" si="69"/>
        <v>#N/A</v>
      </c>
      <c r="BA21" s="275" t="e">
        <f t="shared" si="70"/>
        <v>#N/A</v>
      </c>
      <c r="BB21" s="267" t="e">
        <f t="shared" si="71"/>
        <v>#N/A</v>
      </c>
      <c r="BC21" s="275" t="e">
        <f t="shared" si="72"/>
        <v>#N/A</v>
      </c>
      <c r="BD21" s="267" t="e">
        <f t="shared" si="73"/>
        <v>#N/A</v>
      </c>
      <c r="BE21" s="275" t="e">
        <f t="shared" si="74"/>
        <v>#N/A</v>
      </c>
      <c r="BF21" s="267" t="e">
        <f t="shared" si="75"/>
        <v>#N/A</v>
      </c>
      <c r="BG21" s="275" t="e">
        <f t="shared" si="76"/>
        <v>#N/A</v>
      </c>
      <c r="BH21" s="267"/>
      <c r="BI21" s="275">
        <f t="shared" si="77"/>
        <v>0</v>
      </c>
      <c r="BJ21" s="267"/>
      <c r="BK21" s="275">
        <f t="shared" si="27"/>
        <v>0</v>
      </c>
      <c r="BL21" s="269">
        <v>97</v>
      </c>
      <c r="BM21" s="276"/>
      <c r="BN21" s="271"/>
      <c r="BO21" s="277" t="e">
        <f t="shared" si="5"/>
        <v>#N/A</v>
      </c>
      <c r="BP21" s="273"/>
      <c r="BQ21" s="273"/>
      <c r="BR21" s="273" t="e">
        <f t="shared" si="6"/>
        <v>#N/A</v>
      </c>
    </row>
    <row r="22" spans="1:70">
      <c r="A22" s="257">
        <f t="shared" si="7"/>
        <v>44914</v>
      </c>
      <c r="B22" s="258">
        <v>19</v>
      </c>
      <c r="C22" s="283">
        <f>[1]master!K23</f>
        <v>2200</v>
      </c>
      <c r="D22" s="260">
        <f t="shared" si="8"/>
        <v>140</v>
      </c>
      <c r="E22" s="261" t="e">
        <f t="shared" si="0"/>
        <v>#N/A</v>
      </c>
      <c r="F22" s="265" t="e">
        <f t="shared" si="12"/>
        <v>#N/A</v>
      </c>
      <c r="G22" s="267" t="e">
        <f t="shared" si="41"/>
        <v>#N/A</v>
      </c>
      <c r="H22" s="264" t="e">
        <f t="shared" si="24"/>
        <v>#N/A</v>
      </c>
      <c r="I22" s="267" t="e">
        <f t="shared" si="42"/>
        <v>#N/A</v>
      </c>
      <c r="J22" s="264" t="e">
        <f t="shared" si="43"/>
        <v>#N/A</v>
      </c>
      <c r="K22" s="267" t="e">
        <f t="shared" si="44"/>
        <v>#N/A</v>
      </c>
      <c r="L22" s="264" t="e">
        <f t="shared" si="9"/>
        <v>#N/A</v>
      </c>
      <c r="M22" s="307" t="e">
        <f t="shared" si="28"/>
        <v>#N/A</v>
      </c>
      <c r="N22" s="264" t="e">
        <f t="shared" si="29"/>
        <v>#N/A</v>
      </c>
      <c r="O22" s="267" t="e">
        <f t="shared" si="45"/>
        <v>#N/A</v>
      </c>
      <c r="P22" s="264" t="e">
        <f t="shared" si="30"/>
        <v>#N/A</v>
      </c>
      <c r="Q22" s="267" t="e">
        <f t="shared" si="46"/>
        <v>#N/A</v>
      </c>
      <c r="R22" s="264" t="e">
        <f t="shared" si="31"/>
        <v>#N/A</v>
      </c>
      <c r="S22" s="267" t="e">
        <f t="shared" si="47"/>
        <v>#N/A</v>
      </c>
      <c r="T22" s="264" t="e">
        <f t="shared" si="13"/>
        <v>#N/A</v>
      </c>
      <c r="U22" s="267" t="e">
        <f t="shared" si="48"/>
        <v>#N/A</v>
      </c>
      <c r="V22" s="265" t="e">
        <f t="shared" si="13"/>
        <v>#N/A</v>
      </c>
      <c r="W22" s="266" t="e">
        <f t="shared" si="49"/>
        <v>#N/A</v>
      </c>
      <c r="X22" s="265" t="e">
        <f t="shared" ref="X22" si="167">W22-W21</f>
        <v>#N/A</v>
      </c>
      <c r="Y22" s="266" t="e">
        <f t="shared" si="51"/>
        <v>#N/A</v>
      </c>
      <c r="Z22" s="265" t="e">
        <f t="shared" ref="Z22" si="168">Y22-Y21</f>
        <v>#N/A</v>
      </c>
      <c r="AA22" s="267" t="e">
        <f t="shared" si="53"/>
        <v>#N/A</v>
      </c>
      <c r="AB22" s="265" t="e">
        <f t="shared" ref="AB22" si="169">AA22-AA21</f>
        <v>#N/A</v>
      </c>
      <c r="AC22" s="267" t="e">
        <f t="shared" si="55"/>
        <v>#N/A</v>
      </c>
      <c r="AD22" s="265" t="e">
        <f t="shared" ref="AD22" si="170">AC22-AC21</f>
        <v>#N/A</v>
      </c>
      <c r="AE22" s="267" t="e">
        <f t="shared" si="57"/>
        <v>#N/A</v>
      </c>
      <c r="AF22" s="265" t="e">
        <f t="shared" ref="AF22" si="171">AE22-AE21</f>
        <v>#N/A</v>
      </c>
      <c r="AG22" s="267" t="e">
        <f t="shared" si="59"/>
        <v>#N/A</v>
      </c>
      <c r="AH22" s="265" t="e">
        <f t="shared" ref="AH22" si="172">AG22-AG21</f>
        <v>#N/A</v>
      </c>
      <c r="AI22" s="266" t="e">
        <f t="shared" si="61"/>
        <v>#N/A</v>
      </c>
      <c r="AJ22" s="265" t="e">
        <f t="shared" ref="AJ22" si="173">AI22-AI21</f>
        <v>#N/A</v>
      </c>
      <c r="AK22" s="266" t="e">
        <f t="shared" si="63"/>
        <v>#N/A</v>
      </c>
      <c r="AL22" s="265" t="e">
        <f t="shared" ref="AL22" si="174">AK22-AK21</f>
        <v>#N/A</v>
      </c>
      <c r="AM22" s="284">
        <v>104</v>
      </c>
      <c r="AN22" s="270"/>
      <c r="AO22" s="271">
        <f t="shared" si="22"/>
        <v>0</v>
      </c>
      <c r="AP22" s="271"/>
      <c r="AQ22" s="273" t="e">
        <f t="shared" si="166"/>
        <v>#N/A</v>
      </c>
      <c r="AR22" s="273" t="e">
        <f t="shared" si="166"/>
        <v>#N/A</v>
      </c>
      <c r="AS22" s="285">
        <v>2875</v>
      </c>
      <c r="AT22" s="267" t="e">
        <f t="shared" si="25"/>
        <v>#N/A</v>
      </c>
      <c r="AU22" s="275" t="e">
        <f t="shared" si="26"/>
        <v>#N/A</v>
      </c>
      <c r="AV22" s="267" t="e">
        <f t="shared" si="65"/>
        <v>#N/A</v>
      </c>
      <c r="AW22" s="275" t="e">
        <f t="shared" si="66"/>
        <v>#N/A</v>
      </c>
      <c r="AX22" s="267" t="e">
        <f t="shared" si="67"/>
        <v>#N/A</v>
      </c>
      <c r="AY22" s="275" t="e">
        <f t="shared" si="68"/>
        <v>#N/A</v>
      </c>
      <c r="AZ22" s="267" t="e">
        <f t="shared" si="69"/>
        <v>#N/A</v>
      </c>
      <c r="BA22" s="275" t="e">
        <f t="shared" si="70"/>
        <v>#N/A</v>
      </c>
      <c r="BB22" s="267" t="e">
        <f t="shared" si="71"/>
        <v>#N/A</v>
      </c>
      <c r="BC22" s="275" t="e">
        <f t="shared" si="72"/>
        <v>#N/A</v>
      </c>
      <c r="BD22" s="267" t="e">
        <f t="shared" si="73"/>
        <v>#N/A</v>
      </c>
      <c r="BE22" s="275" t="e">
        <f t="shared" si="74"/>
        <v>#N/A</v>
      </c>
      <c r="BF22" s="267" t="e">
        <f t="shared" si="75"/>
        <v>#N/A</v>
      </c>
      <c r="BG22" s="275" t="e">
        <f t="shared" si="76"/>
        <v>#N/A</v>
      </c>
      <c r="BH22" s="267"/>
      <c r="BI22" s="275">
        <f t="shared" si="77"/>
        <v>0</v>
      </c>
      <c r="BJ22" s="267"/>
      <c r="BK22" s="275">
        <f t="shared" si="27"/>
        <v>0</v>
      </c>
      <c r="BL22" s="284">
        <v>99</v>
      </c>
      <c r="BM22" s="276"/>
      <c r="BN22" s="271"/>
      <c r="BO22" s="277" t="e">
        <f t="shared" si="5"/>
        <v>#N/A</v>
      </c>
      <c r="BP22" s="273"/>
      <c r="BQ22" s="273"/>
      <c r="BR22" s="273" t="e">
        <f t="shared" si="6"/>
        <v>#N/A</v>
      </c>
    </row>
    <row r="23" spans="1:70">
      <c r="A23" s="257">
        <f t="shared" si="7"/>
        <v>44921</v>
      </c>
      <c r="B23" s="258">
        <v>20</v>
      </c>
      <c r="C23" s="283">
        <f>[1]master!K24</f>
        <v>2340</v>
      </c>
      <c r="D23" s="260">
        <f t="shared" si="8"/>
        <v>140</v>
      </c>
      <c r="E23" s="261" t="e">
        <f t="shared" si="0"/>
        <v>#N/A</v>
      </c>
      <c r="F23" s="265" t="e">
        <f t="shared" si="12"/>
        <v>#N/A</v>
      </c>
      <c r="G23" s="267" t="e">
        <f t="shared" si="41"/>
        <v>#N/A</v>
      </c>
      <c r="H23" s="264" t="e">
        <f t="shared" si="24"/>
        <v>#N/A</v>
      </c>
      <c r="I23" s="267" t="e">
        <f t="shared" si="42"/>
        <v>#N/A</v>
      </c>
      <c r="J23" s="264" t="e">
        <f t="shared" si="43"/>
        <v>#N/A</v>
      </c>
      <c r="K23" s="267" t="e">
        <f t="shared" si="44"/>
        <v>#N/A</v>
      </c>
      <c r="L23" s="264" t="e">
        <f t="shared" si="9"/>
        <v>#N/A</v>
      </c>
      <c r="M23" s="307" t="e">
        <f t="shared" si="28"/>
        <v>#N/A</v>
      </c>
      <c r="N23" s="264" t="e">
        <f t="shared" si="29"/>
        <v>#N/A</v>
      </c>
      <c r="O23" s="267" t="e">
        <f t="shared" si="45"/>
        <v>#N/A</v>
      </c>
      <c r="P23" s="264" t="e">
        <f t="shared" si="30"/>
        <v>#N/A</v>
      </c>
      <c r="Q23" s="267" t="e">
        <f t="shared" si="46"/>
        <v>#N/A</v>
      </c>
      <c r="R23" s="264" t="e">
        <f t="shared" si="31"/>
        <v>#N/A</v>
      </c>
      <c r="S23" s="267" t="e">
        <f t="shared" si="47"/>
        <v>#N/A</v>
      </c>
      <c r="T23" s="264" t="e">
        <f t="shared" si="13"/>
        <v>#N/A</v>
      </c>
      <c r="U23" s="267" t="e">
        <f t="shared" si="48"/>
        <v>#N/A</v>
      </c>
      <c r="V23" s="265" t="e">
        <f t="shared" si="13"/>
        <v>#N/A</v>
      </c>
      <c r="W23" s="266" t="e">
        <f t="shared" si="49"/>
        <v>#N/A</v>
      </c>
      <c r="X23" s="265" t="e">
        <f t="shared" ref="X23" si="175">W23-W22</f>
        <v>#N/A</v>
      </c>
      <c r="Y23" s="266" t="e">
        <f t="shared" si="51"/>
        <v>#N/A</v>
      </c>
      <c r="Z23" s="265" t="e">
        <f t="shared" ref="Z23" si="176">Y23-Y22</f>
        <v>#N/A</v>
      </c>
      <c r="AA23" s="267" t="e">
        <f t="shared" si="53"/>
        <v>#N/A</v>
      </c>
      <c r="AB23" s="265" t="e">
        <f t="shared" ref="AB23" si="177">AA23-AA22</f>
        <v>#N/A</v>
      </c>
      <c r="AC23" s="267" t="e">
        <f t="shared" si="55"/>
        <v>#N/A</v>
      </c>
      <c r="AD23" s="265" t="e">
        <f t="shared" ref="AD23" si="178">AC23-AC22</f>
        <v>#N/A</v>
      </c>
      <c r="AE23" s="267" t="e">
        <f t="shared" si="57"/>
        <v>#N/A</v>
      </c>
      <c r="AF23" s="265" t="e">
        <f t="shared" ref="AF23" si="179">AE23-AE22</f>
        <v>#N/A</v>
      </c>
      <c r="AG23" s="267" t="e">
        <f t="shared" si="59"/>
        <v>#N/A</v>
      </c>
      <c r="AH23" s="265" t="e">
        <f t="shared" ref="AH23" si="180">AG23-AG22</f>
        <v>#N/A</v>
      </c>
      <c r="AI23" s="266" t="e">
        <f t="shared" si="61"/>
        <v>#N/A</v>
      </c>
      <c r="AJ23" s="265" t="e">
        <f t="shared" ref="AJ23" si="181">AI23-AI22</f>
        <v>#N/A</v>
      </c>
      <c r="AK23" s="266" t="e">
        <f t="shared" si="63"/>
        <v>#N/A</v>
      </c>
      <c r="AL23" s="265" t="e">
        <f t="shared" ref="AL23" si="182">AK23-AK22</f>
        <v>#N/A</v>
      </c>
      <c r="AM23" s="284">
        <v>110</v>
      </c>
      <c r="AN23" s="270"/>
      <c r="AO23" s="271">
        <f t="shared" si="22"/>
        <v>0</v>
      </c>
      <c r="AP23" s="271"/>
      <c r="AQ23" s="273" t="e">
        <f t="shared" si="166"/>
        <v>#N/A</v>
      </c>
      <c r="AR23" s="273" t="e">
        <f t="shared" si="166"/>
        <v>#N/A</v>
      </c>
      <c r="AS23" s="285">
        <v>3035</v>
      </c>
      <c r="AT23" s="267" t="e">
        <f t="shared" si="25"/>
        <v>#N/A</v>
      </c>
      <c r="AU23" s="275" t="e">
        <f>AT23-AT22</f>
        <v>#N/A</v>
      </c>
      <c r="AV23" s="267" t="e">
        <f t="shared" si="65"/>
        <v>#N/A</v>
      </c>
      <c r="AW23" s="275" t="e">
        <f t="shared" si="66"/>
        <v>#N/A</v>
      </c>
      <c r="AX23" s="267" t="e">
        <f t="shared" si="67"/>
        <v>#N/A</v>
      </c>
      <c r="AY23" s="275" t="e">
        <f t="shared" si="68"/>
        <v>#N/A</v>
      </c>
      <c r="AZ23" s="267" t="e">
        <f t="shared" si="69"/>
        <v>#N/A</v>
      </c>
      <c r="BA23" s="275" t="e">
        <f t="shared" si="70"/>
        <v>#N/A</v>
      </c>
      <c r="BB23" s="267" t="e">
        <f t="shared" si="71"/>
        <v>#N/A</v>
      </c>
      <c r="BC23" s="275" t="e">
        <f t="shared" si="72"/>
        <v>#N/A</v>
      </c>
      <c r="BD23" s="267" t="e">
        <f t="shared" si="73"/>
        <v>#N/A</v>
      </c>
      <c r="BE23" s="275" t="e">
        <f t="shared" si="74"/>
        <v>#N/A</v>
      </c>
      <c r="BF23" s="267" t="e">
        <f t="shared" si="75"/>
        <v>#N/A</v>
      </c>
      <c r="BG23" s="275" t="e">
        <f t="shared" si="76"/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1"/>
      <c r="BO23" s="277" t="e">
        <f t="shared" si="5"/>
        <v>#N/A</v>
      </c>
      <c r="BP23" s="273"/>
      <c r="BQ23" s="273"/>
      <c r="BR23" s="273" t="e">
        <f t="shared" si="6"/>
        <v>#N/A</v>
      </c>
    </row>
    <row r="24" spans="1:70">
      <c r="A24" s="257">
        <f t="shared" si="7"/>
        <v>44928</v>
      </c>
      <c r="B24" s="258">
        <v>21</v>
      </c>
      <c r="C24" s="283">
        <f>[1]master!K25</f>
        <v>2505</v>
      </c>
      <c r="D24" s="260">
        <f t="shared" si="8"/>
        <v>165</v>
      </c>
      <c r="E24" s="261" t="e">
        <f t="shared" si="0"/>
        <v>#N/A</v>
      </c>
      <c r="F24" s="265" t="e">
        <f t="shared" si="12"/>
        <v>#N/A</v>
      </c>
      <c r="G24" s="267" t="e">
        <f t="shared" si="41"/>
        <v>#N/A</v>
      </c>
      <c r="H24" s="264" t="e">
        <f t="shared" si="24"/>
        <v>#N/A</v>
      </c>
      <c r="I24" s="267" t="e">
        <f t="shared" si="42"/>
        <v>#N/A</v>
      </c>
      <c r="J24" s="264" t="e">
        <f t="shared" si="43"/>
        <v>#N/A</v>
      </c>
      <c r="K24" s="267" t="e">
        <f t="shared" si="44"/>
        <v>#N/A</v>
      </c>
      <c r="L24" s="264" t="e">
        <f t="shared" si="9"/>
        <v>#N/A</v>
      </c>
      <c r="M24" s="307" t="e">
        <f t="shared" si="28"/>
        <v>#N/A</v>
      </c>
      <c r="N24" s="264" t="e">
        <f t="shared" si="29"/>
        <v>#N/A</v>
      </c>
      <c r="O24" s="267" t="e">
        <f t="shared" si="45"/>
        <v>#N/A</v>
      </c>
      <c r="P24" s="264" t="e">
        <f t="shared" si="30"/>
        <v>#N/A</v>
      </c>
      <c r="Q24" s="267" t="e">
        <f t="shared" si="46"/>
        <v>#N/A</v>
      </c>
      <c r="R24" s="264" t="e">
        <f t="shared" si="31"/>
        <v>#N/A</v>
      </c>
      <c r="S24" s="267" t="e">
        <f t="shared" si="47"/>
        <v>#N/A</v>
      </c>
      <c r="T24" s="264" t="e">
        <f t="shared" si="13"/>
        <v>#N/A</v>
      </c>
      <c r="U24" s="267" t="e">
        <f t="shared" si="48"/>
        <v>#N/A</v>
      </c>
      <c r="V24" s="265" t="e">
        <f t="shared" si="13"/>
        <v>#N/A</v>
      </c>
      <c r="W24" s="266" t="e">
        <f t="shared" si="49"/>
        <v>#N/A</v>
      </c>
      <c r="X24" s="265" t="e">
        <f t="shared" ref="X24" si="183">W24-W23</f>
        <v>#N/A</v>
      </c>
      <c r="Y24" s="266" t="e">
        <f t="shared" si="51"/>
        <v>#N/A</v>
      </c>
      <c r="Z24" s="265" t="e">
        <f t="shared" ref="Z24" si="184">Y24-Y23</f>
        <v>#N/A</v>
      </c>
      <c r="AA24" s="267" t="e">
        <f t="shared" si="53"/>
        <v>#N/A</v>
      </c>
      <c r="AB24" s="265" t="e">
        <f t="shared" ref="AB24" si="185">AA24-AA23</f>
        <v>#N/A</v>
      </c>
      <c r="AC24" s="267" t="e">
        <f t="shared" si="55"/>
        <v>#N/A</v>
      </c>
      <c r="AD24" s="265" t="e">
        <f t="shared" ref="AD24" si="186">AC24-AC23</f>
        <v>#N/A</v>
      </c>
      <c r="AE24" s="267" t="e">
        <f t="shared" si="57"/>
        <v>#N/A</v>
      </c>
      <c r="AF24" s="265" t="e">
        <f t="shared" ref="AF24" si="187">AE24-AE23</f>
        <v>#N/A</v>
      </c>
      <c r="AG24" s="267" t="e">
        <f t="shared" si="59"/>
        <v>#N/A</v>
      </c>
      <c r="AH24" s="265" t="e">
        <f t="shared" ref="AH24" si="188">AG24-AG23</f>
        <v>#N/A</v>
      </c>
      <c r="AI24" s="266" t="e">
        <f t="shared" si="61"/>
        <v>#N/A</v>
      </c>
      <c r="AJ24" s="265" t="e">
        <f t="shared" ref="AJ24" si="189">AI24-AI23</f>
        <v>#N/A</v>
      </c>
      <c r="AK24" s="266" t="e">
        <f t="shared" si="63"/>
        <v>#N/A</v>
      </c>
      <c r="AL24" s="265" t="e">
        <f t="shared" ref="AL24" si="190">AK24-AK23</f>
        <v>#N/A</v>
      </c>
      <c r="AM24" s="284">
        <v>114</v>
      </c>
      <c r="AN24" s="270"/>
      <c r="AO24" s="271">
        <f t="shared" si="22"/>
        <v>0</v>
      </c>
      <c r="AP24" s="271"/>
      <c r="AQ24" s="273" t="e">
        <f t="shared" si="166"/>
        <v>#N/A</v>
      </c>
      <c r="AR24" s="273" t="e">
        <f t="shared" si="166"/>
        <v>#N/A</v>
      </c>
      <c r="AS24" s="285">
        <v>3195</v>
      </c>
      <c r="AT24" s="267" t="e">
        <f t="shared" si="25"/>
        <v>#N/A</v>
      </c>
      <c r="AU24" s="275" t="e">
        <f t="shared" ref="AU24:AU31" si="191">AT24-AT23</f>
        <v>#N/A</v>
      </c>
      <c r="AV24" s="267" t="e">
        <f t="shared" si="65"/>
        <v>#N/A</v>
      </c>
      <c r="AW24" s="275" t="e">
        <f t="shared" si="66"/>
        <v>#N/A</v>
      </c>
      <c r="AX24" s="267" t="e">
        <f t="shared" si="67"/>
        <v>#N/A</v>
      </c>
      <c r="AY24" s="275" t="e">
        <f t="shared" si="68"/>
        <v>#N/A</v>
      </c>
      <c r="AZ24" s="267" t="e">
        <f t="shared" si="69"/>
        <v>#N/A</v>
      </c>
      <c r="BA24" s="275" t="e">
        <f t="shared" si="70"/>
        <v>#N/A</v>
      </c>
      <c r="BB24" s="267" t="e">
        <f t="shared" si="71"/>
        <v>#N/A</v>
      </c>
      <c r="BC24" s="275" t="e">
        <f t="shared" si="72"/>
        <v>#N/A</v>
      </c>
      <c r="BD24" s="267" t="e">
        <f t="shared" si="73"/>
        <v>#N/A</v>
      </c>
      <c r="BE24" s="275" t="e">
        <f t="shared" si="74"/>
        <v>#N/A</v>
      </c>
      <c r="BF24" s="267" t="e">
        <f t="shared" si="75"/>
        <v>#N/A</v>
      </c>
      <c r="BG24" s="275" t="e">
        <f t="shared" si="76"/>
        <v>#N/A</v>
      </c>
      <c r="BH24" s="267"/>
      <c r="BI24" s="275">
        <f t="shared" ref="BI24:BI31" si="192">BH24-BH23</f>
        <v>0</v>
      </c>
      <c r="BJ24" s="267"/>
      <c r="BK24" s="275">
        <f t="shared" ref="BK24:BK31" si="193">BJ24-BJ23</f>
        <v>0</v>
      </c>
      <c r="BL24" s="284">
        <v>104</v>
      </c>
      <c r="BM24" s="276"/>
      <c r="BN24" s="271"/>
      <c r="BO24" s="277" t="e">
        <f t="shared" si="5"/>
        <v>#N/A</v>
      </c>
      <c r="BP24" s="273"/>
      <c r="BQ24" s="273"/>
      <c r="BR24" s="273" t="e">
        <f t="shared" si="6"/>
        <v>#N/A</v>
      </c>
    </row>
    <row r="25" spans="1:70">
      <c r="A25" s="257">
        <f t="shared" si="7"/>
        <v>44935</v>
      </c>
      <c r="B25" s="258">
        <v>22</v>
      </c>
      <c r="C25" s="283">
        <f>[1]master!K26</f>
        <v>2675</v>
      </c>
      <c r="D25" s="260">
        <f t="shared" si="8"/>
        <v>170</v>
      </c>
      <c r="E25" s="261" t="e">
        <f t="shared" si="0"/>
        <v>#N/A</v>
      </c>
      <c r="F25" s="265" t="e">
        <f t="shared" si="12"/>
        <v>#N/A</v>
      </c>
      <c r="G25" s="267" t="e">
        <f t="shared" si="41"/>
        <v>#N/A</v>
      </c>
      <c r="H25" s="264" t="e">
        <f t="shared" si="24"/>
        <v>#N/A</v>
      </c>
      <c r="I25" s="267" t="e">
        <f t="shared" si="42"/>
        <v>#N/A</v>
      </c>
      <c r="J25" s="264" t="e">
        <f t="shared" si="43"/>
        <v>#N/A</v>
      </c>
      <c r="K25" s="267" t="e">
        <f t="shared" si="44"/>
        <v>#N/A</v>
      </c>
      <c r="L25" s="264" t="e">
        <f t="shared" si="9"/>
        <v>#N/A</v>
      </c>
      <c r="M25" s="307" t="e">
        <f t="shared" si="28"/>
        <v>#N/A</v>
      </c>
      <c r="N25" s="264" t="e">
        <f t="shared" si="29"/>
        <v>#N/A</v>
      </c>
      <c r="O25" s="267" t="e">
        <f t="shared" si="45"/>
        <v>#N/A</v>
      </c>
      <c r="P25" s="264" t="e">
        <f t="shared" si="30"/>
        <v>#N/A</v>
      </c>
      <c r="Q25" s="267" t="e">
        <f t="shared" si="46"/>
        <v>#N/A</v>
      </c>
      <c r="R25" s="264" t="e">
        <f t="shared" si="31"/>
        <v>#N/A</v>
      </c>
      <c r="S25" s="267" t="e">
        <f t="shared" si="47"/>
        <v>#N/A</v>
      </c>
      <c r="T25" s="264" t="e">
        <f t="shared" si="13"/>
        <v>#N/A</v>
      </c>
      <c r="U25" s="267" t="e">
        <f t="shared" si="48"/>
        <v>#N/A</v>
      </c>
      <c r="V25" s="265" t="e">
        <f t="shared" si="13"/>
        <v>#N/A</v>
      </c>
      <c r="W25" s="266" t="e">
        <f t="shared" si="49"/>
        <v>#N/A</v>
      </c>
      <c r="X25" s="265" t="e">
        <f t="shared" ref="X25" si="194">W25-W24</f>
        <v>#N/A</v>
      </c>
      <c r="Y25" s="266" t="e">
        <f t="shared" si="51"/>
        <v>#N/A</v>
      </c>
      <c r="Z25" s="265" t="e">
        <f t="shared" ref="Z25" si="195">Y25-Y24</f>
        <v>#N/A</v>
      </c>
      <c r="AA25" s="267" t="e">
        <f t="shared" si="53"/>
        <v>#N/A</v>
      </c>
      <c r="AB25" s="265" t="e">
        <f t="shared" ref="AB25" si="196">AA25-AA24</f>
        <v>#N/A</v>
      </c>
      <c r="AC25" s="267" t="e">
        <f t="shared" si="55"/>
        <v>#N/A</v>
      </c>
      <c r="AD25" s="265" t="e">
        <f t="shared" ref="AD25" si="197">AC25-AC24</f>
        <v>#N/A</v>
      </c>
      <c r="AE25" s="267" t="e">
        <f t="shared" si="57"/>
        <v>#N/A</v>
      </c>
      <c r="AF25" s="265" t="e">
        <f t="shared" ref="AF25" si="198">AE25-AE24</f>
        <v>#N/A</v>
      </c>
      <c r="AG25" s="267" t="e">
        <f t="shared" si="59"/>
        <v>#N/A</v>
      </c>
      <c r="AH25" s="265" t="e">
        <f t="shared" ref="AH25" si="199">AG25-AG24</f>
        <v>#N/A</v>
      </c>
      <c r="AI25" s="266" t="e">
        <f t="shared" si="61"/>
        <v>#N/A</v>
      </c>
      <c r="AJ25" s="265" t="e">
        <f t="shared" ref="AJ25" si="200">AI25-AI24</f>
        <v>#N/A</v>
      </c>
      <c r="AK25" s="266" t="e">
        <f t="shared" si="63"/>
        <v>#N/A</v>
      </c>
      <c r="AL25" s="265" t="e">
        <f t="shared" ref="AL25" si="201">AK25-AK24</f>
        <v>#N/A</v>
      </c>
      <c r="AM25" s="284">
        <v>117</v>
      </c>
      <c r="AN25" s="286"/>
      <c r="AO25" s="271">
        <f t="shared" si="22"/>
        <v>0</v>
      </c>
      <c r="AP25" s="271"/>
      <c r="AQ25" s="273" t="e">
        <f t="shared" si="166"/>
        <v>#N/A</v>
      </c>
      <c r="AR25" s="273" t="e">
        <f t="shared" si="166"/>
        <v>#N/A</v>
      </c>
      <c r="AS25" s="285">
        <v>3355</v>
      </c>
      <c r="AT25" s="267" t="e">
        <f t="shared" si="25"/>
        <v>#N/A</v>
      </c>
      <c r="AU25" s="275" t="e">
        <f t="shared" si="191"/>
        <v>#N/A</v>
      </c>
      <c r="AV25" s="267" t="e">
        <f t="shared" si="65"/>
        <v>#N/A</v>
      </c>
      <c r="AW25" s="275" t="e">
        <f t="shared" si="66"/>
        <v>#N/A</v>
      </c>
      <c r="AX25" s="267" t="e">
        <f t="shared" si="67"/>
        <v>#N/A</v>
      </c>
      <c r="AY25" s="275" t="e">
        <f t="shared" si="68"/>
        <v>#N/A</v>
      </c>
      <c r="AZ25" s="267" t="e">
        <f t="shared" si="69"/>
        <v>#N/A</v>
      </c>
      <c r="BA25" s="275" t="e">
        <f t="shared" si="70"/>
        <v>#N/A</v>
      </c>
      <c r="BB25" s="267" t="e">
        <f t="shared" si="71"/>
        <v>#N/A</v>
      </c>
      <c r="BC25" s="275" t="e">
        <f t="shared" si="72"/>
        <v>#N/A</v>
      </c>
      <c r="BD25" s="267" t="e">
        <f t="shared" si="73"/>
        <v>#N/A</v>
      </c>
      <c r="BE25" s="275" t="e">
        <f t="shared" si="74"/>
        <v>#N/A</v>
      </c>
      <c r="BF25" s="267" t="e">
        <f t="shared" si="75"/>
        <v>#N/A</v>
      </c>
      <c r="BG25" s="275" t="e">
        <f t="shared" si="76"/>
        <v>#N/A</v>
      </c>
      <c r="BH25" s="267"/>
      <c r="BI25" s="275">
        <f t="shared" si="192"/>
        <v>0</v>
      </c>
      <c r="BJ25" s="267"/>
      <c r="BK25" s="275">
        <f t="shared" si="193"/>
        <v>0</v>
      </c>
      <c r="BL25" s="284">
        <v>110</v>
      </c>
      <c r="BM25" s="276"/>
      <c r="BN25" s="271"/>
      <c r="BO25" s="277" t="e">
        <f t="shared" si="5"/>
        <v>#N/A</v>
      </c>
      <c r="BP25" s="273"/>
      <c r="BQ25" s="273"/>
      <c r="BR25" s="273" t="e">
        <f t="shared" si="6"/>
        <v>#N/A</v>
      </c>
    </row>
    <row r="26" spans="1:70">
      <c r="A26" s="257">
        <f t="shared" si="7"/>
        <v>44942</v>
      </c>
      <c r="B26" s="258">
        <v>23</v>
      </c>
      <c r="C26" s="283">
        <f>[1]master!K27</f>
        <v>2825</v>
      </c>
      <c r="D26" s="260">
        <f t="shared" si="8"/>
        <v>150</v>
      </c>
      <c r="E26" s="261" t="e">
        <f t="shared" si="0"/>
        <v>#N/A</v>
      </c>
      <c r="F26" s="265" t="e">
        <f t="shared" si="12"/>
        <v>#N/A</v>
      </c>
      <c r="G26" s="267" t="e">
        <f t="shared" si="41"/>
        <v>#N/A</v>
      </c>
      <c r="H26" s="264" t="e">
        <f t="shared" si="24"/>
        <v>#N/A</v>
      </c>
      <c r="I26" s="267" t="e">
        <f t="shared" si="42"/>
        <v>#N/A</v>
      </c>
      <c r="J26" s="264" t="e">
        <f t="shared" si="43"/>
        <v>#N/A</v>
      </c>
      <c r="K26" s="267" t="e">
        <f t="shared" si="44"/>
        <v>#N/A</v>
      </c>
      <c r="L26" s="264" t="e">
        <f t="shared" si="9"/>
        <v>#N/A</v>
      </c>
      <c r="M26" s="307" t="e">
        <f t="shared" si="28"/>
        <v>#N/A</v>
      </c>
      <c r="N26" s="264" t="e">
        <f t="shared" si="29"/>
        <v>#N/A</v>
      </c>
      <c r="O26" s="267" t="e">
        <f t="shared" si="45"/>
        <v>#N/A</v>
      </c>
      <c r="P26" s="264" t="e">
        <f t="shared" si="30"/>
        <v>#N/A</v>
      </c>
      <c r="Q26" s="267" t="e">
        <f t="shared" si="46"/>
        <v>#N/A</v>
      </c>
      <c r="R26" s="264" t="e">
        <f t="shared" si="31"/>
        <v>#N/A</v>
      </c>
      <c r="S26" s="267" t="e">
        <f t="shared" si="47"/>
        <v>#N/A</v>
      </c>
      <c r="T26" s="264" t="e">
        <f t="shared" si="13"/>
        <v>#N/A</v>
      </c>
      <c r="U26" s="267" t="e">
        <f t="shared" si="48"/>
        <v>#N/A</v>
      </c>
      <c r="V26" s="265" t="e">
        <f t="shared" si="13"/>
        <v>#N/A</v>
      </c>
      <c r="W26" s="266" t="e">
        <f t="shared" si="49"/>
        <v>#N/A</v>
      </c>
      <c r="X26" s="265" t="e">
        <f t="shared" ref="X26" si="202">W26-W25</f>
        <v>#N/A</v>
      </c>
      <c r="Y26" s="266" t="e">
        <f t="shared" si="51"/>
        <v>#N/A</v>
      </c>
      <c r="Z26" s="265" t="e">
        <f t="shared" ref="Z26" si="203">Y26-Y25</f>
        <v>#N/A</v>
      </c>
      <c r="AA26" s="267" t="e">
        <f t="shared" si="53"/>
        <v>#N/A</v>
      </c>
      <c r="AB26" s="265" t="e">
        <f t="shared" ref="AB26" si="204">AA26-AA25</f>
        <v>#N/A</v>
      </c>
      <c r="AC26" s="267" t="e">
        <f t="shared" si="55"/>
        <v>#N/A</v>
      </c>
      <c r="AD26" s="265" t="e">
        <f t="shared" ref="AD26" si="205">AC26-AC25</f>
        <v>#N/A</v>
      </c>
      <c r="AE26" s="267" t="e">
        <f t="shared" si="57"/>
        <v>#N/A</v>
      </c>
      <c r="AF26" s="265" t="e">
        <f t="shared" ref="AF26" si="206">AE26-AE25</f>
        <v>#N/A</v>
      </c>
      <c r="AG26" s="267" t="e">
        <f t="shared" si="59"/>
        <v>#N/A</v>
      </c>
      <c r="AH26" s="265" t="e">
        <f t="shared" ref="AH26" si="207">AG26-AG25</f>
        <v>#N/A</v>
      </c>
      <c r="AI26" s="266" t="e">
        <f t="shared" si="61"/>
        <v>#N/A</v>
      </c>
      <c r="AJ26" s="265" t="e">
        <f t="shared" ref="AJ26" si="208">AI26-AI25</f>
        <v>#N/A</v>
      </c>
      <c r="AK26" s="266" t="e">
        <f t="shared" si="63"/>
        <v>#N/A</v>
      </c>
      <c r="AL26" s="265" t="e">
        <f t="shared" ref="AL26" si="209">AK26-AK25</f>
        <v>#N/A</v>
      </c>
      <c r="AM26" s="284">
        <v>119</v>
      </c>
      <c r="AN26" s="286"/>
      <c r="AO26" s="271">
        <f t="shared" si="22"/>
        <v>0</v>
      </c>
      <c r="AP26" s="271"/>
      <c r="AQ26" s="273" t="e">
        <f t="shared" si="166"/>
        <v>#N/A</v>
      </c>
      <c r="AR26" s="273" t="e">
        <f t="shared" si="166"/>
        <v>#N/A</v>
      </c>
      <c r="AS26" s="285">
        <v>3515</v>
      </c>
      <c r="AT26" s="267" t="e">
        <f t="shared" si="25"/>
        <v>#N/A</v>
      </c>
      <c r="AU26" s="275" t="e">
        <f t="shared" si="191"/>
        <v>#N/A</v>
      </c>
      <c r="AV26" s="267" t="e">
        <f t="shared" si="65"/>
        <v>#N/A</v>
      </c>
      <c r="AW26" s="275" t="e">
        <f t="shared" si="66"/>
        <v>#N/A</v>
      </c>
      <c r="AX26" s="267" t="e">
        <f t="shared" si="67"/>
        <v>#N/A</v>
      </c>
      <c r="AY26" s="275" t="e">
        <f t="shared" si="68"/>
        <v>#N/A</v>
      </c>
      <c r="AZ26" s="267" t="e">
        <f t="shared" si="69"/>
        <v>#N/A</v>
      </c>
      <c r="BA26" s="275" t="e">
        <f t="shared" si="70"/>
        <v>#N/A</v>
      </c>
      <c r="BB26" s="267" t="e">
        <f t="shared" si="71"/>
        <v>#N/A</v>
      </c>
      <c r="BC26" s="275" t="e">
        <f t="shared" si="72"/>
        <v>#N/A</v>
      </c>
      <c r="BD26" s="267" t="e">
        <f t="shared" si="73"/>
        <v>#N/A</v>
      </c>
      <c r="BE26" s="275" t="e">
        <f t="shared" si="74"/>
        <v>#N/A</v>
      </c>
      <c r="BF26" s="267" t="e">
        <f t="shared" si="75"/>
        <v>#N/A</v>
      </c>
      <c r="BG26" s="275" t="e">
        <f t="shared" si="76"/>
        <v>#N/A</v>
      </c>
      <c r="BH26" s="267"/>
      <c r="BI26" s="275">
        <f t="shared" si="192"/>
        <v>0</v>
      </c>
      <c r="BJ26" s="267"/>
      <c r="BK26" s="275">
        <f t="shared" si="193"/>
        <v>0</v>
      </c>
      <c r="BL26" s="284">
        <v>115</v>
      </c>
      <c r="BM26" s="276"/>
      <c r="BN26" s="271"/>
      <c r="BO26" s="277" t="e">
        <f t="shared" si="5"/>
        <v>#N/A</v>
      </c>
      <c r="BP26" s="273"/>
      <c r="BQ26" s="273"/>
      <c r="BR26" s="273" t="e">
        <f t="shared" si="6"/>
        <v>#N/A</v>
      </c>
    </row>
    <row r="27" spans="1:70">
      <c r="A27" s="257">
        <f t="shared" si="7"/>
        <v>44949</v>
      </c>
      <c r="B27" s="258">
        <v>24</v>
      </c>
      <c r="C27" s="283">
        <f>[1]master!K28</f>
        <v>2965</v>
      </c>
      <c r="D27" s="260">
        <f t="shared" si="8"/>
        <v>140</v>
      </c>
      <c r="E27" s="261" t="e">
        <f t="shared" si="0"/>
        <v>#N/A</v>
      </c>
      <c r="F27" s="265" t="e">
        <f t="shared" si="12"/>
        <v>#N/A</v>
      </c>
      <c r="G27" s="267" t="e">
        <f t="shared" si="41"/>
        <v>#N/A</v>
      </c>
      <c r="H27" s="264" t="e">
        <f t="shared" si="24"/>
        <v>#N/A</v>
      </c>
      <c r="I27" s="267" t="e">
        <f t="shared" si="42"/>
        <v>#N/A</v>
      </c>
      <c r="J27" s="264" t="e">
        <f t="shared" si="43"/>
        <v>#N/A</v>
      </c>
      <c r="K27" s="267" t="e">
        <f t="shared" si="44"/>
        <v>#N/A</v>
      </c>
      <c r="L27" s="264" t="e">
        <f t="shared" si="9"/>
        <v>#N/A</v>
      </c>
      <c r="M27" s="307" t="e">
        <f t="shared" si="28"/>
        <v>#N/A</v>
      </c>
      <c r="N27" s="264" t="e">
        <f t="shared" si="29"/>
        <v>#N/A</v>
      </c>
      <c r="O27" s="267" t="e">
        <f t="shared" si="45"/>
        <v>#N/A</v>
      </c>
      <c r="P27" s="264" t="e">
        <f t="shared" si="30"/>
        <v>#N/A</v>
      </c>
      <c r="Q27" s="267" t="e">
        <f t="shared" si="46"/>
        <v>#N/A</v>
      </c>
      <c r="R27" s="264" t="e">
        <f t="shared" si="31"/>
        <v>#N/A</v>
      </c>
      <c r="S27" s="267" t="e">
        <f t="shared" si="47"/>
        <v>#N/A</v>
      </c>
      <c r="T27" s="264" t="e">
        <f t="shared" si="13"/>
        <v>#N/A</v>
      </c>
      <c r="U27" s="267" t="e">
        <f t="shared" si="48"/>
        <v>#N/A</v>
      </c>
      <c r="V27" s="265" t="e">
        <f t="shared" si="13"/>
        <v>#N/A</v>
      </c>
      <c r="W27" s="266" t="e">
        <f t="shared" si="49"/>
        <v>#N/A</v>
      </c>
      <c r="X27" s="265" t="e">
        <f t="shared" ref="X27" si="210">W27-W26</f>
        <v>#N/A</v>
      </c>
      <c r="Y27" s="266" t="e">
        <f t="shared" si="51"/>
        <v>#N/A</v>
      </c>
      <c r="Z27" s="265" t="e">
        <f t="shared" ref="Z27" si="211">Y27-Y26</f>
        <v>#N/A</v>
      </c>
      <c r="AA27" s="267" t="e">
        <f t="shared" si="53"/>
        <v>#N/A</v>
      </c>
      <c r="AB27" s="265" t="e">
        <f t="shared" ref="AB27" si="212">AA27-AA26</f>
        <v>#N/A</v>
      </c>
      <c r="AC27" s="267" t="e">
        <f t="shared" si="55"/>
        <v>#N/A</v>
      </c>
      <c r="AD27" s="265" t="e">
        <f t="shared" ref="AD27" si="213">AC27-AC26</f>
        <v>#N/A</v>
      </c>
      <c r="AE27" s="267" t="e">
        <f t="shared" si="57"/>
        <v>#N/A</v>
      </c>
      <c r="AF27" s="265" t="e">
        <f t="shared" ref="AF27" si="214">AE27-AE26</f>
        <v>#N/A</v>
      </c>
      <c r="AG27" s="267" t="e">
        <f t="shared" si="59"/>
        <v>#N/A</v>
      </c>
      <c r="AH27" s="265" t="e">
        <f t="shared" ref="AH27" si="215">AG27-AG26</f>
        <v>#N/A</v>
      </c>
      <c r="AI27" s="266" t="e">
        <f t="shared" si="61"/>
        <v>#N/A</v>
      </c>
      <c r="AJ27" s="265" t="e">
        <f t="shared" ref="AJ27" si="216">AI27-AI26</f>
        <v>#N/A</v>
      </c>
      <c r="AK27" s="266" t="e">
        <f t="shared" si="63"/>
        <v>#N/A</v>
      </c>
      <c r="AL27" s="265" t="e">
        <f t="shared" ref="AL27" si="217">AK27-AK26</f>
        <v>#N/A</v>
      </c>
      <c r="AM27" s="284">
        <v>121</v>
      </c>
      <c r="AN27" s="286"/>
      <c r="AO27" s="271">
        <f t="shared" si="22"/>
        <v>0</v>
      </c>
      <c r="AP27" s="271"/>
      <c r="AQ27" s="273" t="e">
        <f t="shared" si="166"/>
        <v>#N/A</v>
      </c>
      <c r="AR27" s="273" t="e">
        <f t="shared" si="166"/>
        <v>#N/A</v>
      </c>
      <c r="AS27" s="285">
        <v>3675</v>
      </c>
      <c r="AT27" s="267" t="e">
        <f t="shared" si="25"/>
        <v>#N/A</v>
      </c>
      <c r="AU27" s="275" t="e">
        <f t="shared" si="191"/>
        <v>#N/A</v>
      </c>
      <c r="AV27" s="267" t="e">
        <f t="shared" si="65"/>
        <v>#N/A</v>
      </c>
      <c r="AW27" s="275" t="e">
        <f t="shared" si="66"/>
        <v>#N/A</v>
      </c>
      <c r="AX27" s="267" t="e">
        <f t="shared" si="67"/>
        <v>#N/A</v>
      </c>
      <c r="AY27" s="275" t="e">
        <f t="shared" si="68"/>
        <v>#N/A</v>
      </c>
      <c r="AZ27" s="267" t="e">
        <f t="shared" si="69"/>
        <v>#N/A</v>
      </c>
      <c r="BA27" s="275" t="e">
        <f t="shared" si="70"/>
        <v>#N/A</v>
      </c>
      <c r="BB27" s="267" t="e">
        <f t="shared" si="71"/>
        <v>#N/A</v>
      </c>
      <c r="BC27" s="275" t="e">
        <f t="shared" si="72"/>
        <v>#N/A</v>
      </c>
      <c r="BD27" s="267" t="e">
        <f t="shared" si="73"/>
        <v>#N/A</v>
      </c>
      <c r="BE27" s="275" t="e">
        <f t="shared" si="74"/>
        <v>#N/A</v>
      </c>
      <c r="BF27" s="267" t="e">
        <f t="shared" si="75"/>
        <v>#N/A</v>
      </c>
      <c r="BG27" s="275" t="e">
        <f t="shared" si="76"/>
        <v>#N/A</v>
      </c>
      <c r="BH27" s="267"/>
      <c r="BI27" s="275">
        <f t="shared" si="192"/>
        <v>0</v>
      </c>
      <c r="BJ27" s="267"/>
      <c r="BK27" s="275">
        <f t="shared" si="193"/>
        <v>0</v>
      </c>
      <c r="BL27" s="284">
        <v>120</v>
      </c>
      <c r="BM27" s="276"/>
      <c r="BN27" s="271"/>
      <c r="BO27" s="277" t="e">
        <f t="shared" si="5"/>
        <v>#N/A</v>
      </c>
      <c r="BP27" s="273"/>
      <c r="BQ27" s="273"/>
      <c r="BR27" s="273" t="e">
        <f t="shared" si="6"/>
        <v>#N/A</v>
      </c>
    </row>
    <row r="28" spans="1:70">
      <c r="A28" s="287">
        <f t="shared" si="7"/>
        <v>44956</v>
      </c>
      <c r="B28" s="288">
        <v>25</v>
      </c>
      <c r="C28" s="289">
        <f>[1]master!K29</f>
        <v>3090</v>
      </c>
      <c r="D28" s="290">
        <f t="shared" si="8"/>
        <v>125</v>
      </c>
      <c r="E28" s="261" t="e">
        <f t="shared" si="0"/>
        <v>#N/A</v>
      </c>
      <c r="F28" s="310" t="e">
        <f t="shared" si="12"/>
        <v>#N/A</v>
      </c>
      <c r="G28" s="297" t="e">
        <f t="shared" si="41"/>
        <v>#N/A</v>
      </c>
      <c r="H28" s="264" t="e">
        <f t="shared" si="24"/>
        <v>#N/A</v>
      </c>
      <c r="I28" s="297" t="e">
        <f t="shared" si="42"/>
        <v>#N/A</v>
      </c>
      <c r="J28" s="264" t="e">
        <f t="shared" si="43"/>
        <v>#N/A</v>
      </c>
      <c r="K28" s="297" t="e">
        <f t="shared" si="44"/>
        <v>#N/A</v>
      </c>
      <c r="L28" s="264" t="e">
        <f t="shared" si="9"/>
        <v>#N/A</v>
      </c>
      <c r="M28" s="307" t="e">
        <f t="shared" si="28"/>
        <v>#N/A</v>
      </c>
      <c r="N28" s="264" t="e">
        <f t="shared" si="29"/>
        <v>#N/A</v>
      </c>
      <c r="O28" s="297" t="e">
        <f t="shared" si="45"/>
        <v>#N/A</v>
      </c>
      <c r="P28" s="264" t="e">
        <f t="shared" si="30"/>
        <v>#N/A</v>
      </c>
      <c r="Q28" s="297" t="e">
        <f t="shared" si="46"/>
        <v>#N/A</v>
      </c>
      <c r="R28" s="264" t="e">
        <f t="shared" si="31"/>
        <v>#N/A</v>
      </c>
      <c r="S28" s="297" t="e">
        <f t="shared" si="47"/>
        <v>#N/A</v>
      </c>
      <c r="T28" s="264" t="e">
        <f t="shared" si="13"/>
        <v>#N/A</v>
      </c>
      <c r="U28" s="297" t="e">
        <f t="shared" si="48"/>
        <v>#N/A</v>
      </c>
      <c r="V28" s="310" t="e">
        <f t="shared" si="13"/>
        <v>#N/A</v>
      </c>
      <c r="W28" s="297" t="e">
        <f t="shared" si="49"/>
        <v>#N/A</v>
      </c>
      <c r="X28" s="310" t="e">
        <f t="shared" ref="X28" si="218">W28-W27</f>
        <v>#N/A</v>
      </c>
      <c r="Y28" s="297" t="e">
        <f t="shared" si="51"/>
        <v>#N/A</v>
      </c>
      <c r="Z28" s="310" t="e">
        <f t="shared" ref="Z28" si="219">Y28-Y27</f>
        <v>#N/A</v>
      </c>
      <c r="AA28" s="297" t="e">
        <f t="shared" si="53"/>
        <v>#N/A</v>
      </c>
      <c r="AB28" s="310" t="e">
        <f t="shared" ref="AB28" si="220">AA28-AA27</f>
        <v>#N/A</v>
      </c>
      <c r="AC28" s="297" t="e">
        <f t="shared" si="55"/>
        <v>#N/A</v>
      </c>
      <c r="AD28" s="310" t="e">
        <f t="shared" ref="AD28" si="221">AC28-AC27</f>
        <v>#N/A</v>
      </c>
      <c r="AE28" s="297" t="e">
        <f t="shared" si="57"/>
        <v>#N/A</v>
      </c>
      <c r="AF28" s="310" t="e">
        <f t="shared" ref="AF28" si="222">AE28-AE27</f>
        <v>#N/A</v>
      </c>
      <c r="AG28" s="297" t="e">
        <f t="shared" si="59"/>
        <v>#N/A</v>
      </c>
      <c r="AH28" s="310" t="e">
        <f t="shared" ref="AH28" si="223">AG28-AG27</f>
        <v>#N/A</v>
      </c>
      <c r="AI28" s="297" t="e">
        <f t="shared" si="61"/>
        <v>#N/A</v>
      </c>
      <c r="AJ28" s="310" t="e">
        <f t="shared" ref="AJ28" si="224">AI28-AI27</f>
        <v>#N/A</v>
      </c>
      <c r="AK28" s="297" t="e">
        <f t="shared" si="63"/>
        <v>#N/A</v>
      </c>
      <c r="AL28" s="312" t="e">
        <f t="shared" ref="AL28" si="225">AK28-AK27</f>
        <v>#N/A</v>
      </c>
      <c r="AM28" s="291">
        <v>123</v>
      </c>
      <c r="AN28" s="292"/>
      <c r="AO28" s="293">
        <f t="shared" si="22"/>
        <v>0</v>
      </c>
      <c r="AP28" s="293"/>
      <c r="AQ28" s="294" t="e">
        <f t="shared" si="166"/>
        <v>#N/A</v>
      </c>
      <c r="AR28" s="294" t="e">
        <f t="shared" si="166"/>
        <v>#N/A</v>
      </c>
      <c r="AS28" s="295">
        <v>3825</v>
      </c>
      <c r="AT28" s="267" t="e">
        <f t="shared" si="25"/>
        <v>#N/A</v>
      </c>
      <c r="AU28" s="296" t="e">
        <f t="shared" si="191"/>
        <v>#N/A</v>
      </c>
      <c r="AV28" s="297" t="e">
        <f t="shared" si="65"/>
        <v>#N/A</v>
      </c>
      <c r="AW28" s="296" t="e">
        <f t="shared" si="66"/>
        <v>#N/A</v>
      </c>
      <c r="AX28" s="267" t="e">
        <f t="shared" si="67"/>
        <v>#N/A</v>
      </c>
      <c r="AY28" s="296" t="e">
        <f t="shared" si="68"/>
        <v>#N/A</v>
      </c>
      <c r="AZ28" s="267" t="e">
        <f t="shared" si="69"/>
        <v>#N/A</v>
      </c>
      <c r="BA28" s="296" t="e">
        <f t="shared" si="70"/>
        <v>#N/A</v>
      </c>
      <c r="BB28" s="267" t="e">
        <f t="shared" si="71"/>
        <v>#N/A</v>
      </c>
      <c r="BC28" s="296" t="e">
        <f t="shared" si="72"/>
        <v>#N/A</v>
      </c>
      <c r="BD28" s="267" t="e">
        <f t="shared" si="73"/>
        <v>#N/A</v>
      </c>
      <c r="BE28" s="296" t="e">
        <f t="shared" si="74"/>
        <v>#N/A</v>
      </c>
      <c r="BF28" s="267" t="e">
        <f t="shared" si="75"/>
        <v>#N/A</v>
      </c>
      <c r="BG28" s="296" t="e">
        <f t="shared" si="76"/>
        <v>#N/A</v>
      </c>
      <c r="BH28" s="297"/>
      <c r="BI28" s="296">
        <f t="shared" si="192"/>
        <v>0</v>
      </c>
      <c r="BJ28" s="297"/>
      <c r="BK28" s="296">
        <f t="shared" si="193"/>
        <v>0</v>
      </c>
      <c r="BL28" s="291">
        <v>125</v>
      </c>
      <c r="BM28" s="294"/>
      <c r="BN28" s="293"/>
      <c r="BO28" s="298" t="e">
        <f t="shared" si="5"/>
        <v>#N/A</v>
      </c>
      <c r="BP28" s="294"/>
      <c r="BQ28" s="294"/>
      <c r="BR28" s="294" t="e">
        <f t="shared" si="6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8"/>
        <v>110</v>
      </c>
      <c r="E29" s="261" t="e">
        <f t="shared" si="0"/>
        <v>#N/A</v>
      </c>
      <c r="F29" s="265" t="e">
        <f t="shared" si="12"/>
        <v>#N/A</v>
      </c>
      <c r="G29" s="267" t="e">
        <f t="shared" si="41"/>
        <v>#N/A</v>
      </c>
      <c r="H29" s="264" t="e">
        <f t="shared" si="24"/>
        <v>#N/A</v>
      </c>
      <c r="I29" s="267" t="e">
        <f t="shared" si="42"/>
        <v>#N/A</v>
      </c>
      <c r="J29" s="264" t="e">
        <f t="shared" si="43"/>
        <v>#N/A</v>
      </c>
      <c r="K29" s="267" t="e">
        <f t="shared" si="44"/>
        <v>#N/A</v>
      </c>
      <c r="L29" s="264" t="e">
        <f t="shared" si="9"/>
        <v>#N/A</v>
      </c>
      <c r="M29" s="307" t="e">
        <f t="shared" si="28"/>
        <v>#N/A</v>
      </c>
      <c r="N29" s="264" t="e">
        <f t="shared" si="29"/>
        <v>#N/A</v>
      </c>
      <c r="O29" s="267" t="e">
        <f t="shared" si="45"/>
        <v>#N/A</v>
      </c>
      <c r="P29" s="264" t="e">
        <f t="shared" si="30"/>
        <v>#N/A</v>
      </c>
      <c r="Q29" s="267" t="e">
        <f t="shared" si="46"/>
        <v>#N/A</v>
      </c>
      <c r="R29" s="264" t="e">
        <f t="shared" si="31"/>
        <v>#N/A</v>
      </c>
      <c r="S29" s="267" t="e">
        <f t="shared" si="47"/>
        <v>#N/A</v>
      </c>
      <c r="T29" s="264" t="e">
        <f t="shared" si="13"/>
        <v>#N/A</v>
      </c>
      <c r="U29" s="267" t="e">
        <f t="shared" si="48"/>
        <v>#N/A</v>
      </c>
      <c r="V29" s="265" t="e">
        <f t="shared" si="13"/>
        <v>#N/A</v>
      </c>
      <c r="W29" s="266" t="e">
        <f t="shared" si="49"/>
        <v>#N/A</v>
      </c>
      <c r="X29" s="265" t="e">
        <f t="shared" ref="X29" si="226">W29-W28</f>
        <v>#N/A</v>
      </c>
      <c r="Y29" s="266" t="e">
        <f t="shared" si="51"/>
        <v>#N/A</v>
      </c>
      <c r="Z29" s="265" t="e">
        <f t="shared" ref="Z29" si="227">Y29-Y28</f>
        <v>#N/A</v>
      </c>
      <c r="AA29" s="267" t="e">
        <f t="shared" si="53"/>
        <v>#N/A</v>
      </c>
      <c r="AB29" s="265" t="e">
        <f t="shared" ref="AB29" si="228">AA29-AA28</f>
        <v>#N/A</v>
      </c>
      <c r="AC29" s="267" t="e">
        <f t="shared" si="55"/>
        <v>#N/A</v>
      </c>
      <c r="AD29" s="265" t="e">
        <f t="shared" ref="AD29" si="229">AC29-AC28</f>
        <v>#N/A</v>
      </c>
      <c r="AE29" s="267" t="e">
        <f t="shared" si="57"/>
        <v>#N/A</v>
      </c>
      <c r="AF29" s="265" t="e">
        <f t="shared" ref="AF29" si="230">AE29-AE28</f>
        <v>#N/A</v>
      </c>
      <c r="AG29" s="267" t="e">
        <f t="shared" si="59"/>
        <v>#N/A</v>
      </c>
      <c r="AH29" s="265" t="e">
        <f t="shared" ref="AH29" si="231">AG29-AG28</f>
        <v>#N/A</v>
      </c>
      <c r="AI29" s="266" t="e">
        <f t="shared" si="61"/>
        <v>#N/A</v>
      </c>
      <c r="AJ29" s="265" t="e">
        <f t="shared" ref="AJ29" si="232">AI29-AI28</f>
        <v>#N/A</v>
      </c>
      <c r="AK29" s="266" t="e">
        <f t="shared" si="63"/>
        <v>#N/A</v>
      </c>
      <c r="AL29" s="279" t="e">
        <f t="shared" ref="AL29" si="233">AK29-AK28</f>
        <v>#N/A</v>
      </c>
      <c r="AM29" s="284"/>
      <c r="AN29" s="286"/>
      <c r="AO29" s="271"/>
      <c r="AP29" s="271"/>
      <c r="AQ29" s="273" t="e">
        <f t="shared" si="166"/>
        <v>#N/A</v>
      </c>
      <c r="AR29" s="273" t="e">
        <f t="shared" si="166"/>
        <v>#N/A</v>
      </c>
      <c r="AS29" s="285" t="e">
        <f>master!#REF!</f>
        <v>#REF!</v>
      </c>
      <c r="AT29" s="267" t="e">
        <f t="shared" si="25"/>
        <v>#N/A</v>
      </c>
      <c r="AU29" s="275" t="e">
        <f t="shared" si="191"/>
        <v>#N/A</v>
      </c>
      <c r="AV29" s="267" t="e">
        <f t="shared" si="65"/>
        <v>#N/A</v>
      </c>
      <c r="AW29" s="275" t="e">
        <f t="shared" si="66"/>
        <v>#N/A</v>
      </c>
      <c r="AX29" s="267" t="e">
        <f t="shared" si="67"/>
        <v>#N/A</v>
      </c>
      <c r="AY29" s="275" t="e">
        <f t="shared" si="68"/>
        <v>#N/A</v>
      </c>
      <c r="AZ29" s="267" t="e">
        <f t="shared" si="69"/>
        <v>#N/A</v>
      </c>
      <c r="BA29" s="275" t="e">
        <f t="shared" si="70"/>
        <v>#N/A</v>
      </c>
      <c r="BB29" s="267" t="e">
        <f t="shared" si="71"/>
        <v>#N/A</v>
      </c>
      <c r="BC29" s="275" t="e">
        <f t="shared" si="72"/>
        <v>#N/A</v>
      </c>
      <c r="BD29" s="267" t="e">
        <f t="shared" si="73"/>
        <v>#N/A</v>
      </c>
      <c r="BE29" s="275" t="e">
        <f t="shared" si="74"/>
        <v>#N/A</v>
      </c>
      <c r="BF29" s="267" t="e">
        <f t="shared" si="75"/>
        <v>#N/A</v>
      </c>
      <c r="BG29" s="275" t="e">
        <f t="shared" si="76"/>
        <v>#N/A</v>
      </c>
      <c r="BH29" s="267"/>
      <c r="BI29" s="275">
        <f t="shared" si="192"/>
        <v>0</v>
      </c>
      <c r="BJ29" s="267"/>
      <c r="BK29" s="275">
        <f t="shared" si="193"/>
        <v>0</v>
      </c>
      <c r="BL29" s="284">
        <v>125</v>
      </c>
      <c r="BM29" s="276"/>
      <c r="BN29" s="271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0"/>
        <v>#N/A</v>
      </c>
      <c r="F30" s="265" t="e">
        <f t="shared" si="12"/>
        <v>#N/A</v>
      </c>
      <c r="G30" s="267" t="e">
        <f t="shared" si="41"/>
        <v>#N/A</v>
      </c>
      <c r="H30" s="264" t="e">
        <f t="shared" si="24"/>
        <v>#N/A</v>
      </c>
      <c r="I30" s="267" t="e">
        <f t="shared" si="42"/>
        <v>#N/A</v>
      </c>
      <c r="J30" s="264" t="e">
        <f t="shared" si="43"/>
        <v>#N/A</v>
      </c>
      <c r="K30" s="267" t="e">
        <f t="shared" si="44"/>
        <v>#N/A</v>
      </c>
      <c r="L30" s="264" t="e">
        <f t="shared" si="9"/>
        <v>#N/A</v>
      </c>
      <c r="M30" s="307" t="e">
        <f t="shared" si="28"/>
        <v>#N/A</v>
      </c>
      <c r="N30" s="264" t="e">
        <f t="shared" si="29"/>
        <v>#N/A</v>
      </c>
      <c r="O30" s="267" t="e">
        <f t="shared" si="45"/>
        <v>#N/A</v>
      </c>
      <c r="P30" s="264" t="e">
        <f t="shared" si="30"/>
        <v>#N/A</v>
      </c>
      <c r="Q30" s="267" t="e">
        <f t="shared" si="46"/>
        <v>#N/A</v>
      </c>
      <c r="R30" s="264" t="e">
        <f t="shared" si="31"/>
        <v>#N/A</v>
      </c>
      <c r="S30" s="267" t="e">
        <f t="shared" si="47"/>
        <v>#N/A</v>
      </c>
      <c r="T30" s="264" t="e">
        <f t="shared" si="13"/>
        <v>#N/A</v>
      </c>
      <c r="U30" s="267" t="e">
        <f t="shared" si="48"/>
        <v>#N/A</v>
      </c>
      <c r="V30" s="265" t="e">
        <f t="shared" si="13"/>
        <v>#N/A</v>
      </c>
      <c r="W30" s="266" t="e">
        <f t="shared" si="49"/>
        <v>#N/A</v>
      </c>
      <c r="X30" s="265" t="e">
        <f t="shared" ref="X30" si="234">W30-W29</f>
        <v>#N/A</v>
      </c>
      <c r="Y30" s="266" t="e">
        <f t="shared" si="51"/>
        <v>#N/A</v>
      </c>
      <c r="Z30" s="265" t="e">
        <f t="shared" ref="Z30" si="235">Y30-Y29</f>
        <v>#N/A</v>
      </c>
      <c r="AA30" s="267" t="e">
        <f t="shared" si="53"/>
        <v>#N/A</v>
      </c>
      <c r="AB30" s="265" t="e">
        <f t="shared" ref="AB30" si="236">AA30-AA29</f>
        <v>#N/A</v>
      </c>
      <c r="AC30" s="267" t="e">
        <f t="shared" si="55"/>
        <v>#N/A</v>
      </c>
      <c r="AD30" s="265" t="e">
        <f t="shared" ref="AD30" si="237">AC30-AC29</f>
        <v>#N/A</v>
      </c>
      <c r="AE30" s="267" t="e">
        <f t="shared" si="57"/>
        <v>#N/A</v>
      </c>
      <c r="AF30" s="265" t="e">
        <f t="shared" ref="AF30" si="238">AE30-AE29</f>
        <v>#N/A</v>
      </c>
      <c r="AG30" s="267" t="e">
        <f t="shared" si="59"/>
        <v>#N/A</v>
      </c>
      <c r="AH30" s="265" t="e">
        <f t="shared" ref="AH30" si="239">AG30-AG29</f>
        <v>#N/A</v>
      </c>
      <c r="AI30" s="266" t="e">
        <f t="shared" si="61"/>
        <v>#N/A</v>
      </c>
      <c r="AJ30" s="265" t="e">
        <f t="shared" ref="AJ30" si="240">AI30-AI29</f>
        <v>#N/A</v>
      </c>
      <c r="AK30" s="266" t="e">
        <f t="shared" si="63"/>
        <v>#N/A</v>
      </c>
      <c r="AL30" s="279" t="e">
        <f t="shared" ref="AL30" si="241">AK30-AK29</f>
        <v>#N/A</v>
      </c>
      <c r="AM30" s="284"/>
      <c r="AN30" s="286"/>
      <c r="AO30" s="271"/>
      <c r="AP30" s="271"/>
      <c r="AQ30" s="273" t="e">
        <f t="shared" si="166"/>
        <v>#N/A</v>
      </c>
      <c r="AR30" s="273" t="e">
        <f t="shared" si="166"/>
        <v>#N/A</v>
      </c>
      <c r="AS30" s="285" t="e">
        <f>master!#REF!</f>
        <v>#REF!</v>
      </c>
      <c r="AT30" s="267" t="e">
        <f t="shared" si="25"/>
        <v>#N/A</v>
      </c>
      <c r="AU30" s="275" t="e">
        <f t="shared" si="191"/>
        <v>#N/A</v>
      </c>
      <c r="AV30" s="267" t="e">
        <f t="shared" si="65"/>
        <v>#N/A</v>
      </c>
      <c r="AW30" s="275" t="e">
        <f t="shared" si="66"/>
        <v>#N/A</v>
      </c>
      <c r="AX30" s="267" t="e">
        <f t="shared" si="67"/>
        <v>#N/A</v>
      </c>
      <c r="AY30" s="275" t="e">
        <f t="shared" si="68"/>
        <v>#N/A</v>
      </c>
      <c r="AZ30" s="267" t="e">
        <f t="shared" si="69"/>
        <v>#N/A</v>
      </c>
      <c r="BA30" s="275" t="e">
        <f t="shared" si="70"/>
        <v>#N/A</v>
      </c>
      <c r="BB30" s="267" t="e">
        <f t="shared" si="71"/>
        <v>#N/A</v>
      </c>
      <c r="BC30" s="275" t="e">
        <f t="shared" si="72"/>
        <v>#N/A</v>
      </c>
      <c r="BD30" s="267" t="e">
        <f t="shared" si="73"/>
        <v>#N/A</v>
      </c>
      <c r="BE30" s="275" t="e">
        <f t="shared" si="74"/>
        <v>#N/A</v>
      </c>
      <c r="BF30" s="267" t="e">
        <f t="shared" si="75"/>
        <v>#N/A</v>
      </c>
      <c r="BG30" s="275" t="e">
        <f t="shared" si="76"/>
        <v>#N/A</v>
      </c>
      <c r="BH30" s="267"/>
      <c r="BI30" s="275">
        <f t="shared" si="192"/>
        <v>0</v>
      </c>
      <c r="BJ30" s="267"/>
      <c r="BK30" s="275">
        <f t="shared" si="193"/>
        <v>0</v>
      </c>
      <c r="BL30" s="284"/>
      <c r="BM30" s="276"/>
      <c r="BN30" s="271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0"/>
        <v>#N/A</v>
      </c>
      <c r="F31" s="265" t="e">
        <f t="shared" si="12"/>
        <v>#N/A</v>
      </c>
      <c r="G31" s="267" t="e">
        <f t="shared" si="41"/>
        <v>#N/A</v>
      </c>
      <c r="H31" s="264" t="e">
        <f t="shared" si="24"/>
        <v>#N/A</v>
      </c>
      <c r="I31" s="267" t="e">
        <f t="shared" si="42"/>
        <v>#N/A</v>
      </c>
      <c r="J31" s="264" t="e">
        <f t="shared" si="43"/>
        <v>#N/A</v>
      </c>
      <c r="K31" s="267" t="e">
        <f t="shared" si="44"/>
        <v>#N/A</v>
      </c>
      <c r="L31" s="264" t="e">
        <f t="shared" si="9"/>
        <v>#N/A</v>
      </c>
      <c r="M31" s="307" t="e">
        <f t="shared" si="28"/>
        <v>#N/A</v>
      </c>
      <c r="N31" s="264" t="e">
        <f t="shared" si="29"/>
        <v>#N/A</v>
      </c>
      <c r="O31" s="267" t="e">
        <f t="shared" si="45"/>
        <v>#N/A</v>
      </c>
      <c r="P31" s="264" t="e">
        <f t="shared" si="30"/>
        <v>#N/A</v>
      </c>
      <c r="Q31" s="267" t="e">
        <f t="shared" si="46"/>
        <v>#N/A</v>
      </c>
      <c r="R31" s="264" t="e">
        <f t="shared" si="31"/>
        <v>#N/A</v>
      </c>
      <c r="S31" s="267" t="e">
        <f t="shared" si="47"/>
        <v>#N/A</v>
      </c>
      <c r="T31" s="264" t="e">
        <f t="shared" si="13"/>
        <v>#N/A</v>
      </c>
      <c r="U31" s="267" t="e">
        <f t="shared" si="48"/>
        <v>#N/A</v>
      </c>
      <c r="V31" s="265" t="e">
        <f t="shared" si="13"/>
        <v>#N/A</v>
      </c>
      <c r="W31" s="266" t="e">
        <f t="shared" si="49"/>
        <v>#N/A</v>
      </c>
      <c r="X31" s="265" t="e">
        <f t="shared" ref="X31" si="242">W31-W30</f>
        <v>#N/A</v>
      </c>
      <c r="Y31" s="266" t="e">
        <f t="shared" si="51"/>
        <v>#N/A</v>
      </c>
      <c r="Z31" s="265" t="e">
        <f t="shared" ref="Z31" si="243">Y31-Y30</f>
        <v>#N/A</v>
      </c>
      <c r="AA31" s="267" t="e">
        <f t="shared" si="53"/>
        <v>#N/A</v>
      </c>
      <c r="AB31" s="265" t="e">
        <f t="shared" ref="AB31" si="244">AA31-AA30</f>
        <v>#N/A</v>
      </c>
      <c r="AC31" s="267" t="e">
        <f t="shared" si="55"/>
        <v>#N/A</v>
      </c>
      <c r="AD31" s="265" t="e">
        <f t="shared" ref="AD31" si="245">AC31-AC30</f>
        <v>#N/A</v>
      </c>
      <c r="AE31" s="267" t="e">
        <f t="shared" si="57"/>
        <v>#N/A</v>
      </c>
      <c r="AF31" s="265" t="e">
        <f t="shared" ref="AF31" si="246">AE31-AE30</f>
        <v>#N/A</v>
      </c>
      <c r="AG31" s="267" t="e">
        <f t="shared" si="59"/>
        <v>#N/A</v>
      </c>
      <c r="AH31" s="265" t="e">
        <f t="shared" ref="AH31" si="247">AG31-AG30</f>
        <v>#N/A</v>
      </c>
      <c r="AI31" s="266" t="e">
        <f t="shared" si="61"/>
        <v>#N/A</v>
      </c>
      <c r="AJ31" s="265" t="e">
        <f t="shared" ref="AJ31" si="248">AI31-AI30</f>
        <v>#N/A</v>
      </c>
      <c r="AK31" s="266" t="e">
        <f t="shared" si="63"/>
        <v>#N/A</v>
      </c>
      <c r="AL31" s="279" t="e">
        <f t="shared" ref="AL31" si="249">AK31-AK30</f>
        <v>#N/A</v>
      </c>
      <c r="AM31" s="284"/>
      <c r="AN31" s="286"/>
      <c r="AO31" s="271"/>
      <c r="AP31" s="271"/>
      <c r="AQ31" s="273" t="e">
        <f t="shared" si="166"/>
        <v>#N/A</v>
      </c>
      <c r="AR31" s="273" t="e">
        <f t="shared" si="166"/>
        <v>#N/A</v>
      </c>
      <c r="AS31" s="285" t="e">
        <f>master!#REF!</f>
        <v>#REF!</v>
      </c>
      <c r="AT31" s="267" t="e">
        <f t="shared" si="25"/>
        <v>#N/A</v>
      </c>
      <c r="AU31" s="275" t="e">
        <f t="shared" si="191"/>
        <v>#N/A</v>
      </c>
      <c r="AV31" s="267" t="e">
        <f t="shared" si="65"/>
        <v>#N/A</v>
      </c>
      <c r="AW31" s="275" t="e">
        <f t="shared" si="66"/>
        <v>#N/A</v>
      </c>
      <c r="AX31" s="267" t="e">
        <f t="shared" si="67"/>
        <v>#N/A</v>
      </c>
      <c r="AY31" s="275" t="e">
        <f t="shared" si="68"/>
        <v>#N/A</v>
      </c>
      <c r="AZ31" s="267" t="e">
        <f t="shared" si="69"/>
        <v>#N/A</v>
      </c>
      <c r="BA31" s="275" t="e">
        <f t="shared" si="70"/>
        <v>#N/A</v>
      </c>
      <c r="BB31" s="267" t="e">
        <f t="shared" si="71"/>
        <v>#N/A</v>
      </c>
      <c r="BC31" s="275" t="e">
        <f t="shared" si="72"/>
        <v>#N/A</v>
      </c>
      <c r="BD31" s="267" t="e">
        <f t="shared" si="73"/>
        <v>#N/A</v>
      </c>
      <c r="BE31" s="275" t="e">
        <f t="shared" si="74"/>
        <v>#N/A</v>
      </c>
      <c r="BF31" s="267" t="e">
        <f t="shared" si="75"/>
        <v>#N/A</v>
      </c>
      <c r="BG31" s="275" t="e">
        <f t="shared" si="76"/>
        <v>#N/A</v>
      </c>
      <c r="BH31" s="267"/>
      <c r="BI31" s="275">
        <f t="shared" si="192"/>
        <v>0</v>
      </c>
      <c r="BJ31" s="267"/>
      <c r="BK31" s="275">
        <f t="shared" si="193"/>
        <v>0</v>
      </c>
      <c r="BL31" s="284"/>
      <c r="BM31" s="276"/>
      <c r="BN31" s="271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9" priority="2" operator="greaterThan">
      <formula>0</formula>
    </cfRule>
    <cfRule type="cellIs" dxfId="8" priority="3" operator="lessThan">
      <formula>0</formula>
    </cfRule>
  </conditionalFormatting>
  <conditionalFormatting sqref="E1:BR1048576">
    <cfRule type="containsErrors" dxfId="7" priority="1">
      <formula>ISERROR(E1)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66CC"/>
  </sheetPr>
  <dimension ref="A1:EU39"/>
  <sheetViews>
    <sheetView zoomScale="99" zoomScaleNormal="99" workbookViewId="0">
      <pane xSplit="4" ySplit="3" topLeftCell="AL4" activePane="bottomRight" state="frozen"/>
      <selection pane="bottomRight" activeCell="AQ12" sqref="AQ12"/>
      <selection pane="bottomLeft" activeCell="A4" sqref="A4"/>
      <selection pane="topRight" activeCell="E1" sqref="E1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8.625" style="222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70" width="8.625" style="222"/>
    <col min="71" max="106" width="0.875" style="222" customWidth="1"/>
    <col min="107" max="107" width="11.75" style="222" customWidth="1"/>
    <col min="108" max="108" width="14.625" style="222" customWidth="1"/>
    <col min="109" max="109" width="11.875" style="222" customWidth="1"/>
    <col min="110" max="110" width="7.875" style="222" customWidth="1"/>
    <col min="111" max="111" width="8.5" style="222" customWidth="1"/>
    <col min="112" max="112" width="9.875" style="222" customWidth="1"/>
    <col min="113" max="113" width="6" style="222" customWidth="1"/>
    <col min="114" max="114" width="14.625" style="222" customWidth="1"/>
    <col min="115" max="115" width="16.25" style="222" customWidth="1"/>
    <col min="116" max="116" width="11" style="222" customWidth="1"/>
    <col min="117" max="125" width="1.125" style="222" customWidth="1"/>
    <col min="126" max="126" width="11.75" style="222" customWidth="1"/>
    <col min="127" max="127" width="14.625" style="222" customWidth="1"/>
    <col min="128" max="128" width="5.875" style="222" customWidth="1"/>
    <col min="129" max="129" width="6.75" style="222" customWidth="1"/>
    <col min="130" max="131" width="5.875" style="222" customWidth="1"/>
    <col min="132" max="135" width="6.75" style="222" customWidth="1"/>
    <col min="136" max="136" width="5.875" style="222" customWidth="1"/>
    <col min="137" max="149" width="6.75" style="222" customWidth="1"/>
    <col min="150" max="150" width="7" style="222" customWidth="1"/>
    <col min="151" max="151" width="10.375" style="222" customWidth="1"/>
    <col min="152" max="152" width="14" style="222" bestFit="1" customWidth="1"/>
    <col min="153" max="16384" width="8.625" style="222"/>
  </cols>
  <sheetData>
    <row r="1" spans="1:151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DC1" s="323" t="s">
        <v>36</v>
      </c>
      <c r="DD1" s="324" t="s">
        <v>37</v>
      </c>
    </row>
    <row r="2" spans="1:151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6">
        <v>49.15</v>
      </c>
      <c r="AU2" s="234" t="s">
        <v>38</v>
      </c>
      <c r="AV2" s="228" t="s">
        <v>39</v>
      </c>
      <c r="AW2" s="234" t="s">
        <v>38</v>
      </c>
      <c r="AX2" s="228" t="s">
        <v>39</v>
      </c>
      <c r="AY2" s="234" t="s">
        <v>38</v>
      </c>
      <c r="AZ2" s="228" t="s">
        <v>39</v>
      </c>
      <c r="BA2" s="234" t="s">
        <v>38</v>
      </c>
      <c r="BB2" s="228" t="s">
        <v>39</v>
      </c>
      <c r="BC2" s="234" t="s">
        <v>38</v>
      </c>
      <c r="BD2" s="228" t="s">
        <v>39</v>
      </c>
      <c r="BE2" s="234" t="s">
        <v>38</v>
      </c>
      <c r="BF2" s="228" t="s">
        <v>39</v>
      </c>
      <c r="BG2" s="234" t="s">
        <v>38</v>
      </c>
      <c r="BH2" s="228" t="s">
        <v>39</v>
      </c>
      <c r="BI2" s="234" t="s">
        <v>38</v>
      </c>
      <c r="BJ2" s="228" t="s">
        <v>39</v>
      </c>
      <c r="BK2" s="234" t="s">
        <v>38</v>
      </c>
      <c r="BL2" s="229" t="s">
        <v>44</v>
      </c>
      <c r="BM2" s="230" t="s">
        <v>41</v>
      </c>
      <c r="BN2" s="231" t="s">
        <v>42</v>
      </c>
      <c r="BO2" s="233" t="s">
        <v>45</v>
      </c>
      <c r="BP2" s="233" t="str">
        <f>BO2</f>
        <v xml:space="preserve">  Male</v>
      </c>
      <c r="BQ2" s="233" t="str">
        <f>BP2</f>
        <v xml:space="preserve">  Male</v>
      </c>
      <c r="BR2" s="233" t="s">
        <v>43</v>
      </c>
      <c r="DC2" s="323" t="s">
        <v>46</v>
      </c>
      <c r="DD2" s="324" t="s">
        <v>32</v>
      </c>
      <c r="DV2" s="323" t="s">
        <v>46</v>
      </c>
      <c r="DW2" s="324" t="s">
        <v>32</v>
      </c>
    </row>
    <row r="3" spans="1:151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51" t="s">
        <v>70</v>
      </c>
      <c r="AU3" s="246" t="s">
        <v>50</v>
      </c>
      <c r="AV3" s="252">
        <v>1</v>
      </c>
      <c r="AW3" s="246" t="s">
        <v>53</v>
      </c>
      <c r="AX3" s="253">
        <v>2</v>
      </c>
      <c r="AY3" s="246" t="s">
        <v>54</v>
      </c>
      <c r="AZ3" s="252">
        <v>3</v>
      </c>
      <c r="BA3" s="246" t="s">
        <v>55</v>
      </c>
      <c r="BB3" s="253">
        <v>4</v>
      </c>
      <c r="BC3" s="246" t="s">
        <v>56</v>
      </c>
      <c r="BD3" s="252">
        <v>5</v>
      </c>
      <c r="BE3" s="246" t="s">
        <v>57</v>
      </c>
      <c r="BF3" s="253">
        <v>6</v>
      </c>
      <c r="BG3" s="246" t="s">
        <v>58</v>
      </c>
      <c r="BH3" s="252">
        <v>7</v>
      </c>
      <c r="BI3" s="246" t="s">
        <v>59</v>
      </c>
      <c r="BJ3" s="253">
        <v>8</v>
      </c>
      <c r="BK3" s="246" t="s">
        <v>60</v>
      </c>
      <c r="BL3" s="254" t="s">
        <v>45</v>
      </c>
      <c r="BM3" s="255" t="s">
        <v>73</v>
      </c>
      <c r="BN3" s="248"/>
      <c r="BO3" s="256" t="s">
        <v>8</v>
      </c>
      <c r="BP3" s="249" t="s">
        <v>74</v>
      </c>
      <c r="BQ3" s="249" t="s">
        <v>75</v>
      </c>
      <c r="BR3" s="250" t="s">
        <v>71</v>
      </c>
    </row>
    <row r="4" spans="1:151">
      <c r="A4" s="257">
        <v>44785</v>
      </c>
      <c r="B4" s="258">
        <v>1</v>
      </c>
      <c r="C4" s="259">
        <f>[1]master!K5</f>
        <v>115</v>
      </c>
      <c r="D4" s="260"/>
      <c r="E4" s="261">
        <f t="shared" ref="E4:E31" si="0">AVERAGE(G4,I4,K4,M4,O4,Q4,S4,U4,W4,Y4,AA4,AC4,AE4,AG4,AI4,AK4)</f>
        <v>133.44857142857143</v>
      </c>
      <c r="F4" s="262"/>
      <c r="G4" s="263"/>
      <c r="H4" s="262"/>
      <c r="I4" s="263">
        <v>134.63999999999999</v>
      </c>
      <c r="J4" s="264"/>
      <c r="K4" s="263">
        <v>140.88</v>
      </c>
      <c r="L4" s="262"/>
      <c r="M4" s="263">
        <v>129.99</v>
      </c>
      <c r="N4" s="262"/>
      <c r="O4" s="263">
        <v>137.06</v>
      </c>
      <c r="P4" s="262"/>
      <c r="Q4" s="263">
        <v>143.84</v>
      </c>
      <c r="R4" s="262"/>
      <c r="S4" s="263">
        <v>137.22999999999999</v>
      </c>
      <c r="T4" s="302"/>
      <c r="U4" s="263">
        <v>110.5</v>
      </c>
      <c r="V4" s="275"/>
      <c r="W4" s="266"/>
      <c r="X4" s="275"/>
      <c r="Y4" s="266"/>
      <c r="Z4" s="275"/>
      <c r="AA4" s="267"/>
      <c r="AB4" s="275"/>
      <c r="AC4" s="267"/>
      <c r="AD4" s="275"/>
      <c r="AE4" s="267"/>
      <c r="AF4" s="275"/>
      <c r="AG4" s="267"/>
      <c r="AH4" s="275"/>
      <c r="AI4" s="266"/>
      <c r="AJ4" s="275"/>
      <c r="AK4" s="266"/>
      <c r="AL4" s="268"/>
      <c r="AM4" s="269">
        <v>24</v>
      </c>
      <c r="AN4" s="270"/>
      <c r="AO4" s="271"/>
      <c r="AP4" s="271"/>
      <c r="AQ4" s="272" t="e">
        <f>IF(DE7&gt;0,DE7,NA())</f>
        <v>#N/A</v>
      </c>
      <c r="AR4" s="273" t="e">
        <f>IF(DF7&gt;0,DF7,NA())</f>
        <v>#N/A</v>
      </c>
      <c r="AS4" s="274">
        <v>150</v>
      </c>
      <c r="AT4" s="267">
        <f t="shared" ref="AT4:AT31" si="1">AVERAGE(AV4,AX4,AZ4,BB4,BD4,BF4,BH4,BJ4)</f>
        <v>150.19999999999999</v>
      </c>
      <c r="AU4" s="275"/>
      <c r="AV4" s="267">
        <v>150.19999999999999</v>
      </c>
      <c r="AW4" s="275"/>
      <c r="AX4" s="267"/>
      <c r="AY4" s="275"/>
      <c r="AZ4" s="267"/>
      <c r="BA4" s="275"/>
      <c r="BB4" s="267"/>
      <c r="BC4" s="275"/>
      <c r="BD4" s="267"/>
      <c r="BE4" s="275"/>
      <c r="BF4" s="267"/>
      <c r="BG4" s="275"/>
      <c r="BH4" s="267"/>
      <c r="BI4" s="275"/>
      <c r="BJ4" s="267"/>
      <c r="BK4" s="275"/>
      <c r="BL4" s="269">
        <v>31</v>
      </c>
      <c r="BM4" s="276"/>
      <c r="BN4" s="271"/>
      <c r="BO4" s="277" t="e">
        <f>IF(DH7&gt;0,DH7,NA())</f>
        <v>#N/A</v>
      </c>
      <c r="BP4" s="273"/>
      <c r="BQ4" s="273"/>
      <c r="BR4" s="273" t="e">
        <f>IF(DI7&gt;0,DI7,NA())</f>
        <v>#N/A</v>
      </c>
      <c r="DC4" s="324"/>
      <c r="DD4" s="323" t="s">
        <v>6</v>
      </c>
      <c r="DE4" s="324"/>
      <c r="DF4" s="324"/>
      <c r="DV4" s="323" t="s">
        <v>7</v>
      </c>
      <c r="DW4" s="323" t="s">
        <v>6</v>
      </c>
      <c r="DX4" s="324"/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 s="324"/>
    </row>
    <row r="5" spans="1:151">
      <c r="A5" s="257">
        <f>A4+7</f>
        <v>44792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268.35714285714283</v>
      </c>
      <c r="F5" s="264">
        <f>E5-E4</f>
        <v>134.90857142857141</v>
      </c>
      <c r="G5" s="263"/>
      <c r="H5" s="264"/>
      <c r="I5" s="263">
        <v>220.12</v>
      </c>
      <c r="J5" s="264">
        <f t="shared" ref="J5:J31" si="2">I5-I4</f>
        <v>85.480000000000018</v>
      </c>
      <c r="K5" s="263">
        <v>264.60000000000002</v>
      </c>
      <c r="L5" s="264">
        <f t="shared" ref="L5:L20" si="3">K5-K4</f>
        <v>123.72000000000003</v>
      </c>
      <c r="M5" s="263">
        <v>267.08</v>
      </c>
      <c r="N5" s="264">
        <f t="shared" ref="N5:N24" si="4">M5-M4</f>
        <v>137.08999999999997</v>
      </c>
      <c r="O5" s="263">
        <v>276.26</v>
      </c>
      <c r="P5" s="264">
        <f t="shared" ref="P5:P31" si="5">O5-O4</f>
        <v>139.19999999999999</v>
      </c>
      <c r="Q5" s="263">
        <v>288.83999999999997</v>
      </c>
      <c r="R5" s="264">
        <f t="shared" ref="R5:R31" si="6">Q5-Q4</f>
        <v>144.99999999999997</v>
      </c>
      <c r="S5" s="263">
        <v>280.86</v>
      </c>
      <c r="T5" s="264">
        <f t="shared" ref="T5:T31" si="7">S5-S4</f>
        <v>143.63000000000002</v>
      </c>
      <c r="U5" s="263">
        <v>280.74</v>
      </c>
      <c r="V5" s="303">
        <f>U5-U4</f>
        <v>170.24</v>
      </c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79"/>
      <c r="AM5" s="269">
        <v>28</v>
      </c>
      <c r="AN5" s="270"/>
      <c r="AO5" s="271">
        <f>AN5-AN4</f>
        <v>0</v>
      </c>
      <c r="AP5" s="271"/>
      <c r="AQ5" s="272" t="e">
        <f t="shared" ref="AQ5:AR20" si="8">IF(DE8&gt;0,DE8,NA())</f>
        <v>#N/A</v>
      </c>
      <c r="AR5" s="273" t="e">
        <f t="shared" si="8"/>
        <v>#N/A</v>
      </c>
      <c r="AS5" s="274">
        <v>320</v>
      </c>
      <c r="AT5" s="267">
        <f t="shared" si="1"/>
        <v>313</v>
      </c>
      <c r="AU5" s="311">
        <f>AT5-AT4</f>
        <v>162.80000000000001</v>
      </c>
      <c r="AV5" s="267">
        <v>313</v>
      </c>
      <c r="AW5" s="275">
        <v>162.80000000000001</v>
      </c>
      <c r="AX5" s="267"/>
      <c r="AY5" s="275"/>
      <c r="AZ5" s="267"/>
      <c r="BA5" s="275"/>
      <c r="BB5" s="267"/>
      <c r="BC5" s="275"/>
      <c r="BD5" s="267"/>
      <c r="BE5" s="275"/>
      <c r="BF5" s="267"/>
      <c r="BG5" s="275"/>
      <c r="BH5" s="267"/>
      <c r="BI5" s="275">
        <f>BH5-BH4</f>
        <v>0</v>
      </c>
      <c r="BJ5" s="267"/>
      <c r="BK5" s="275">
        <f>BJ5-BJ4</f>
        <v>0</v>
      </c>
      <c r="BL5" s="269">
        <v>35</v>
      </c>
      <c r="BM5" s="276"/>
      <c r="BN5" s="271"/>
      <c r="BO5" s="277" t="e">
        <f t="shared" ref="BO5:BO28" si="9">IF(DH8&gt;0,DH8,NA())</f>
        <v>#N/A</v>
      </c>
      <c r="BP5" s="273"/>
      <c r="BQ5" s="273"/>
      <c r="BR5" s="273" t="e">
        <f t="shared" ref="BR5:BR28" si="10">IF(DI8&gt;0,DI8,NA())</f>
        <v>#N/A</v>
      </c>
      <c r="DC5" s="324"/>
      <c r="DD5" s="324" t="s">
        <v>76</v>
      </c>
      <c r="DE5" s="324" t="s">
        <v>77</v>
      </c>
      <c r="DF5" s="324" t="s">
        <v>78</v>
      </c>
      <c r="DV5" s="324"/>
      <c r="DW5" s="324" t="s">
        <v>11</v>
      </c>
      <c r="DX5" s="324"/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 t="s">
        <v>12</v>
      </c>
      <c r="EN5" s="324" t="s">
        <v>13</v>
      </c>
      <c r="EO5" s="324"/>
      <c r="EP5" s="324"/>
      <c r="EQ5" s="324"/>
      <c r="ER5" s="324"/>
      <c r="ES5" s="324"/>
      <c r="ET5" s="324" t="s">
        <v>14</v>
      </c>
      <c r="EU5" s="324" t="s">
        <v>79</v>
      </c>
    </row>
    <row r="6" spans="1:151">
      <c r="A6" s="257">
        <f t="shared" ref="A6:A28" si="11">A5+7</f>
        <v>44799</v>
      </c>
      <c r="B6" s="258">
        <v>3</v>
      </c>
      <c r="C6" s="259">
        <f>[1]master!K7</f>
        <v>335</v>
      </c>
      <c r="D6" s="260">
        <f t="shared" ref="D6:D29" si="12">C6-C5</f>
        <v>120</v>
      </c>
      <c r="E6" s="261">
        <f t="shared" si="0"/>
        <v>374.76499999999993</v>
      </c>
      <c r="F6" s="264">
        <f t="shared" ref="F6:F31" si="13">E6-E5</f>
        <v>106.4078571428571</v>
      </c>
      <c r="G6" s="263">
        <v>347.14</v>
      </c>
      <c r="H6" s="264">
        <f t="shared" ref="H6" si="14">G6-G5</f>
        <v>347.14</v>
      </c>
      <c r="I6" s="263">
        <v>339.88</v>
      </c>
      <c r="J6" s="264">
        <f t="shared" si="2"/>
        <v>119.75999999999999</v>
      </c>
      <c r="K6" s="263">
        <v>361.56</v>
      </c>
      <c r="L6" s="264">
        <f t="shared" si="3"/>
        <v>96.95999999999998</v>
      </c>
      <c r="M6" s="263">
        <v>361.6</v>
      </c>
      <c r="N6" s="264">
        <f t="shared" si="4"/>
        <v>94.520000000000039</v>
      </c>
      <c r="O6" s="263">
        <v>381.58</v>
      </c>
      <c r="P6" s="264">
        <f t="shared" si="5"/>
        <v>105.32</v>
      </c>
      <c r="Q6" s="263">
        <v>377.42</v>
      </c>
      <c r="R6" s="264">
        <f t="shared" si="6"/>
        <v>88.580000000000041</v>
      </c>
      <c r="S6" s="263">
        <v>382.54</v>
      </c>
      <c r="T6" s="264">
        <f t="shared" si="7"/>
        <v>101.68</v>
      </c>
      <c r="U6" s="263">
        <v>374.72</v>
      </c>
      <c r="V6" s="303">
        <f t="shared" ref="V6:V31" si="15">U6-U5</f>
        <v>93.980000000000018</v>
      </c>
      <c r="W6" s="263">
        <v>379.4</v>
      </c>
      <c r="X6" s="303">
        <f>W6-W5</f>
        <v>379.4</v>
      </c>
      <c r="Y6" s="263">
        <v>377.36</v>
      </c>
      <c r="Z6" s="265">
        <f t="shared" ref="Z6:Z31" si="16">Y6-Y5</f>
        <v>377.36</v>
      </c>
      <c r="AA6" s="263">
        <v>380.54</v>
      </c>
      <c r="AB6" s="265">
        <f t="shared" ref="AB6:AB31" si="17">AA6-AA5</f>
        <v>380.54</v>
      </c>
      <c r="AC6" s="263">
        <v>389.76</v>
      </c>
      <c r="AD6" s="265">
        <f t="shared" ref="AD6:AD31" si="18">AC6-AC5</f>
        <v>389.76</v>
      </c>
      <c r="AE6" s="267">
        <v>400.12</v>
      </c>
      <c r="AF6" s="265">
        <f t="shared" ref="AF6:AF31" si="19">AE6-AE5</f>
        <v>400.12</v>
      </c>
      <c r="AG6" s="267">
        <v>379.9</v>
      </c>
      <c r="AH6" s="265">
        <f t="shared" ref="AH6:AH31" si="20">AG6-AG5</f>
        <v>379.9</v>
      </c>
      <c r="AI6" s="267">
        <v>389.78</v>
      </c>
      <c r="AJ6" s="303">
        <f>AI6-AI5</f>
        <v>389.78</v>
      </c>
      <c r="AK6" s="267">
        <v>372.94</v>
      </c>
      <c r="AL6" s="304">
        <f>AK6-AK5</f>
        <v>372.94</v>
      </c>
      <c r="AM6" s="269">
        <v>31</v>
      </c>
      <c r="AN6" s="270"/>
      <c r="AO6" s="271">
        <f>AN6-AN5</f>
        <v>0</v>
      </c>
      <c r="AP6" s="271"/>
      <c r="AQ6" s="272" t="e">
        <f t="shared" si="8"/>
        <v>#N/A</v>
      </c>
      <c r="AR6" s="273" t="e">
        <f t="shared" si="8"/>
        <v>#N/A</v>
      </c>
      <c r="AS6" s="274">
        <v>525</v>
      </c>
      <c r="AT6" s="267">
        <f t="shared" si="1"/>
        <v>516.4</v>
      </c>
      <c r="AU6" s="311">
        <f>AT6-AT5</f>
        <v>203.39999999999998</v>
      </c>
      <c r="AV6" s="267">
        <v>516</v>
      </c>
      <c r="AW6" s="275">
        <v>203</v>
      </c>
      <c r="AX6" s="267">
        <v>508</v>
      </c>
      <c r="AY6" s="275">
        <f t="shared" ref="AY6:AY7" si="21">AX6-AX5</f>
        <v>508</v>
      </c>
      <c r="AZ6" s="267">
        <v>509</v>
      </c>
      <c r="BA6" s="275">
        <f t="shared" ref="BA6:BA7" si="22">AZ6-AZ5</f>
        <v>509</v>
      </c>
      <c r="BB6" s="267">
        <v>530</v>
      </c>
      <c r="BC6" s="275">
        <f t="shared" ref="BC6:BC7" si="23">BB6-BB5</f>
        <v>530</v>
      </c>
      <c r="BD6" s="267">
        <v>519</v>
      </c>
      <c r="BE6" s="275">
        <f t="shared" ref="BE6:BE7" si="24">BD6-BD5</f>
        <v>519</v>
      </c>
      <c r="BF6" s="267"/>
      <c r="BG6" s="275"/>
      <c r="BH6" s="267"/>
      <c r="BI6" s="275">
        <f>BH6-BH5</f>
        <v>0</v>
      </c>
      <c r="BJ6" s="267"/>
      <c r="BK6" s="275">
        <f>BJ6-BJ5</f>
        <v>0</v>
      </c>
      <c r="BL6" s="269">
        <v>40</v>
      </c>
      <c r="BM6" s="276"/>
      <c r="BN6" s="271"/>
      <c r="BO6" s="277" t="e">
        <f t="shared" si="9"/>
        <v>#N/A</v>
      </c>
      <c r="BP6" s="273"/>
      <c r="BQ6" s="273"/>
      <c r="BR6" s="273" t="e">
        <f t="shared" si="10"/>
        <v>#N/A</v>
      </c>
      <c r="DC6" s="323" t="s">
        <v>17</v>
      </c>
      <c r="DD6" s="324"/>
      <c r="DE6" s="324"/>
      <c r="DF6" s="324"/>
      <c r="DV6" s="323" t="s">
        <v>17</v>
      </c>
      <c r="DW6" s="324">
        <v>1</v>
      </c>
      <c r="DX6" s="324">
        <v>2</v>
      </c>
      <c r="DY6" s="324">
        <v>3</v>
      </c>
      <c r="DZ6" s="324">
        <v>4</v>
      </c>
      <c r="EA6" s="324">
        <v>5</v>
      </c>
      <c r="EB6" s="324">
        <v>6</v>
      </c>
      <c r="EC6" s="324">
        <v>7</v>
      </c>
      <c r="ED6" s="324">
        <v>8</v>
      </c>
      <c r="EE6" s="324">
        <v>9</v>
      </c>
      <c r="EF6" s="324">
        <v>10</v>
      </c>
      <c r="EG6" s="324">
        <v>11</v>
      </c>
      <c r="EH6" s="324">
        <v>12</v>
      </c>
      <c r="EI6" s="324">
        <v>13</v>
      </c>
      <c r="EJ6" s="324">
        <v>14</v>
      </c>
      <c r="EK6" s="324">
        <v>15</v>
      </c>
      <c r="EL6" s="324">
        <v>16</v>
      </c>
      <c r="EM6" s="324"/>
      <c r="EN6" s="324">
        <v>2</v>
      </c>
      <c r="EO6" s="324">
        <v>3</v>
      </c>
      <c r="EP6" s="324">
        <v>4</v>
      </c>
      <c r="EQ6" s="324">
        <v>5</v>
      </c>
      <c r="ER6" s="324">
        <v>6</v>
      </c>
      <c r="ES6" s="324">
        <v>7</v>
      </c>
      <c r="ET6" s="324"/>
      <c r="EU6" s="324"/>
    </row>
    <row r="7" spans="1:151">
      <c r="A7" s="257">
        <f t="shared" si="11"/>
        <v>44806</v>
      </c>
      <c r="B7" s="258">
        <v>4</v>
      </c>
      <c r="C7" s="259">
        <f>[1]master!K8</f>
        <v>470</v>
      </c>
      <c r="D7" s="260">
        <f t="shared" si="12"/>
        <v>135</v>
      </c>
      <c r="E7" s="261">
        <f t="shared" si="0"/>
        <v>476</v>
      </c>
      <c r="F7" s="264">
        <f t="shared" si="13"/>
        <v>101.23500000000007</v>
      </c>
      <c r="G7" s="263">
        <f>IF(DW7&gt;0,DW7,NA())</f>
        <v>448</v>
      </c>
      <c r="H7" s="264"/>
      <c r="I7" s="305">
        <f>IF(DX7&gt;0,DX7,NA())</f>
        <v>454</v>
      </c>
      <c r="J7" s="264">
        <f t="shared" si="2"/>
        <v>114.12</v>
      </c>
      <c r="K7" s="306">
        <f>IF(DY7&gt;0,DY7,NA())</f>
        <v>479</v>
      </c>
      <c r="L7" s="264">
        <f t="shared" si="3"/>
        <v>117.44</v>
      </c>
      <c r="M7" s="307">
        <f>IF(DZ7&gt;0,DZ7,NA())</f>
        <v>478</v>
      </c>
      <c r="N7" s="264">
        <f t="shared" si="4"/>
        <v>116.39999999999998</v>
      </c>
      <c r="O7" s="308">
        <f>IF(EA7&gt;0,EA7,NA())</f>
        <v>490</v>
      </c>
      <c r="P7" s="264">
        <f t="shared" si="5"/>
        <v>108.42000000000002</v>
      </c>
      <c r="Q7" s="309">
        <f>IF(EB7&gt;0,EB7,NA())</f>
        <v>495</v>
      </c>
      <c r="R7" s="264">
        <f t="shared" si="6"/>
        <v>117.57999999999998</v>
      </c>
      <c r="S7" s="267">
        <f>IF(EC7&gt;0,EC7,NA())</f>
        <v>463</v>
      </c>
      <c r="T7" s="264">
        <f t="shared" si="7"/>
        <v>80.45999999999998</v>
      </c>
      <c r="U7" s="267">
        <f>IF(ED7&gt;0,ED7,NA())</f>
        <v>484</v>
      </c>
      <c r="V7" s="303">
        <f t="shared" si="15"/>
        <v>109.27999999999997</v>
      </c>
      <c r="W7" s="266">
        <f>IF(EE7&gt;0,EE7,NA())</f>
        <v>464</v>
      </c>
      <c r="X7" s="303">
        <f>W7-W6</f>
        <v>84.600000000000023</v>
      </c>
      <c r="Y7" s="266">
        <f>IF(EF7&gt;0,EF7,NA())</f>
        <v>460</v>
      </c>
      <c r="Z7" s="265">
        <f t="shared" si="16"/>
        <v>82.639999999999986</v>
      </c>
      <c r="AA7" s="267">
        <f>IF(EG7&gt;0,EG7,NA())</f>
        <v>490</v>
      </c>
      <c r="AB7" s="265">
        <f t="shared" si="17"/>
        <v>109.45999999999998</v>
      </c>
      <c r="AC7" s="267">
        <f>IF(EH7&gt;0,EH7,NA())</f>
        <v>483</v>
      </c>
      <c r="AD7" s="265">
        <f t="shared" si="18"/>
        <v>93.240000000000009</v>
      </c>
      <c r="AE7" s="267">
        <f>IF(EI7&gt;0,EI7,NA())</f>
        <v>503</v>
      </c>
      <c r="AF7" s="265">
        <f t="shared" si="19"/>
        <v>102.88</v>
      </c>
      <c r="AG7" s="267">
        <f>IF(EJ7&gt;0,EJ7,NA())</f>
        <v>463</v>
      </c>
      <c r="AH7" s="265">
        <f t="shared" si="20"/>
        <v>83.100000000000023</v>
      </c>
      <c r="AI7" s="266">
        <f>IF(EK7&gt;0,EK7,NA())</f>
        <v>487</v>
      </c>
      <c r="AJ7" s="265">
        <f t="shared" ref="AJ7:AJ8" si="25">AI7-AI6</f>
        <v>97.220000000000027</v>
      </c>
      <c r="AK7" s="266">
        <f>IF(EL7&gt;0,EL7,NA())</f>
        <v>475</v>
      </c>
      <c r="AL7" s="304">
        <f t="shared" ref="AL7:AL31" si="26">AK7-AK6</f>
        <v>102.06</v>
      </c>
      <c r="AM7" s="269">
        <v>33</v>
      </c>
      <c r="AN7" s="270"/>
      <c r="AO7" s="271">
        <f t="shared" ref="AO7:AO28" si="27">AN7-AN6</f>
        <v>0</v>
      </c>
      <c r="AP7" s="271"/>
      <c r="AQ7" s="272">
        <v>55</v>
      </c>
      <c r="AR7" s="273"/>
      <c r="AS7" s="274">
        <v>755</v>
      </c>
      <c r="AT7" s="267">
        <f>AVERAGE(AV7,AX7,AZ7,BB7,BD7,BF7,BH7,BJ7)</f>
        <v>709.66666666666663</v>
      </c>
      <c r="AU7" s="311">
        <f>AT7-AT6</f>
        <v>193.26666666666665</v>
      </c>
      <c r="AV7" s="267">
        <f>IF(EN7&gt;0,EN7,NA())</f>
        <v>720</v>
      </c>
      <c r="AW7" s="275">
        <f>AV7-AV5</f>
        <v>407</v>
      </c>
      <c r="AX7" s="267">
        <f>IF(EO7&gt;0,EO7,NA())</f>
        <v>716</v>
      </c>
      <c r="AY7" s="275">
        <f t="shared" si="21"/>
        <v>208</v>
      </c>
      <c r="AZ7" s="267">
        <f>IF(EP7&gt;0,EP7,NA())</f>
        <v>692</v>
      </c>
      <c r="BA7" s="275">
        <f t="shared" si="22"/>
        <v>183</v>
      </c>
      <c r="BB7" s="267">
        <f>IF(EQ7&gt;0,EQ7,NA())</f>
        <v>676</v>
      </c>
      <c r="BC7" s="275">
        <f t="shared" si="23"/>
        <v>146</v>
      </c>
      <c r="BD7" s="267">
        <f>IF(ER7&gt;0,ER7,NA())</f>
        <v>738</v>
      </c>
      <c r="BE7" s="275">
        <f t="shared" si="24"/>
        <v>219</v>
      </c>
      <c r="BF7" s="267">
        <f>IF(ES7&gt;0,ES7,NA())</f>
        <v>716</v>
      </c>
      <c r="BG7" s="275"/>
      <c r="BH7" s="267"/>
      <c r="BI7" s="275">
        <f>BH7-BH6</f>
        <v>0</v>
      </c>
      <c r="BJ7" s="267"/>
      <c r="BK7" s="275">
        <f>BJ7-BJ6</f>
        <v>0</v>
      </c>
      <c r="BL7" s="269">
        <v>48</v>
      </c>
      <c r="BM7" s="276"/>
      <c r="BN7" s="271"/>
      <c r="BO7" s="277" t="e">
        <f t="shared" si="9"/>
        <v>#N/A</v>
      </c>
      <c r="BP7" s="273"/>
      <c r="BQ7" s="273"/>
      <c r="BR7" s="273" t="e">
        <f t="shared" si="10"/>
        <v>#N/A</v>
      </c>
      <c r="DV7" s="325">
        <v>4</v>
      </c>
      <c r="DW7" s="326">
        <v>448</v>
      </c>
      <c r="DX7" s="326">
        <v>454</v>
      </c>
      <c r="DY7" s="326">
        <v>479</v>
      </c>
      <c r="DZ7" s="326">
        <v>478</v>
      </c>
      <c r="EA7" s="326">
        <v>490</v>
      </c>
      <c r="EB7" s="326">
        <v>495</v>
      </c>
      <c r="EC7" s="326">
        <v>463</v>
      </c>
      <c r="ED7" s="326">
        <v>484</v>
      </c>
      <c r="EE7" s="326">
        <v>464</v>
      </c>
      <c r="EF7" s="326">
        <v>460</v>
      </c>
      <c r="EG7" s="326">
        <v>490</v>
      </c>
      <c r="EH7" s="326">
        <v>483</v>
      </c>
      <c r="EI7" s="326">
        <v>503</v>
      </c>
      <c r="EJ7" s="326">
        <v>463</v>
      </c>
      <c r="EK7" s="326">
        <v>487</v>
      </c>
      <c r="EL7" s="326">
        <v>475</v>
      </c>
      <c r="EM7" s="326">
        <v>476</v>
      </c>
      <c r="EN7" s="326">
        <v>720</v>
      </c>
      <c r="EO7" s="326">
        <v>716</v>
      </c>
      <c r="EP7" s="326">
        <v>692</v>
      </c>
      <c r="EQ7" s="326">
        <v>676</v>
      </c>
      <c r="ER7" s="326">
        <v>738</v>
      </c>
      <c r="ES7" s="326">
        <v>716</v>
      </c>
      <c r="ET7" s="326">
        <v>709.66666666666663</v>
      </c>
      <c r="EU7" s="326">
        <v>539.72727272727275</v>
      </c>
    </row>
    <row r="8" spans="1:151">
      <c r="A8" s="257">
        <f t="shared" si="11"/>
        <v>44813</v>
      </c>
      <c r="B8" s="258">
        <v>5</v>
      </c>
      <c r="C8" s="259">
        <f>[1]master!K9</f>
        <v>590</v>
      </c>
      <c r="D8" s="260">
        <f t="shared" si="12"/>
        <v>120</v>
      </c>
      <c r="E8" s="261">
        <f t="shared" si="0"/>
        <v>592.1875</v>
      </c>
      <c r="F8" s="264">
        <f>E8-E7</f>
        <v>116.1875</v>
      </c>
      <c r="G8" s="263">
        <f>IF(DW8&gt;0,DW8,NA())</f>
        <v>582</v>
      </c>
      <c r="H8" s="264">
        <f>G8-G7</f>
        <v>134</v>
      </c>
      <c r="I8" s="305">
        <f>IF(DX8&gt;0,DX8,NA())</f>
        <v>543</v>
      </c>
      <c r="J8" s="264">
        <f t="shared" si="2"/>
        <v>89</v>
      </c>
      <c r="K8" s="306">
        <f>IF(DY8&gt;0,DY8,NA())</f>
        <v>577</v>
      </c>
      <c r="L8" s="264">
        <f t="shared" si="3"/>
        <v>98</v>
      </c>
      <c r="M8" s="307">
        <f>IF(DZ8&gt;0,DZ8,NA())</f>
        <v>580</v>
      </c>
      <c r="N8" s="264">
        <f t="shared" si="4"/>
        <v>102</v>
      </c>
      <c r="O8" s="308">
        <f>IF(EA8&gt;0,EA8,NA())</f>
        <v>597</v>
      </c>
      <c r="P8" s="264">
        <f t="shared" si="5"/>
        <v>107</v>
      </c>
      <c r="Q8" s="309">
        <f>IF(EB8&gt;0,EB8,NA())</f>
        <v>580</v>
      </c>
      <c r="R8" s="264">
        <f t="shared" si="6"/>
        <v>85</v>
      </c>
      <c r="S8" s="267">
        <f>IF(EC8&gt;0,EC8,NA())</f>
        <v>599</v>
      </c>
      <c r="T8" s="264">
        <f t="shared" si="7"/>
        <v>136</v>
      </c>
      <c r="U8" s="267">
        <f>IF(ED8&gt;0,ED8,NA())</f>
        <v>607</v>
      </c>
      <c r="V8" s="303">
        <f t="shared" si="15"/>
        <v>123</v>
      </c>
      <c r="W8" s="266">
        <f>IF(EE8&gt;0,EE8,NA())</f>
        <v>568</v>
      </c>
      <c r="X8" s="303">
        <f t="shared" ref="X8:X31" si="28">W8-W7</f>
        <v>104</v>
      </c>
      <c r="Y8" s="266">
        <f>IF(EF8&gt;0,EF8,NA())</f>
        <v>574</v>
      </c>
      <c r="Z8" s="265">
        <f t="shared" si="16"/>
        <v>114</v>
      </c>
      <c r="AA8" s="267">
        <f>IF(EG8&gt;0,EG8,NA())</f>
        <v>588</v>
      </c>
      <c r="AB8" s="265">
        <f t="shared" si="17"/>
        <v>98</v>
      </c>
      <c r="AC8" s="267">
        <f>IF(EH8&gt;0,EH8,NA())</f>
        <v>612</v>
      </c>
      <c r="AD8" s="265">
        <f t="shared" si="18"/>
        <v>129</v>
      </c>
      <c r="AE8" s="267">
        <f>IF(EI8&gt;0,EI8,NA())</f>
        <v>633</v>
      </c>
      <c r="AF8" s="265">
        <f t="shared" si="19"/>
        <v>130</v>
      </c>
      <c r="AG8" s="267">
        <f>IF(EJ8&gt;0,EJ8,NA())</f>
        <v>597</v>
      </c>
      <c r="AH8" s="265">
        <f t="shared" si="20"/>
        <v>134</v>
      </c>
      <c r="AI8" s="266">
        <f>IF(EK8&gt;0,EK8,NA())</f>
        <v>622</v>
      </c>
      <c r="AJ8" s="265">
        <f t="shared" si="25"/>
        <v>135</v>
      </c>
      <c r="AK8" s="266">
        <f>IF(EL8&gt;0,EL8,NA())</f>
        <v>616</v>
      </c>
      <c r="AL8" s="304">
        <f t="shared" si="26"/>
        <v>141</v>
      </c>
      <c r="AM8" s="269">
        <v>35</v>
      </c>
      <c r="AN8" s="270"/>
      <c r="AO8" s="271">
        <f t="shared" si="27"/>
        <v>0</v>
      </c>
      <c r="AP8" s="271"/>
      <c r="AQ8" s="272">
        <v>57</v>
      </c>
      <c r="AR8" s="273"/>
      <c r="AS8" s="274">
        <v>945</v>
      </c>
      <c r="AT8" s="267">
        <f t="shared" si="1"/>
        <v>888</v>
      </c>
      <c r="AU8" s="311">
        <f t="shared" ref="AU8:AU22" si="29">AT8-AT7</f>
        <v>178.33333333333337</v>
      </c>
      <c r="AV8" s="267">
        <f>IF(EN8&gt;0,EN8,NA())</f>
        <v>878</v>
      </c>
      <c r="AW8" s="275">
        <f>AV8-AV7</f>
        <v>158</v>
      </c>
      <c r="AX8" s="267">
        <f>IF(EO8&gt;0,EO8,NA())</f>
        <v>905</v>
      </c>
      <c r="AY8" s="275">
        <f>AX8-AX7</f>
        <v>189</v>
      </c>
      <c r="AZ8" s="267">
        <f>IF(EP8&gt;0,EP8,NA())</f>
        <v>850</v>
      </c>
      <c r="BA8" s="275">
        <f>AZ8-AZ7</f>
        <v>158</v>
      </c>
      <c r="BB8" s="267">
        <f>IF(EQ8&gt;0,EQ8,NA())</f>
        <v>910</v>
      </c>
      <c r="BC8" s="275">
        <f>BB8-BB7</f>
        <v>234</v>
      </c>
      <c r="BD8" s="267">
        <f>IF(ER8&gt;0,ER8,NA())</f>
        <v>903</v>
      </c>
      <c r="BE8" s="275">
        <f>BD8-BD7</f>
        <v>165</v>
      </c>
      <c r="BF8" s="267">
        <f>IF(ES8&gt;0,ES8,NA())</f>
        <v>882</v>
      </c>
      <c r="BG8" s="275">
        <f>BF8-BF7</f>
        <v>166</v>
      </c>
      <c r="BH8" s="267"/>
      <c r="BI8" s="275">
        <f>BH8-BH7</f>
        <v>0</v>
      </c>
      <c r="BJ8" s="267"/>
      <c r="BK8" s="275">
        <f t="shared" ref="BK8:BK22" si="30">BJ8-BJ7</f>
        <v>0</v>
      </c>
      <c r="BL8" s="269">
        <v>53</v>
      </c>
      <c r="BM8" s="276"/>
      <c r="BN8" s="271"/>
      <c r="BO8" s="277" t="e">
        <f t="shared" si="9"/>
        <v>#N/A</v>
      </c>
      <c r="BP8" s="273"/>
      <c r="BQ8" s="273"/>
      <c r="BR8" s="273" t="e">
        <f t="shared" si="10"/>
        <v>#N/A</v>
      </c>
      <c r="DV8" s="325">
        <v>5</v>
      </c>
      <c r="DW8" s="326">
        <v>582</v>
      </c>
      <c r="DX8" s="326">
        <v>543</v>
      </c>
      <c r="DY8" s="326">
        <v>577</v>
      </c>
      <c r="DZ8" s="326">
        <v>580</v>
      </c>
      <c r="EA8" s="326">
        <v>597</v>
      </c>
      <c r="EB8" s="326">
        <v>580</v>
      </c>
      <c r="EC8" s="326">
        <v>599</v>
      </c>
      <c r="ED8" s="326">
        <v>607</v>
      </c>
      <c r="EE8" s="326">
        <v>568</v>
      </c>
      <c r="EF8" s="326">
        <v>574</v>
      </c>
      <c r="EG8" s="326">
        <v>588</v>
      </c>
      <c r="EH8" s="326">
        <v>612</v>
      </c>
      <c r="EI8" s="326">
        <v>633</v>
      </c>
      <c r="EJ8" s="326">
        <v>597</v>
      </c>
      <c r="EK8" s="326">
        <v>622</v>
      </c>
      <c r="EL8" s="326">
        <v>616</v>
      </c>
      <c r="EM8" s="326">
        <v>592.1875</v>
      </c>
      <c r="EN8" s="326">
        <v>878</v>
      </c>
      <c r="EO8" s="326">
        <v>905</v>
      </c>
      <c r="EP8" s="326">
        <v>850</v>
      </c>
      <c r="EQ8" s="326">
        <v>910</v>
      </c>
      <c r="ER8" s="326">
        <v>903</v>
      </c>
      <c r="ES8" s="326">
        <v>882</v>
      </c>
      <c r="ET8" s="326">
        <v>888</v>
      </c>
      <c r="EU8" s="326">
        <v>672.86363636363637</v>
      </c>
    </row>
    <row r="9" spans="1:151">
      <c r="A9" s="257">
        <f t="shared" si="11"/>
        <v>44820</v>
      </c>
      <c r="B9" s="258">
        <v>6</v>
      </c>
      <c r="C9" s="259">
        <f>[1]master!K10</f>
        <v>700</v>
      </c>
      <c r="D9" s="260">
        <f t="shared" si="12"/>
        <v>110</v>
      </c>
      <c r="E9" s="261">
        <f t="shared" si="0"/>
        <v>709.5625</v>
      </c>
      <c r="F9" s="264">
        <f t="shared" si="13"/>
        <v>117.375</v>
      </c>
      <c r="G9" s="263">
        <f>IF(DW9&gt;0,DW9,NA())</f>
        <v>680</v>
      </c>
      <c r="H9" s="264">
        <f>G9-G8</f>
        <v>98</v>
      </c>
      <c r="I9" s="305">
        <f>IF(DX9&gt;0,DX9,NA())</f>
        <v>705</v>
      </c>
      <c r="J9" s="264">
        <f t="shared" si="2"/>
        <v>162</v>
      </c>
      <c r="K9" s="267">
        <f>IF(DY9&gt;0,DY9,NA())</f>
        <v>760</v>
      </c>
      <c r="L9" s="264">
        <f t="shared" si="3"/>
        <v>183</v>
      </c>
      <c r="M9" s="267">
        <f>IF(DZ9&gt;0,DZ9,NA())</f>
        <v>646</v>
      </c>
      <c r="N9" s="264">
        <f t="shared" si="4"/>
        <v>66</v>
      </c>
      <c r="O9" s="267">
        <f>IF(EA9&gt;0,EA9,NA())</f>
        <v>628</v>
      </c>
      <c r="P9" s="264">
        <f t="shared" si="5"/>
        <v>31</v>
      </c>
      <c r="Q9" s="267">
        <f>IF(EB9&gt;0,EB9,NA())</f>
        <v>733</v>
      </c>
      <c r="R9" s="264">
        <f t="shared" si="6"/>
        <v>153</v>
      </c>
      <c r="S9" s="267">
        <f>IF(EC9&gt;0,EC9,NA())</f>
        <v>791</v>
      </c>
      <c r="T9" s="264">
        <f t="shared" si="7"/>
        <v>192</v>
      </c>
      <c r="U9" s="267">
        <f>IF(ED9&gt;0,ED9,NA())</f>
        <v>808</v>
      </c>
      <c r="V9" s="303">
        <f t="shared" si="15"/>
        <v>201</v>
      </c>
      <c r="W9" s="266">
        <f>IF(EE9&gt;0,EE9,NA())</f>
        <v>681</v>
      </c>
      <c r="X9" s="303">
        <f t="shared" si="28"/>
        <v>113</v>
      </c>
      <c r="Y9" s="266">
        <f>IF(EF9&gt;0,EF9,NA())</f>
        <v>674</v>
      </c>
      <c r="Z9" s="265">
        <f t="shared" si="16"/>
        <v>100</v>
      </c>
      <c r="AA9" s="267">
        <f>IF(EG9&gt;0,EG9,NA())</f>
        <v>704</v>
      </c>
      <c r="AB9" s="265">
        <f t="shared" si="17"/>
        <v>116</v>
      </c>
      <c r="AC9" s="267">
        <f>IF(EH9&gt;0,EH9,NA())</f>
        <v>708</v>
      </c>
      <c r="AD9" s="265">
        <f t="shared" si="18"/>
        <v>96</v>
      </c>
      <c r="AE9" s="267">
        <f>IF(EI9&gt;0,EI9,NA())</f>
        <v>722</v>
      </c>
      <c r="AF9" s="265">
        <f t="shared" si="19"/>
        <v>89</v>
      </c>
      <c r="AG9" s="267">
        <f>IF(EJ9&gt;0,EJ9,NA())</f>
        <v>698</v>
      </c>
      <c r="AH9" s="265">
        <f t="shared" si="20"/>
        <v>101</v>
      </c>
      <c r="AI9" s="266">
        <f>IF(EK9&gt;0,EK9,NA())</f>
        <v>704</v>
      </c>
      <c r="AJ9" s="265">
        <f>AI9-AI8</f>
        <v>82</v>
      </c>
      <c r="AK9" s="266">
        <f>IF(EL9&gt;0,EL9,NA())</f>
        <v>711</v>
      </c>
      <c r="AL9" s="304">
        <f t="shared" si="26"/>
        <v>95</v>
      </c>
      <c r="AM9" s="269">
        <v>37</v>
      </c>
      <c r="AN9" s="270"/>
      <c r="AO9" s="271">
        <f t="shared" si="27"/>
        <v>0</v>
      </c>
      <c r="AP9" s="271"/>
      <c r="AQ9" s="272">
        <v>67</v>
      </c>
      <c r="AR9" s="273"/>
      <c r="AS9" s="274">
        <v>1130</v>
      </c>
      <c r="AT9" s="267">
        <f>AVERAGE(AV9,AX9,AZ9,BB9,BD9,BF9,BH9,BJ9)</f>
        <v>1071</v>
      </c>
      <c r="AU9" s="311">
        <f t="shared" si="29"/>
        <v>183</v>
      </c>
      <c r="AV9" s="267">
        <f>IF(EN9&gt;0,EN9,NA())</f>
        <v>985</v>
      </c>
      <c r="AW9" s="275">
        <f>AV9-AV8</f>
        <v>107</v>
      </c>
      <c r="AX9" s="267">
        <f>IF(EO9&gt;0,EO9,NA())</f>
        <v>1006.9999999999999</v>
      </c>
      <c r="AY9" s="275">
        <f>AX9-AX8</f>
        <v>101.99999999999989</v>
      </c>
      <c r="AZ9" s="267">
        <f>IF(EP9&gt;0,EP9,NA())</f>
        <v>1048</v>
      </c>
      <c r="BA9" s="275">
        <f>AZ9-AZ8</f>
        <v>198</v>
      </c>
      <c r="BB9" s="267">
        <f>IF(EQ9&gt;0,EQ9,NA())</f>
        <v>1020.9999999999999</v>
      </c>
      <c r="BC9" s="275">
        <f>BB9-BB8</f>
        <v>110.99999999999989</v>
      </c>
      <c r="BD9" s="267">
        <f>IF(ER9&gt;0,ER9,NA())</f>
        <v>1177</v>
      </c>
      <c r="BE9" s="275">
        <f>BD9-BD8</f>
        <v>274</v>
      </c>
      <c r="BF9" s="267">
        <f>IF(ES9&gt;0,ES9,NA())</f>
        <v>1188</v>
      </c>
      <c r="BG9" s="275">
        <f>BF9-BF8</f>
        <v>306</v>
      </c>
      <c r="BH9" s="267"/>
      <c r="BI9" s="275">
        <f>BH9-BH8</f>
        <v>0</v>
      </c>
      <c r="BJ9" s="267"/>
      <c r="BK9" s="275">
        <f t="shared" si="30"/>
        <v>0</v>
      </c>
      <c r="BL9" s="269">
        <v>57</v>
      </c>
      <c r="BM9" s="276"/>
      <c r="BN9" s="271"/>
      <c r="BO9" s="277" t="e">
        <f t="shared" si="9"/>
        <v>#N/A</v>
      </c>
      <c r="BP9" s="273"/>
      <c r="BQ9" s="273"/>
      <c r="BR9" s="273" t="e">
        <f t="shared" si="10"/>
        <v>#N/A</v>
      </c>
      <c r="DV9" s="325">
        <v>6</v>
      </c>
      <c r="DW9" s="326">
        <v>680</v>
      </c>
      <c r="DX9" s="326">
        <v>705</v>
      </c>
      <c r="DY9" s="326">
        <v>760</v>
      </c>
      <c r="DZ9" s="326">
        <v>646</v>
      </c>
      <c r="EA9" s="326">
        <v>628</v>
      </c>
      <c r="EB9" s="326">
        <v>733</v>
      </c>
      <c r="EC9" s="326">
        <v>791</v>
      </c>
      <c r="ED9" s="326">
        <v>808</v>
      </c>
      <c r="EE9" s="326">
        <v>681</v>
      </c>
      <c r="EF9" s="326">
        <v>674</v>
      </c>
      <c r="EG9" s="326">
        <v>704</v>
      </c>
      <c r="EH9" s="326">
        <v>708</v>
      </c>
      <c r="EI9" s="326">
        <v>722</v>
      </c>
      <c r="EJ9" s="326">
        <v>698</v>
      </c>
      <c r="EK9" s="326">
        <v>704</v>
      </c>
      <c r="EL9" s="326">
        <v>711</v>
      </c>
      <c r="EM9" s="326">
        <v>709.5625</v>
      </c>
      <c r="EN9" s="326">
        <v>985</v>
      </c>
      <c r="EO9" s="326">
        <v>1006.9999999999999</v>
      </c>
      <c r="EP9" s="326">
        <v>1048</v>
      </c>
      <c r="EQ9" s="326">
        <v>1020.9999999999999</v>
      </c>
      <c r="ER9" s="326">
        <v>1177</v>
      </c>
      <c r="ES9" s="326">
        <v>1188</v>
      </c>
      <c r="ET9" s="326">
        <v>1071</v>
      </c>
      <c r="EU9" s="326">
        <v>808.13636363636363</v>
      </c>
    </row>
    <row r="10" spans="1:151">
      <c r="A10" s="257">
        <f t="shared" si="11"/>
        <v>44827</v>
      </c>
      <c r="B10" s="258">
        <v>7</v>
      </c>
      <c r="C10" s="259">
        <f>[1]master!K11</f>
        <v>800</v>
      </c>
      <c r="D10" s="260">
        <f t="shared" si="12"/>
        <v>100</v>
      </c>
      <c r="E10" s="261">
        <f t="shared" si="0"/>
        <v>817.4375</v>
      </c>
      <c r="F10" s="264">
        <f t="shared" si="13"/>
        <v>107.875</v>
      </c>
      <c r="G10" s="263">
        <f t="shared" ref="G10:G31" si="31">IF(DW10&gt;0,DW10,NA())</f>
        <v>804</v>
      </c>
      <c r="H10" s="264">
        <f t="shared" ref="H10:H31" si="32">G10-G9</f>
        <v>124</v>
      </c>
      <c r="I10" s="305">
        <f t="shared" ref="I10:I31" si="33">IF(DX10&gt;0,DX10,NA())</f>
        <v>808</v>
      </c>
      <c r="J10" s="264">
        <f t="shared" si="2"/>
        <v>103</v>
      </c>
      <c r="K10" s="267">
        <f t="shared" ref="K10:K31" si="34">IF(DY10&gt;0,DY10,NA())</f>
        <v>830</v>
      </c>
      <c r="L10" s="264">
        <f t="shared" si="3"/>
        <v>70</v>
      </c>
      <c r="M10" s="267">
        <f t="shared" ref="M10:M31" si="35">IF(DZ10&gt;0,DZ10,NA())</f>
        <v>761</v>
      </c>
      <c r="N10" s="264">
        <f t="shared" si="4"/>
        <v>115</v>
      </c>
      <c r="O10" s="267">
        <f t="shared" ref="O10:O31" si="36">IF(EA10&gt;0,EA10,NA())</f>
        <v>747</v>
      </c>
      <c r="P10" s="264">
        <f t="shared" si="5"/>
        <v>119</v>
      </c>
      <c r="Q10" s="267">
        <f t="shared" ref="Q10:Q31" si="37">IF(EB10&gt;0,EB10,NA())</f>
        <v>833</v>
      </c>
      <c r="R10" s="264">
        <f t="shared" si="6"/>
        <v>100</v>
      </c>
      <c r="S10" s="267">
        <f t="shared" ref="S10:S31" si="38">IF(EC10&gt;0,EC10,NA())</f>
        <v>880</v>
      </c>
      <c r="T10" s="264">
        <f t="shared" si="7"/>
        <v>89</v>
      </c>
      <c r="U10" s="267">
        <f t="shared" ref="U10:U31" si="39">IF(ED10&gt;0,ED10,NA())</f>
        <v>923</v>
      </c>
      <c r="V10" s="303">
        <f t="shared" si="15"/>
        <v>115</v>
      </c>
      <c r="W10" s="266">
        <f t="shared" ref="W10:W31" si="40">IF(EE10&gt;0,EE10,NA())</f>
        <v>771</v>
      </c>
      <c r="X10" s="303">
        <f t="shared" si="28"/>
        <v>90</v>
      </c>
      <c r="Y10" s="266">
        <f t="shared" ref="Y10:Y31" si="41">IF(EF10&gt;0,EF10,NA())</f>
        <v>790</v>
      </c>
      <c r="Z10" s="265">
        <f t="shared" si="16"/>
        <v>116</v>
      </c>
      <c r="AA10" s="267">
        <f t="shared" ref="AA10:AA31" si="42">IF(EG10&gt;0,EG10,NA())</f>
        <v>816</v>
      </c>
      <c r="AB10" s="265">
        <f t="shared" si="17"/>
        <v>112</v>
      </c>
      <c r="AC10" s="267">
        <f t="shared" ref="AC10:AC31" si="43">IF(EH10&gt;0,EH10,NA())</f>
        <v>808</v>
      </c>
      <c r="AD10" s="265">
        <f t="shared" si="18"/>
        <v>100</v>
      </c>
      <c r="AE10" s="267">
        <f t="shared" ref="AE10:AE31" si="44">IF(EI10&gt;0,EI10,NA())</f>
        <v>830</v>
      </c>
      <c r="AF10" s="265">
        <f t="shared" si="19"/>
        <v>108</v>
      </c>
      <c r="AG10" s="267">
        <f t="shared" ref="AG10:AG31" si="45">IF(EJ10&gt;0,EJ10,NA())</f>
        <v>835</v>
      </c>
      <c r="AH10" s="265">
        <f t="shared" si="20"/>
        <v>137</v>
      </c>
      <c r="AI10" s="266">
        <f t="shared" ref="AI10:AI31" si="46">IF(EK10&gt;0,EK10,NA())</f>
        <v>815</v>
      </c>
      <c r="AJ10" s="265">
        <f t="shared" ref="AJ10:AJ31" si="47">AI10-AI9</f>
        <v>111</v>
      </c>
      <c r="AK10" s="266">
        <f t="shared" ref="AK10:AK31" si="48">IF(EL10&gt;0,EL10,NA())</f>
        <v>828</v>
      </c>
      <c r="AL10" s="304">
        <f t="shared" si="26"/>
        <v>117</v>
      </c>
      <c r="AM10" s="269">
        <v>39</v>
      </c>
      <c r="AN10" s="270"/>
      <c r="AO10" s="271">
        <f t="shared" si="27"/>
        <v>0</v>
      </c>
      <c r="AP10" s="271"/>
      <c r="AQ10" s="272">
        <v>72</v>
      </c>
      <c r="AR10" s="273" t="e">
        <f t="shared" si="8"/>
        <v>#N/A</v>
      </c>
      <c r="AS10" s="274">
        <v>1280</v>
      </c>
      <c r="AT10" s="267">
        <f t="shared" si="1"/>
        <v>1268.6666666666667</v>
      </c>
      <c r="AU10" s="311">
        <f t="shared" si="29"/>
        <v>197.66666666666674</v>
      </c>
      <c r="AV10" s="267">
        <f t="shared" ref="AV10:AV31" si="49">IF(EN10&gt;0,EN10,NA())</f>
        <v>1186</v>
      </c>
      <c r="AW10" s="275">
        <f t="shared" ref="AW10:AW31" si="50">AV10-AV9</f>
        <v>201</v>
      </c>
      <c r="AX10" s="267">
        <f t="shared" ref="AX10:AX31" si="51">IF(EO10&gt;0,EO10,NA())</f>
        <v>1239</v>
      </c>
      <c r="AY10" s="275">
        <f t="shared" ref="AY10:AY31" si="52">AX10-AX9</f>
        <v>232.00000000000011</v>
      </c>
      <c r="AZ10" s="267">
        <f t="shared" ref="AZ10:AZ31" si="53">IF(EP10&gt;0,EP10,NA())</f>
        <v>1227</v>
      </c>
      <c r="BA10" s="275">
        <f t="shared" ref="BA10:BA31" si="54">AZ10-AZ9</f>
        <v>179</v>
      </c>
      <c r="BB10" s="267">
        <f t="shared" ref="BB10:BB31" si="55">IF(EQ10&gt;0,EQ10,NA())</f>
        <v>1215</v>
      </c>
      <c r="BC10" s="275">
        <f t="shared" ref="BC10:BC31" si="56">BB10-BB9</f>
        <v>194.00000000000011</v>
      </c>
      <c r="BD10" s="267">
        <f t="shared" ref="BD10:BD31" si="57">IF(ER10&gt;0,ER10,NA())</f>
        <v>1366</v>
      </c>
      <c r="BE10" s="275">
        <f t="shared" ref="BE10:BE31" si="58">BD10-BD9</f>
        <v>189</v>
      </c>
      <c r="BF10" s="267">
        <f t="shared" ref="BF10:BF31" si="59">IF(ES10&gt;0,ES10,NA())</f>
        <v>1379</v>
      </c>
      <c r="BG10" s="275">
        <f t="shared" ref="BG10:BG31" si="60">BF10-BF9</f>
        <v>191</v>
      </c>
      <c r="BH10" s="267"/>
      <c r="BI10" s="275">
        <f t="shared" ref="BI10:BI22" si="61">BH10-BH9</f>
        <v>0</v>
      </c>
      <c r="BJ10" s="267"/>
      <c r="BK10" s="275">
        <f t="shared" si="30"/>
        <v>0</v>
      </c>
      <c r="BL10" s="269">
        <v>61</v>
      </c>
      <c r="BM10" s="276"/>
      <c r="BN10" s="271">
        <f>AP10</f>
        <v>0</v>
      </c>
      <c r="BO10" s="277" t="e">
        <f t="shared" si="9"/>
        <v>#N/A</v>
      </c>
      <c r="BP10" s="273"/>
      <c r="BQ10" s="273"/>
      <c r="BR10" s="273" t="e">
        <f t="shared" si="10"/>
        <v>#N/A</v>
      </c>
      <c r="DV10" s="325">
        <v>7</v>
      </c>
      <c r="DW10" s="326">
        <v>804</v>
      </c>
      <c r="DX10" s="326">
        <v>808</v>
      </c>
      <c r="DY10" s="326">
        <v>830</v>
      </c>
      <c r="DZ10" s="326">
        <v>761</v>
      </c>
      <c r="EA10" s="326">
        <v>747</v>
      </c>
      <c r="EB10" s="326">
        <v>833</v>
      </c>
      <c r="EC10" s="326">
        <v>880</v>
      </c>
      <c r="ED10" s="326">
        <v>923</v>
      </c>
      <c r="EE10" s="326">
        <v>771</v>
      </c>
      <c r="EF10" s="326">
        <v>790</v>
      </c>
      <c r="EG10" s="326">
        <v>816</v>
      </c>
      <c r="EH10" s="326">
        <v>808</v>
      </c>
      <c r="EI10" s="326">
        <v>830</v>
      </c>
      <c r="EJ10" s="326">
        <v>835</v>
      </c>
      <c r="EK10" s="326">
        <v>815</v>
      </c>
      <c r="EL10" s="326">
        <v>828</v>
      </c>
      <c r="EM10" s="326">
        <v>817.4375</v>
      </c>
      <c r="EN10" s="326">
        <v>1186</v>
      </c>
      <c r="EO10" s="326">
        <v>1239</v>
      </c>
      <c r="EP10" s="326">
        <v>1227</v>
      </c>
      <c r="EQ10" s="326">
        <v>1215</v>
      </c>
      <c r="ER10" s="326">
        <v>1366</v>
      </c>
      <c r="ES10" s="326">
        <v>1379</v>
      </c>
      <c r="ET10" s="326">
        <v>1268.6666666666667</v>
      </c>
      <c r="EU10" s="326">
        <v>940.5</v>
      </c>
    </row>
    <row r="11" spans="1:151">
      <c r="A11" s="257">
        <f t="shared" si="11"/>
        <v>44834</v>
      </c>
      <c r="B11" s="258">
        <v>8</v>
      </c>
      <c r="C11" s="259">
        <f>[1]master!K12</f>
        <v>910</v>
      </c>
      <c r="D11" s="260">
        <f t="shared" si="12"/>
        <v>110</v>
      </c>
      <c r="E11" s="261">
        <f t="shared" si="0"/>
        <v>911.625</v>
      </c>
      <c r="F11" s="264">
        <f t="shared" si="13"/>
        <v>94.1875</v>
      </c>
      <c r="G11" s="263">
        <f t="shared" si="31"/>
        <v>889</v>
      </c>
      <c r="H11" s="264">
        <f t="shared" si="32"/>
        <v>85</v>
      </c>
      <c r="I11" s="305">
        <f t="shared" si="33"/>
        <v>904</v>
      </c>
      <c r="J11" s="264">
        <f t="shared" si="2"/>
        <v>96</v>
      </c>
      <c r="K11" s="267">
        <f t="shared" si="34"/>
        <v>947</v>
      </c>
      <c r="L11" s="264">
        <f t="shared" si="3"/>
        <v>117</v>
      </c>
      <c r="M11" s="267">
        <f t="shared" si="35"/>
        <v>906</v>
      </c>
      <c r="N11" s="264">
        <f t="shared" si="4"/>
        <v>145</v>
      </c>
      <c r="O11" s="267">
        <f t="shared" si="36"/>
        <v>841</v>
      </c>
      <c r="P11" s="264">
        <f t="shared" si="5"/>
        <v>94</v>
      </c>
      <c r="Q11" s="267">
        <f t="shared" si="37"/>
        <v>923</v>
      </c>
      <c r="R11" s="264">
        <f t="shared" si="6"/>
        <v>90</v>
      </c>
      <c r="S11" s="267">
        <f t="shared" si="38"/>
        <v>976</v>
      </c>
      <c r="T11" s="264">
        <f t="shared" si="7"/>
        <v>96</v>
      </c>
      <c r="U11" s="267">
        <f t="shared" si="39"/>
        <v>989</v>
      </c>
      <c r="V11" s="303">
        <f t="shared" si="15"/>
        <v>66</v>
      </c>
      <c r="W11" s="266">
        <f t="shared" si="40"/>
        <v>853</v>
      </c>
      <c r="X11" s="303">
        <f t="shared" si="28"/>
        <v>82</v>
      </c>
      <c r="Y11" s="266">
        <f t="shared" si="41"/>
        <v>869</v>
      </c>
      <c r="Z11" s="265">
        <f t="shared" si="16"/>
        <v>79</v>
      </c>
      <c r="AA11" s="267">
        <f t="shared" si="42"/>
        <v>924</v>
      </c>
      <c r="AB11" s="265">
        <f t="shared" si="17"/>
        <v>108</v>
      </c>
      <c r="AC11" s="267">
        <f t="shared" si="43"/>
        <v>898</v>
      </c>
      <c r="AD11" s="265">
        <f t="shared" si="18"/>
        <v>90</v>
      </c>
      <c r="AE11" s="267">
        <f t="shared" si="44"/>
        <v>924</v>
      </c>
      <c r="AF11" s="265">
        <f t="shared" si="19"/>
        <v>94</v>
      </c>
      <c r="AG11" s="267">
        <f t="shared" si="45"/>
        <v>906</v>
      </c>
      <c r="AH11" s="265">
        <f t="shared" si="20"/>
        <v>71</v>
      </c>
      <c r="AI11" s="266">
        <f t="shared" si="46"/>
        <v>914</v>
      </c>
      <c r="AJ11" s="265">
        <f t="shared" si="47"/>
        <v>99</v>
      </c>
      <c r="AK11" s="266">
        <f t="shared" si="48"/>
        <v>923</v>
      </c>
      <c r="AL11" s="304">
        <f t="shared" si="26"/>
        <v>95</v>
      </c>
      <c r="AM11" s="269">
        <v>42</v>
      </c>
      <c r="AN11" s="281"/>
      <c r="AO11" s="271">
        <f t="shared" si="27"/>
        <v>0</v>
      </c>
      <c r="AP11" s="271"/>
      <c r="AQ11" s="282">
        <v>73.400000000000006</v>
      </c>
      <c r="AR11" s="273" t="e">
        <f t="shared" si="8"/>
        <v>#N/A</v>
      </c>
      <c r="AS11" s="274">
        <v>1420</v>
      </c>
      <c r="AT11" s="267">
        <f t="shared" si="1"/>
        <v>1419.6666666666667</v>
      </c>
      <c r="AU11" s="275">
        <f t="shared" si="29"/>
        <v>151</v>
      </c>
      <c r="AV11" s="267">
        <f t="shared" si="49"/>
        <v>1356</v>
      </c>
      <c r="AW11" s="275">
        <f t="shared" si="50"/>
        <v>170</v>
      </c>
      <c r="AX11" s="267">
        <f t="shared" si="51"/>
        <v>1387</v>
      </c>
      <c r="AY11" s="275">
        <f t="shared" si="52"/>
        <v>148</v>
      </c>
      <c r="AZ11" s="267">
        <f t="shared" si="53"/>
        <v>1371</v>
      </c>
      <c r="BA11" s="275">
        <f t="shared" si="54"/>
        <v>144</v>
      </c>
      <c r="BB11" s="267">
        <f t="shared" si="55"/>
        <v>1461</v>
      </c>
      <c r="BC11" s="275">
        <f t="shared" si="56"/>
        <v>246</v>
      </c>
      <c r="BD11" s="267">
        <f t="shared" si="57"/>
        <v>1451</v>
      </c>
      <c r="BE11" s="275">
        <f t="shared" si="58"/>
        <v>85</v>
      </c>
      <c r="BF11" s="267">
        <f t="shared" si="59"/>
        <v>1492</v>
      </c>
      <c r="BG11" s="275">
        <f t="shared" si="60"/>
        <v>113</v>
      </c>
      <c r="BH11" s="267"/>
      <c r="BI11" s="275">
        <f t="shared" si="61"/>
        <v>0</v>
      </c>
      <c r="BJ11" s="267"/>
      <c r="BK11" s="275">
        <f t="shared" si="30"/>
        <v>0</v>
      </c>
      <c r="BL11" s="269">
        <v>63</v>
      </c>
      <c r="BM11" s="276"/>
      <c r="BN11" s="271"/>
      <c r="BO11" s="277" t="e">
        <f t="shared" si="9"/>
        <v>#N/A</v>
      </c>
      <c r="BP11" s="273"/>
      <c r="BQ11" s="273"/>
      <c r="BR11" s="273" t="e">
        <f t="shared" si="10"/>
        <v>#N/A</v>
      </c>
      <c r="DV11" s="325">
        <v>8</v>
      </c>
      <c r="DW11" s="326">
        <v>889</v>
      </c>
      <c r="DX11" s="326">
        <v>904</v>
      </c>
      <c r="DY11" s="326">
        <v>947</v>
      </c>
      <c r="DZ11" s="326">
        <v>906</v>
      </c>
      <c r="EA11" s="326">
        <v>841</v>
      </c>
      <c r="EB11" s="326">
        <v>923</v>
      </c>
      <c r="EC11" s="326">
        <v>976</v>
      </c>
      <c r="ED11" s="326">
        <v>989</v>
      </c>
      <c r="EE11" s="326">
        <v>853</v>
      </c>
      <c r="EF11" s="326">
        <v>869</v>
      </c>
      <c r="EG11" s="326">
        <v>924</v>
      </c>
      <c r="EH11" s="326">
        <v>898</v>
      </c>
      <c r="EI11" s="326">
        <v>924</v>
      </c>
      <c r="EJ11" s="326">
        <v>906</v>
      </c>
      <c r="EK11" s="326">
        <v>914</v>
      </c>
      <c r="EL11" s="326">
        <v>923</v>
      </c>
      <c r="EM11" s="326">
        <v>911.625</v>
      </c>
      <c r="EN11" s="326">
        <v>1356</v>
      </c>
      <c r="EO11" s="326">
        <v>1387</v>
      </c>
      <c r="EP11" s="326">
        <v>1371</v>
      </c>
      <c r="EQ11" s="326">
        <v>1461</v>
      </c>
      <c r="ER11" s="326">
        <v>1451</v>
      </c>
      <c r="ES11" s="326">
        <v>1492</v>
      </c>
      <c r="ET11" s="326">
        <v>1419.6666666666667</v>
      </c>
      <c r="EU11" s="326">
        <v>1050.1818181818182</v>
      </c>
    </row>
    <row r="12" spans="1:151">
      <c r="A12" s="257">
        <f t="shared" si="11"/>
        <v>44841</v>
      </c>
      <c r="B12" s="258">
        <v>9</v>
      </c>
      <c r="C12" s="259">
        <f>[1]master!K13</f>
        <v>1020</v>
      </c>
      <c r="D12" s="260">
        <f t="shared" si="12"/>
        <v>110</v>
      </c>
      <c r="E12" s="261">
        <f t="shared" si="0"/>
        <v>1027.5625</v>
      </c>
      <c r="F12" s="264">
        <f t="shared" si="13"/>
        <v>115.9375</v>
      </c>
      <c r="G12" s="263">
        <f t="shared" si="31"/>
        <v>1036</v>
      </c>
      <c r="H12" s="264">
        <f t="shared" si="32"/>
        <v>147</v>
      </c>
      <c r="I12" s="305">
        <f t="shared" si="33"/>
        <v>998</v>
      </c>
      <c r="J12" s="264">
        <f t="shared" si="2"/>
        <v>94</v>
      </c>
      <c r="K12" s="267">
        <f t="shared" si="34"/>
        <v>1081</v>
      </c>
      <c r="L12" s="264">
        <f t="shared" si="3"/>
        <v>134</v>
      </c>
      <c r="M12" s="267">
        <f t="shared" si="35"/>
        <v>966</v>
      </c>
      <c r="N12" s="264">
        <f t="shared" si="4"/>
        <v>60</v>
      </c>
      <c r="O12" s="267">
        <f t="shared" si="36"/>
        <v>933</v>
      </c>
      <c r="P12" s="264">
        <f t="shared" si="5"/>
        <v>92</v>
      </c>
      <c r="Q12" s="267">
        <f t="shared" si="37"/>
        <v>1031</v>
      </c>
      <c r="R12" s="264">
        <f t="shared" si="6"/>
        <v>108</v>
      </c>
      <c r="S12" s="267">
        <f t="shared" si="38"/>
        <v>1073</v>
      </c>
      <c r="T12" s="264">
        <f t="shared" si="7"/>
        <v>97</v>
      </c>
      <c r="U12" s="267">
        <f t="shared" si="39"/>
        <v>1116</v>
      </c>
      <c r="V12" s="303">
        <f t="shared" si="15"/>
        <v>127</v>
      </c>
      <c r="W12" s="266">
        <f t="shared" si="40"/>
        <v>1000.9999999999999</v>
      </c>
      <c r="X12" s="303">
        <f t="shared" si="28"/>
        <v>147.99999999999989</v>
      </c>
      <c r="Y12" s="266">
        <f t="shared" si="41"/>
        <v>975</v>
      </c>
      <c r="Z12" s="265">
        <f t="shared" si="16"/>
        <v>106</v>
      </c>
      <c r="AA12" s="267">
        <f t="shared" si="42"/>
        <v>1058</v>
      </c>
      <c r="AB12" s="265">
        <f t="shared" si="17"/>
        <v>134</v>
      </c>
      <c r="AC12" s="267">
        <f t="shared" si="43"/>
        <v>1024</v>
      </c>
      <c r="AD12" s="265">
        <f t="shared" si="18"/>
        <v>126</v>
      </c>
      <c r="AE12" s="267">
        <f t="shared" si="44"/>
        <v>1069</v>
      </c>
      <c r="AF12" s="265">
        <f t="shared" si="19"/>
        <v>145</v>
      </c>
      <c r="AG12" s="267">
        <f t="shared" si="45"/>
        <v>1012</v>
      </c>
      <c r="AH12" s="265">
        <f t="shared" si="20"/>
        <v>106</v>
      </c>
      <c r="AI12" s="266">
        <f t="shared" si="46"/>
        <v>1028</v>
      </c>
      <c r="AJ12" s="265">
        <f t="shared" si="47"/>
        <v>114</v>
      </c>
      <c r="AK12" s="266">
        <f t="shared" si="48"/>
        <v>1040</v>
      </c>
      <c r="AL12" s="304">
        <f t="shared" si="26"/>
        <v>117</v>
      </c>
      <c r="AM12" s="269">
        <v>45</v>
      </c>
      <c r="AN12" s="270"/>
      <c r="AO12" s="271">
        <f t="shared" si="27"/>
        <v>0</v>
      </c>
      <c r="AP12" s="271"/>
      <c r="AQ12" s="273">
        <v>74.8</v>
      </c>
      <c r="AR12" s="273" t="e">
        <f t="shared" si="8"/>
        <v>#N/A</v>
      </c>
      <c r="AS12" s="274">
        <v>1545</v>
      </c>
      <c r="AT12" s="267">
        <f t="shared" si="1"/>
        <v>1618.1666666666667</v>
      </c>
      <c r="AU12" s="275">
        <f t="shared" si="29"/>
        <v>198.5</v>
      </c>
      <c r="AV12" s="267">
        <f t="shared" si="49"/>
        <v>1522</v>
      </c>
      <c r="AW12" s="275">
        <f t="shared" si="50"/>
        <v>166</v>
      </c>
      <c r="AX12" s="267">
        <f t="shared" si="51"/>
        <v>1600</v>
      </c>
      <c r="AY12" s="275">
        <f t="shared" si="52"/>
        <v>213</v>
      </c>
      <c r="AZ12" s="267">
        <f t="shared" si="53"/>
        <v>1618</v>
      </c>
      <c r="BA12" s="275">
        <f t="shared" si="54"/>
        <v>247</v>
      </c>
      <c r="BB12" s="267">
        <f t="shared" si="55"/>
        <v>1655</v>
      </c>
      <c r="BC12" s="275">
        <f t="shared" si="56"/>
        <v>194</v>
      </c>
      <c r="BD12" s="267">
        <f t="shared" si="57"/>
        <v>1612</v>
      </c>
      <c r="BE12" s="275">
        <f t="shared" si="58"/>
        <v>161</v>
      </c>
      <c r="BF12" s="267">
        <f t="shared" si="59"/>
        <v>1702</v>
      </c>
      <c r="BG12" s="275">
        <f t="shared" si="60"/>
        <v>210</v>
      </c>
      <c r="BH12" s="267"/>
      <c r="BI12" s="275">
        <f t="shared" si="61"/>
        <v>0</v>
      </c>
      <c r="BJ12" s="267"/>
      <c r="BK12" s="275">
        <f t="shared" si="30"/>
        <v>0</v>
      </c>
      <c r="BL12" s="269">
        <v>65</v>
      </c>
      <c r="BM12" s="276"/>
      <c r="BN12" s="271"/>
      <c r="BO12" s="277" t="e">
        <f t="shared" si="9"/>
        <v>#N/A</v>
      </c>
      <c r="BP12" s="273"/>
      <c r="BQ12" s="273"/>
      <c r="BR12" s="273" t="e">
        <f t="shared" si="10"/>
        <v>#N/A</v>
      </c>
      <c r="DV12" s="325">
        <v>9</v>
      </c>
      <c r="DW12" s="326">
        <v>1036</v>
      </c>
      <c r="DX12" s="326">
        <v>998</v>
      </c>
      <c r="DY12" s="326">
        <v>1081</v>
      </c>
      <c r="DZ12" s="326">
        <v>966</v>
      </c>
      <c r="EA12" s="326">
        <v>933</v>
      </c>
      <c r="EB12" s="326">
        <v>1031</v>
      </c>
      <c r="EC12" s="326">
        <v>1073</v>
      </c>
      <c r="ED12" s="326">
        <v>1116</v>
      </c>
      <c r="EE12" s="326">
        <v>1000.9999999999999</v>
      </c>
      <c r="EF12" s="326">
        <v>975</v>
      </c>
      <c r="EG12" s="326">
        <v>1058</v>
      </c>
      <c r="EH12" s="326">
        <v>1024</v>
      </c>
      <c r="EI12" s="326">
        <v>1069</v>
      </c>
      <c r="EJ12" s="326">
        <v>1012</v>
      </c>
      <c r="EK12" s="326">
        <v>1028</v>
      </c>
      <c r="EL12" s="326">
        <v>1040</v>
      </c>
      <c r="EM12" s="326">
        <v>1027.5625</v>
      </c>
      <c r="EN12" s="326">
        <v>1522</v>
      </c>
      <c r="EO12" s="326">
        <v>1600</v>
      </c>
      <c r="EP12" s="326">
        <v>1618</v>
      </c>
      <c r="EQ12" s="326">
        <v>1655</v>
      </c>
      <c r="ER12" s="326">
        <v>1612</v>
      </c>
      <c r="ES12" s="326">
        <v>1702</v>
      </c>
      <c r="ET12" s="326">
        <v>1618.1666666666667</v>
      </c>
      <c r="EU12" s="326">
        <v>1188.6363636363637</v>
      </c>
    </row>
    <row r="13" spans="1:151">
      <c r="A13" s="257">
        <f t="shared" si="11"/>
        <v>44848</v>
      </c>
      <c r="B13" s="258">
        <v>10</v>
      </c>
      <c r="C13" s="259">
        <f>[1]master!K14</f>
        <v>1130</v>
      </c>
      <c r="D13" s="260">
        <f t="shared" si="12"/>
        <v>110</v>
      </c>
      <c r="E13" s="261" t="e">
        <f t="shared" si="0"/>
        <v>#N/A</v>
      </c>
      <c r="F13" s="264" t="e">
        <f t="shared" si="13"/>
        <v>#N/A</v>
      </c>
      <c r="G13" s="263" t="e">
        <f t="shared" si="31"/>
        <v>#N/A</v>
      </c>
      <c r="H13" s="264" t="e">
        <f t="shared" si="32"/>
        <v>#N/A</v>
      </c>
      <c r="I13" s="305" t="e">
        <f t="shared" si="33"/>
        <v>#N/A</v>
      </c>
      <c r="J13" s="264" t="e">
        <f t="shared" si="2"/>
        <v>#N/A</v>
      </c>
      <c r="K13" s="267" t="e">
        <f t="shared" si="34"/>
        <v>#N/A</v>
      </c>
      <c r="L13" s="264" t="e">
        <f t="shared" si="3"/>
        <v>#N/A</v>
      </c>
      <c r="M13" s="267" t="e">
        <f t="shared" si="35"/>
        <v>#N/A</v>
      </c>
      <c r="N13" s="264" t="e">
        <f t="shared" si="4"/>
        <v>#N/A</v>
      </c>
      <c r="O13" s="267" t="e">
        <f t="shared" si="36"/>
        <v>#N/A</v>
      </c>
      <c r="P13" s="264" t="e">
        <f t="shared" si="5"/>
        <v>#N/A</v>
      </c>
      <c r="Q13" s="267" t="e">
        <f t="shared" si="37"/>
        <v>#N/A</v>
      </c>
      <c r="R13" s="264" t="e">
        <f t="shared" si="6"/>
        <v>#N/A</v>
      </c>
      <c r="S13" s="267" t="e">
        <f t="shared" si="38"/>
        <v>#N/A</v>
      </c>
      <c r="T13" s="264" t="e">
        <f t="shared" si="7"/>
        <v>#N/A</v>
      </c>
      <c r="U13" s="267" t="e">
        <f t="shared" si="39"/>
        <v>#N/A</v>
      </c>
      <c r="V13" s="303" t="e">
        <f t="shared" si="15"/>
        <v>#N/A</v>
      </c>
      <c r="W13" s="266" t="e">
        <f t="shared" si="40"/>
        <v>#N/A</v>
      </c>
      <c r="X13" s="303" t="e">
        <f t="shared" si="28"/>
        <v>#N/A</v>
      </c>
      <c r="Y13" s="266" t="e">
        <f t="shared" si="41"/>
        <v>#N/A</v>
      </c>
      <c r="Z13" s="265" t="e">
        <f t="shared" si="16"/>
        <v>#N/A</v>
      </c>
      <c r="AA13" s="267" t="e">
        <f t="shared" si="42"/>
        <v>#N/A</v>
      </c>
      <c r="AB13" s="265" t="e">
        <f t="shared" si="17"/>
        <v>#N/A</v>
      </c>
      <c r="AC13" s="267" t="e">
        <f t="shared" si="43"/>
        <v>#N/A</v>
      </c>
      <c r="AD13" s="265" t="e">
        <f t="shared" si="18"/>
        <v>#N/A</v>
      </c>
      <c r="AE13" s="267" t="e">
        <f t="shared" si="44"/>
        <v>#N/A</v>
      </c>
      <c r="AF13" s="265" t="e">
        <f t="shared" si="19"/>
        <v>#N/A</v>
      </c>
      <c r="AG13" s="267" t="e">
        <f t="shared" si="45"/>
        <v>#N/A</v>
      </c>
      <c r="AH13" s="265" t="e">
        <f t="shared" si="20"/>
        <v>#N/A</v>
      </c>
      <c r="AI13" s="266" t="e">
        <f t="shared" si="46"/>
        <v>#N/A</v>
      </c>
      <c r="AJ13" s="265" t="e">
        <f t="shared" si="47"/>
        <v>#N/A</v>
      </c>
      <c r="AK13" s="266" t="e">
        <f t="shared" si="48"/>
        <v>#N/A</v>
      </c>
      <c r="AL13" s="304" t="e">
        <f t="shared" si="26"/>
        <v>#N/A</v>
      </c>
      <c r="AM13" s="269">
        <v>48</v>
      </c>
      <c r="AN13" s="270"/>
      <c r="AO13" s="271">
        <f t="shared" si="27"/>
        <v>0</v>
      </c>
      <c r="AP13" s="271"/>
      <c r="AQ13" s="273" t="e">
        <f t="shared" si="8"/>
        <v>#N/A</v>
      </c>
      <c r="AR13" s="273" t="e">
        <f t="shared" si="8"/>
        <v>#N/A</v>
      </c>
      <c r="AS13" s="274">
        <v>1670</v>
      </c>
      <c r="AT13" s="267" t="e">
        <f t="shared" si="1"/>
        <v>#N/A</v>
      </c>
      <c r="AU13" s="275" t="e">
        <f t="shared" si="29"/>
        <v>#N/A</v>
      </c>
      <c r="AV13" s="267" t="e">
        <f t="shared" si="49"/>
        <v>#N/A</v>
      </c>
      <c r="AW13" s="275" t="e">
        <f t="shared" si="50"/>
        <v>#N/A</v>
      </c>
      <c r="AX13" s="267" t="e">
        <f t="shared" si="51"/>
        <v>#N/A</v>
      </c>
      <c r="AY13" s="275" t="e">
        <f t="shared" si="52"/>
        <v>#N/A</v>
      </c>
      <c r="AZ13" s="267" t="e">
        <f t="shared" si="53"/>
        <v>#N/A</v>
      </c>
      <c r="BA13" s="275" t="e">
        <f t="shared" si="54"/>
        <v>#N/A</v>
      </c>
      <c r="BB13" s="267" t="e">
        <f t="shared" si="55"/>
        <v>#N/A</v>
      </c>
      <c r="BC13" s="275" t="e">
        <f t="shared" si="56"/>
        <v>#N/A</v>
      </c>
      <c r="BD13" s="267" t="e">
        <f t="shared" si="57"/>
        <v>#N/A</v>
      </c>
      <c r="BE13" s="275" t="e">
        <f t="shared" si="58"/>
        <v>#N/A</v>
      </c>
      <c r="BF13" s="267" t="e">
        <f t="shared" si="59"/>
        <v>#N/A</v>
      </c>
      <c r="BG13" s="275" t="e">
        <f t="shared" si="60"/>
        <v>#N/A</v>
      </c>
      <c r="BH13" s="267"/>
      <c r="BI13" s="275">
        <f t="shared" si="61"/>
        <v>0</v>
      </c>
      <c r="BJ13" s="267"/>
      <c r="BK13" s="275">
        <f t="shared" si="30"/>
        <v>0</v>
      </c>
      <c r="BL13" s="269">
        <v>67</v>
      </c>
      <c r="BM13" s="276"/>
      <c r="BN13" s="271"/>
      <c r="BO13" s="277" t="e">
        <f t="shared" si="9"/>
        <v>#N/A</v>
      </c>
      <c r="BP13" s="273"/>
      <c r="BQ13" s="273"/>
      <c r="BR13" s="273" t="e">
        <f t="shared" si="10"/>
        <v>#N/A</v>
      </c>
    </row>
    <row r="14" spans="1:151">
      <c r="A14" s="257">
        <f t="shared" si="11"/>
        <v>44855</v>
      </c>
      <c r="B14" s="258">
        <v>11</v>
      </c>
      <c r="C14" s="259">
        <f>[1]master!K15</f>
        <v>1240</v>
      </c>
      <c r="D14" s="260">
        <f t="shared" si="12"/>
        <v>110</v>
      </c>
      <c r="E14" s="261" t="e">
        <f t="shared" si="0"/>
        <v>#N/A</v>
      </c>
      <c r="F14" s="264" t="e">
        <f t="shared" si="13"/>
        <v>#N/A</v>
      </c>
      <c r="G14" s="263" t="e">
        <f t="shared" si="31"/>
        <v>#N/A</v>
      </c>
      <c r="H14" s="264" t="e">
        <f t="shared" si="32"/>
        <v>#N/A</v>
      </c>
      <c r="I14" s="305" t="e">
        <f t="shared" si="33"/>
        <v>#N/A</v>
      </c>
      <c r="J14" s="264" t="e">
        <f t="shared" si="2"/>
        <v>#N/A</v>
      </c>
      <c r="K14" s="267" t="e">
        <f t="shared" si="34"/>
        <v>#N/A</v>
      </c>
      <c r="L14" s="264" t="e">
        <f t="shared" si="3"/>
        <v>#N/A</v>
      </c>
      <c r="M14" s="267" t="e">
        <f t="shared" si="35"/>
        <v>#N/A</v>
      </c>
      <c r="N14" s="264" t="e">
        <f t="shared" si="4"/>
        <v>#N/A</v>
      </c>
      <c r="O14" s="267" t="e">
        <f t="shared" si="36"/>
        <v>#N/A</v>
      </c>
      <c r="P14" s="264" t="e">
        <f t="shared" si="5"/>
        <v>#N/A</v>
      </c>
      <c r="Q14" s="267" t="e">
        <f t="shared" si="37"/>
        <v>#N/A</v>
      </c>
      <c r="R14" s="264" t="e">
        <f t="shared" si="6"/>
        <v>#N/A</v>
      </c>
      <c r="S14" s="267" t="e">
        <f t="shared" si="38"/>
        <v>#N/A</v>
      </c>
      <c r="T14" s="264" t="e">
        <f t="shared" si="7"/>
        <v>#N/A</v>
      </c>
      <c r="U14" s="267" t="e">
        <f t="shared" si="39"/>
        <v>#N/A</v>
      </c>
      <c r="V14" s="303" t="e">
        <f t="shared" si="15"/>
        <v>#N/A</v>
      </c>
      <c r="W14" s="266" t="e">
        <f t="shared" si="40"/>
        <v>#N/A</v>
      </c>
      <c r="X14" s="303" t="e">
        <f t="shared" si="28"/>
        <v>#N/A</v>
      </c>
      <c r="Y14" s="266" t="e">
        <f t="shared" si="41"/>
        <v>#N/A</v>
      </c>
      <c r="Z14" s="265" t="e">
        <f t="shared" si="16"/>
        <v>#N/A</v>
      </c>
      <c r="AA14" s="267" t="e">
        <f t="shared" si="42"/>
        <v>#N/A</v>
      </c>
      <c r="AB14" s="265" t="e">
        <f t="shared" si="17"/>
        <v>#N/A</v>
      </c>
      <c r="AC14" s="267" t="e">
        <f t="shared" si="43"/>
        <v>#N/A</v>
      </c>
      <c r="AD14" s="265" t="e">
        <f t="shared" si="18"/>
        <v>#N/A</v>
      </c>
      <c r="AE14" s="267" t="e">
        <f t="shared" si="44"/>
        <v>#N/A</v>
      </c>
      <c r="AF14" s="265" t="e">
        <f t="shared" si="19"/>
        <v>#N/A</v>
      </c>
      <c r="AG14" s="267" t="e">
        <f t="shared" si="45"/>
        <v>#N/A</v>
      </c>
      <c r="AH14" s="265" t="e">
        <f t="shared" si="20"/>
        <v>#N/A</v>
      </c>
      <c r="AI14" s="266" t="e">
        <f t="shared" si="46"/>
        <v>#N/A</v>
      </c>
      <c r="AJ14" s="265" t="e">
        <f t="shared" si="47"/>
        <v>#N/A</v>
      </c>
      <c r="AK14" s="266" t="e">
        <f t="shared" si="48"/>
        <v>#N/A</v>
      </c>
      <c r="AL14" s="304" t="e">
        <f t="shared" si="26"/>
        <v>#N/A</v>
      </c>
      <c r="AM14" s="269">
        <v>52</v>
      </c>
      <c r="AN14" s="270"/>
      <c r="AO14" s="271">
        <f t="shared" si="27"/>
        <v>0</v>
      </c>
      <c r="AP14" s="271"/>
      <c r="AQ14" s="273" t="e">
        <f t="shared" si="8"/>
        <v>#N/A</v>
      </c>
      <c r="AR14" s="273" t="e">
        <f t="shared" si="8"/>
        <v>#N/A</v>
      </c>
      <c r="AS14" s="274">
        <v>1795</v>
      </c>
      <c r="AT14" s="267" t="e">
        <f t="shared" si="1"/>
        <v>#N/A</v>
      </c>
      <c r="AU14" s="275" t="e">
        <f t="shared" si="29"/>
        <v>#N/A</v>
      </c>
      <c r="AV14" s="267" t="e">
        <f t="shared" si="49"/>
        <v>#N/A</v>
      </c>
      <c r="AW14" s="275" t="e">
        <f t="shared" si="50"/>
        <v>#N/A</v>
      </c>
      <c r="AX14" s="267" t="e">
        <f t="shared" si="51"/>
        <v>#N/A</v>
      </c>
      <c r="AY14" s="275" t="e">
        <f t="shared" si="52"/>
        <v>#N/A</v>
      </c>
      <c r="AZ14" s="267" t="e">
        <f t="shared" si="53"/>
        <v>#N/A</v>
      </c>
      <c r="BA14" s="275" t="e">
        <f t="shared" si="54"/>
        <v>#N/A</v>
      </c>
      <c r="BB14" s="267" t="e">
        <f t="shared" si="55"/>
        <v>#N/A</v>
      </c>
      <c r="BC14" s="275" t="e">
        <f t="shared" si="56"/>
        <v>#N/A</v>
      </c>
      <c r="BD14" s="267" t="e">
        <f t="shared" si="57"/>
        <v>#N/A</v>
      </c>
      <c r="BE14" s="275" t="e">
        <f t="shared" si="58"/>
        <v>#N/A</v>
      </c>
      <c r="BF14" s="267" t="e">
        <f t="shared" si="59"/>
        <v>#N/A</v>
      </c>
      <c r="BG14" s="275" t="e">
        <f t="shared" si="60"/>
        <v>#N/A</v>
      </c>
      <c r="BH14" s="267"/>
      <c r="BI14" s="275">
        <f t="shared" si="61"/>
        <v>0</v>
      </c>
      <c r="BJ14" s="267"/>
      <c r="BK14" s="275">
        <f t="shared" si="30"/>
        <v>0</v>
      </c>
      <c r="BL14" s="269">
        <v>69</v>
      </c>
      <c r="BM14" s="276"/>
      <c r="BN14" s="271"/>
      <c r="BO14" s="277" t="e">
        <f t="shared" si="9"/>
        <v>#N/A</v>
      </c>
      <c r="BP14" s="273"/>
      <c r="BQ14" s="273"/>
      <c r="BR14" s="273" t="e">
        <f t="shared" si="10"/>
        <v>#N/A</v>
      </c>
    </row>
    <row r="15" spans="1:151">
      <c r="A15" s="257">
        <f t="shared" si="11"/>
        <v>44862</v>
      </c>
      <c r="B15" s="258">
        <v>12</v>
      </c>
      <c r="C15" s="259">
        <f>[1]master!K16</f>
        <v>1340</v>
      </c>
      <c r="D15" s="260">
        <f t="shared" si="12"/>
        <v>100</v>
      </c>
      <c r="E15" s="261" t="e">
        <f t="shared" si="0"/>
        <v>#N/A</v>
      </c>
      <c r="F15" s="264" t="e">
        <f t="shared" si="13"/>
        <v>#N/A</v>
      </c>
      <c r="G15" s="263" t="e">
        <f t="shared" si="31"/>
        <v>#N/A</v>
      </c>
      <c r="H15" s="264" t="e">
        <f t="shared" si="32"/>
        <v>#N/A</v>
      </c>
      <c r="I15" s="305" t="e">
        <f t="shared" si="33"/>
        <v>#N/A</v>
      </c>
      <c r="J15" s="264" t="e">
        <f t="shared" si="2"/>
        <v>#N/A</v>
      </c>
      <c r="K15" s="267" t="e">
        <f t="shared" si="34"/>
        <v>#N/A</v>
      </c>
      <c r="L15" s="264" t="e">
        <f t="shared" si="3"/>
        <v>#N/A</v>
      </c>
      <c r="M15" s="267" t="e">
        <f t="shared" si="35"/>
        <v>#N/A</v>
      </c>
      <c r="N15" s="264" t="e">
        <f t="shared" si="4"/>
        <v>#N/A</v>
      </c>
      <c r="O15" s="267" t="e">
        <f t="shared" si="36"/>
        <v>#N/A</v>
      </c>
      <c r="P15" s="264" t="e">
        <f t="shared" si="5"/>
        <v>#N/A</v>
      </c>
      <c r="Q15" s="267" t="e">
        <f t="shared" si="37"/>
        <v>#N/A</v>
      </c>
      <c r="R15" s="264" t="e">
        <f t="shared" si="6"/>
        <v>#N/A</v>
      </c>
      <c r="S15" s="267" t="e">
        <f t="shared" si="38"/>
        <v>#N/A</v>
      </c>
      <c r="T15" s="264" t="e">
        <f t="shared" si="7"/>
        <v>#N/A</v>
      </c>
      <c r="U15" s="267" t="e">
        <f t="shared" si="39"/>
        <v>#N/A</v>
      </c>
      <c r="V15" s="303" t="e">
        <f t="shared" si="15"/>
        <v>#N/A</v>
      </c>
      <c r="W15" s="266" t="e">
        <f t="shared" si="40"/>
        <v>#N/A</v>
      </c>
      <c r="X15" s="303" t="e">
        <f t="shared" si="28"/>
        <v>#N/A</v>
      </c>
      <c r="Y15" s="266" t="e">
        <f t="shared" si="41"/>
        <v>#N/A</v>
      </c>
      <c r="Z15" s="265" t="e">
        <f t="shared" si="16"/>
        <v>#N/A</v>
      </c>
      <c r="AA15" s="267" t="e">
        <f t="shared" si="42"/>
        <v>#N/A</v>
      </c>
      <c r="AB15" s="265" t="e">
        <f t="shared" si="17"/>
        <v>#N/A</v>
      </c>
      <c r="AC15" s="267" t="e">
        <f t="shared" si="43"/>
        <v>#N/A</v>
      </c>
      <c r="AD15" s="265" t="e">
        <f t="shared" si="18"/>
        <v>#N/A</v>
      </c>
      <c r="AE15" s="267" t="e">
        <f t="shared" si="44"/>
        <v>#N/A</v>
      </c>
      <c r="AF15" s="265" t="e">
        <f t="shared" si="19"/>
        <v>#N/A</v>
      </c>
      <c r="AG15" s="267" t="e">
        <f t="shared" si="45"/>
        <v>#N/A</v>
      </c>
      <c r="AH15" s="265" t="e">
        <f t="shared" si="20"/>
        <v>#N/A</v>
      </c>
      <c r="AI15" s="266" t="e">
        <f t="shared" si="46"/>
        <v>#N/A</v>
      </c>
      <c r="AJ15" s="265" t="e">
        <f t="shared" si="47"/>
        <v>#N/A</v>
      </c>
      <c r="AK15" s="266" t="e">
        <f t="shared" si="48"/>
        <v>#N/A</v>
      </c>
      <c r="AL15" s="304" t="e">
        <f t="shared" si="26"/>
        <v>#N/A</v>
      </c>
      <c r="AM15" s="269">
        <v>56</v>
      </c>
      <c r="AN15" s="270"/>
      <c r="AO15" s="271">
        <f t="shared" si="27"/>
        <v>0</v>
      </c>
      <c r="AP15" s="271"/>
      <c r="AQ15" s="273" t="e">
        <f t="shared" si="8"/>
        <v>#N/A</v>
      </c>
      <c r="AR15" s="273" t="e">
        <f t="shared" si="8"/>
        <v>#N/A</v>
      </c>
      <c r="AS15" s="274">
        <v>1920</v>
      </c>
      <c r="AT15" s="267" t="e">
        <f t="shared" si="1"/>
        <v>#N/A</v>
      </c>
      <c r="AU15" s="275" t="e">
        <f t="shared" si="29"/>
        <v>#N/A</v>
      </c>
      <c r="AV15" s="267" t="e">
        <f t="shared" si="49"/>
        <v>#N/A</v>
      </c>
      <c r="AW15" s="275" t="e">
        <f t="shared" si="50"/>
        <v>#N/A</v>
      </c>
      <c r="AX15" s="267" t="e">
        <f t="shared" si="51"/>
        <v>#N/A</v>
      </c>
      <c r="AY15" s="275" t="e">
        <f t="shared" si="52"/>
        <v>#N/A</v>
      </c>
      <c r="AZ15" s="267" t="e">
        <f t="shared" si="53"/>
        <v>#N/A</v>
      </c>
      <c r="BA15" s="275" t="e">
        <f t="shared" si="54"/>
        <v>#N/A</v>
      </c>
      <c r="BB15" s="267" t="e">
        <f t="shared" si="55"/>
        <v>#N/A</v>
      </c>
      <c r="BC15" s="275" t="e">
        <f t="shared" si="56"/>
        <v>#N/A</v>
      </c>
      <c r="BD15" s="267" t="e">
        <f t="shared" si="57"/>
        <v>#N/A</v>
      </c>
      <c r="BE15" s="275" t="e">
        <f t="shared" si="58"/>
        <v>#N/A</v>
      </c>
      <c r="BF15" s="267" t="e">
        <f t="shared" si="59"/>
        <v>#N/A</v>
      </c>
      <c r="BG15" s="275" t="e">
        <f t="shared" si="60"/>
        <v>#N/A</v>
      </c>
      <c r="BH15" s="267"/>
      <c r="BI15" s="275">
        <f t="shared" si="61"/>
        <v>0</v>
      </c>
      <c r="BJ15" s="267"/>
      <c r="BK15" s="275">
        <f t="shared" si="30"/>
        <v>0</v>
      </c>
      <c r="BL15" s="269">
        <v>71</v>
      </c>
      <c r="BM15" s="276"/>
      <c r="BN15" s="271"/>
      <c r="BO15" s="277" t="e">
        <f t="shared" si="9"/>
        <v>#N/A</v>
      </c>
      <c r="BP15" s="273"/>
      <c r="BQ15" s="273"/>
      <c r="BR15" s="273" t="e">
        <f t="shared" si="10"/>
        <v>#N/A</v>
      </c>
    </row>
    <row r="16" spans="1:151">
      <c r="A16" s="257">
        <f t="shared" si="11"/>
        <v>44869</v>
      </c>
      <c r="B16" s="258">
        <v>13</v>
      </c>
      <c r="C16" s="259">
        <f>[1]master!K17</f>
        <v>1440</v>
      </c>
      <c r="D16" s="260">
        <f t="shared" si="12"/>
        <v>100</v>
      </c>
      <c r="E16" s="261" t="e">
        <f t="shared" si="0"/>
        <v>#N/A</v>
      </c>
      <c r="F16" s="264" t="e">
        <f t="shared" si="13"/>
        <v>#N/A</v>
      </c>
      <c r="G16" s="263" t="e">
        <f t="shared" si="31"/>
        <v>#N/A</v>
      </c>
      <c r="H16" s="264" t="e">
        <f t="shared" si="32"/>
        <v>#N/A</v>
      </c>
      <c r="I16" s="305" t="e">
        <f t="shared" si="33"/>
        <v>#N/A</v>
      </c>
      <c r="J16" s="264" t="e">
        <f t="shared" si="2"/>
        <v>#N/A</v>
      </c>
      <c r="K16" s="267" t="e">
        <f t="shared" si="34"/>
        <v>#N/A</v>
      </c>
      <c r="L16" s="264" t="e">
        <f t="shared" si="3"/>
        <v>#N/A</v>
      </c>
      <c r="M16" s="267" t="e">
        <f t="shared" si="35"/>
        <v>#N/A</v>
      </c>
      <c r="N16" s="264" t="e">
        <f t="shared" si="4"/>
        <v>#N/A</v>
      </c>
      <c r="O16" s="267" t="e">
        <f t="shared" si="36"/>
        <v>#N/A</v>
      </c>
      <c r="P16" s="264" t="e">
        <f t="shared" si="5"/>
        <v>#N/A</v>
      </c>
      <c r="Q16" s="267" t="e">
        <f t="shared" si="37"/>
        <v>#N/A</v>
      </c>
      <c r="R16" s="264" t="e">
        <f t="shared" si="6"/>
        <v>#N/A</v>
      </c>
      <c r="S16" s="267" t="e">
        <f t="shared" si="38"/>
        <v>#N/A</v>
      </c>
      <c r="T16" s="264" t="e">
        <f t="shared" si="7"/>
        <v>#N/A</v>
      </c>
      <c r="U16" s="267" t="e">
        <f t="shared" si="39"/>
        <v>#N/A</v>
      </c>
      <c r="V16" s="303" t="e">
        <f t="shared" si="15"/>
        <v>#N/A</v>
      </c>
      <c r="W16" s="266" t="e">
        <f t="shared" si="40"/>
        <v>#N/A</v>
      </c>
      <c r="X16" s="303" t="e">
        <f t="shared" si="28"/>
        <v>#N/A</v>
      </c>
      <c r="Y16" s="266" t="e">
        <f t="shared" si="41"/>
        <v>#N/A</v>
      </c>
      <c r="Z16" s="265" t="e">
        <f t="shared" si="16"/>
        <v>#N/A</v>
      </c>
      <c r="AA16" s="267" t="e">
        <f t="shared" si="42"/>
        <v>#N/A</v>
      </c>
      <c r="AB16" s="265" t="e">
        <f t="shared" si="17"/>
        <v>#N/A</v>
      </c>
      <c r="AC16" s="267" t="e">
        <f t="shared" si="43"/>
        <v>#N/A</v>
      </c>
      <c r="AD16" s="265" t="e">
        <f t="shared" si="18"/>
        <v>#N/A</v>
      </c>
      <c r="AE16" s="267" t="e">
        <f t="shared" si="44"/>
        <v>#N/A</v>
      </c>
      <c r="AF16" s="265" t="e">
        <f t="shared" si="19"/>
        <v>#N/A</v>
      </c>
      <c r="AG16" s="267" t="e">
        <f t="shared" si="45"/>
        <v>#N/A</v>
      </c>
      <c r="AH16" s="265" t="e">
        <f t="shared" si="20"/>
        <v>#N/A</v>
      </c>
      <c r="AI16" s="266" t="e">
        <f t="shared" si="46"/>
        <v>#N/A</v>
      </c>
      <c r="AJ16" s="265" t="e">
        <f t="shared" si="47"/>
        <v>#N/A</v>
      </c>
      <c r="AK16" s="266" t="e">
        <f t="shared" si="48"/>
        <v>#N/A</v>
      </c>
      <c r="AL16" s="304" t="e">
        <f t="shared" si="26"/>
        <v>#N/A</v>
      </c>
      <c r="AM16" s="269">
        <v>61</v>
      </c>
      <c r="AN16" s="270"/>
      <c r="AO16" s="271">
        <f t="shared" si="27"/>
        <v>0</v>
      </c>
      <c r="AP16" s="271"/>
      <c r="AQ16" s="273" t="e">
        <f t="shared" si="8"/>
        <v>#N/A</v>
      </c>
      <c r="AR16" s="273" t="e">
        <f t="shared" si="8"/>
        <v>#N/A</v>
      </c>
      <c r="AS16" s="274">
        <v>2045</v>
      </c>
      <c r="AT16" s="267" t="e">
        <f t="shared" si="1"/>
        <v>#N/A</v>
      </c>
      <c r="AU16" s="275" t="e">
        <f t="shared" si="29"/>
        <v>#N/A</v>
      </c>
      <c r="AV16" s="267" t="e">
        <f t="shared" si="49"/>
        <v>#N/A</v>
      </c>
      <c r="AW16" s="275" t="e">
        <f t="shared" si="50"/>
        <v>#N/A</v>
      </c>
      <c r="AX16" s="267" t="e">
        <f t="shared" si="51"/>
        <v>#N/A</v>
      </c>
      <c r="AY16" s="275" t="e">
        <f t="shared" si="52"/>
        <v>#N/A</v>
      </c>
      <c r="AZ16" s="267" t="e">
        <f t="shared" si="53"/>
        <v>#N/A</v>
      </c>
      <c r="BA16" s="275" t="e">
        <f t="shared" si="54"/>
        <v>#N/A</v>
      </c>
      <c r="BB16" s="267" t="e">
        <f t="shared" si="55"/>
        <v>#N/A</v>
      </c>
      <c r="BC16" s="275" t="e">
        <f t="shared" si="56"/>
        <v>#N/A</v>
      </c>
      <c r="BD16" s="267" t="e">
        <f t="shared" si="57"/>
        <v>#N/A</v>
      </c>
      <c r="BE16" s="275" t="e">
        <f t="shared" si="58"/>
        <v>#N/A</v>
      </c>
      <c r="BF16" s="267" t="e">
        <f t="shared" si="59"/>
        <v>#N/A</v>
      </c>
      <c r="BG16" s="275" t="e">
        <f t="shared" si="60"/>
        <v>#N/A</v>
      </c>
      <c r="BH16" s="267"/>
      <c r="BI16" s="275">
        <f t="shared" si="61"/>
        <v>0</v>
      </c>
      <c r="BJ16" s="267"/>
      <c r="BK16" s="275">
        <f t="shared" si="30"/>
        <v>0</v>
      </c>
      <c r="BL16" s="269">
        <v>75</v>
      </c>
      <c r="BM16" s="276"/>
      <c r="BN16" s="271"/>
      <c r="BO16" s="277" t="e">
        <f t="shared" si="9"/>
        <v>#N/A</v>
      </c>
      <c r="BP16" s="273"/>
      <c r="BQ16" s="273"/>
      <c r="BR16" s="273" t="e">
        <f t="shared" si="10"/>
        <v>#N/A</v>
      </c>
    </row>
    <row r="17" spans="1:70">
      <c r="A17" s="257">
        <f t="shared" si="11"/>
        <v>44876</v>
      </c>
      <c r="B17" s="258">
        <v>14</v>
      </c>
      <c r="C17" s="259">
        <f>[1]master!K18</f>
        <v>1540</v>
      </c>
      <c r="D17" s="260">
        <f t="shared" si="12"/>
        <v>100</v>
      </c>
      <c r="E17" s="261" t="e">
        <f t="shared" si="0"/>
        <v>#N/A</v>
      </c>
      <c r="F17" s="264" t="e">
        <f t="shared" si="13"/>
        <v>#N/A</v>
      </c>
      <c r="G17" s="263" t="e">
        <f t="shared" si="31"/>
        <v>#N/A</v>
      </c>
      <c r="H17" s="264" t="e">
        <f t="shared" si="32"/>
        <v>#N/A</v>
      </c>
      <c r="I17" s="305" t="e">
        <f t="shared" si="33"/>
        <v>#N/A</v>
      </c>
      <c r="J17" s="264" t="e">
        <f t="shared" si="2"/>
        <v>#N/A</v>
      </c>
      <c r="K17" s="267" t="e">
        <f t="shared" si="34"/>
        <v>#N/A</v>
      </c>
      <c r="L17" s="264" t="e">
        <f t="shared" si="3"/>
        <v>#N/A</v>
      </c>
      <c r="M17" s="267" t="e">
        <f t="shared" si="35"/>
        <v>#N/A</v>
      </c>
      <c r="N17" s="264" t="e">
        <f t="shared" si="4"/>
        <v>#N/A</v>
      </c>
      <c r="O17" s="267" t="e">
        <f t="shared" si="36"/>
        <v>#N/A</v>
      </c>
      <c r="P17" s="264" t="e">
        <f t="shared" si="5"/>
        <v>#N/A</v>
      </c>
      <c r="Q17" s="267" t="e">
        <f t="shared" si="37"/>
        <v>#N/A</v>
      </c>
      <c r="R17" s="264" t="e">
        <f t="shared" si="6"/>
        <v>#N/A</v>
      </c>
      <c r="S17" s="267" t="e">
        <f t="shared" si="38"/>
        <v>#N/A</v>
      </c>
      <c r="T17" s="264" t="e">
        <f t="shared" si="7"/>
        <v>#N/A</v>
      </c>
      <c r="U17" s="267" t="e">
        <f t="shared" si="39"/>
        <v>#N/A</v>
      </c>
      <c r="V17" s="303" t="e">
        <f t="shared" si="15"/>
        <v>#N/A</v>
      </c>
      <c r="W17" s="266" t="e">
        <f t="shared" si="40"/>
        <v>#N/A</v>
      </c>
      <c r="X17" s="303" t="e">
        <f t="shared" si="28"/>
        <v>#N/A</v>
      </c>
      <c r="Y17" s="266" t="e">
        <f t="shared" si="41"/>
        <v>#N/A</v>
      </c>
      <c r="Z17" s="265" t="e">
        <f t="shared" si="16"/>
        <v>#N/A</v>
      </c>
      <c r="AA17" s="267" t="e">
        <f t="shared" si="42"/>
        <v>#N/A</v>
      </c>
      <c r="AB17" s="265" t="e">
        <f t="shared" si="17"/>
        <v>#N/A</v>
      </c>
      <c r="AC17" s="267" t="e">
        <f t="shared" si="43"/>
        <v>#N/A</v>
      </c>
      <c r="AD17" s="265" t="e">
        <f t="shared" si="18"/>
        <v>#N/A</v>
      </c>
      <c r="AE17" s="267" t="e">
        <f t="shared" si="44"/>
        <v>#N/A</v>
      </c>
      <c r="AF17" s="265" t="e">
        <f t="shared" si="19"/>
        <v>#N/A</v>
      </c>
      <c r="AG17" s="267" t="e">
        <f t="shared" si="45"/>
        <v>#N/A</v>
      </c>
      <c r="AH17" s="265" t="e">
        <f t="shared" si="20"/>
        <v>#N/A</v>
      </c>
      <c r="AI17" s="266" t="e">
        <f t="shared" si="46"/>
        <v>#N/A</v>
      </c>
      <c r="AJ17" s="265" t="e">
        <f t="shared" si="47"/>
        <v>#N/A</v>
      </c>
      <c r="AK17" s="266" t="e">
        <f t="shared" si="48"/>
        <v>#N/A</v>
      </c>
      <c r="AL17" s="304" t="e">
        <f t="shared" si="26"/>
        <v>#N/A</v>
      </c>
      <c r="AM17" s="269">
        <v>67</v>
      </c>
      <c r="AN17" s="270"/>
      <c r="AO17" s="271">
        <f t="shared" si="27"/>
        <v>0</v>
      </c>
      <c r="AP17" s="271"/>
      <c r="AQ17" s="273" t="e">
        <f t="shared" si="8"/>
        <v>#N/A</v>
      </c>
      <c r="AR17" s="273" t="e">
        <f t="shared" si="8"/>
        <v>#N/A</v>
      </c>
      <c r="AS17" s="274">
        <v>2170</v>
      </c>
      <c r="AT17" s="267" t="e">
        <f t="shared" si="1"/>
        <v>#N/A</v>
      </c>
      <c r="AU17" s="275" t="e">
        <f t="shared" si="29"/>
        <v>#N/A</v>
      </c>
      <c r="AV17" s="267" t="e">
        <f t="shared" si="49"/>
        <v>#N/A</v>
      </c>
      <c r="AW17" s="275" t="e">
        <f t="shared" si="50"/>
        <v>#N/A</v>
      </c>
      <c r="AX17" s="267" t="e">
        <f t="shared" si="51"/>
        <v>#N/A</v>
      </c>
      <c r="AY17" s="275" t="e">
        <f t="shared" si="52"/>
        <v>#N/A</v>
      </c>
      <c r="AZ17" s="267" t="e">
        <f t="shared" si="53"/>
        <v>#N/A</v>
      </c>
      <c r="BA17" s="275" t="e">
        <f t="shared" si="54"/>
        <v>#N/A</v>
      </c>
      <c r="BB17" s="267" t="e">
        <f t="shared" si="55"/>
        <v>#N/A</v>
      </c>
      <c r="BC17" s="275" t="e">
        <f t="shared" si="56"/>
        <v>#N/A</v>
      </c>
      <c r="BD17" s="267" t="e">
        <f t="shared" si="57"/>
        <v>#N/A</v>
      </c>
      <c r="BE17" s="275" t="e">
        <f t="shared" si="58"/>
        <v>#N/A</v>
      </c>
      <c r="BF17" s="267" t="e">
        <f t="shared" si="59"/>
        <v>#N/A</v>
      </c>
      <c r="BG17" s="275" t="e">
        <f t="shared" si="60"/>
        <v>#N/A</v>
      </c>
      <c r="BH17" s="267"/>
      <c r="BI17" s="275">
        <f t="shared" si="61"/>
        <v>0</v>
      </c>
      <c r="BJ17" s="267"/>
      <c r="BK17" s="275">
        <f t="shared" si="30"/>
        <v>0</v>
      </c>
      <c r="BL17" s="269">
        <v>80</v>
      </c>
      <c r="BM17" s="276"/>
      <c r="BN17" s="271"/>
      <c r="BO17" s="277" t="e">
        <f t="shared" si="9"/>
        <v>#N/A</v>
      </c>
      <c r="BP17" s="273"/>
      <c r="BQ17" s="273"/>
      <c r="BR17" s="273" t="e">
        <f t="shared" si="10"/>
        <v>#N/A</v>
      </c>
    </row>
    <row r="18" spans="1:70">
      <c r="A18" s="257">
        <f t="shared" si="11"/>
        <v>44883</v>
      </c>
      <c r="B18" s="258">
        <v>15</v>
      </c>
      <c r="C18" s="259">
        <f>[1]master!K19</f>
        <v>1650</v>
      </c>
      <c r="D18" s="260">
        <f t="shared" si="12"/>
        <v>110</v>
      </c>
      <c r="E18" s="261" t="e">
        <f t="shared" si="0"/>
        <v>#N/A</v>
      </c>
      <c r="F18" s="264" t="e">
        <f t="shared" si="13"/>
        <v>#N/A</v>
      </c>
      <c r="G18" s="267" t="e">
        <f t="shared" si="31"/>
        <v>#N/A</v>
      </c>
      <c r="H18" s="264" t="e">
        <f t="shared" si="32"/>
        <v>#N/A</v>
      </c>
      <c r="I18" s="267" t="e">
        <f t="shared" si="33"/>
        <v>#N/A</v>
      </c>
      <c r="J18" s="264" t="e">
        <f t="shared" si="2"/>
        <v>#N/A</v>
      </c>
      <c r="K18" s="267" t="e">
        <f t="shared" si="34"/>
        <v>#N/A</v>
      </c>
      <c r="L18" s="264" t="e">
        <f t="shared" si="3"/>
        <v>#N/A</v>
      </c>
      <c r="M18" s="267" t="e">
        <f t="shared" si="35"/>
        <v>#N/A</v>
      </c>
      <c r="N18" s="264" t="e">
        <f t="shared" si="4"/>
        <v>#N/A</v>
      </c>
      <c r="O18" s="267" t="e">
        <f t="shared" si="36"/>
        <v>#N/A</v>
      </c>
      <c r="P18" s="264" t="e">
        <f t="shared" si="5"/>
        <v>#N/A</v>
      </c>
      <c r="Q18" s="267" t="e">
        <f t="shared" si="37"/>
        <v>#N/A</v>
      </c>
      <c r="R18" s="264" t="e">
        <f t="shared" si="6"/>
        <v>#N/A</v>
      </c>
      <c r="S18" s="267" t="e">
        <f t="shared" si="38"/>
        <v>#N/A</v>
      </c>
      <c r="T18" s="264" t="e">
        <f t="shared" si="7"/>
        <v>#N/A</v>
      </c>
      <c r="U18" s="267" t="e">
        <f t="shared" si="39"/>
        <v>#N/A</v>
      </c>
      <c r="V18" s="303" t="e">
        <f t="shared" si="15"/>
        <v>#N/A</v>
      </c>
      <c r="W18" s="266" t="e">
        <f t="shared" si="40"/>
        <v>#N/A</v>
      </c>
      <c r="X18" s="303" t="e">
        <f t="shared" si="28"/>
        <v>#N/A</v>
      </c>
      <c r="Y18" s="266" t="e">
        <f t="shared" si="41"/>
        <v>#N/A</v>
      </c>
      <c r="Z18" s="265" t="e">
        <f t="shared" si="16"/>
        <v>#N/A</v>
      </c>
      <c r="AA18" s="267" t="e">
        <f t="shared" si="42"/>
        <v>#N/A</v>
      </c>
      <c r="AB18" s="265" t="e">
        <f t="shared" si="17"/>
        <v>#N/A</v>
      </c>
      <c r="AC18" s="267" t="e">
        <f t="shared" si="43"/>
        <v>#N/A</v>
      </c>
      <c r="AD18" s="265" t="e">
        <f t="shared" si="18"/>
        <v>#N/A</v>
      </c>
      <c r="AE18" s="267" t="e">
        <f t="shared" si="44"/>
        <v>#N/A</v>
      </c>
      <c r="AF18" s="265" t="e">
        <f t="shared" si="19"/>
        <v>#N/A</v>
      </c>
      <c r="AG18" s="267" t="e">
        <f t="shared" si="45"/>
        <v>#N/A</v>
      </c>
      <c r="AH18" s="265" t="e">
        <f t="shared" si="20"/>
        <v>#N/A</v>
      </c>
      <c r="AI18" s="266" t="e">
        <f t="shared" si="46"/>
        <v>#N/A</v>
      </c>
      <c r="AJ18" s="265" t="e">
        <f t="shared" si="47"/>
        <v>#N/A</v>
      </c>
      <c r="AK18" s="266" t="e">
        <f t="shared" si="48"/>
        <v>#N/A</v>
      </c>
      <c r="AL18" s="304" t="e">
        <f t="shared" si="26"/>
        <v>#N/A</v>
      </c>
      <c r="AM18" s="269">
        <v>74</v>
      </c>
      <c r="AN18" s="270"/>
      <c r="AO18" s="271">
        <f t="shared" si="27"/>
        <v>0</v>
      </c>
      <c r="AP18" s="271"/>
      <c r="AQ18" s="273" t="e">
        <f t="shared" si="8"/>
        <v>#N/A</v>
      </c>
      <c r="AR18" s="273" t="e">
        <f t="shared" si="8"/>
        <v>#N/A</v>
      </c>
      <c r="AS18" s="274">
        <v>2295</v>
      </c>
      <c r="AT18" s="267" t="e">
        <f t="shared" si="1"/>
        <v>#N/A</v>
      </c>
      <c r="AU18" s="275" t="e">
        <f t="shared" si="29"/>
        <v>#N/A</v>
      </c>
      <c r="AV18" s="267" t="e">
        <f t="shared" si="49"/>
        <v>#N/A</v>
      </c>
      <c r="AW18" s="275" t="e">
        <f t="shared" si="50"/>
        <v>#N/A</v>
      </c>
      <c r="AX18" s="267" t="e">
        <f t="shared" si="51"/>
        <v>#N/A</v>
      </c>
      <c r="AY18" s="275" t="e">
        <f t="shared" si="52"/>
        <v>#N/A</v>
      </c>
      <c r="AZ18" s="267" t="e">
        <f t="shared" si="53"/>
        <v>#N/A</v>
      </c>
      <c r="BA18" s="275" t="e">
        <f t="shared" si="54"/>
        <v>#N/A</v>
      </c>
      <c r="BB18" s="267" t="e">
        <f t="shared" si="55"/>
        <v>#N/A</v>
      </c>
      <c r="BC18" s="275" t="e">
        <f t="shared" si="56"/>
        <v>#N/A</v>
      </c>
      <c r="BD18" s="267" t="e">
        <f t="shared" si="57"/>
        <v>#N/A</v>
      </c>
      <c r="BE18" s="275" t="e">
        <f t="shared" si="58"/>
        <v>#N/A</v>
      </c>
      <c r="BF18" s="267" t="e">
        <f t="shared" si="59"/>
        <v>#N/A</v>
      </c>
      <c r="BG18" s="275" t="e">
        <f t="shared" si="60"/>
        <v>#N/A</v>
      </c>
      <c r="BH18" s="267"/>
      <c r="BI18" s="275">
        <f t="shared" si="61"/>
        <v>0</v>
      </c>
      <c r="BJ18" s="267"/>
      <c r="BK18" s="275">
        <f t="shared" si="30"/>
        <v>0</v>
      </c>
      <c r="BL18" s="269">
        <v>85</v>
      </c>
      <c r="BM18" s="276"/>
      <c r="BN18" s="271"/>
      <c r="BO18" s="277" t="e">
        <f t="shared" si="9"/>
        <v>#N/A</v>
      </c>
      <c r="BP18" s="273"/>
      <c r="BQ18" s="273"/>
      <c r="BR18" s="273" t="e">
        <f t="shared" si="10"/>
        <v>#N/A</v>
      </c>
    </row>
    <row r="19" spans="1:70">
      <c r="A19" s="257">
        <f t="shared" si="11"/>
        <v>44890</v>
      </c>
      <c r="B19" s="258">
        <v>16</v>
      </c>
      <c r="C19" s="259">
        <f>[1]master!K20</f>
        <v>1780</v>
      </c>
      <c r="D19" s="260">
        <f t="shared" si="12"/>
        <v>130</v>
      </c>
      <c r="E19" s="261" t="e">
        <f t="shared" si="0"/>
        <v>#N/A</v>
      </c>
      <c r="F19" s="264" t="e">
        <f t="shared" si="13"/>
        <v>#N/A</v>
      </c>
      <c r="G19" s="267" t="e">
        <f t="shared" si="31"/>
        <v>#N/A</v>
      </c>
      <c r="H19" s="264" t="e">
        <f t="shared" si="32"/>
        <v>#N/A</v>
      </c>
      <c r="I19" s="267" t="e">
        <f t="shared" si="33"/>
        <v>#N/A</v>
      </c>
      <c r="J19" s="264" t="e">
        <f t="shared" si="2"/>
        <v>#N/A</v>
      </c>
      <c r="K19" s="267" t="e">
        <f t="shared" si="34"/>
        <v>#N/A</v>
      </c>
      <c r="L19" s="264" t="e">
        <f t="shared" si="3"/>
        <v>#N/A</v>
      </c>
      <c r="M19" s="267" t="e">
        <f t="shared" si="35"/>
        <v>#N/A</v>
      </c>
      <c r="N19" s="264" t="e">
        <f t="shared" si="4"/>
        <v>#N/A</v>
      </c>
      <c r="O19" s="267" t="e">
        <f t="shared" si="36"/>
        <v>#N/A</v>
      </c>
      <c r="P19" s="264" t="e">
        <f t="shared" si="5"/>
        <v>#N/A</v>
      </c>
      <c r="Q19" s="267" t="e">
        <f t="shared" si="37"/>
        <v>#N/A</v>
      </c>
      <c r="R19" s="264" t="e">
        <f t="shared" si="6"/>
        <v>#N/A</v>
      </c>
      <c r="S19" s="267" t="e">
        <f t="shared" si="38"/>
        <v>#N/A</v>
      </c>
      <c r="T19" s="264" t="e">
        <f t="shared" si="7"/>
        <v>#N/A</v>
      </c>
      <c r="U19" s="267" t="e">
        <f t="shared" si="39"/>
        <v>#N/A</v>
      </c>
      <c r="V19" s="303" t="e">
        <f t="shared" si="15"/>
        <v>#N/A</v>
      </c>
      <c r="W19" s="266" t="e">
        <f t="shared" si="40"/>
        <v>#N/A</v>
      </c>
      <c r="X19" s="303" t="e">
        <f t="shared" si="28"/>
        <v>#N/A</v>
      </c>
      <c r="Y19" s="266" t="e">
        <f t="shared" si="41"/>
        <v>#N/A</v>
      </c>
      <c r="Z19" s="265" t="e">
        <f t="shared" si="16"/>
        <v>#N/A</v>
      </c>
      <c r="AA19" s="267" t="e">
        <f t="shared" si="42"/>
        <v>#N/A</v>
      </c>
      <c r="AB19" s="265" t="e">
        <f t="shared" si="17"/>
        <v>#N/A</v>
      </c>
      <c r="AC19" s="267" t="e">
        <f t="shared" si="43"/>
        <v>#N/A</v>
      </c>
      <c r="AD19" s="265" t="e">
        <f t="shared" si="18"/>
        <v>#N/A</v>
      </c>
      <c r="AE19" s="267" t="e">
        <f t="shared" si="44"/>
        <v>#N/A</v>
      </c>
      <c r="AF19" s="265" t="e">
        <f t="shared" si="19"/>
        <v>#N/A</v>
      </c>
      <c r="AG19" s="267" t="e">
        <f t="shared" si="45"/>
        <v>#N/A</v>
      </c>
      <c r="AH19" s="265" t="e">
        <f t="shared" si="20"/>
        <v>#N/A</v>
      </c>
      <c r="AI19" s="266" t="e">
        <f t="shared" si="46"/>
        <v>#N/A</v>
      </c>
      <c r="AJ19" s="265" t="e">
        <f t="shared" si="47"/>
        <v>#N/A</v>
      </c>
      <c r="AK19" s="266" t="e">
        <f t="shared" si="48"/>
        <v>#N/A</v>
      </c>
      <c r="AL19" s="304" t="e">
        <f t="shared" si="26"/>
        <v>#N/A</v>
      </c>
      <c r="AM19" s="269">
        <v>82</v>
      </c>
      <c r="AN19" s="270"/>
      <c r="AO19" s="271">
        <f t="shared" si="27"/>
        <v>0</v>
      </c>
      <c r="AP19" s="271"/>
      <c r="AQ19" s="273" t="e">
        <f t="shared" si="8"/>
        <v>#N/A</v>
      </c>
      <c r="AR19" s="273" t="e">
        <f t="shared" si="8"/>
        <v>#N/A</v>
      </c>
      <c r="AS19" s="274">
        <v>2420</v>
      </c>
      <c r="AT19" s="267" t="e">
        <f t="shared" si="1"/>
        <v>#N/A</v>
      </c>
      <c r="AU19" s="275" t="e">
        <f t="shared" si="29"/>
        <v>#N/A</v>
      </c>
      <c r="AV19" s="267" t="e">
        <f t="shared" si="49"/>
        <v>#N/A</v>
      </c>
      <c r="AW19" s="275" t="e">
        <f t="shared" si="50"/>
        <v>#N/A</v>
      </c>
      <c r="AX19" s="267" t="e">
        <f t="shared" si="51"/>
        <v>#N/A</v>
      </c>
      <c r="AY19" s="275" t="e">
        <f t="shared" si="52"/>
        <v>#N/A</v>
      </c>
      <c r="AZ19" s="267" t="e">
        <f t="shared" si="53"/>
        <v>#N/A</v>
      </c>
      <c r="BA19" s="275" t="e">
        <f t="shared" si="54"/>
        <v>#N/A</v>
      </c>
      <c r="BB19" s="267" t="e">
        <f t="shared" si="55"/>
        <v>#N/A</v>
      </c>
      <c r="BC19" s="275" t="e">
        <f t="shared" si="56"/>
        <v>#N/A</v>
      </c>
      <c r="BD19" s="267" t="e">
        <f t="shared" si="57"/>
        <v>#N/A</v>
      </c>
      <c r="BE19" s="275" t="e">
        <f t="shared" si="58"/>
        <v>#N/A</v>
      </c>
      <c r="BF19" s="267" t="e">
        <f t="shared" si="59"/>
        <v>#N/A</v>
      </c>
      <c r="BG19" s="275" t="e">
        <f t="shared" si="60"/>
        <v>#N/A</v>
      </c>
      <c r="BH19" s="267"/>
      <c r="BI19" s="275">
        <f t="shared" si="61"/>
        <v>0</v>
      </c>
      <c r="BJ19" s="267"/>
      <c r="BK19" s="275">
        <f t="shared" si="30"/>
        <v>0</v>
      </c>
      <c r="BL19" s="269">
        <v>90</v>
      </c>
      <c r="BM19" s="276"/>
      <c r="BN19" s="271"/>
      <c r="BO19" s="277" t="e">
        <f t="shared" si="9"/>
        <v>#N/A</v>
      </c>
      <c r="BP19" s="273"/>
      <c r="BQ19" s="273"/>
      <c r="BR19" s="273" t="e">
        <f t="shared" si="10"/>
        <v>#N/A</v>
      </c>
    </row>
    <row r="20" spans="1:70">
      <c r="A20" s="257">
        <f t="shared" si="11"/>
        <v>44897</v>
      </c>
      <c r="B20" s="258">
        <v>17</v>
      </c>
      <c r="C20" s="259">
        <f>[1]master!K21</f>
        <v>1920</v>
      </c>
      <c r="D20" s="260">
        <f t="shared" si="12"/>
        <v>140</v>
      </c>
      <c r="E20" s="261" t="e">
        <f t="shared" si="0"/>
        <v>#N/A</v>
      </c>
      <c r="F20" s="264" t="e">
        <f t="shared" si="13"/>
        <v>#N/A</v>
      </c>
      <c r="G20" s="267" t="e">
        <f t="shared" si="31"/>
        <v>#N/A</v>
      </c>
      <c r="H20" s="264" t="e">
        <f t="shared" si="32"/>
        <v>#N/A</v>
      </c>
      <c r="I20" s="267" t="e">
        <f t="shared" si="33"/>
        <v>#N/A</v>
      </c>
      <c r="J20" s="264" t="e">
        <f t="shared" si="2"/>
        <v>#N/A</v>
      </c>
      <c r="K20" s="267" t="e">
        <f t="shared" si="34"/>
        <v>#N/A</v>
      </c>
      <c r="L20" s="264" t="e">
        <f t="shared" si="3"/>
        <v>#N/A</v>
      </c>
      <c r="M20" s="267" t="e">
        <f t="shared" si="35"/>
        <v>#N/A</v>
      </c>
      <c r="N20" s="264" t="e">
        <f t="shared" si="4"/>
        <v>#N/A</v>
      </c>
      <c r="O20" s="267" t="e">
        <f t="shared" si="36"/>
        <v>#N/A</v>
      </c>
      <c r="P20" s="264" t="e">
        <f t="shared" si="5"/>
        <v>#N/A</v>
      </c>
      <c r="Q20" s="267" t="e">
        <f t="shared" si="37"/>
        <v>#N/A</v>
      </c>
      <c r="R20" s="264" t="e">
        <f t="shared" si="6"/>
        <v>#N/A</v>
      </c>
      <c r="S20" s="267" t="e">
        <f t="shared" si="38"/>
        <v>#N/A</v>
      </c>
      <c r="T20" s="264" t="e">
        <f t="shared" si="7"/>
        <v>#N/A</v>
      </c>
      <c r="U20" s="267" t="e">
        <f t="shared" si="39"/>
        <v>#N/A</v>
      </c>
      <c r="V20" s="303" t="e">
        <f t="shared" si="15"/>
        <v>#N/A</v>
      </c>
      <c r="W20" s="266" t="e">
        <f t="shared" si="40"/>
        <v>#N/A</v>
      </c>
      <c r="X20" s="303" t="e">
        <f t="shared" si="28"/>
        <v>#N/A</v>
      </c>
      <c r="Y20" s="266" t="e">
        <f t="shared" si="41"/>
        <v>#N/A</v>
      </c>
      <c r="Z20" s="265" t="e">
        <f t="shared" si="16"/>
        <v>#N/A</v>
      </c>
      <c r="AA20" s="267" t="e">
        <f t="shared" si="42"/>
        <v>#N/A</v>
      </c>
      <c r="AB20" s="265" t="e">
        <f t="shared" si="17"/>
        <v>#N/A</v>
      </c>
      <c r="AC20" s="267" t="e">
        <f t="shared" si="43"/>
        <v>#N/A</v>
      </c>
      <c r="AD20" s="265" t="e">
        <f t="shared" si="18"/>
        <v>#N/A</v>
      </c>
      <c r="AE20" s="267" t="e">
        <f t="shared" si="44"/>
        <v>#N/A</v>
      </c>
      <c r="AF20" s="265" t="e">
        <f t="shared" si="19"/>
        <v>#N/A</v>
      </c>
      <c r="AG20" s="267" t="e">
        <f t="shared" si="45"/>
        <v>#N/A</v>
      </c>
      <c r="AH20" s="265" t="e">
        <f t="shared" si="20"/>
        <v>#N/A</v>
      </c>
      <c r="AI20" s="266" t="e">
        <f t="shared" si="46"/>
        <v>#N/A</v>
      </c>
      <c r="AJ20" s="265" t="e">
        <f t="shared" si="47"/>
        <v>#N/A</v>
      </c>
      <c r="AK20" s="266" t="e">
        <f t="shared" si="48"/>
        <v>#N/A</v>
      </c>
      <c r="AL20" s="304" t="e">
        <f t="shared" si="26"/>
        <v>#N/A</v>
      </c>
      <c r="AM20" s="269">
        <v>90</v>
      </c>
      <c r="AN20" s="270"/>
      <c r="AO20" s="271">
        <f t="shared" si="27"/>
        <v>0</v>
      </c>
      <c r="AP20" s="271"/>
      <c r="AQ20" s="273" t="e">
        <f t="shared" si="8"/>
        <v>#N/A</v>
      </c>
      <c r="AR20" s="273" t="e">
        <f t="shared" si="8"/>
        <v>#N/A</v>
      </c>
      <c r="AS20" s="274">
        <v>2560</v>
      </c>
      <c r="AT20" s="267" t="e">
        <f t="shared" si="1"/>
        <v>#N/A</v>
      </c>
      <c r="AU20" s="275" t="e">
        <f t="shared" si="29"/>
        <v>#N/A</v>
      </c>
      <c r="AV20" s="267" t="e">
        <f t="shared" si="49"/>
        <v>#N/A</v>
      </c>
      <c r="AW20" s="275" t="e">
        <f t="shared" si="50"/>
        <v>#N/A</v>
      </c>
      <c r="AX20" s="267" t="e">
        <f t="shared" si="51"/>
        <v>#N/A</v>
      </c>
      <c r="AY20" s="275" t="e">
        <f t="shared" si="52"/>
        <v>#N/A</v>
      </c>
      <c r="AZ20" s="267" t="e">
        <f t="shared" si="53"/>
        <v>#N/A</v>
      </c>
      <c r="BA20" s="275" t="e">
        <f t="shared" si="54"/>
        <v>#N/A</v>
      </c>
      <c r="BB20" s="267" t="e">
        <f t="shared" si="55"/>
        <v>#N/A</v>
      </c>
      <c r="BC20" s="275" t="e">
        <f t="shared" si="56"/>
        <v>#N/A</v>
      </c>
      <c r="BD20" s="267" t="e">
        <f t="shared" si="57"/>
        <v>#N/A</v>
      </c>
      <c r="BE20" s="275" t="e">
        <f t="shared" si="58"/>
        <v>#N/A</v>
      </c>
      <c r="BF20" s="267" t="e">
        <f t="shared" si="59"/>
        <v>#N/A</v>
      </c>
      <c r="BG20" s="275" t="e">
        <f t="shared" si="60"/>
        <v>#N/A</v>
      </c>
      <c r="BH20" s="267"/>
      <c r="BI20" s="275">
        <f t="shared" si="61"/>
        <v>0</v>
      </c>
      <c r="BJ20" s="267"/>
      <c r="BK20" s="275">
        <f t="shared" si="30"/>
        <v>0</v>
      </c>
      <c r="BL20" s="269">
        <v>95</v>
      </c>
      <c r="BM20" s="276"/>
      <c r="BN20" s="271"/>
      <c r="BO20" s="277" t="e">
        <f t="shared" si="9"/>
        <v>#N/A</v>
      </c>
      <c r="BP20" s="273"/>
      <c r="BQ20" s="273"/>
      <c r="BR20" s="273" t="e">
        <f t="shared" si="10"/>
        <v>#N/A</v>
      </c>
    </row>
    <row r="21" spans="1:70">
      <c r="A21" s="257">
        <f t="shared" si="11"/>
        <v>44904</v>
      </c>
      <c r="B21" s="258">
        <v>18</v>
      </c>
      <c r="C21" s="259">
        <f>[1]master!K22</f>
        <v>2060</v>
      </c>
      <c r="D21" s="260">
        <f t="shared" si="12"/>
        <v>140</v>
      </c>
      <c r="E21" s="261" t="e">
        <f t="shared" si="0"/>
        <v>#N/A</v>
      </c>
      <c r="F21" s="264" t="e">
        <f t="shared" si="13"/>
        <v>#N/A</v>
      </c>
      <c r="G21" s="267" t="e">
        <f t="shared" si="31"/>
        <v>#N/A</v>
      </c>
      <c r="H21" s="264" t="e">
        <f t="shared" si="32"/>
        <v>#N/A</v>
      </c>
      <c r="I21" s="267" t="e">
        <f t="shared" si="33"/>
        <v>#N/A</v>
      </c>
      <c r="J21" s="264" t="e">
        <f t="shared" si="2"/>
        <v>#N/A</v>
      </c>
      <c r="K21" s="267" t="e">
        <f t="shared" si="34"/>
        <v>#N/A</v>
      </c>
      <c r="L21" s="264" t="e">
        <f t="shared" ref="L21:L31" si="62">K21-K20</f>
        <v>#N/A</v>
      </c>
      <c r="M21" s="267" t="e">
        <f t="shared" si="35"/>
        <v>#N/A</v>
      </c>
      <c r="N21" s="264" t="e">
        <f t="shared" si="4"/>
        <v>#N/A</v>
      </c>
      <c r="O21" s="267" t="e">
        <f t="shared" si="36"/>
        <v>#N/A</v>
      </c>
      <c r="P21" s="264" t="e">
        <f t="shared" si="5"/>
        <v>#N/A</v>
      </c>
      <c r="Q21" s="267" t="e">
        <f t="shared" si="37"/>
        <v>#N/A</v>
      </c>
      <c r="R21" s="264" t="e">
        <f t="shared" si="6"/>
        <v>#N/A</v>
      </c>
      <c r="S21" s="267" t="e">
        <f t="shared" si="38"/>
        <v>#N/A</v>
      </c>
      <c r="T21" s="264" t="e">
        <f t="shared" si="7"/>
        <v>#N/A</v>
      </c>
      <c r="U21" s="267" t="e">
        <f t="shared" si="39"/>
        <v>#N/A</v>
      </c>
      <c r="V21" s="303" t="e">
        <f t="shared" si="15"/>
        <v>#N/A</v>
      </c>
      <c r="W21" s="266" t="e">
        <f t="shared" si="40"/>
        <v>#N/A</v>
      </c>
      <c r="X21" s="303" t="e">
        <f t="shared" si="28"/>
        <v>#N/A</v>
      </c>
      <c r="Y21" s="266" t="e">
        <f t="shared" si="41"/>
        <v>#N/A</v>
      </c>
      <c r="Z21" s="265" t="e">
        <f t="shared" si="16"/>
        <v>#N/A</v>
      </c>
      <c r="AA21" s="267" t="e">
        <f t="shared" si="42"/>
        <v>#N/A</v>
      </c>
      <c r="AB21" s="265" t="e">
        <f t="shared" si="17"/>
        <v>#N/A</v>
      </c>
      <c r="AC21" s="267" t="e">
        <f t="shared" si="43"/>
        <v>#N/A</v>
      </c>
      <c r="AD21" s="265" t="e">
        <f t="shared" si="18"/>
        <v>#N/A</v>
      </c>
      <c r="AE21" s="267" t="e">
        <f t="shared" si="44"/>
        <v>#N/A</v>
      </c>
      <c r="AF21" s="265" t="e">
        <f t="shared" si="19"/>
        <v>#N/A</v>
      </c>
      <c r="AG21" s="267" t="e">
        <f t="shared" si="45"/>
        <v>#N/A</v>
      </c>
      <c r="AH21" s="265" t="e">
        <f t="shared" si="20"/>
        <v>#N/A</v>
      </c>
      <c r="AI21" s="266" t="e">
        <f t="shared" si="46"/>
        <v>#N/A</v>
      </c>
      <c r="AJ21" s="265" t="e">
        <f t="shared" si="47"/>
        <v>#N/A</v>
      </c>
      <c r="AK21" s="266" t="e">
        <f t="shared" si="48"/>
        <v>#N/A</v>
      </c>
      <c r="AL21" s="304" t="e">
        <f t="shared" si="26"/>
        <v>#N/A</v>
      </c>
      <c r="AM21" s="269">
        <v>97</v>
      </c>
      <c r="AN21" s="270"/>
      <c r="AO21" s="271">
        <f t="shared" si="27"/>
        <v>0</v>
      </c>
      <c r="AP21" s="271"/>
      <c r="AQ21" s="273" t="e">
        <f t="shared" ref="AQ21:AR31" si="63">IF(DE24&gt;0,DE24,NA())</f>
        <v>#N/A</v>
      </c>
      <c r="AR21" s="273" t="e">
        <f t="shared" si="63"/>
        <v>#N/A</v>
      </c>
      <c r="AS21" s="274">
        <v>2715</v>
      </c>
      <c r="AT21" s="267" t="e">
        <f t="shared" si="1"/>
        <v>#N/A</v>
      </c>
      <c r="AU21" s="275" t="e">
        <f t="shared" si="29"/>
        <v>#N/A</v>
      </c>
      <c r="AV21" s="267" t="e">
        <f t="shared" si="49"/>
        <v>#N/A</v>
      </c>
      <c r="AW21" s="275" t="e">
        <f t="shared" si="50"/>
        <v>#N/A</v>
      </c>
      <c r="AX21" s="267" t="e">
        <f t="shared" si="51"/>
        <v>#N/A</v>
      </c>
      <c r="AY21" s="275" t="e">
        <f t="shared" si="52"/>
        <v>#N/A</v>
      </c>
      <c r="AZ21" s="267" t="e">
        <f t="shared" si="53"/>
        <v>#N/A</v>
      </c>
      <c r="BA21" s="275" t="e">
        <f t="shared" si="54"/>
        <v>#N/A</v>
      </c>
      <c r="BB21" s="267" t="e">
        <f t="shared" si="55"/>
        <v>#N/A</v>
      </c>
      <c r="BC21" s="275" t="e">
        <f t="shared" si="56"/>
        <v>#N/A</v>
      </c>
      <c r="BD21" s="267" t="e">
        <f t="shared" si="57"/>
        <v>#N/A</v>
      </c>
      <c r="BE21" s="275" t="e">
        <f t="shared" si="58"/>
        <v>#N/A</v>
      </c>
      <c r="BF21" s="267" t="e">
        <f t="shared" si="59"/>
        <v>#N/A</v>
      </c>
      <c r="BG21" s="275" t="e">
        <f t="shared" si="60"/>
        <v>#N/A</v>
      </c>
      <c r="BH21" s="267"/>
      <c r="BI21" s="275">
        <f t="shared" si="61"/>
        <v>0</v>
      </c>
      <c r="BJ21" s="267"/>
      <c r="BK21" s="275">
        <f t="shared" si="30"/>
        <v>0</v>
      </c>
      <c r="BL21" s="269">
        <v>97</v>
      </c>
      <c r="BM21" s="276"/>
      <c r="BN21" s="271"/>
      <c r="BO21" s="277" t="e">
        <f t="shared" si="9"/>
        <v>#N/A</v>
      </c>
      <c r="BP21" s="273"/>
      <c r="BQ21" s="273"/>
      <c r="BR21" s="273" t="e">
        <f t="shared" si="10"/>
        <v>#N/A</v>
      </c>
    </row>
    <row r="22" spans="1:70">
      <c r="A22" s="257">
        <f t="shared" si="11"/>
        <v>44911</v>
      </c>
      <c r="B22" s="258">
        <v>19</v>
      </c>
      <c r="C22" s="283">
        <f>[1]master!K23</f>
        <v>2200</v>
      </c>
      <c r="D22" s="260">
        <f t="shared" si="12"/>
        <v>140</v>
      </c>
      <c r="E22" s="261" t="e">
        <f t="shared" si="0"/>
        <v>#N/A</v>
      </c>
      <c r="F22" s="264" t="e">
        <f t="shared" si="13"/>
        <v>#N/A</v>
      </c>
      <c r="G22" s="267" t="e">
        <f t="shared" si="31"/>
        <v>#N/A</v>
      </c>
      <c r="H22" s="264" t="e">
        <f t="shared" si="32"/>
        <v>#N/A</v>
      </c>
      <c r="I22" s="267" t="e">
        <f t="shared" si="33"/>
        <v>#N/A</v>
      </c>
      <c r="J22" s="264" t="e">
        <f t="shared" si="2"/>
        <v>#N/A</v>
      </c>
      <c r="K22" s="267" t="e">
        <f t="shared" si="34"/>
        <v>#N/A</v>
      </c>
      <c r="L22" s="264" t="e">
        <f t="shared" si="62"/>
        <v>#N/A</v>
      </c>
      <c r="M22" s="267" t="e">
        <f t="shared" si="35"/>
        <v>#N/A</v>
      </c>
      <c r="N22" s="264" t="e">
        <f t="shared" si="4"/>
        <v>#N/A</v>
      </c>
      <c r="O22" s="267" t="e">
        <f t="shared" si="36"/>
        <v>#N/A</v>
      </c>
      <c r="P22" s="264" t="e">
        <f t="shared" si="5"/>
        <v>#N/A</v>
      </c>
      <c r="Q22" s="267" t="e">
        <f t="shared" si="37"/>
        <v>#N/A</v>
      </c>
      <c r="R22" s="264" t="e">
        <f t="shared" si="6"/>
        <v>#N/A</v>
      </c>
      <c r="S22" s="267" t="e">
        <f t="shared" si="38"/>
        <v>#N/A</v>
      </c>
      <c r="T22" s="264" t="e">
        <f t="shared" si="7"/>
        <v>#N/A</v>
      </c>
      <c r="U22" s="267" t="e">
        <f t="shared" si="39"/>
        <v>#N/A</v>
      </c>
      <c r="V22" s="303" t="e">
        <f t="shared" si="15"/>
        <v>#N/A</v>
      </c>
      <c r="W22" s="266" t="e">
        <f t="shared" si="40"/>
        <v>#N/A</v>
      </c>
      <c r="X22" s="303" t="e">
        <f t="shared" si="28"/>
        <v>#N/A</v>
      </c>
      <c r="Y22" s="266" t="e">
        <f t="shared" si="41"/>
        <v>#N/A</v>
      </c>
      <c r="Z22" s="265" t="e">
        <f t="shared" si="16"/>
        <v>#N/A</v>
      </c>
      <c r="AA22" s="267" t="e">
        <f t="shared" si="42"/>
        <v>#N/A</v>
      </c>
      <c r="AB22" s="265" t="e">
        <f t="shared" si="17"/>
        <v>#N/A</v>
      </c>
      <c r="AC22" s="267" t="e">
        <f t="shared" si="43"/>
        <v>#N/A</v>
      </c>
      <c r="AD22" s="265" t="e">
        <f t="shared" si="18"/>
        <v>#N/A</v>
      </c>
      <c r="AE22" s="267" t="e">
        <f t="shared" si="44"/>
        <v>#N/A</v>
      </c>
      <c r="AF22" s="265" t="e">
        <f t="shared" si="19"/>
        <v>#N/A</v>
      </c>
      <c r="AG22" s="267" t="e">
        <f t="shared" si="45"/>
        <v>#N/A</v>
      </c>
      <c r="AH22" s="265" t="e">
        <f t="shared" si="20"/>
        <v>#N/A</v>
      </c>
      <c r="AI22" s="266" t="e">
        <f t="shared" si="46"/>
        <v>#N/A</v>
      </c>
      <c r="AJ22" s="265" t="e">
        <f t="shared" si="47"/>
        <v>#N/A</v>
      </c>
      <c r="AK22" s="266" t="e">
        <f t="shared" si="48"/>
        <v>#N/A</v>
      </c>
      <c r="AL22" s="304" t="e">
        <f t="shared" si="26"/>
        <v>#N/A</v>
      </c>
      <c r="AM22" s="284">
        <v>104</v>
      </c>
      <c r="AN22" s="270"/>
      <c r="AO22" s="271">
        <f t="shared" si="27"/>
        <v>0</v>
      </c>
      <c r="AP22" s="271"/>
      <c r="AQ22" s="273" t="e">
        <f t="shared" si="63"/>
        <v>#N/A</v>
      </c>
      <c r="AR22" s="273" t="e">
        <f t="shared" si="63"/>
        <v>#N/A</v>
      </c>
      <c r="AS22" s="285">
        <v>2875</v>
      </c>
      <c r="AT22" s="267" t="e">
        <f t="shared" si="1"/>
        <v>#N/A</v>
      </c>
      <c r="AU22" s="275" t="e">
        <f t="shared" si="29"/>
        <v>#N/A</v>
      </c>
      <c r="AV22" s="267" t="e">
        <f t="shared" si="49"/>
        <v>#N/A</v>
      </c>
      <c r="AW22" s="275" t="e">
        <f t="shared" si="50"/>
        <v>#N/A</v>
      </c>
      <c r="AX22" s="267" t="e">
        <f t="shared" si="51"/>
        <v>#N/A</v>
      </c>
      <c r="AY22" s="275" t="e">
        <f t="shared" si="52"/>
        <v>#N/A</v>
      </c>
      <c r="AZ22" s="267" t="e">
        <f t="shared" si="53"/>
        <v>#N/A</v>
      </c>
      <c r="BA22" s="275" t="e">
        <f t="shared" si="54"/>
        <v>#N/A</v>
      </c>
      <c r="BB22" s="267" t="e">
        <f t="shared" si="55"/>
        <v>#N/A</v>
      </c>
      <c r="BC22" s="275" t="e">
        <f t="shared" si="56"/>
        <v>#N/A</v>
      </c>
      <c r="BD22" s="267" t="e">
        <f t="shared" si="57"/>
        <v>#N/A</v>
      </c>
      <c r="BE22" s="275" t="e">
        <f t="shared" si="58"/>
        <v>#N/A</v>
      </c>
      <c r="BF22" s="267" t="e">
        <f t="shared" si="59"/>
        <v>#N/A</v>
      </c>
      <c r="BG22" s="275" t="e">
        <f t="shared" si="60"/>
        <v>#N/A</v>
      </c>
      <c r="BH22" s="267"/>
      <c r="BI22" s="275">
        <f t="shared" si="61"/>
        <v>0</v>
      </c>
      <c r="BJ22" s="267"/>
      <c r="BK22" s="275">
        <f t="shared" si="30"/>
        <v>0</v>
      </c>
      <c r="BL22" s="284">
        <v>99</v>
      </c>
      <c r="BM22" s="276"/>
      <c r="BN22" s="271"/>
      <c r="BO22" s="277" t="e">
        <f t="shared" si="9"/>
        <v>#N/A</v>
      </c>
      <c r="BP22" s="273"/>
      <c r="BQ22" s="273"/>
      <c r="BR22" s="273" t="e">
        <f t="shared" si="10"/>
        <v>#N/A</v>
      </c>
    </row>
    <row r="23" spans="1:70">
      <c r="A23" s="257">
        <f t="shared" si="11"/>
        <v>44918</v>
      </c>
      <c r="B23" s="258">
        <v>20</v>
      </c>
      <c r="C23" s="283">
        <f>[1]master!K24</f>
        <v>2340</v>
      </c>
      <c r="D23" s="260">
        <f t="shared" si="12"/>
        <v>140</v>
      </c>
      <c r="E23" s="261" t="e">
        <f t="shared" si="0"/>
        <v>#N/A</v>
      </c>
      <c r="F23" s="264" t="e">
        <f t="shared" si="13"/>
        <v>#N/A</v>
      </c>
      <c r="G23" s="267" t="e">
        <f t="shared" si="31"/>
        <v>#N/A</v>
      </c>
      <c r="H23" s="264" t="e">
        <f t="shared" si="32"/>
        <v>#N/A</v>
      </c>
      <c r="I23" s="267" t="e">
        <f t="shared" si="33"/>
        <v>#N/A</v>
      </c>
      <c r="J23" s="264" t="e">
        <f t="shared" si="2"/>
        <v>#N/A</v>
      </c>
      <c r="K23" s="267" t="e">
        <f t="shared" si="34"/>
        <v>#N/A</v>
      </c>
      <c r="L23" s="264" t="e">
        <f t="shared" si="62"/>
        <v>#N/A</v>
      </c>
      <c r="M23" s="267" t="e">
        <f t="shared" si="35"/>
        <v>#N/A</v>
      </c>
      <c r="N23" s="264" t="e">
        <f t="shared" si="4"/>
        <v>#N/A</v>
      </c>
      <c r="O23" s="267" t="e">
        <f t="shared" si="36"/>
        <v>#N/A</v>
      </c>
      <c r="P23" s="264" t="e">
        <f t="shared" si="5"/>
        <v>#N/A</v>
      </c>
      <c r="Q23" s="267" t="e">
        <f t="shared" si="37"/>
        <v>#N/A</v>
      </c>
      <c r="R23" s="264" t="e">
        <f t="shared" si="6"/>
        <v>#N/A</v>
      </c>
      <c r="S23" s="267" t="e">
        <f t="shared" si="38"/>
        <v>#N/A</v>
      </c>
      <c r="T23" s="264" t="e">
        <f t="shared" si="7"/>
        <v>#N/A</v>
      </c>
      <c r="U23" s="267" t="e">
        <f t="shared" si="39"/>
        <v>#N/A</v>
      </c>
      <c r="V23" s="303" t="e">
        <f t="shared" si="15"/>
        <v>#N/A</v>
      </c>
      <c r="W23" s="266" t="e">
        <f t="shared" si="40"/>
        <v>#N/A</v>
      </c>
      <c r="X23" s="303" t="e">
        <f t="shared" si="28"/>
        <v>#N/A</v>
      </c>
      <c r="Y23" s="266" t="e">
        <f t="shared" si="41"/>
        <v>#N/A</v>
      </c>
      <c r="Z23" s="265" t="e">
        <f t="shared" si="16"/>
        <v>#N/A</v>
      </c>
      <c r="AA23" s="267" t="e">
        <f t="shared" si="42"/>
        <v>#N/A</v>
      </c>
      <c r="AB23" s="265" t="e">
        <f t="shared" si="17"/>
        <v>#N/A</v>
      </c>
      <c r="AC23" s="267" t="e">
        <f t="shared" si="43"/>
        <v>#N/A</v>
      </c>
      <c r="AD23" s="265" t="e">
        <f t="shared" si="18"/>
        <v>#N/A</v>
      </c>
      <c r="AE23" s="267" t="e">
        <f t="shared" si="44"/>
        <v>#N/A</v>
      </c>
      <c r="AF23" s="265" t="e">
        <f t="shared" si="19"/>
        <v>#N/A</v>
      </c>
      <c r="AG23" s="267" t="e">
        <f t="shared" si="45"/>
        <v>#N/A</v>
      </c>
      <c r="AH23" s="265" t="e">
        <f t="shared" si="20"/>
        <v>#N/A</v>
      </c>
      <c r="AI23" s="266" t="e">
        <f t="shared" si="46"/>
        <v>#N/A</v>
      </c>
      <c r="AJ23" s="265" t="e">
        <f t="shared" si="47"/>
        <v>#N/A</v>
      </c>
      <c r="AK23" s="266" t="e">
        <f t="shared" si="48"/>
        <v>#N/A</v>
      </c>
      <c r="AL23" s="304" t="e">
        <f t="shared" si="26"/>
        <v>#N/A</v>
      </c>
      <c r="AM23" s="284">
        <v>110</v>
      </c>
      <c r="AN23" s="270"/>
      <c r="AO23" s="271">
        <f t="shared" si="27"/>
        <v>0</v>
      </c>
      <c r="AP23" s="271"/>
      <c r="AQ23" s="273" t="e">
        <f t="shared" si="63"/>
        <v>#N/A</v>
      </c>
      <c r="AR23" s="273" t="e">
        <f t="shared" si="63"/>
        <v>#N/A</v>
      </c>
      <c r="AS23" s="285">
        <v>3035</v>
      </c>
      <c r="AT23" s="267" t="e">
        <f t="shared" si="1"/>
        <v>#N/A</v>
      </c>
      <c r="AU23" s="275" t="e">
        <f>AT23-AT22</f>
        <v>#N/A</v>
      </c>
      <c r="AV23" s="267" t="e">
        <f t="shared" si="49"/>
        <v>#N/A</v>
      </c>
      <c r="AW23" s="275" t="e">
        <f t="shared" si="50"/>
        <v>#N/A</v>
      </c>
      <c r="AX23" s="267" t="e">
        <f t="shared" si="51"/>
        <v>#N/A</v>
      </c>
      <c r="AY23" s="275" t="e">
        <f t="shared" si="52"/>
        <v>#N/A</v>
      </c>
      <c r="AZ23" s="267" t="e">
        <f t="shared" si="53"/>
        <v>#N/A</v>
      </c>
      <c r="BA23" s="275" t="e">
        <f t="shared" si="54"/>
        <v>#N/A</v>
      </c>
      <c r="BB23" s="267" t="e">
        <f t="shared" si="55"/>
        <v>#N/A</v>
      </c>
      <c r="BC23" s="275" t="e">
        <f t="shared" si="56"/>
        <v>#N/A</v>
      </c>
      <c r="BD23" s="267" t="e">
        <f t="shared" si="57"/>
        <v>#N/A</v>
      </c>
      <c r="BE23" s="275" t="e">
        <f t="shared" si="58"/>
        <v>#N/A</v>
      </c>
      <c r="BF23" s="267" t="e">
        <f t="shared" si="59"/>
        <v>#N/A</v>
      </c>
      <c r="BG23" s="275" t="e">
        <f t="shared" si="60"/>
        <v>#N/A</v>
      </c>
      <c r="BH23" s="267"/>
      <c r="BI23" s="275">
        <f>BH23-BH22</f>
        <v>0</v>
      </c>
      <c r="BJ23" s="267"/>
      <c r="BK23" s="275">
        <f>BJ23-BJ22</f>
        <v>0</v>
      </c>
      <c r="BL23" s="284">
        <v>101</v>
      </c>
      <c r="BM23" s="276"/>
      <c r="BN23" s="271"/>
      <c r="BO23" s="277" t="e">
        <f t="shared" si="9"/>
        <v>#N/A</v>
      </c>
      <c r="BP23" s="273"/>
      <c r="BQ23" s="273"/>
      <c r="BR23" s="273" t="e">
        <f t="shared" si="10"/>
        <v>#N/A</v>
      </c>
    </row>
    <row r="24" spans="1:70">
      <c r="A24" s="257">
        <f t="shared" si="11"/>
        <v>44925</v>
      </c>
      <c r="B24" s="258">
        <v>21</v>
      </c>
      <c r="C24" s="283">
        <f>[1]master!K25</f>
        <v>2505</v>
      </c>
      <c r="D24" s="260">
        <f t="shared" si="12"/>
        <v>165</v>
      </c>
      <c r="E24" s="261" t="e">
        <f t="shared" si="0"/>
        <v>#N/A</v>
      </c>
      <c r="F24" s="264" t="e">
        <f t="shared" si="13"/>
        <v>#N/A</v>
      </c>
      <c r="G24" s="267" t="e">
        <f t="shared" si="31"/>
        <v>#N/A</v>
      </c>
      <c r="H24" s="264" t="e">
        <f t="shared" si="32"/>
        <v>#N/A</v>
      </c>
      <c r="I24" s="267" t="e">
        <f t="shared" si="33"/>
        <v>#N/A</v>
      </c>
      <c r="J24" s="264" t="e">
        <f t="shared" si="2"/>
        <v>#N/A</v>
      </c>
      <c r="K24" s="267" t="e">
        <f t="shared" si="34"/>
        <v>#N/A</v>
      </c>
      <c r="L24" s="264" t="e">
        <f t="shared" si="62"/>
        <v>#N/A</v>
      </c>
      <c r="M24" s="267" t="e">
        <f t="shared" si="35"/>
        <v>#N/A</v>
      </c>
      <c r="N24" s="264" t="e">
        <f t="shared" si="4"/>
        <v>#N/A</v>
      </c>
      <c r="O24" s="267" t="e">
        <f t="shared" si="36"/>
        <v>#N/A</v>
      </c>
      <c r="P24" s="264" t="e">
        <f t="shared" si="5"/>
        <v>#N/A</v>
      </c>
      <c r="Q24" s="267" t="e">
        <f t="shared" si="37"/>
        <v>#N/A</v>
      </c>
      <c r="R24" s="264" t="e">
        <f t="shared" si="6"/>
        <v>#N/A</v>
      </c>
      <c r="S24" s="267" t="e">
        <f t="shared" si="38"/>
        <v>#N/A</v>
      </c>
      <c r="T24" s="264" t="e">
        <f t="shared" si="7"/>
        <v>#N/A</v>
      </c>
      <c r="U24" s="267" t="e">
        <f t="shared" si="39"/>
        <v>#N/A</v>
      </c>
      <c r="V24" s="303" t="e">
        <f t="shared" si="15"/>
        <v>#N/A</v>
      </c>
      <c r="W24" s="266" t="e">
        <f t="shared" si="40"/>
        <v>#N/A</v>
      </c>
      <c r="X24" s="303" t="e">
        <f t="shared" si="28"/>
        <v>#N/A</v>
      </c>
      <c r="Y24" s="266" t="e">
        <f t="shared" si="41"/>
        <v>#N/A</v>
      </c>
      <c r="Z24" s="265" t="e">
        <f t="shared" si="16"/>
        <v>#N/A</v>
      </c>
      <c r="AA24" s="267" t="e">
        <f t="shared" si="42"/>
        <v>#N/A</v>
      </c>
      <c r="AB24" s="265" t="e">
        <f t="shared" si="17"/>
        <v>#N/A</v>
      </c>
      <c r="AC24" s="267" t="e">
        <f t="shared" si="43"/>
        <v>#N/A</v>
      </c>
      <c r="AD24" s="265" t="e">
        <f t="shared" si="18"/>
        <v>#N/A</v>
      </c>
      <c r="AE24" s="267" t="e">
        <f t="shared" si="44"/>
        <v>#N/A</v>
      </c>
      <c r="AF24" s="265" t="e">
        <f t="shared" si="19"/>
        <v>#N/A</v>
      </c>
      <c r="AG24" s="267" t="e">
        <f t="shared" si="45"/>
        <v>#N/A</v>
      </c>
      <c r="AH24" s="265" t="e">
        <f t="shared" si="20"/>
        <v>#N/A</v>
      </c>
      <c r="AI24" s="266" t="e">
        <f t="shared" si="46"/>
        <v>#N/A</v>
      </c>
      <c r="AJ24" s="265" t="e">
        <f t="shared" si="47"/>
        <v>#N/A</v>
      </c>
      <c r="AK24" s="266" t="e">
        <f t="shared" si="48"/>
        <v>#N/A</v>
      </c>
      <c r="AL24" s="304" t="e">
        <f t="shared" si="26"/>
        <v>#N/A</v>
      </c>
      <c r="AM24" s="284">
        <v>114</v>
      </c>
      <c r="AN24" s="270"/>
      <c r="AO24" s="271">
        <f t="shared" si="27"/>
        <v>0</v>
      </c>
      <c r="AP24" s="271"/>
      <c r="AQ24" s="273" t="e">
        <f t="shared" si="63"/>
        <v>#N/A</v>
      </c>
      <c r="AR24" s="273" t="e">
        <f t="shared" si="63"/>
        <v>#N/A</v>
      </c>
      <c r="AS24" s="285">
        <v>3195</v>
      </c>
      <c r="AT24" s="267" t="e">
        <f t="shared" si="1"/>
        <v>#N/A</v>
      </c>
      <c r="AU24" s="275" t="e">
        <f t="shared" ref="AU24:AU31" si="64">AT24-AT23</f>
        <v>#N/A</v>
      </c>
      <c r="AV24" s="267" t="e">
        <f t="shared" si="49"/>
        <v>#N/A</v>
      </c>
      <c r="AW24" s="275" t="e">
        <f t="shared" si="50"/>
        <v>#N/A</v>
      </c>
      <c r="AX24" s="267" t="e">
        <f t="shared" si="51"/>
        <v>#N/A</v>
      </c>
      <c r="AY24" s="275" t="e">
        <f t="shared" si="52"/>
        <v>#N/A</v>
      </c>
      <c r="AZ24" s="267" t="e">
        <f t="shared" si="53"/>
        <v>#N/A</v>
      </c>
      <c r="BA24" s="275" t="e">
        <f t="shared" si="54"/>
        <v>#N/A</v>
      </c>
      <c r="BB24" s="267" t="e">
        <f t="shared" si="55"/>
        <v>#N/A</v>
      </c>
      <c r="BC24" s="275" t="e">
        <f t="shared" si="56"/>
        <v>#N/A</v>
      </c>
      <c r="BD24" s="267" t="e">
        <f t="shared" si="57"/>
        <v>#N/A</v>
      </c>
      <c r="BE24" s="275" t="e">
        <f t="shared" si="58"/>
        <v>#N/A</v>
      </c>
      <c r="BF24" s="267" t="e">
        <f t="shared" si="59"/>
        <v>#N/A</v>
      </c>
      <c r="BG24" s="275" t="e">
        <f t="shared" si="60"/>
        <v>#N/A</v>
      </c>
      <c r="BH24" s="267"/>
      <c r="BI24" s="275">
        <f t="shared" ref="BI24:BI31" si="65">BH24-BH23</f>
        <v>0</v>
      </c>
      <c r="BJ24" s="267"/>
      <c r="BK24" s="275">
        <f t="shared" ref="BK24:BK31" si="66">BJ24-BJ23</f>
        <v>0</v>
      </c>
      <c r="BL24" s="284">
        <v>104</v>
      </c>
      <c r="BM24" s="276"/>
      <c r="BN24" s="271"/>
      <c r="BO24" s="277" t="e">
        <f t="shared" si="9"/>
        <v>#N/A</v>
      </c>
      <c r="BP24" s="273"/>
      <c r="BQ24" s="273"/>
      <c r="BR24" s="273" t="e">
        <f t="shared" si="10"/>
        <v>#N/A</v>
      </c>
    </row>
    <row r="25" spans="1:70">
      <c r="A25" s="257">
        <f t="shared" si="11"/>
        <v>44932</v>
      </c>
      <c r="B25" s="258">
        <v>22</v>
      </c>
      <c r="C25" s="283">
        <f>[1]master!K26</f>
        <v>2675</v>
      </c>
      <c r="D25" s="260">
        <f t="shared" si="12"/>
        <v>170</v>
      </c>
      <c r="E25" s="261" t="e">
        <f t="shared" si="0"/>
        <v>#N/A</v>
      </c>
      <c r="F25" s="264" t="e">
        <f t="shared" si="13"/>
        <v>#N/A</v>
      </c>
      <c r="G25" s="267" t="e">
        <f t="shared" si="31"/>
        <v>#N/A</v>
      </c>
      <c r="H25" s="264" t="e">
        <f t="shared" si="32"/>
        <v>#N/A</v>
      </c>
      <c r="I25" s="267" t="e">
        <f t="shared" si="33"/>
        <v>#N/A</v>
      </c>
      <c r="J25" s="264" t="e">
        <f t="shared" si="2"/>
        <v>#N/A</v>
      </c>
      <c r="K25" s="267" t="e">
        <f t="shared" si="34"/>
        <v>#N/A</v>
      </c>
      <c r="L25" s="264" t="e">
        <f t="shared" si="62"/>
        <v>#N/A</v>
      </c>
      <c r="M25" s="267" t="e">
        <f t="shared" si="35"/>
        <v>#N/A</v>
      </c>
      <c r="N25" s="265" t="e">
        <f t="shared" ref="N25:N31" si="67">M25-M24</f>
        <v>#N/A</v>
      </c>
      <c r="O25" s="267" t="e">
        <f t="shared" si="36"/>
        <v>#N/A</v>
      </c>
      <c r="P25" s="264" t="e">
        <f t="shared" si="5"/>
        <v>#N/A</v>
      </c>
      <c r="Q25" s="267" t="e">
        <f t="shared" si="37"/>
        <v>#N/A</v>
      </c>
      <c r="R25" s="264" t="e">
        <f t="shared" si="6"/>
        <v>#N/A</v>
      </c>
      <c r="S25" s="267" t="e">
        <f t="shared" si="38"/>
        <v>#N/A</v>
      </c>
      <c r="T25" s="264" t="e">
        <f t="shared" si="7"/>
        <v>#N/A</v>
      </c>
      <c r="U25" s="267" t="e">
        <f t="shared" si="39"/>
        <v>#N/A</v>
      </c>
      <c r="V25" s="303" t="e">
        <f t="shared" si="15"/>
        <v>#N/A</v>
      </c>
      <c r="W25" s="266" t="e">
        <f t="shared" si="40"/>
        <v>#N/A</v>
      </c>
      <c r="X25" s="303" t="e">
        <f t="shared" si="28"/>
        <v>#N/A</v>
      </c>
      <c r="Y25" s="266" t="e">
        <f t="shared" si="41"/>
        <v>#N/A</v>
      </c>
      <c r="Z25" s="265" t="e">
        <f t="shared" si="16"/>
        <v>#N/A</v>
      </c>
      <c r="AA25" s="267" t="e">
        <f t="shared" si="42"/>
        <v>#N/A</v>
      </c>
      <c r="AB25" s="265" t="e">
        <f t="shared" si="17"/>
        <v>#N/A</v>
      </c>
      <c r="AC25" s="267" t="e">
        <f t="shared" si="43"/>
        <v>#N/A</v>
      </c>
      <c r="AD25" s="265" t="e">
        <f t="shared" si="18"/>
        <v>#N/A</v>
      </c>
      <c r="AE25" s="267" t="e">
        <f t="shared" si="44"/>
        <v>#N/A</v>
      </c>
      <c r="AF25" s="265" t="e">
        <f t="shared" si="19"/>
        <v>#N/A</v>
      </c>
      <c r="AG25" s="267" t="e">
        <f t="shared" si="45"/>
        <v>#N/A</v>
      </c>
      <c r="AH25" s="265" t="e">
        <f t="shared" si="20"/>
        <v>#N/A</v>
      </c>
      <c r="AI25" s="266" t="e">
        <f t="shared" si="46"/>
        <v>#N/A</v>
      </c>
      <c r="AJ25" s="265" t="e">
        <f t="shared" si="47"/>
        <v>#N/A</v>
      </c>
      <c r="AK25" s="266" t="e">
        <f t="shared" si="48"/>
        <v>#N/A</v>
      </c>
      <c r="AL25" s="304" t="e">
        <f t="shared" si="26"/>
        <v>#N/A</v>
      </c>
      <c r="AM25" s="284">
        <v>117</v>
      </c>
      <c r="AN25" s="286"/>
      <c r="AO25" s="271">
        <f t="shared" si="27"/>
        <v>0</v>
      </c>
      <c r="AP25" s="271"/>
      <c r="AQ25" s="273" t="e">
        <f t="shared" si="63"/>
        <v>#N/A</v>
      </c>
      <c r="AR25" s="273" t="e">
        <f t="shared" si="63"/>
        <v>#N/A</v>
      </c>
      <c r="AS25" s="285">
        <v>3355</v>
      </c>
      <c r="AT25" s="267" t="e">
        <f t="shared" si="1"/>
        <v>#N/A</v>
      </c>
      <c r="AU25" s="275" t="e">
        <f t="shared" si="64"/>
        <v>#N/A</v>
      </c>
      <c r="AV25" s="267" t="e">
        <f t="shared" si="49"/>
        <v>#N/A</v>
      </c>
      <c r="AW25" s="275" t="e">
        <f t="shared" si="50"/>
        <v>#N/A</v>
      </c>
      <c r="AX25" s="267" t="e">
        <f t="shared" si="51"/>
        <v>#N/A</v>
      </c>
      <c r="AY25" s="275" t="e">
        <f t="shared" si="52"/>
        <v>#N/A</v>
      </c>
      <c r="AZ25" s="267" t="e">
        <f t="shared" si="53"/>
        <v>#N/A</v>
      </c>
      <c r="BA25" s="275" t="e">
        <f t="shared" si="54"/>
        <v>#N/A</v>
      </c>
      <c r="BB25" s="267" t="e">
        <f t="shared" si="55"/>
        <v>#N/A</v>
      </c>
      <c r="BC25" s="275" t="e">
        <f t="shared" si="56"/>
        <v>#N/A</v>
      </c>
      <c r="BD25" s="267" t="e">
        <f t="shared" si="57"/>
        <v>#N/A</v>
      </c>
      <c r="BE25" s="275" t="e">
        <f t="shared" si="58"/>
        <v>#N/A</v>
      </c>
      <c r="BF25" s="267" t="e">
        <f t="shared" si="59"/>
        <v>#N/A</v>
      </c>
      <c r="BG25" s="275" t="e">
        <f t="shared" si="60"/>
        <v>#N/A</v>
      </c>
      <c r="BH25" s="267"/>
      <c r="BI25" s="275">
        <f t="shared" si="65"/>
        <v>0</v>
      </c>
      <c r="BJ25" s="267"/>
      <c r="BK25" s="275">
        <f t="shared" si="66"/>
        <v>0</v>
      </c>
      <c r="BL25" s="284">
        <v>110</v>
      </c>
      <c r="BM25" s="276"/>
      <c r="BN25" s="271"/>
      <c r="BO25" s="277" t="e">
        <f t="shared" si="9"/>
        <v>#N/A</v>
      </c>
      <c r="BP25" s="273"/>
      <c r="BQ25" s="273"/>
      <c r="BR25" s="273" t="e">
        <f t="shared" si="10"/>
        <v>#N/A</v>
      </c>
    </row>
    <row r="26" spans="1:70">
      <c r="A26" s="257">
        <f t="shared" si="11"/>
        <v>44939</v>
      </c>
      <c r="B26" s="258">
        <v>23</v>
      </c>
      <c r="C26" s="283">
        <f>[1]master!K27</f>
        <v>2825</v>
      </c>
      <c r="D26" s="260">
        <f t="shared" si="12"/>
        <v>150</v>
      </c>
      <c r="E26" s="261" t="e">
        <f t="shared" si="0"/>
        <v>#N/A</v>
      </c>
      <c r="F26" s="264" t="e">
        <f t="shared" si="13"/>
        <v>#N/A</v>
      </c>
      <c r="G26" s="267" t="e">
        <f t="shared" si="31"/>
        <v>#N/A</v>
      </c>
      <c r="H26" s="264" t="e">
        <f t="shared" si="32"/>
        <v>#N/A</v>
      </c>
      <c r="I26" s="267" t="e">
        <f t="shared" si="33"/>
        <v>#N/A</v>
      </c>
      <c r="J26" s="264" t="e">
        <f t="shared" si="2"/>
        <v>#N/A</v>
      </c>
      <c r="K26" s="267" t="e">
        <f t="shared" si="34"/>
        <v>#N/A</v>
      </c>
      <c r="L26" s="264" t="e">
        <f t="shared" si="62"/>
        <v>#N/A</v>
      </c>
      <c r="M26" s="267" t="e">
        <f t="shared" si="35"/>
        <v>#N/A</v>
      </c>
      <c r="N26" s="265" t="e">
        <f t="shared" si="67"/>
        <v>#N/A</v>
      </c>
      <c r="O26" s="267" t="e">
        <f t="shared" si="36"/>
        <v>#N/A</v>
      </c>
      <c r="P26" s="264" t="e">
        <f t="shared" si="5"/>
        <v>#N/A</v>
      </c>
      <c r="Q26" s="267" t="e">
        <f t="shared" si="37"/>
        <v>#N/A</v>
      </c>
      <c r="R26" s="264" t="e">
        <f t="shared" si="6"/>
        <v>#N/A</v>
      </c>
      <c r="S26" s="267" t="e">
        <f t="shared" si="38"/>
        <v>#N/A</v>
      </c>
      <c r="T26" s="264" t="e">
        <f t="shared" si="7"/>
        <v>#N/A</v>
      </c>
      <c r="U26" s="267" t="e">
        <f t="shared" si="39"/>
        <v>#N/A</v>
      </c>
      <c r="V26" s="303" t="e">
        <f t="shared" si="15"/>
        <v>#N/A</v>
      </c>
      <c r="W26" s="266" t="e">
        <f t="shared" si="40"/>
        <v>#N/A</v>
      </c>
      <c r="X26" s="303" t="e">
        <f t="shared" si="28"/>
        <v>#N/A</v>
      </c>
      <c r="Y26" s="266" t="e">
        <f t="shared" si="41"/>
        <v>#N/A</v>
      </c>
      <c r="Z26" s="265" t="e">
        <f t="shared" si="16"/>
        <v>#N/A</v>
      </c>
      <c r="AA26" s="267" t="e">
        <f t="shared" si="42"/>
        <v>#N/A</v>
      </c>
      <c r="AB26" s="265" t="e">
        <f t="shared" si="17"/>
        <v>#N/A</v>
      </c>
      <c r="AC26" s="267" t="e">
        <f t="shared" si="43"/>
        <v>#N/A</v>
      </c>
      <c r="AD26" s="265" t="e">
        <f t="shared" si="18"/>
        <v>#N/A</v>
      </c>
      <c r="AE26" s="267" t="e">
        <f t="shared" si="44"/>
        <v>#N/A</v>
      </c>
      <c r="AF26" s="265" t="e">
        <f t="shared" si="19"/>
        <v>#N/A</v>
      </c>
      <c r="AG26" s="267" t="e">
        <f t="shared" si="45"/>
        <v>#N/A</v>
      </c>
      <c r="AH26" s="265" t="e">
        <f t="shared" si="20"/>
        <v>#N/A</v>
      </c>
      <c r="AI26" s="266" t="e">
        <f t="shared" si="46"/>
        <v>#N/A</v>
      </c>
      <c r="AJ26" s="265" t="e">
        <f t="shared" si="47"/>
        <v>#N/A</v>
      </c>
      <c r="AK26" s="266" t="e">
        <f t="shared" si="48"/>
        <v>#N/A</v>
      </c>
      <c r="AL26" s="304" t="e">
        <f t="shared" si="26"/>
        <v>#N/A</v>
      </c>
      <c r="AM26" s="284">
        <v>119</v>
      </c>
      <c r="AN26" s="286"/>
      <c r="AO26" s="271">
        <f t="shared" si="27"/>
        <v>0</v>
      </c>
      <c r="AP26" s="271"/>
      <c r="AQ26" s="273" t="e">
        <f t="shared" si="63"/>
        <v>#N/A</v>
      </c>
      <c r="AR26" s="273" t="e">
        <f t="shared" si="63"/>
        <v>#N/A</v>
      </c>
      <c r="AS26" s="285">
        <v>3515</v>
      </c>
      <c r="AT26" s="267" t="e">
        <f t="shared" si="1"/>
        <v>#N/A</v>
      </c>
      <c r="AU26" s="275" t="e">
        <f t="shared" si="64"/>
        <v>#N/A</v>
      </c>
      <c r="AV26" s="267" t="e">
        <f t="shared" si="49"/>
        <v>#N/A</v>
      </c>
      <c r="AW26" s="275" t="e">
        <f t="shared" si="50"/>
        <v>#N/A</v>
      </c>
      <c r="AX26" s="267" t="e">
        <f t="shared" si="51"/>
        <v>#N/A</v>
      </c>
      <c r="AY26" s="275" t="e">
        <f t="shared" si="52"/>
        <v>#N/A</v>
      </c>
      <c r="AZ26" s="267" t="e">
        <f t="shared" si="53"/>
        <v>#N/A</v>
      </c>
      <c r="BA26" s="275" t="e">
        <f t="shared" si="54"/>
        <v>#N/A</v>
      </c>
      <c r="BB26" s="267" t="e">
        <f t="shared" si="55"/>
        <v>#N/A</v>
      </c>
      <c r="BC26" s="275" t="e">
        <f t="shared" si="56"/>
        <v>#N/A</v>
      </c>
      <c r="BD26" s="267" t="e">
        <f t="shared" si="57"/>
        <v>#N/A</v>
      </c>
      <c r="BE26" s="275" t="e">
        <f t="shared" si="58"/>
        <v>#N/A</v>
      </c>
      <c r="BF26" s="267" t="e">
        <f t="shared" si="59"/>
        <v>#N/A</v>
      </c>
      <c r="BG26" s="275" t="e">
        <f t="shared" si="60"/>
        <v>#N/A</v>
      </c>
      <c r="BH26" s="267"/>
      <c r="BI26" s="275">
        <f t="shared" si="65"/>
        <v>0</v>
      </c>
      <c r="BJ26" s="267"/>
      <c r="BK26" s="275">
        <f t="shared" si="66"/>
        <v>0</v>
      </c>
      <c r="BL26" s="284">
        <v>115</v>
      </c>
      <c r="BM26" s="276"/>
      <c r="BN26" s="271"/>
      <c r="BO26" s="277" t="e">
        <f t="shared" si="9"/>
        <v>#N/A</v>
      </c>
      <c r="BP26" s="273"/>
      <c r="BQ26" s="273"/>
      <c r="BR26" s="273" t="e">
        <f t="shared" si="10"/>
        <v>#N/A</v>
      </c>
    </row>
    <row r="27" spans="1:70">
      <c r="A27" s="257">
        <f t="shared" si="11"/>
        <v>44946</v>
      </c>
      <c r="B27" s="258">
        <v>24</v>
      </c>
      <c r="C27" s="283">
        <f>[1]master!K28</f>
        <v>2965</v>
      </c>
      <c r="D27" s="260">
        <f t="shared" si="12"/>
        <v>140</v>
      </c>
      <c r="E27" s="261" t="e">
        <f t="shared" si="0"/>
        <v>#N/A</v>
      </c>
      <c r="F27" s="264" t="e">
        <f t="shared" si="13"/>
        <v>#N/A</v>
      </c>
      <c r="G27" s="267" t="e">
        <f t="shared" si="31"/>
        <v>#N/A</v>
      </c>
      <c r="H27" s="264" t="e">
        <f t="shared" si="32"/>
        <v>#N/A</v>
      </c>
      <c r="I27" s="267" t="e">
        <f t="shared" si="33"/>
        <v>#N/A</v>
      </c>
      <c r="J27" s="264" t="e">
        <f t="shared" si="2"/>
        <v>#N/A</v>
      </c>
      <c r="K27" s="267" t="e">
        <f t="shared" si="34"/>
        <v>#N/A</v>
      </c>
      <c r="L27" s="264" t="e">
        <f t="shared" si="62"/>
        <v>#N/A</v>
      </c>
      <c r="M27" s="267" t="e">
        <f t="shared" si="35"/>
        <v>#N/A</v>
      </c>
      <c r="N27" s="265" t="e">
        <f t="shared" si="67"/>
        <v>#N/A</v>
      </c>
      <c r="O27" s="267" t="e">
        <f t="shared" si="36"/>
        <v>#N/A</v>
      </c>
      <c r="P27" s="264" t="e">
        <f t="shared" si="5"/>
        <v>#N/A</v>
      </c>
      <c r="Q27" s="267" t="e">
        <f t="shared" si="37"/>
        <v>#N/A</v>
      </c>
      <c r="R27" s="264" t="e">
        <f t="shared" si="6"/>
        <v>#N/A</v>
      </c>
      <c r="S27" s="267" t="e">
        <f t="shared" si="38"/>
        <v>#N/A</v>
      </c>
      <c r="T27" s="264" t="e">
        <f t="shared" si="7"/>
        <v>#N/A</v>
      </c>
      <c r="U27" s="267" t="e">
        <f t="shared" si="39"/>
        <v>#N/A</v>
      </c>
      <c r="V27" s="303" t="e">
        <f t="shared" si="15"/>
        <v>#N/A</v>
      </c>
      <c r="W27" s="266" t="e">
        <f t="shared" si="40"/>
        <v>#N/A</v>
      </c>
      <c r="X27" s="303" t="e">
        <f t="shared" si="28"/>
        <v>#N/A</v>
      </c>
      <c r="Y27" s="266" t="e">
        <f t="shared" si="41"/>
        <v>#N/A</v>
      </c>
      <c r="Z27" s="265" t="e">
        <f t="shared" si="16"/>
        <v>#N/A</v>
      </c>
      <c r="AA27" s="267" t="e">
        <f t="shared" si="42"/>
        <v>#N/A</v>
      </c>
      <c r="AB27" s="265" t="e">
        <f t="shared" si="17"/>
        <v>#N/A</v>
      </c>
      <c r="AC27" s="267" t="e">
        <f t="shared" si="43"/>
        <v>#N/A</v>
      </c>
      <c r="AD27" s="265" t="e">
        <f t="shared" si="18"/>
        <v>#N/A</v>
      </c>
      <c r="AE27" s="267" t="e">
        <f t="shared" si="44"/>
        <v>#N/A</v>
      </c>
      <c r="AF27" s="265" t="e">
        <f t="shared" si="19"/>
        <v>#N/A</v>
      </c>
      <c r="AG27" s="267" t="e">
        <f t="shared" si="45"/>
        <v>#N/A</v>
      </c>
      <c r="AH27" s="265" t="e">
        <f t="shared" si="20"/>
        <v>#N/A</v>
      </c>
      <c r="AI27" s="266" t="e">
        <f t="shared" si="46"/>
        <v>#N/A</v>
      </c>
      <c r="AJ27" s="265" t="e">
        <f t="shared" si="47"/>
        <v>#N/A</v>
      </c>
      <c r="AK27" s="266" t="e">
        <f t="shared" si="48"/>
        <v>#N/A</v>
      </c>
      <c r="AL27" s="304" t="e">
        <f t="shared" si="26"/>
        <v>#N/A</v>
      </c>
      <c r="AM27" s="284">
        <v>121</v>
      </c>
      <c r="AN27" s="286"/>
      <c r="AO27" s="271">
        <f t="shared" si="27"/>
        <v>0</v>
      </c>
      <c r="AP27" s="271"/>
      <c r="AQ27" s="273" t="e">
        <f t="shared" si="63"/>
        <v>#N/A</v>
      </c>
      <c r="AR27" s="273" t="e">
        <f t="shared" si="63"/>
        <v>#N/A</v>
      </c>
      <c r="AS27" s="285">
        <v>3675</v>
      </c>
      <c r="AT27" s="267" t="e">
        <f t="shared" si="1"/>
        <v>#N/A</v>
      </c>
      <c r="AU27" s="275" t="e">
        <f t="shared" si="64"/>
        <v>#N/A</v>
      </c>
      <c r="AV27" s="267" t="e">
        <f t="shared" si="49"/>
        <v>#N/A</v>
      </c>
      <c r="AW27" s="275" t="e">
        <f t="shared" si="50"/>
        <v>#N/A</v>
      </c>
      <c r="AX27" s="267" t="e">
        <f t="shared" si="51"/>
        <v>#N/A</v>
      </c>
      <c r="AY27" s="275" t="e">
        <f t="shared" si="52"/>
        <v>#N/A</v>
      </c>
      <c r="AZ27" s="267" t="e">
        <f t="shared" si="53"/>
        <v>#N/A</v>
      </c>
      <c r="BA27" s="275" t="e">
        <f t="shared" si="54"/>
        <v>#N/A</v>
      </c>
      <c r="BB27" s="267" t="e">
        <f t="shared" si="55"/>
        <v>#N/A</v>
      </c>
      <c r="BC27" s="275" t="e">
        <f t="shared" si="56"/>
        <v>#N/A</v>
      </c>
      <c r="BD27" s="267" t="e">
        <f t="shared" si="57"/>
        <v>#N/A</v>
      </c>
      <c r="BE27" s="275" t="e">
        <f t="shared" si="58"/>
        <v>#N/A</v>
      </c>
      <c r="BF27" s="267" t="e">
        <f t="shared" si="59"/>
        <v>#N/A</v>
      </c>
      <c r="BG27" s="275" t="e">
        <f t="shared" si="60"/>
        <v>#N/A</v>
      </c>
      <c r="BH27" s="267"/>
      <c r="BI27" s="275">
        <f t="shared" si="65"/>
        <v>0</v>
      </c>
      <c r="BJ27" s="267"/>
      <c r="BK27" s="275">
        <f t="shared" si="66"/>
        <v>0</v>
      </c>
      <c r="BL27" s="284">
        <v>120</v>
      </c>
      <c r="BM27" s="276"/>
      <c r="BN27" s="271"/>
      <c r="BO27" s="277" t="e">
        <f t="shared" si="9"/>
        <v>#N/A</v>
      </c>
      <c r="BP27" s="273"/>
      <c r="BQ27" s="273"/>
      <c r="BR27" s="273" t="e">
        <f t="shared" si="10"/>
        <v>#N/A</v>
      </c>
    </row>
    <row r="28" spans="1:70">
      <c r="A28" s="287">
        <f t="shared" si="11"/>
        <v>44953</v>
      </c>
      <c r="B28" s="288">
        <v>25</v>
      </c>
      <c r="C28" s="289">
        <f>[1]master!K29</f>
        <v>3090</v>
      </c>
      <c r="D28" s="290">
        <f t="shared" si="12"/>
        <v>125</v>
      </c>
      <c r="E28" s="261" t="e">
        <f t="shared" si="0"/>
        <v>#N/A</v>
      </c>
      <c r="F28" s="264" t="e">
        <f t="shared" si="13"/>
        <v>#N/A</v>
      </c>
      <c r="G28" s="297" t="e">
        <f t="shared" si="31"/>
        <v>#N/A</v>
      </c>
      <c r="H28" s="264" t="e">
        <f t="shared" si="32"/>
        <v>#N/A</v>
      </c>
      <c r="I28" s="297" t="e">
        <f t="shared" si="33"/>
        <v>#N/A</v>
      </c>
      <c r="J28" s="264" t="e">
        <f t="shared" si="2"/>
        <v>#N/A</v>
      </c>
      <c r="K28" s="297" t="e">
        <f t="shared" si="34"/>
        <v>#N/A</v>
      </c>
      <c r="L28" s="264" t="e">
        <f t="shared" si="62"/>
        <v>#N/A</v>
      </c>
      <c r="M28" s="297" t="e">
        <f t="shared" si="35"/>
        <v>#N/A</v>
      </c>
      <c r="N28" s="310" t="e">
        <f t="shared" si="67"/>
        <v>#N/A</v>
      </c>
      <c r="O28" s="297" t="e">
        <f t="shared" si="36"/>
        <v>#N/A</v>
      </c>
      <c r="P28" s="264" t="e">
        <f t="shared" si="5"/>
        <v>#N/A</v>
      </c>
      <c r="Q28" s="297" t="e">
        <f t="shared" si="37"/>
        <v>#N/A</v>
      </c>
      <c r="R28" s="264" t="e">
        <f t="shared" si="6"/>
        <v>#N/A</v>
      </c>
      <c r="S28" s="297" t="e">
        <f t="shared" si="38"/>
        <v>#N/A</v>
      </c>
      <c r="T28" s="264" t="e">
        <f t="shared" si="7"/>
        <v>#N/A</v>
      </c>
      <c r="U28" s="297" t="e">
        <f t="shared" si="39"/>
        <v>#N/A</v>
      </c>
      <c r="V28" s="303" t="e">
        <f t="shared" si="15"/>
        <v>#N/A</v>
      </c>
      <c r="W28" s="297" t="e">
        <f t="shared" si="40"/>
        <v>#N/A</v>
      </c>
      <c r="X28" s="303" t="e">
        <f t="shared" si="28"/>
        <v>#N/A</v>
      </c>
      <c r="Y28" s="297" t="e">
        <f t="shared" si="41"/>
        <v>#N/A</v>
      </c>
      <c r="Z28" s="265" t="e">
        <f t="shared" si="16"/>
        <v>#N/A</v>
      </c>
      <c r="AA28" s="297" t="e">
        <f t="shared" si="42"/>
        <v>#N/A</v>
      </c>
      <c r="AB28" s="265" t="e">
        <f t="shared" si="17"/>
        <v>#N/A</v>
      </c>
      <c r="AC28" s="297" t="e">
        <f t="shared" si="43"/>
        <v>#N/A</v>
      </c>
      <c r="AD28" s="265" t="e">
        <f t="shared" si="18"/>
        <v>#N/A</v>
      </c>
      <c r="AE28" s="297" t="e">
        <f t="shared" si="44"/>
        <v>#N/A</v>
      </c>
      <c r="AF28" s="265" t="e">
        <f t="shared" si="19"/>
        <v>#N/A</v>
      </c>
      <c r="AG28" s="297" t="e">
        <f t="shared" si="45"/>
        <v>#N/A</v>
      </c>
      <c r="AH28" s="265" t="e">
        <f t="shared" si="20"/>
        <v>#N/A</v>
      </c>
      <c r="AI28" s="297" t="e">
        <f t="shared" si="46"/>
        <v>#N/A</v>
      </c>
      <c r="AJ28" s="310" t="e">
        <f t="shared" si="47"/>
        <v>#N/A</v>
      </c>
      <c r="AK28" s="297" t="e">
        <f t="shared" si="48"/>
        <v>#N/A</v>
      </c>
      <c r="AL28" s="304" t="e">
        <f t="shared" si="26"/>
        <v>#N/A</v>
      </c>
      <c r="AM28" s="291">
        <v>123</v>
      </c>
      <c r="AN28" s="292"/>
      <c r="AO28" s="293">
        <f t="shared" si="27"/>
        <v>0</v>
      </c>
      <c r="AP28" s="293"/>
      <c r="AQ28" s="294" t="e">
        <f t="shared" si="63"/>
        <v>#N/A</v>
      </c>
      <c r="AR28" s="294" t="e">
        <f t="shared" si="63"/>
        <v>#N/A</v>
      </c>
      <c r="AS28" s="295">
        <v>3825</v>
      </c>
      <c r="AT28" s="267" t="e">
        <f t="shared" si="1"/>
        <v>#N/A</v>
      </c>
      <c r="AU28" s="296" t="e">
        <f t="shared" si="64"/>
        <v>#N/A</v>
      </c>
      <c r="AV28" s="297" t="e">
        <f t="shared" si="49"/>
        <v>#N/A</v>
      </c>
      <c r="AW28" s="296" t="e">
        <f t="shared" si="50"/>
        <v>#N/A</v>
      </c>
      <c r="AX28" s="267" t="e">
        <f t="shared" si="51"/>
        <v>#N/A</v>
      </c>
      <c r="AY28" s="296" t="e">
        <f t="shared" si="52"/>
        <v>#N/A</v>
      </c>
      <c r="AZ28" s="267" t="e">
        <f t="shared" si="53"/>
        <v>#N/A</v>
      </c>
      <c r="BA28" s="296" t="e">
        <f t="shared" si="54"/>
        <v>#N/A</v>
      </c>
      <c r="BB28" s="267" t="e">
        <f t="shared" si="55"/>
        <v>#N/A</v>
      </c>
      <c r="BC28" s="296" t="e">
        <f t="shared" si="56"/>
        <v>#N/A</v>
      </c>
      <c r="BD28" s="267" t="e">
        <f t="shared" si="57"/>
        <v>#N/A</v>
      </c>
      <c r="BE28" s="296" t="e">
        <f t="shared" si="58"/>
        <v>#N/A</v>
      </c>
      <c r="BF28" s="267" t="e">
        <f t="shared" si="59"/>
        <v>#N/A</v>
      </c>
      <c r="BG28" s="296" t="e">
        <f t="shared" si="60"/>
        <v>#N/A</v>
      </c>
      <c r="BH28" s="297"/>
      <c r="BI28" s="296">
        <f t="shared" si="65"/>
        <v>0</v>
      </c>
      <c r="BJ28" s="297"/>
      <c r="BK28" s="296">
        <f t="shared" si="66"/>
        <v>0</v>
      </c>
      <c r="BL28" s="291">
        <v>125</v>
      </c>
      <c r="BM28" s="294"/>
      <c r="BN28" s="293"/>
      <c r="BO28" s="298" t="e">
        <f t="shared" si="9"/>
        <v>#N/A</v>
      </c>
      <c r="BP28" s="294"/>
      <c r="BQ28" s="294"/>
      <c r="BR28" s="294" t="e">
        <f t="shared" si="10"/>
        <v>#N/A</v>
      </c>
    </row>
    <row r="29" spans="1:70">
      <c r="A29" s="257">
        <v>43570</v>
      </c>
      <c r="B29" s="258">
        <v>26</v>
      </c>
      <c r="C29" s="283">
        <v>3200</v>
      </c>
      <c r="D29" s="260">
        <f t="shared" si="12"/>
        <v>110</v>
      </c>
      <c r="E29" s="261" t="e">
        <f t="shared" si="0"/>
        <v>#N/A</v>
      </c>
      <c r="F29" s="264" t="e">
        <f t="shared" si="13"/>
        <v>#N/A</v>
      </c>
      <c r="G29" s="267" t="e">
        <f t="shared" si="31"/>
        <v>#N/A</v>
      </c>
      <c r="H29" s="264" t="e">
        <f t="shared" si="32"/>
        <v>#N/A</v>
      </c>
      <c r="I29" s="267" t="e">
        <f t="shared" si="33"/>
        <v>#N/A</v>
      </c>
      <c r="J29" s="264" t="e">
        <f t="shared" si="2"/>
        <v>#N/A</v>
      </c>
      <c r="K29" s="267" t="e">
        <f t="shared" si="34"/>
        <v>#N/A</v>
      </c>
      <c r="L29" s="264" t="e">
        <f t="shared" si="62"/>
        <v>#N/A</v>
      </c>
      <c r="M29" s="267" t="e">
        <f t="shared" si="35"/>
        <v>#N/A</v>
      </c>
      <c r="N29" s="265" t="e">
        <f t="shared" si="67"/>
        <v>#N/A</v>
      </c>
      <c r="O29" s="267" t="e">
        <f t="shared" si="36"/>
        <v>#N/A</v>
      </c>
      <c r="P29" s="264" t="e">
        <f t="shared" si="5"/>
        <v>#N/A</v>
      </c>
      <c r="Q29" s="267" t="e">
        <f t="shared" si="37"/>
        <v>#N/A</v>
      </c>
      <c r="R29" s="264" t="e">
        <f t="shared" si="6"/>
        <v>#N/A</v>
      </c>
      <c r="S29" s="267" t="e">
        <f t="shared" si="38"/>
        <v>#N/A</v>
      </c>
      <c r="T29" s="264" t="e">
        <f t="shared" si="7"/>
        <v>#N/A</v>
      </c>
      <c r="U29" s="267" t="e">
        <f t="shared" si="39"/>
        <v>#N/A</v>
      </c>
      <c r="V29" s="303" t="e">
        <f t="shared" si="15"/>
        <v>#N/A</v>
      </c>
      <c r="W29" s="266" t="e">
        <f t="shared" si="40"/>
        <v>#N/A</v>
      </c>
      <c r="X29" s="303" t="e">
        <f t="shared" si="28"/>
        <v>#N/A</v>
      </c>
      <c r="Y29" s="266" t="e">
        <f t="shared" si="41"/>
        <v>#N/A</v>
      </c>
      <c r="Z29" s="265" t="e">
        <f t="shared" si="16"/>
        <v>#N/A</v>
      </c>
      <c r="AA29" s="267" t="e">
        <f t="shared" si="42"/>
        <v>#N/A</v>
      </c>
      <c r="AB29" s="265" t="e">
        <f t="shared" si="17"/>
        <v>#N/A</v>
      </c>
      <c r="AC29" s="267" t="e">
        <f t="shared" si="43"/>
        <v>#N/A</v>
      </c>
      <c r="AD29" s="265" t="e">
        <f t="shared" si="18"/>
        <v>#N/A</v>
      </c>
      <c r="AE29" s="267" t="e">
        <f t="shared" si="44"/>
        <v>#N/A</v>
      </c>
      <c r="AF29" s="265" t="e">
        <f t="shared" si="19"/>
        <v>#N/A</v>
      </c>
      <c r="AG29" s="267" t="e">
        <f t="shared" si="45"/>
        <v>#N/A</v>
      </c>
      <c r="AH29" s="265" t="e">
        <f t="shared" si="20"/>
        <v>#N/A</v>
      </c>
      <c r="AI29" s="266" t="e">
        <f t="shared" si="46"/>
        <v>#N/A</v>
      </c>
      <c r="AJ29" s="265" t="e">
        <f t="shared" si="47"/>
        <v>#N/A</v>
      </c>
      <c r="AK29" s="266" t="e">
        <f t="shared" si="48"/>
        <v>#N/A</v>
      </c>
      <c r="AL29" s="304" t="e">
        <f t="shared" si="26"/>
        <v>#N/A</v>
      </c>
      <c r="AM29" s="284"/>
      <c r="AN29" s="286"/>
      <c r="AO29" s="271"/>
      <c r="AP29" s="271"/>
      <c r="AQ29" s="273" t="e">
        <f t="shared" si="63"/>
        <v>#N/A</v>
      </c>
      <c r="AR29" s="273" t="e">
        <f t="shared" si="63"/>
        <v>#N/A</v>
      </c>
      <c r="AS29" s="285" t="e">
        <f>master!#REF!</f>
        <v>#REF!</v>
      </c>
      <c r="AT29" s="267" t="e">
        <f t="shared" si="1"/>
        <v>#N/A</v>
      </c>
      <c r="AU29" s="275" t="e">
        <f t="shared" si="64"/>
        <v>#N/A</v>
      </c>
      <c r="AV29" s="267" t="e">
        <f t="shared" si="49"/>
        <v>#N/A</v>
      </c>
      <c r="AW29" s="275" t="e">
        <f t="shared" si="50"/>
        <v>#N/A</v>
      </c>
      <c r="AX29" s="267" t="e">
        <f t="shared" si="51"/>
        <v>#N/A</v>
      </c>
      <c r="AY29" s="275" t="e">
        <f t="shared" si="52"/>
        <v>#N/A</v>
      </c>
      <c r="AZ29" s="267" t="e">
        <f t="shared" si="53"/>
        <v>#N/A</v>
      </c>
      <c r="BA29" s="275" t="e">
        <f t="shared" si="54"/>
        <v>#N/A</v>
      </c>
      <c r="BB29" s="267" t="e">
        <f t="shared" si="55"/>
        <v>#N/A</v>
      </c>
      <c r="BC29" s="275" t="e">
        <f t="shared" si="56"/>
        <v>#N/A</v>
      </c>
      <c r="BD29" s="267" t="e">
        <f t="shared" si="57"/>
        <v>#N/A</v>
      </c>
      <c r="BE29" s="275" t="e">
        <f t="shared" si="58"/>
        <v>#N/A</v>
      </c>
      <c r="BF29" s="267" t="e">
        <f t="shared" si="59"/>
        <v>#N/A</v>
      </c>
      <c r="BG29" s="275" t="e">
        <f t="shared" si="60"/>
        <v>#N/A</v>
      </c>
      <c r="BH29" s="267"/>
      <c r="BI29" s="275">
        <f t="shared" si="65"/>
        <v>0</v>
      </c>
      <c r="BJ29" s="267"/>
      <c r="BK29" s="275">
        <f t="shared" si="66"/>
        <v>0</v>
      </c>
      <c r="BL29" s="284">
        <v>125</v>
      </c>
      <c r="BM29" s="276"/>
      <c r="BN29" s="271"/>
      <c r="BO29" s="221"/>
      <c r="BP29" s="221"/>
      <c r="BQ29" s="221"/>
      <c r="BR29" s="221"/>
    </row>
    <row r="30" spans="1:70">
      <c r="A30" s="257">
        <v>43577</v>
      </c>
      <c r="B30" s="258">
        <v>27</v>
      </c>
      <c r="C30" s="283">
        <v>3375</v>
      </c>
      <c r="D30" s="260"/>
      <c r="E30" s="261" t="e">
        <f t="shared" si="0"/>
        <v>#N/A</v>
      </c>
      <c r="F30" s="264" t="e">
        <f t="shared" si="13"/>
        <v>#N/A</v>
      </c>
      <c r="G30" s="267" t="e">
        <f t="shared" si="31"/>
        <v>#N/A</v>
      </c>
      <c r="H30" s="264" t="e">
        <f t="shared" si="32"/>
        <v>#N/A</v>
      </c>
      <c r="I30" s="267" t="e">
        <f t="shared" si="33"/>
        <v>#N/A</v>
      </c>
      <c r="J30" s="264" t="e">
        <f t="shared" si="2"/>
        <v>#N/A</v>
      </c>
      <c r="K30" s="267" t="e">
        <f t="shared" si="34"/>
        <v>#N/A</v>
      </c>
      <c r="L30" s="264" t="e">
        <f t="shared" si="62"/>
        <v>#N/A</v>
      </c>
      <c r="M30" s="267" t="e">
        <f t="shared" si="35"/>
        <v>#N/A</v>
      </c>
      <c r="N30" s="265" t="e">
        <f t="shared" si="67"/>
        <v>#N/A</v>
      </c>
      <c r="O30" s="267" t="e">
        <f t="shared" si="36"/>
        <v>#N/A</v>
      </c>
      <c r="P30" s="264" t="e">
        <f t="shared" si="5"/>
        <v>#N/A</v>
      </c>
      <c r="Q30" s="267" t="e">
        <f t="shared" si="37"/>
        <v>#N/A</v>
      </c>
      <c r="R30" s="264" t="e">
        <f t="shared" si="6"/>
        <v>#N/A</v>
      </c>
      <c r="S30" s="267" t="e">
        <f t="shared" si="38"/>
        <v>#N/A</v>
      </c>
      <c r="T30" s="264" t="e">
        <f t="shared" si="7"/>
        <v>#N/A</v>
      </c>
      <c r="U30" s="267" t="e">
        <f t="shared" si="39"/>
        <v>#N/A</v>
      </c>
      <c r="V30" s="303" t="e">
        <f t="shared" si="15"/>
        <v>#N/A</v>
      </c>
      <c r="W30" s="266" t="e">
        <f t="shared" si="40"/>
        <v>#N/A</v>
      </c>
      <c r="X30" s="303" t="e">
        <f t="shared" si="28"/>
        <v>#N/A</v>
      </c>
      <c r="Y30" s="266" t="e">
        <f t="shared" si="41"/>
        <v>#N/A</v>
      </c>
      <c r="Z30" s="265" t="e">
        <f t="shared" si="16"/>
        <v>#N/A</v>
      </c>
      <c r="AA30" s="267" t="e">
        <f t="shared" si="42"/>
        <v>#N/A</v>
      </c>
      <c r="AB30" s="265" t="e">
        <f t="shared" si="17"/>
        <v>#N/A</v>
      </c>
      <c r="AC30" s="267" t="e">
        <f t="shared" si="43"/>
        <v>#N/A</v>
      </c>
      <c r="AD30" s="265" t="e">
        <f t="shared" si="18"/>
        <v>#N/A</v>
      </c>
      <c r="AE30" s="267" t="e">
        <f t="shared" si="44"/>
        <v>#N/A</v>
      </c>
      <c r="AF30" s="265" t="e">
        <f t="shared" si="19"/>
        <v>#N/A</v>
      </c>
      <c r="AG30" s="267" t="e">
        <f t="shared" si="45"/>
        <v>#N/A</v>
      </c>
      <c r="AH30" s="265" t="e">
        <f t="shared" si="20"/>
        <v>#N/A</v>
      </c>
      <c r="AI30" s="266" t="e">
        <f t="shared" si="46"/>
        <v>#N/A</v>
      </c>
      <c r="AJ30" s="265" t="e">
        <f t="shared" si="47"/>
        <v>#N/A</v>
      </c>
      <c r="AK30" s="266" t="e">
        <f t="shared" si="48"/>
        <v>#N/A</v>
      </c>
      <c r="AL30" s="304" t="e">
        <f t="shared" si="26"/>
        <v>#N/A</v>
      </c>
      <c r="AM30" s="284"/>
      <c r="AN30" s="286"/>
      <c r="AO30" s="271"/>
      <c r="AP30" s="271"/>
      <c r="AQ30" s="273" t="e">
        <f t="shared" si="63"/>
        <v>#N/A</v>
      </c>
      <c r="AR30" s="273" t="e">
        <f t="shared" si="63"/>
        <v>#N/A</v>
      </c>
      <c r="AS30" s="285" t="e">
        <f>master!#REF!</f>
        <v>#REF!</v>
      </c>
      <c r="AT30" s="267" t="e">
        <f t="shared" si="1"/>
        <v>#N/A</v>
      </c>
      <c r="AU30" s="275" t="e">
        <f t="shared" si="64"/>
        <v>#N/A</v>
      </c>
      <c r="AV30" s="267" t="e">
        <f t="shared" si="49"/>
        <v>#N/A</v>
      </c>
      <c r="AW30" s="275" t="e">
        <f t="shared" si="50"/>
        <v>#N/A</v>
      </c>
      <c r="AX30" s="267" t="e">
        <f t="shared" si="51"/>
        <v>#N/A</v>
      </c>
      <c r="AY30" s="275" t="e">
        <f t="shared" si="52"/>
        <v>#N/A</v>
      </c>
      <c r="AZ30" s="267" t="e">
        <f t="shared" si="53"/>
        <v>#N/A</v>
      </c>
      <c r="BA30" s="275" t="e">
        <f t="shared" si="54"/>
        <v>#N/A</v>
      </c>
      <c r="BB30" s="267" t="e">
        <f t="shared" si="55"/>
        <v>#N/A</v>
      </c>
      <c r="BC30" s="275" t="e">
        <f t="shared" si="56"/>
        <v>#N/A</v>
      </c>
      <c r="BD30" s="267" t="e">
        <f t="shared" si="57"/>
        <v>#N/A</v>
      </c>
      <c r="BE30" s="275" t="e">
        <f t="shared" si="58"/>
        <v>#N/A</v>
      </c>
      <c r="BF30" s="267" t="e">
        <f t="shared" si="59"/>
        <v>#N/A</v>
      </c>
      <c r="BG30" s="275" t="e">
        <f t="shared" si="60"/>
        <v>#N/A</v>
      </c>
      <c r="BH30" s="267"/>
      <c r="BI30" s="275">
        <f t="shared" si="65"/>
        <v>0</v>
      </c>
      <c r="BJ30" s="267"/>
      <c r="BK30" s="275">
        <f t="shared" si="66"/>
        <v>0</v>
      </c>
      <c r="BL30" s="284"/>
      <c r="BM30" s="276"/>
      <c r="BN30" s="271"/>
      <c r="BO30" s="221"/>
      <c r="BP30" s="221"/>
      <c r="BQ30" s="221"/>
      <c r="BR30" s="221"/>
    </row>
    <row r="31" spans="1:70">
      <c r="A31" s="257">
        <v>43584</v>
      </c>
      <c r="B31" s="258">
        <v>28</v>
      </c>
      <c r="C31" s="283">
        <v>3460</v>
      </c>
      <c r="D31" s="260"/>
      <c r="E31" s="261" t="e">
        <f t="shared" si="0"/>
        <v>#N/A</v>
      </c>
      <c r="F31" s="264" t="e">
        <f t="shared" si="13"/>
        <v>#N/A</v>
      </c>
      <c r="G31" s="267" t="e">
        <f t="shared" si="31"/>
        <v>#N/A</v>
      </c>
      <c r="H31" s="264" t="e">
        <f t="shared" si="32"/>
        <v>#N/A</v>
      </c>
      <c r="I31" s="267" t="e">
        <f t="shared" si="33"/>
        <v>#N/A</v>
      </c>
      <c r="J31" s="264" t="e">
        <f t="shared" si="2"/>
        <v>#N/A</v>
      </c>
      <c r="K31" s="267" t="e">
        <f t="shared" si="34"/>
        <v>#N/A</v>
      </c>
      <c r="L31" s="264" t="e">
        <f t="shared" si="62"/>
        <v>#N/A</v>
      </c>
      <c r="M31" s="267" t="e">
        <f t="shared" si="35"/>
        <v>#N/A</v>
      </c>
      <c r="N31" s="265" t="e">
        <f t="shared" si="67"/>
        <v>#N/A</v>
      </c>
      <c r="O31" s="267" t="e">
        <f t="shared" si="36"/>
        <v>#N/A</v>
      </c>
      <c r="P31" s="264" t="e">
        <f t="shared" si="5"/>
        <v>#N/A</v>
      </c>
      <c r="Q31" s="267" t="e">
        <f t="shared" si="37"/>
        <v>#N/A</v>
      </c>
      <c r="R31" s="264" t="e">
        <f t="shared" si="6"/>
        <v>#N/A</v>
      </c>
      <c r="S31" s="267" t="e">
        <f t="shared" si="38"/>
        <v>#N/A</v>
      </c>
      <c r="T31" s="264" t="e">
        <f t="shared" si="7"/>
        <v>#N/A</v>
      </c>
      <c r="U31" s="267" t="e">
        <f t="shared" si="39"/>
        <v>#N/A</v>
      </c>
      <c r="V31" s="303" t="e">
        <f t="shared" si="15"/>
        <v>#N/A</v>
      </c>
      <c r="W31" s="266" t="e">
        <f t="shared" si="40"/>
        <v>#N/A</v>
      </c>
      <c r="X31" s="303" t="e">
        <f t="shared" si="28"/>
        <v>#N/A</v>
      </c>
      <c r="Y31" s="266" t="e">
        <f t="shared" si="41"/>
        <v>#N/A</v>
      </c>
      <c r="Z31" s="265" t="e">
        <f t="shared" si="16"/>
        <v>#N/A</v>
      </c>
      <c r="AA31" s="267" t="e">
        <f t="shared" si="42"/>
        <v>#N/A</v>
      </c>
      <c r="AB31" s="265" t="e">
        <f t="shared" si="17"/>
        <v>#N/A</v>
      </c>
      <c r="AC31" s="267" t="e">
        <f t="shared" si="43"/>
        <v>#N/A</v>
      </c>
      <c r="AD31" s="265" t="e">
        <f t="shared" si="18"/>
        <v>#N/A</v>
      </c>
      <c r="AE31" s="267" t="e">
        <f t="shared" si="44"/>
        <v>#N/A</v>
      </c>
      <c r="AF31" s="265" t="e">
        <f t="shared" si="19"/>
        <v>#N/A</v>
      </c>
      <c r="AG31" s="267" t="e">
        <f t="shared" si="45"/>
        <v>#N/A</v>
      </c>
      <c r="AH31" s="265" t="e">
        <f t="shared" si="20"/>
        <v>#N/A</v>
      </c>
      <c r="AI31" s="266" t="e">
        <f t="shared" si="46"/>
        <v>#N/A</v>
      </c>
      <c r="AJ31" s="265" t="e">
        <f t="shared" si="47"/>
        <v>#N/A</v>
      </c>
      <c r="AK31" s="266" t="e">
        <f t="shared" si="48"/>
        <v>#N/A</v>
      </c>
      <c r="AL31" s="304" t="e">
        <f t="shared" si="26"/>
        <v>#N/A</v>
      </c>
      <c r="AM31" s="284"/>
      <c r="AN31" s="286"/>
      <c r="AO31" s="271"/>
      <c r="AP31" s="271"/>
      <c r="AQ31" s="273" t="e">
        <f t="shared" si="63"/>
        <v>#N/A</v>
      </c>
      <c r="AR31" s="273" t="e">
        <f t="shared" si="63"/>
        <v>#N/A</v>
      </c>
      <c r="AS31" s="285" t="e">
        <f>master!#REF!</f>
        <v>#REF!</v>
      </c>
      <c r="AT31" s="267" t="e">
        <f t="shared" si="1"/>
        <v>#N/A</v>
      </c>
      <c r="AU31" s="275" t="e">
        <f t="shared" si="64"/>
        <v>#N/A</v>
      </c>
      <c r="AV31" s="267" t="e">
        <f t="shared" si="49"/>
        <v>#N/A</v>
      </c>
      <c r="AW31" s="275" t="e">
        <f t="shared" si="50"/>
        <v>#N/A</v>
      </c>
      <c r="AX31" s="267" t="e">
        <f t="shared" si="51"/>
        <v>#N/A</v>
      </c>
      <c r="AY31" s="275" t="e">
        <f t="shared" si="52"/>
        <v>#N/A</v>
      </c>
      <c r="AZ31" s="267" t="e">
        <f t="shared" si="53"/>
        <v>#N/A</v>
      </c>
      <c r="BA31" s="275" t="e">
        <f t="shared" si="54"/>
        <v>#N/A</v>
      </c>
      <c r="BB31" s="267" t="e">
        <f t="shared" si="55"/>
        <v>#N/A</v>
      </c>
      <c r="BC31" s="275" t="e">
        <f t="shared" si="56"/>
        <v>#N/A</v>
      </c>
      <c r="BD31" s="267" t="e">
        <f t="shared" si="57"/>
        <v>#N/A</v>
      </c>
      <c r="BE31" s="275" t="e">
        <f t="shared" si="58"/>
        <v>#N/A</v>
      </c>
      <c r="BF31" s="267" t="e">
        <f t="shared" si="59"/>
        <v>#N/A</v>
      </c>
      <c r="BG31" s="275" t="e">
        <f t="shared" si="60"/>
        <v>#N/A</v>
      </c>
      <c r="BH31" s="267"/>
      <c r="BI31" s="275">
        <f t="shared" si="65"/>
        <v>0</v>
      </c>
      <c r="BJ31" s="267"/>
      <c r="BK31" s="275">
        <f t="shared" si="66"/>
        <v>0</v>
      </c>
      <c r="BL31" s="284"/>
      <c r="BM31" s="276"/>
      <c r="BN31" s="271"/>
      <c r="BO31" s="221"/>
      <c r="BP31" s="221"/>
      <c r="BQ31" s="221"/>
      <c r="BR31" s="221"/>
    </row>
    <row r="32" spans="1:70">
      <c r="A32" s="257"/>
      <c r="B32" s="258"/>
      <c r="C32" s="283"/>
      <c r="AS32" s="285"/>
    </row>
    <row r="33" spans="1:45">
      <c r="A33" s="257"/>
      <c r="B33" s="258"/>
      <c r="C33" s="283"/>
      <c r="AS33" s="285"/>
    </row>
    <row r="34" spans="1:45">
      <c r="A34" s="257"/>
      <c r="B34" s="258"/>
      <c r="C34" s="283"/>
      <c r="AS34" s="285"/>
    </row>
    <row r="35" spans="1:45">
      <c r="A35" s="257"/>
      <c r="B35" s="258"/>
      <c r="C35" s="283"/>
      <c r="AS35" s="285"/>
    </row>
    <row r="36" spans="1:45">
      <c r="D36" s="221"/>
      <c r="E36" s="221"/>
    </row>
    <row r="37" spans="1:45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5">
      <c r="A38" s="300" t="s">
        <v>84</v>
      </c>
      <c r="B38" s="300">
        <f>B14</f>
        <v>11</v>
      </c>
      <c r="C38" s="300">
        <f>VLOOKUP(B38,$B$4:$DO$31,2,FALSE)</f>
        <v>1240</v>
      </c>
      <c r="D38" s="301" t="e">
        <f>E14</f>
        <v>#N/A</v>
      </c>
      <c r="E38" s="301" t="e">
        <f>D38-C38</f>
        <v>#N/A</v>
      </c>
    </row>
    <row r="39" spans="1:45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AT14</f>
        <v>#N/A</v>
      </c>
      <c r="E39" s="301" t="e">
        <f>D39-C39</f>
        <v>#N/A</v>
      </c>
    </row>
  </sheetData>
  <mergeCells count="2">
    <mergeCell ref="C1:AR1"/>
    <mergeCell ref="AS1:BR1"/>
  </mergeCells>
  <conditionalFormatting sqref="E38:E39">
    <cfRule type="cellIs" dxfId="6" priority="2" operator="greaterThan">
      <formula>0</formula>
    </cfRule>
    <cfRule type="cellIs" dxfId="5" priority="3" operator="lessThan">
      <formula>0</formula>
    </cfRule>
  </conditionalFormatting>
  <conditionalFormatting sqref="E1:BR1048576">
    <cfRule type="containsErrors" dxfId="4" priority="1">
      <formula>ISERROR(E1)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66CC"/>
  </sheetPr>
  <dimension ref="A1:EV39"/>
  <sheetViews>
    <sheetView zoomScale="80" zoomScaleNormal="80" workbookViewId="0">
      <pane xSplit="4" ySplit="3" topLeftCell="AE4" activePane="bottomRight" state="frozen"/>
      <selection pane="bottomRight" activeCell="AP8" sqref="AP8"/>
      <selection pane="bottomLeft" activeCell="A4" sqref="A4"/>
      <selection pane="topRight" activeCell="E1" sqref="E1"/>
    </sheetView>
  </sheetViews>
  <sheetFormatPr defaultColWidth="8.625" defaultRowHeight="23.1"/>
  <cols>
    <col min="1" max="1" width="11.5" style="221" bestFit="1" customWidth="1"/>
    <col min="2" max="3" width="9.25" style="221" customWidth="1"/>
    <col min="4" max="5" width="8.625" style="222"/>
    <col min="6" max="6" width="9" style="222" customWidth="1"/>
    <col min="7" max="7" width="8.625" style="222"/>
    <col min="8" max="8" width="9" style="222" customWidth="1"/>
    <col min="9" max="9" width="8.625" style="222"/>
    <col min="10" max="10" width="9" style="222" customWidth="1"/>
    <col min="11" max="11" width="8.625" style="222"/>
    <col min="12" max="12" width="9" style="222" customWidth="1"/>
    <col min="13" max="13" width="8.625" style="222"/>
    <col min="14" max="14" width="9" style="222" customWidth="1"/>
    <col min="15" max="15" width="8.625" style="222"/>
    <col min="16" max="16" width="9" style="222" customWidth="1"/>
    <col min="17" max="17" width="8.625" style="222"/>
    <col min="18" max="18" width="9" style="222" customWidth="1"/>
    <col min="19" max="19" width="8.625" style="222"/>
    <col min="20" max="20" width="9" style="222" customWidth="1"/>
    <col min="21" max="21" width="8.625" style="222"/>
    <col min="22" max="22" width="9" style="222" customWidth="1"/>
    <col min="23" max="23" width="8.625" style="222"/>
    <col min="24" max="24" width="9" style="222" customWidth="1"/>
    <col min="25" max="25" width="8.625" style="222"/>
    <col min="26" max="26" width="9" style="222" customWidth="1"/>
    <col min="27" max="27" width="8.625" style="222"/>
    <col min="28" max="28" width="9" style="222" customWidth="1"/>
    <col min="29" max="29" width="8.625" style="222"/>
    <col min="30" max="30" width="9" style="222" customWidth="1"/>
    <col min="31" max="31" width="8.625" style="222"/>
    <col min="32" max="32" width="9" style="222" customWidth="1"/>
    <col min="33" max="33" width="8.625" style="222"/>
    <col min="34" max="34" width="9" style="222" customWidth="1"/>
    <col min="35" max="35" width="8.625" style="222"/>
    <col min="36" max="36" width="9" style="222" customWidth="1"/>
    <col min="37" max="37" width="8.625" style="222"/>
    <col min="38" max="38" width="8.625" style="222" customWidth="1"/>
    <col min="39" max="42" width="8.625" style="222"/>
    <col min="43" max="43" width="11.25" style="222" bestFit="1" customWidth="1"/>
    <col min="44" max="44" width="8.625" style="222"/>
    <col min="45" max="45" width="6.75" style="221" bestFit="1" customWidth="1"/>
    <col min="46" max="46" width="6.75" style="221" customWidth="1"/>
    <col min="47" max="71" width="8.625" style="222"/>
    <col min="72" max="107" width="0.875" style="222" customWidth="1"/>
    <col min="108" max="108" width="12.625" style="222" customWidth="1"/>
    <col min="109" max="109" width="15.375" style="222" customWidth="1"/>
    <col min="110" max="110" width="12.125" style="222" customWidth="1"/>
    <col min="111" max="111" width="8" style="222" customWidth="1"/>
    <col min="112" max="112" width="8.5" style="222" customWidth="1"/>
    <col min="113" max="113" width="9.875" style="222" customWidth="1"/>
    <col min="114" max="114" width="6" style="222" customWidth="1"/>
    <col min="115" max="115" width="14.625" style="222" customWidth="1"/>
    <col min="116" max="116" width="16.25" style="222" customWidth="1"/>
    <col min="117" max="117" width="11" style="222" customWidth="1"/>
    <col min="118" max="126" width="1.125" style="222" customWidth="1"/>
    <col min="127" max="127" width="12.625" style="222" customWidth="1"/>
    <col min="128" max="128" width="15.375" style="222" customWidth="1"/>
    <col min="129" max="150" width="7" style="222" customWidth="1"/>
    <col min="151" max="151" width="7.125" style="222" customWidth="1"/>
    <col min="152" max="152" width="10.75" style="222" customWidth="1"/>
    <col min="153" max="153" width="14" style="222" bestFit="1" customWidth="1"/>
    <col min="154" max="16384" width="8.625" style="222"/>
  </cols>
  <sheetData>
    <row r="1" spans="1:152" ht="23.45" thickBot="1">
      <c r="C1" s="327" t="s">
        <v>34</v>
      </c>
      <c r="D1" s="328"/>
      <c r="E1" s="328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30" t="s">
        <v>35</v>
      </c>
      <c r="AT1" s="331"/>
      <c r="AU1" s="331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BS1" s="332"/>
      <c r="DD1" s="323" t="s">
        <v>36</v>
      </c>
      <c r="DE1" s="324" t="s">
        <v>37</v>
      </c>
    </row>
    <row r="2" spans="1:152">
      <c r="B2" s="223"/>
      <c r="C2" s="224" t="s">
        <v>4</v>
      </c>
      <c r="D2" s="225">
        <v>42.83</v>
      </c>
      <c r="E2" s="226" t="s">
        <v>38</v>
      </c>
      <c r="F2" s="227" t="s">
        <v>38</v>
      </c>
      <c r="G2" s="228" t="s">
        <v>39</v>
      </c>
      <c r="H2" s="227" t="s">
        <v>38</v>
      </c>
      <c r="I2" s="228" t="s">
        <v>39</v>
      </c>
      <c r="J2" s="227" t="s">
        <v>38</v>
      </c>
      <c r="K2" s="228" t="s">
        <v>39</v>
      </c>
      <c r="L2" s="227" t="s">
        <v>38</v>
      </c>
      <c r="M2" s="228" t="s">
        <v>39</v>
      </c>
      <c r="N2" s="227" t="s">
        <v>38</v>
      </c>
      <c r="O2" s="228" t="s">
        <v>39</v>
      </c>
      <c r="P2" s="227" t="s">
        <v>38</v>
      </c>
      <c r="Q2" s="228" t="s">
        <v>39</v>
      </c>
      <c r="R2" s="227" t="s">
        <v>38</v>
      </c>
      <c r="S2" s="228" t="s">
        <v>39</v>
      </c>
      <c r="T2" s="227" t="s">
        <v>38</v>
      </c>
      <c r="U2" s="228" t="s">
        <v>39</v>
      </c>
      <c r="V2" s="227" t="s">
        <v>38</v>
      </c>
      <c r="W2" s="228" t="s">
        <v>39</v>
      </c>
      <c r="X2" s="227" t="s">
        <v>38</v>
      </c>
      <c r="Y2" s="228" t="s">
        <v>39</v>
      </c>
      <c r="Z2" s="227" t="s">
        <v>38</v>
      </c>
      <c r="AA2" s="228" t="s">
        <v>39</v>
      </c>
      <c r="AB2" s="227" t="s">
        <v>38</v>
      </c>
      <c r="AC2" s="228" t="s">
        <v>39</v>
      </c>
      <c r="AD2" s="227" t="s">
        <v>38</v>
      </c>
      <c r="AE2" s="228" t="s">
        <v>39</v>
      </c>
      <c r="AF2" s="227" t="s">
        <v>38</v>
      </c>
      <c r="AG2" s="228" t="s">
        <v>39</v>
      </c>
      <c r="AH2" s="227" t="s">
        <v>38</v>
      </c>
      <c r="AI2" s="228" t="s">
        <v>39</v>
      </c>
      <c r="AJ2" s="227" t="s">
        <v>38</v>
      </c>
      <c r="AK2" s="228" t="s">
        <v>39</v>
      </c>
      <c r="AL2" s="227" t="s">
        <v>38</v>
      </c>
      <c r="AM2" s="229" t="s">
        <v>40</v>
      </c>
      <c r="AN2" s="230" t="s">
        <v>41</v>
      </c>
      <c r="AO2" s="230" t="s">
        <v>41</v>
      </c>
      <c r="AP2" s="231" t="s">
        <v>42</v>
      </c>
      <c r="AQ2" s="232" t="s">
        <v>8</v>
      </c>
      <c r="AR2" s="233" t="s">
        <v>43</v>
      </c>
      <c r="AS2" s="224" t="str">
        <f>C2</f>
        <v>AA</v>
      </c>
      <c r="AT2" s="224"/>
      <c r="AU2" s="226">
        <v>49.15</v>
      </c>
      <c r="AV2" s="234" t="s">
        <v>38</v>
      </c>
      <c r="AW2" s="228" t="s">
        <v>39</v>
      </c>
      <c r="AX2" s="234" t="s">
        <v>38</v>
      </c>
      <c r="AY2" s="228" t="s">
        <v>39</v>
      </c>
      <c r="AZ2" s="234" t="s">
        <v>38</v>
      </c>
      <c r="BA2" s="228" t="s">
        <v>39</v>
      </c>
      <c r="BB2" s="234" t="s">
        <v>38</v>
      </c>
      <c r="BC2" s="228" t="s">
        <v>39</v>
      </c>
      <c r="BD2" s="234" t="s">
        <v>38</v>
      </c>
      <c r="BE2" s="228" t="s">
        <v>39</v>
      </c>
      <c r="BF2" s="234" t="s">
        <v>38</v>
      </c>
      <c r="BG2" s="228" t="s">
        <v>39</v>
      </c>
      <c r="BH2" s="234" t="s">
        <v>38</v>
      </c>
      <c r="BI2" s="228" t="s">
        <v>39</v>
      </c>
      <c r="BJ2" s="234" t="s">
        <v>38</v>
      </c>
      <c r="BK2" s="228" t="s">
        <v>39</v>
      </c>
      <c r="BL2" s="234" t="s">
        <v>38</v>
      </c>
      <c r="BM2" s="229" t="s">
        <v>44</v>
      </c>
      <c r="BN2" s="230" t="s">
        <v>41</v>
      </c>
      <c r="BO2" s="231" t="s">
        <v>42</v>
      </c>
      <c r="BP2" s="233" t="s">
        <v>45</v>
      </c>
      <c r="BQ2" s="233" t="str">
        <f>BP2</f>
        <v xml:space="preserve">  Male</v>
      </c>
      <c r="BR2" s="233" t="str">
        <f>BQ2</f>
        <v xml:space="preserve">  Male</v>
      </c>
      <c r="BS2" s="233" t="s">
        <v>43</v>
      </c>
      <c r="DD2" s="323" t="s">
        <v>46</v>
      </c>
      <c r="DE2" s="324" t="s">
        <v>33</v>
      </c>
      <c r="DW2" s="323" t="s">
        <v>46</v>
      </c>
      <c r="DX2" s="324" t="s">
        <v>33</v>
      </c>
    </row>
    <row r="3" spans="1:152">
      <c r="A3" s="235" t="s">
        <v>47</v>
      </c>
      <c r="B3" s="236" t="s">
        <v>48</v>
      </c>
      <c r="C3" s="237" t="s">
        <v>49</v>
      </c>
      <c r="D3" s="238" t="s">
        <v>50</v>
      </c>
      <c r="E3" s="239" t="s">
        <v>51</v>
      </c>
      <c r="F3" s="240" t="s">
        <v>52</v>
      </c>
      <c r="G3" s="239">
        <v>1</v>
      </c>
      <c r="H3" s="240" t="s">
        <v>53</v>
      </c>
      <c r="I3" s="241">
        <v>2</v>
      </c>
      <c r="J3" s="240" t="s">
        <v>54</v>
      </c>
      <c r="K3" s="242">
        <v>3</v>
      </c>
      <c r="L3" s="240" t="s">
        <v>55</v>
      </c>
      <c r="M3" s="243">
        <v>4</v>
      </c>
      <c r="N3" s="240" t="s">
        <v>56</v>
      </c>
      <c r="O3" s="244">
        <v>5</v>
      </c>
      <c r="P3" s="240" t="s">
        <v>57</v>
      </c>
      <c r="Q3" s="244">
        <v>6</v>
      </c>
      <c r="R3" s="240" t="s">
        <v>58</v>
      </c>
      <c r="S3" s="244">
        <v>7</v>
      </c>
      <c r="T3" s="240" t="s">
        <v>59</v>
      </c>
      <c r="U3" s="245">
        <v>8</v>
      </c>
      <c r="V3" s="240" t="s">
        <v>60</v>
      </c>
      <c r="W3" s="245">
        <v>9</v>
      </c>
      <c r="X3" s="240" t="s">
        <v>61</v>
      </c>
      <c r="Y3" s="245">
        <v>10</v>
      </c>
      <c r="Z3" s="240" t="s">
        <v>62</v>
      </c>
      <c r="AA3" s="244">
        <v>11</v>
      </c>
      <c r="AB3" s="240" t="s">
        <v>63</v>
      </c>
      <c r="AC3" s="244">
        <v>12</v>
      </c>
      <c r="AD3" s="240" t="s">
        <v>54</v>
      </c>
      <c r="AE3" s="244">
        <v>13</v>
      </c>
      <c r="AF3" s="240" t="s">
        <v>64</v>
      </c>
      <c r="AG3" s="245">
        <v>14</v>
      </c>
      <c r="AH3" s="240" t="s">
        <v>65</v>
      </c>
      <c r="AI3" s="245">
        <v>15</v>
      </c>
      <c r="AJ3" s="240" t="s">
        <v>66</v>
      </c>
      <c r="AK3" s="245">
        <v>16</v>
      </c>
      <c r="AL3" s="246" t="s">
        <v>67</v>
      </c>
      <c r="AM3" s="247" t="s">
        <v>1</v>
      </c>
      <c r="AN3" s="248" t="s">
        <v>68</v>
      </c>
      <c r="AO3" s="248" t="s">
        <v>69</v>
      </c>
      <c r="AP3" s="248"/>
      <c r="AQ3" s="249" t="s">
        <v>70</v>
      </c>
      <c r="AR3" s="250" t="s">
        <v>71</v>
      </c>
      <c r="AS3" s="237" t="s">
        <v>72</v>
      </c>
      <c r="AT3" s="237"/>
      <c r="AU3" s="251" t="s">
        <v>70</v>
      </c>
      <c r="AV3" s="246" t="s">
        <v>50</v>
      </c>
      <c r="AW3" s="252">
        <v>1</v>
      </c>
      <c r="AX3" s="246" t="s">
        <v>53</v>
      </c>
      <c r="AY3" s="253">
        <v>2</v>
      </c>
      <c r="AZ3" s="246" t="s">
        <v>54</v>
      </c>
      <c r="BA3" s="252">
        <v>3</v>
      </c>
      <c r="BB3" s="246" t="s">
        <v>55</v>
      </c>
      <c r="BC3" s="253">
        <v>4</v>
      </c>
      <c r="BD3" s="246" t="s">
        <v>56</v>
      </c>
      <c r="BE3" s="252">
        <v>5</v>
      </c>
      <c r="BF3" s="246" t="s">
        <v>57</v>
      </c>
      <c r="BG3" s="253">
        <v>6</v>
      </c>
      <c r="BH3" s="246" t="s">
        <v>58</v>
      </c>
      <c r="BI3" s="252">
        <v>7</v>
      </c>
      <c r="BJ3" s="246" t="s">
        <v>59</v>
      </c>
      <c r="BK3" s="253">
        <v>8</v>
      </c>
      <c r="BL3" s="246" t="s">
        <v>60</v>
      </c>
      <c r="BM3" s="254" t="s">
        <v>45</v>
      </c>
      <c r="BN3" s="255" t="s">
        <v>73</v>
      </c>
      <c r="BO3" s="248"/>
      <c r="BP3" s="256" t="s">
        <v>8</v>
      </c>
      <c r="BQ3" s="249" t="s">
        <v>74</v>
      </c>
      <c r="BR3" s="249" t="s">
        <v>75</v>
      </c>
      <c r="BS3" s="250" t="s">
        <v>71</v>
      </c>
    </row>
    <row r="4" spans="1:152">
      <c r="A4" s="257">
        <v>44785</v>
      </c>
      <c r="B4" s="258">
        <v>1</v>
      </c>
      <c r="C4" s="259">
        <f>[1]master!K5</f>
        <v>115</v>
      </c>
      <c r="D4" s="260"/>
      <c r="E4" s="261">
        <f t="shared" ref="E4:E9" si="0">AVERAGE(G4,I4,K4,M4,O4,Q4,S4,U4,W4,Y4,AA4,AC4,AE4,AG4,AI4,AK4)</f>
        <v>133.48714285714286</v>
      </c>
      <c r="F4" s="262"/>
      <c r="G4" s="263"/>
      <c r="H4" s="264"/>
      <c r="I4" s="263">
        <v>142.84</v>
      </c>
      <c r="J4" s="264"/>
      <c r="K4" s="263">
        <v>133.71</v>
      </c>
      <c r="L4" s="264"/>
      <c r="M4" s="263">
        <v>134.13</v>
      </c>
      <c r="N4" s="264"/>
      <c r="O4" s="263">
        <v>141.30000000000001</v>
      </c>
      <c r="P4" s="264"/>
      <c r="Q4" s="263">
        <v>135.68</v>
      </c>
      <c r="R4" s="264"/>
      <c r="S4" s="263">
        <v>132.63999999999999</v>
      </c>
      <c r="T4" s="264"/>
      <c r="U4" s="263">
        <v>114.11</v>
      </c>
      <c r="V4" s="265"/>
      <c r="W4" s="266"/>
      <c r="X4" s="265"/>
      <c r="Y4" s="266"/>
      <c r="Z4" s="265"/>
      <c r="AA4" s="267"/>
      <c r="AB4" s="265"/>
      <c r="AC4" s="267"/>
      <c r="AD4" s="265"/>
      <c r="AE4" s="267"/>
      <c r="AF4" s="265"/>
      <c r="AG4" s="267"/>
      <c r="AH4" s="265"/>
      <c r="AI4" s="266"/>
      <c r="AJ4" s="265"/>
      <c r="AK4" s="266"/>
      <c r="AL4" s="268"/>
      <c r="AM4" s="269">
        <v>24</v>
      </c>
      <c r="AN4" s="270"/>
      <c r="AO4" s="271"/>
      <c r="AP4" s="271"/>
      <c r="AQ4" s="272"/>
      <c r="AR4" s="273"/>
      <c r="AS4" s="274">
        <v>150</v>
      </c>
      <c r="AT4" s="274"/>
      <c r="AU4" s="267">
        <f t="shared" ref="AU4:AU6" si="1">AVERAGE(AW4,AY4,BA4,BC4,BE4,BG4,BI4,BK4)</f>
        <v>150.93</v>
      </c>
      <c r="AV4" s="275"/>
      <c r="AW4" s="267">
        <v>150.93</v>
      </c>
      <c r="AX4" s="275"/>
      <c r="AY4" s="267"/>
      <c r="AZ4" s="275"/>
      <c r="BA4" s="267"/>
      <c r="BB4" s="275"/>
      <c r="BC4" s="267"/>
      <c r="BD4" s="275"/>
      <c r="BE4" s="267"/>
      <c r="BF4" s="275"/>
      <c r="BG4" s="267"/>
      <c r="BH4" s="275"/>
      <c r="BI4" s="267"/>
      <c r="BJ4" s="275"/>
      <c r="BK4" s="267"/>
      <c r="BL4" s="275"/>
      <c r="BM4" s="269">
        <v>31</v>
      </c>
      <c r="BN4" s="276"/>
      <c r="BO4" s="276"/>
      <c r="BP4" s="277" t="e">
        <f>IF(DI7&gt;0,DI7,NA())</f>
        <v>#N/A</v>
      </c>
      <c r="BQ4" s="273"/>
      <c r="BR4" s="273"/>
      <c r="BS4" s="273" t="e">
        <f>IF(DJ7&gt;0,DJ7,NA())</f>
        <v>#N/A</v>
      </c>
      <c r="DD4" s="324"/>
      <c r="DE4" s="323" t="s">
        <v>6</v>
      </c>
      <c r="DF4" s="324"/>
      <c r="DG4" s="324"/>
      <c r="DW4" s="323" t="s">
        <v>7</v>
      </c>
      <c r="DX4" s="323" t="s">
        <v>6</v>
      </c>
      <c r="DY4" s="324"/>
      <c r="DZ4" s="324"/>
      <c r="EA4" s="324"/>
      <c r="EB4" s="324"/>
      <c r="EC4" s="324"/>
      <c r="ED4" s="324"/>
      <c r="EE4" s="324"/>
      <c r="EF4" s="324"/>
      <c r="EG4" s="324"/>
      <c r="EH4" s="324"/>
      <c r="EI4" s="324"/>
      <c r="EJ4" s="324"/>
      <c r="EK4" s="324"/>
      <c r="EL4" s="324"/>
      <c r="EM4" s="324"/>
      <c r="EN4" s="324"/>
      <c r="EO4" s="324"/>
      <c r="EP4" s="324"/>
      <c r="EQ4" s="324"/>
      <c r="ER4" s="324"/>
      <c r="ES4" s="324"/>
      <c r="ET4" s="324"/>
      <c r="EU4" s="324"/>
      <c r="EV4" s="324"/>
    </row>
    <row r="5" spans="1:152">
      <c r="A5" s="257">
        <f>A4+7</f>
        <v>44792</v>
      </c>
      <c r="B5" s="258">
        <v>2</v>
      </c>
      <c r="C5" s="259">
        <f>[1]master!K6</f>
        <v>215</v>
      </c>
      <c r="D5" s="260">
        <f>C5-C4</f>
        <v>100</v>
      </c>
      <c r="E5" s="261">
        <f t="shared" si="0"/>
        <v>274.74714285714288</v>
      </c>
      <c r="F5" s="303">
        <f>E5-E4</f>
        <v>141.26000000000002</v>
      </c>
      <c r="G5" s="263"/>
      <c r="H5" s="264"/>
      <c r="I5" s="263">
        <v>216.51</v>
      </c>
      <c r="J5" s="264">
        <f t="shared" ref="J5:J10" si="2">I5-I4</f>
        <v>73.669999999999987</v>
      </c>
      <c r="K5" s="263">
        <v>266.82</v>
      </c>
      <c r="L5" s="264">
        <f t="shared" ref="L5:L31" si="3">K5-K4</f>
        <v>133.10999999999999</v>
      </c>
      <c r="M5" s="263">
        <v>287.62</v>
      </c>
      <c r="N5" s="264">
        <f t="shared" ref="N5:N31" si="4">M5-M4</f>
        <v>153.49</v>
      </c>
      <c r="O5" s="263">
        <v>293.83</v>
      </c>
      <c r="P5" s="264">
        <f t="shared" ref="P5:P31" si="5">O5-O4</f>
        <v>152.52999999999997</v>
      </c>
      <c r="Q5" s="263">
        <v>288.98</v>
      </c>
      <c r="R5" s="264">
        <f t="shared" ref="R5:R31" si="6">Q5-Q4</f>
        <v>153.30000000000001</v>
      </c>
      <c r="S5" s="263">
        <v>278.91000000000003</v>
      </c>
      <c r="T5" s="264">
        <f t="shared" ref="T5:T31" si="7">S5-S4</f>
        <v>146.27000000000004</v>
      </c>
      <c r="U5" s="263">
        <v>290.56</v>
      </c>
      <c r="V5" s="265">
        <f t="shared" ref="V5:V31" si="8">U5-U4</f>
        <v>176.45</v>
      </c>
      <c r="W5" s="266"/>
      <c r="X5" s="265"/>
      <c r="Y5" s="266"/>
      <c r="Z5" s="265"/>
      <c r="AA5" s="267"/>
      <c r="AB5" s="265"/>
      <c r="AC5" s="267"/>
      <c r="AD5" s="265"/>
      <c r="AE5" s="267"/>
      <c r="AF5" s="265"/>
      <c r="AG5" s="267"/>
      <c r="AH5" s="265"/>
      <c r="AI5" s="266"/>
      <c r="AJ5" s="265"/>
      <c r="AK5" s="266"/>
      <c r="AL5" s="279">
        <f>AK5-AK4</f>
        <v>0</v>
      </c>
      <c r="AM5" s="269">
        <v>28</v>
      </c>
      <c r="AN5" s="270"/>
      <c r="AO5" s="271">
        <f>AN5-AN4</f>
        <v>0</v>
      </c>
      <c r="AP5" s="271"/>
      <c r="AQ5" s="272"/>
      <c r="AR5" s="273"/>
      <c r="AS5" s="274">
        <v>320</v>
      </c>
      <c r="AT5" s="274">
        <f>AS5-AS4</f>
        <v>170</v>
      </c>
      <c r="AU5" s="267">
        <f t="shared" si="1"/>
        <v>326</v>
      </c>
      <c r="AV5" s="311">
        <f t="shared" ref="AV5:AV6" si="9">AU5-AU4</f>
        <v>175.07</v>
      </c>
      <c r="AW5" s="267">
        <v>326</v>
      </c>
      <c r="AX5" s="311">
        <f>AW5-AW4</f>
        <v>175.07</v>
      </c>
      <c r="AY5" s="267"/>
      <c r="AZ5" s="275">
        <f>AY5-AY4</f>
        <v>0</v>
      </c>
      <c r="BA5" s="267"/>
      <c r="BB5" s="275">
        <f>BA5-BA4</f>
        <v>0</v>
      </c>
      <c r="BC5" s="267"/>
      <c r="BD5" s="275">
        <f>BC5-BC4</f>
        <v>0</v>
      </c>
      <c r="BE5" s="267"/>
      <c r="BF5" s="275">
        <f>BE5-BE4</f>
        <v>0</v>
      </c>
      <c r="BG5" s="267"/>
      <c r="BH5" s="275">
        <f>BG5-BG4</f>
        <v>0</v>
      </c>
      <c r="BI5" s="267"/>
      <c r="BJ5" s="275">
        <f>BI5-BI4</f>
        <v>0</v>
      </c>
      <c r="BK5" s="267"/>
      <c r="BL5" s="275">
        <f>BK5-BK4</f>
        <v>0</v>
      </c>
      <c r="BM5" s="269">
        <v>35</v>
      </c>
      <c r="BN5" s="276"/>
      <c r="BO5" s="276"/>
      <c r="BP5" s="277" t="e">
        <f t="shared" ref="BP5:BP6" si="10">IF(DI8&gt;0,DI8,NA())</f>
        <v>#N/A</v>
      </c>
      <c r="BQ5" s="273"/>
      <c r="BR5" s="273"/>
      <c r="BS5" s="273" t="e">
        <f t="shared" ref="BS5:BS6" si="11">IF(DJ8&gt;0,DJ8,NA())</f>
        <v>#N/A</v>
      </c>
      <c r="DD5" s="324"/>
      <c r="DE5" s="324" t="s">
        <v>76</v>
      </c>
      <c r="DF5" s="324" t="s">
        <v>77</v>
      </c>
      <c r="DG5" s="324" t="s">
        <v>78</v>
      </c>
      <c r="DW5" s="324"/>
      <c r="DX5" s="324" t="s">
        <v>11</v>
      </c>
      <c r="DY5" s="324"/>
      <c r="DZ5" s="324"/>
      <c r="EA5" s="324"/>
      <c r="EB5" s="324"/>
      <c r="EC5" s="324"/>
      <c r="ED5" s="324"/>
      <c r="EE5" s="324"/>
      <c r="EF5" s="324"/>
      <c r="EG5" s="324"/>
      <c r="EH5" s="324"/>
      <c r="EI5" s="324"/>
      <c r="EJ5" s="324"/>
      <c r="EK5" s="324"/>
      <c r="EL5" s="324"/>
      <c r="EM5" s="324"/>
      <c r="EN5" s="324" t="s">
        <v>12</v>
      </c>
      <c r="EO5" s="324" t="s">
        <v>13</v>
      </c>
      <c r="EP5" s="324"/>
      <c r="EQ5" s="324"/>
      <c r="ER5" s="324"/>
      <c r="ES5" s="324"/>
      <c r="ET5" s="324"/>
      <c r="EU5" s="324" t="s">
        <v>14</v>
      </c>
      <c r="EV5" s="324" t="s">
        <v>79</v>
      </c>
    </row>
    <row r="6" spans="1:152">
      <c r="A6" s="257">
        <f t="shared" ref="A6:A28" si="12">A5+7</f>
        <v>44799</v>
      </c>
      <c r="B6" s="258">
        <v>3</v>
      </c>
      <c r="C6" s="259">
        <f>[1]master!K7</f>
        <v>335</v>
      </c>
      <c r="D6" s="260">
        <f t="shared" ref="D6:D29" si="13">C6-C5</f>
        <v>120</v>
      </c>
      <c r="E6" s="261">
        <f t="shared" si="0"/>
        <v>390.86856388329983</v>
      </c>
      <c r="F6" s="303">
        <f>E6-E5</f>
        <v>116.12142102615695</v>
      </c>
      <c r="G6" s="263">
        <v>397.5</v>
      </c>
      <c r="H6" s="264">
        <f t="shared" ref="H6:H7" si="14">G6-G5</f>
        <v>397.5</v>
      </c>
      <c r="I6" s="263">
        <v>398.05714285714288</v>
      </c>
      <c r="J6" s="264">
        <f t="shared" si="2"/>
        <v>181.54714285714289</v>
      </c>
      <c r="K6" s="263">
        <v>432.08571428571429</v>
      </c>
      <c r="L6" s="264">
        <f t="shared" si="3"/>
        <v>165.2657142857143</v>
      </c>
      <c r="M6" s="263">
        <v>390.22857142857146</v>
      </c>
      <c r="N6" s="264">
        <f t="shared" si="4"/>
        <v>102.60857142857145</v>
      </c>
      <c r="O6" s="263">
        <v>405.08571428571429</v>
      </c>
      <c r="P6" s="264">
        <f t="shared" si="5"/>
        <v>111.2557142857143</v>
      </c>
      <c r="Q6" s="263">
        <v>386.08571428571429</v>
      </c>
      <c r="R6" s="264">
        <f t="shared" si="6"/>
        <v>97.105714285714271</v>
      </c>
      <c r="S6" s="263">
        <v>391.40845070422534</v>
      </c>
      <c r="T6" s="264">
        <f t="shared" si="7"/>
        <v>112.49845070422532</v>
      </c>
      <c r="U6" s="263">
        <v>403.58571428571429</v>
      </c>
      <c r="V6" s="265">
        <f t="shared" si="8"/>
        <v>113.02571428571429</v>
      </c>
      <c r="W6" s="263">
        <v>336.62</v>
      </c>
      <c r="X6" s="265">
        <f t="shared" ref="X6:X31" si="15">W6-W5</f>
        <v>336.62</v>
      </c>
      <c r="Y6" s="263">
        <v>363.6</v>
      </c>
      <c r="Z6" s="265">
        <f t="shared" ref="Z6:Z7" si="16">Y6-Y5</f>
        <v>363.6</v>
      </c>
      <c r="AA6" s="263">
        <v>392.48</v>
      </c>
      <c r="AB6" s="265">
        <f t="shared" ref="AB6:AB31" si="17">AA6-AA5</f>
        <v>392.48</v>
      </c>
      <c r="AC6" s="263">
        <v>376.48</v>
      </c>
      <c r="AD6" s="265">
        <f t="shared" ref="AD6:AD31" si="18">AC6-AC5</f>
        <v>376.48</v>
      </c>
      <c r="AE6" s="267">
        <v>387.56</v>
      </c>
      <c r="AF6" s="265">
        <f t="shared" ref="AF6:AF31" si="19">AE6-AE5</f>
        <v>387.56</v>
      </c>
      <c r="AG6" s="267">
        <v>392.8</v>
      </c>
      <c r="AH6" s="265">
        <f t="shared" ref="AH6:AH31" si="20">AG6-AG5</f>
        <v>392.8</v>
      </c>
      <c r="AI6" s="267">
        <v>392.6</v>
      </c>
      <c r="AJ6" s="265">
        <f t="shared" ref="AJ6:AJ31" si="21">AI6-AI5</f>
        <v>392.6</v>
      </c>
      <c r="AK6" s="267">
        <v>407.72</v>
      </c>
      <c r="AL6" s="279">
        <f>AK6-AK5</f>
        <v>407.72</v>
      </c>
      <c r="AM6" s="269">
        <v>31</v>
      </c>
      <c r="AN6" s="270"/>
      <c r="AO6" s="271">
        <f>AN6-AN5</f>
        <v>0</v>
      </c>
      <c r="AP6" s="271"/>
      <c r="AQ6" s="272"/>
      <c r="AR6" s="273"/>
      <c r="AS6" s="274">
        <v>525</v>
      </c>
      <c r="AT6" s="274">
        <f t="shared" ref="AT6:AT31" si="22">AS6-AS5</f>
        <v>205</v>
      </c>
      <c r="AU6" s="267">
        <f t="shared" si="1"/>
        <v>508.93</v>
      </c>
      <c r="AV6" s="311">
        <f t="shared" si="9"/>
        <v>182.93</v>
      </c>
      <c r="AW6" s="267">
        <v>508</v>
      </c>
      <c r="AX6" s="275">
        <f>AW6-AW5</f>
        <v>182</v>
      </c>
      <c r="AY6" s="267">
        <v>508</v>
      </c>
      <c r="AZ6" s="275">
        <f>AY6-AY5</f>
        <v>508</v>
      </c>
      <c r="BA6" s="267">
        <v>533.55999999999995</v>
      </c>
      <c r="BB6" s="311">
        <f>BA6-BA5</f>
        <v>533.55999999999995</v>
      </c>
      <c r="BC6" s="267">
        <v>501.48</v>
      </c>
      <c r="BD6" s="311">
        <f>BC6-BC5</f>
        <v>501.48</v>
      </c>
      <c r="BE6" s="267">
        <v>506.4</v>
      </c>
      <c r="BF6" s="311">
        <f>BE6-BE5</f>
        <v>506.4</v>
      </c>
      <c r="BG6" s="267">
        <v>496.14</v>
      </c>
      <c r="BH6" s="311">
        <f>BG6-BG5</f>
        <v>496.14</v>
      </c>
      <c r="BI6" s="267"/>
      <c r="BJ6" s="275">
        <f>BI6-BI5</f>
        <v>0</v>
      </c>
      <c r="BK6" s="267"/>
      <c r="BL6" s="275">
        <f>BK6-BK5</f>
        <v>0</v>
      </c>
      <c r="BM6" s="269">
        <v>40</v>
      </c>
      <c r="BN6" s="276"/>
      <c r="BO6" s="276"/>
      <c r="BP6" s="277" t="e">
        <f t="shared" si="10"/>
        <v>#N/A</v>
      </c>
      <c r="BQ6" s="273"/>
      <c r="BR6" s="273"/>
      <c r="BS6" s="273" t="e">
        <f t="shared" si="11"/>
        <v>#N/A</v>
      </c>
      <c r="DD6" s="323" t="s">
        <v>17</v>
      </c>
      <c r="DE6" s="324"/>
      <c r="DF6" s="324"/>
      <c r="DG6" s="324"/>
      <c r="DW6" s="323" t="s">
        <v>17</v>
      </c>
      <c r="DX6" s="324">
        <v>1</v>
      </c>
      <c r="DY6" s="324">
        <v>2</v>
      </c>
      <c r="DZ6" s="324">
        <v>3</v>
      </c>
      <c r="EA6" s="324">
        <v>4</v>
      </c>
      <c r="EB6" s="324">
        <v>5</v>
      </c>
      <c r="EC6" s="324">
        <v>6</v>
      </c>
      <c r="ED6" s="324">
        <v>7</v>
      </c>
      <c r="EE6" s="324">
        <v>8</v>
      </c>
      <c r="EF6" s="324">
        <v>9</v>
      </c>
      <c r="EG6" s="324">
        <v>10</v>
      </c>
      <c r="EH6" s="324">
        <v>11</v>
      </c>
      <c r="EI6" s="324">
        <v>12</v>
      </c>
      <c r="EJ6" s="324">
        <v>13</v>
      </c>
      <c r="EK6" s="324">
        <v>14</v>
      </c>
      <c r="EL6" s="324">
        <v>15</v>
      </c>
      <c r="EM6" s="324">
        <v>16</v>
      </c>
      <c r="EN6" s="324"/>
      <c r="EO6" s="324">
        <v>2</v>
      </c>
      <c r="EP6" s="324">
        <v>3</v>
      </c>
      <c r="EQ6" s="324">
        <v>4</v>
      </c>
      <c r="ER6" s="324">
        <v>5</v>
      </c>
      <c r="ES6" s="324">
        <v>6</v>
      </c>
      <c r="ET6" s="324">
        <v>7</v>
      </c>
      <c r="EU6" s="324"/>
      <c r="EV6" s="324"/>
    </row>
    <row r="7" spans="1:152">
      <c r="A7" s="257">
        <f t="shared" si="12"/>
        <v>44806</v>
      </c>
      <c r="B7" s="258">
        <v>4</v>
      </c>
      <c r="C7" s="259">
        <f>[1]master!K8</f>
        <v>470</v>
      </c>
      <c r="D7" s="260">
        <f t="shared" si="13"/>
        <v>135</v>
      </c>
      <c r="E7" s="261">
        <f t="shared" si="0"/>
        <v>501.9375</v>
      </c>
      <c r="F7" s="303">
        <f t="shared" ref="F7:F9" si="23">E7-E6</f>
        <v>111.06893611670017</v>
      </c>
      <c r="G7" s="263">
        <f>IF(DX7&gt;0,DX7,NA())</f>
        <v>442</v>
      </c>
      <c r="H7" s="264">
        <f t="shared" si="14"/>
        <v>44.5</v>
      </c>
      <c r="I7" s="263">
        <f>IF(DY7&gt;0,DY7,NA())</f>
        <v>464</v>
      </c>
      <c r="J7" s="264">
        <f t="shared" si="2"/>
        <v>65.942857142857122</v>
      </c>
      <c r="K7" s="263">
        <f>IF(DZ7&gt;0,DZ7,NA())</f>
        <v>517</v>
      </c>
      <c r="L7" s="264">
        <f t="shared" si="3"/>
        <v>84.914285714285711</v>
      </c>
      <c r="M7" s="263">
        <f>IF(EA7&gt;0,EA7,NA())</f>
        <v>520</v>
      </c>
      <c r="N7" s="264">
        <f t="shared" si="4"/>
        <v>129.77142857142854</v>
      </c>
      <c r="O7" s="263">
        <f>IF(EB7&gt;0,EB7,NA())</f>
        <v>503</v>
      </c>
      <c r="P7" s="264">
        <f t="shared" si="5"/>
        <v>97.914285714285711</v>
      </c>
      <c r="Q7" s="263">
        <f>IF(EC7&gt;0,EC7,NA())</f>
        <v>508</v>
      </c>
      <c r="R7" s="264">
        <f t="shared" si="6"/>
        <v>121.91428571428571</v>
      </c>
      <c r="S7" s="263">
        <f>IF(ED7&gt;0,ED7,NA())</f>
        <v>525</v>
      </c>
      <c r="T7" s="264">
        <f t="shared" si="7"/>
        <v>133.59154929577466</v>
      </c>
      <c r="U7" s="263">
        <f>IF(EE7&gt;0,EE7,NA())</f>
        <v>519</v>
      </c>
      <c r="V7" s="265">
        <f t="shared" si="8"/>
        <v>115.41428571428571</v>
      </c>
      <c r="W7" s="266">
        <f>IF(EF7&gt;0,EF7,NA())</f>
        <v>512</v>
      </c>
      <c r="X7" s="265">
        <f t="shared" si="15"/>
        <v>175.38</v>
      </c>
      <c r="Y7" s="266">
        <f>IF(EG7&gt;0,EG7,NA())</f>
        <v>495</v>
      </c>
      <c r="Z7" s="265">
        <f t="shared" si="16"/>
        <v>131.39999999999998</v>
      </c>
      <c r="AA7" s="267">
        <f>IF(EH7&gt;0,EH7,NA())</f>
        <v>429</v>
      </c>
      <c r="AB7" s="265">
        <f t="shared" si="17"/>
        <v>36.519999999999982</v>
      </c>
      <c r="AC7" s="267">
        <f>IF(EI7&gt;0,EI7,NA())</f>
        <v>515</v>
      </c>
      <c r="AD7" s="265">
        <f t="shared" si="18"/>
        <v>138.51999999999998</v>
      </c>
      <c r="AE7" s="267">
        <f>IF(EJ7&gt;0,EJ7,NA())</f>
        <v>525</v>
      </c>
      <c r="AF7" s="265">
        <f t="shared" si="19"/>
        <v>137.44</v>
      </c>
      <c r="AG7" s="267">
        <f>IF(EK7&gt;0,EK7,NA())</f>
        <v>508</v>
      </c>
      <c r="AH7" s="265">
        <f t="shared" si="20"/>
        <v>115.19999999999999</v>
      </c>
      <c r="AI7" s="266">
        <f>IF(EL7&gt;0,EL7,NA())</f>
        <v>528</v>
      </c>
      <c r="AJ7" s="265">
        <f t="shared" si="21"/>
        <v>135.39999999999998</v>
      </c>
      <c r="AK7" s="266">
        <f>IF(EM7&gt;0,EM7,NA())</f>
        <v>521</v>
      </c>
      <c r="AL7" s="279">
        <f t="shared" ref="AL7:AL31" si="24">AK7-AK6</f>
        <v>113.27999999999997</v>
      </c>
      <c r="AM7" s="269">
        <v>33</v>
      </c>
      <c r="AN7" s="270"/>
      <c r="AO7" s="271">
        <f t="shared" ref="AO7:AO28" si="25">AN7-AN6</f>
        <v>0</v>
      </c>
      <c r="AP7" s="271"/>
      <c r="AQ7" s="272">
        <v>55</v>
      </c>
      <c r="AR7" s="273" t="e">
        <f t="shared" ref="AR7:AR20" si="26">IF(DG10&gt;0,DG10,NA())</f>
        <v>#N/A</v>
      </c>
      <c r="AS7" s="274">
        <v>755</v>
      </c>
      <c r="AT7" s="274">
        <f t="shared" si="22"/>
        <v>230</v>
      </c>
      <c r="AU7" s="267">
        <f>AVERAGE(AW7,AY7,BA7,BC7,BE7,BG7,BI7,BK7)</f>
        <v>709.5</v>
      </c>
      <c r="AV7" s="311">
        <f>AU7-AU6</f>
        <v>200.57</v>
      </c>
      <c r="AW7" s="267">
        <f>IF(EO7&gt;0,EO7,NA())</f>
        <v>748</v>
      </c>
      <c r="AX7" s="275">
        <f t="shared" ref="AX7:AX31" si="27">AW7-AW6</f>
        <v>240</v>
      </c>
      <c r="AY7" s="267">
        <f>IF(EP7&gt;0,EP7,NA())</f>
        <v>711</v>
      </c>
      <c r="AZ7" s="275">
        <f t="shared" ref="AZ7:AZ31" si="28">AY7-AY6</f>
        <v>203</v>
      </c>
      <c r="BA7" s="267">
        <f>IF(EQ7&gt;0,EQ7,NA())</f>
        <v>744</v>
      </c>
      <c r="BB7" s="311">
        <f t="shared" ref="BB7:BB31" si="29">BA7-BA6</f>
        <v>210.44000000000005</v>
      </c>
      <c r="BC7" s="267">
        <f>IF(ER7&gt;0,ER7,NA())</f>
        <v>657</v>
      </c>
      <c r="BD7" s="311">
        <f t="shared" ref="BD7:BD31" si="30">BC7-BC6</f>
        <v>155.51999999999998</v>
      </c>
      <c r="BE7" s="267">
        <f>IF(ES7&gt;0,ES7,NA())</f>
        <v>708</v>
      </c>
      <c r="BF7" s="311">
        <f t="shared" ref="BF7:BF31" si="31">BE7-BE6</f>
        <v>201.60000000000002</v>
      </c>
      <c r="BG7" s="267">
        <f>IF(ET7&gt;0,ET7,NA())</f>
        <v>689</v>
      </c>
      <c r="BH7" s="311">
        <f>BG7-BG6</f>
        <v>192.86</v>
      </c>
      <c r="BI7" s="267"/>
      <c r="BJ7" s="275">
        <f>BI7-BI6</f>
        <v>0</v>
      </c>
      <c r="BK7" s="267"/>
      <c r="BL7" s="275">
        <f>BK7-BK6</f>
        <v>0</v>
      </c>
      <c r="BM7" s="269">
        <v>48</v>
      </c>
      <c r="BN7" s="276"/>
      <c r="BO7" s="271"/>
      <c r="BP7" s="277" t="e">
        <f t="shared" ref="BP7:BP28" si="32">IF(DI10&gt;0,DI10,NA())</f>
        <v>#N/A</v>
      </c>
      <c r="BQ7" s="273"/>
      <c r="BR7" s="273"/>
      <c r="BS7" s="273" t="e">
        <f t="shared" ref="BS7:BS28" si="33">IF(DJ10&gt;0,DJ10,NA())</f>
        <v>#N/A</v>
      </c>
      <c r="DW7" s="325">
        <v>4</v>
      </c>
      <c r="DX7" s="326">
        <v>442</v>
      </c>
      <c r="DY7" s="326">
        <v>464</v>
      </c>
      <c r="DZ7" s="326">
        <v>517</v>
      </c>
      <c r="EA7" s="326">
        <v>520</v>
      </c>
      <c r="EB7" s="326">
        <v>503</v>
      </c>
      <c r="EC7" s="326">
        <v>508</v>
      </c>
      <c r="ED7" s="326">
        <v>525</v>
      </c>
      <c r="EE7" s="326">
        <v>519</v>
      </c>
      <c r="EF7" s="326">
        <v>512</v>
      </c>
      <c r="EG7" s="326">
        <v>495</v>
      </c>
      <c r="EH7" s="326">
        <v>429</v>
      </c>
      <c r="EI7" s="326">
        <v>515</v>
      </c>
      <c r="EJ7" s="326">
        <v>525</v>
      </c>
      <c r="EK7" s="326">
        <v>508</v>
      </c>
      <c r="EL7" s="326">
        <v>528</v>
      </c>
      <c r="EM7" s="326">
        <v>521</v>
      </c>
      <c r="EN7" s="326">
        <v>501.9375</v>
      </c>
      <c r="EO7" s="326">
        <v>748</v>
      </c>
      <c r="EP7" s="326">
        <v>711</v>
      </c>
      <c r="EQ7" s="326">
        <v>744</v>
      </c>
      <c r="ER7" s="326">
        <v>657</v>
      </c>
      <c r="ES7" s="326">
        <v>708</v>
      </c>
      <c r="ET7" s="326">
        <v>689</v>
      </c>
      <c r="EU7" s="326">
        <v>709.5</v>
      </c>
      <c r="EV7" s="326">
        <v>558.5454545454545</v>
      </c>
    </row>
    <row r="8" spans="1:152">
      <c r="A8" s="257">
        <f t="shared" si="12"/>
        <v>44813</v>
      </c>
      <c r="B8" s="258">
        <v>5</v>
      </c>
      <c r="C8" s="259">
        <f>[1]master!K9</f>
        <v>590</v>
      </c>
      <c r="D8" s="260">
        <f t="shared" si="13"/>
        <v>120</v>
      </c>
      <c r="E8" s="261">
        <f t="shared" si="0"/>
        <v>621.5</v>
      </c>
      <c r="F8" s="303">
        <f t="shared" si="23"/>
        <v>119.5625</v>
      </c>
      <c r="G8" s="263">
        <f>IF(DX8&gt;0,DX8,NA())</f>
        <v>557</v>
      </c>
      <c r="H8" s="264">
        <f>G8-G7</f>
        <v>115</v>
      </c>
      <c r="I8" s="263">
        <f>IF(DY8&gt;0,DY8,NA())</f>
        <v>581</v>
      </c>
      <c r="J8" s="264">
        <f t="shared" si="2"/>
        <v>117</v>
      </c>
      <c r="K8" s="263">
        <f>IF(DZ8&gt;0,DZ8,NA())</f>
        <v>600</v>
      </c>
      <c r="L8" s="264">
        <f t="shared" si="3"/>
        <v>83</v>
      </c>
      <c r="M8" s="263">
        <f>IF(EA8&gt;0,EA8,NA())</f>
        <v>608</v>
      </c>
      <c r="N8" s="264">
        <f t="shared" si="4"/>
        <v>88</v>
      </c>
      <c r="O8" s="263">
        <f>IF(EB8&gt;0,EB8,NA())</f>
        <v>598</v>
      </c>
      <c r="P8" s="264">
        <f t="shared" si="5"/>
        <v>95</v>
      </c>
      <c r="Q8" s="263">
        <f>IF(EC8&gt;0,EC8,NA())</f>
        <v>609</v>
      </c>
      <c r="R8" s="264">
        <f t="shared" si="6"/>
        <v>101</v>
      </c>
      <c r="S8" s="263">
        <f>IF(ED8&gt;0,ED8,NA())</f>
        <v>617</v>
      </c>
      <c r="T8" s="264">
        <f t="shared" si="7"/>
        <v>92</v>
      </c>
      <c r="U8" s="263">
        <f>IF(EE8&gt;0,EE8,NA())</f>
        <v>632</v>
      </c>
      <c r="V8" s="265">
        <f t="shared" si="8"/>
        <v>113</v>
      </c>
      <c r="W8" s="266">
        <f>IF(EF8&gt;0,EF8,NA())</f>
        <v>615</v>
      </c>
      <c r="X8" s="265">
        <f t="shared" si="15"/>
        <v>103</v>
      </c>
      <c r="Y8" s="266">
        <f>IF(EG8&gt;0,EG8,NA())</f>
        <v>633</v>
      </c>
      <c r="Z8" s="265">
        <f>Y8-Y7</f>
        <v>138</v>
      </c>
      <c r="AA8" s="267">
        <f>IF(EH8&gt;0,EH8,NA())</f>
        <v>621</v>
      </c>
      <c r="AB8" s="265">
        <f t="shared" si="17"/>
        <v>192</v>
      </c>
      <c r="AC8" s="267">
        <f>IF(EI8&gt;0,EI8,NA())</f>
        <v>644</v>
      </c>
      <c r="AD8" s="265">
        <f t="shared" si="18"/>
        <v>129</v>
      </c>
      <c r="AE8" s="267">
        <f>IF(EJ8&gt;0,EJ8,NA())</f>
        <v>648</v>
      </c>
      <c r="AF8" s="265">
        <f t="shared" si="19"/>
        <v>123</v>
      </c>
      <c r="AG8" s="267">
        <f>IF(EK8&gt;0,EK8,NA())</f>
        <v>663</v>
      </c>
      <c r="AH8" s="265">
        <f t="shared" si="20"/>
        <v>155</v>
      </c>
      <c r="AI8" s="266">
        <f>IF(EL8&gt;0,EL8,NA())</f>
        <v>655</v>
      </c>
      <c r="AJ8" s="265">
        <f t="shared" si="21"/>
        <v>127</v>
      </c>
      <c r="AK8" s="266">
        <f>IF(EM8&gt;0,EM8,NA())</f>
        <v>663</v>
      </c>
      <c r="AL8" s="279">
        <f t="shared" si="24"/>
        <v>142</v>
      </c>
      <c r="AM8" s="269">
        <v>35</v>
      </c>
      <c r="AN8" s="270"/>
      <c r="AO8" s="271">
        <f t="shared" si="25"/>
        <v>0</v>
      </c>
      <c r="AP8" s="271"/>
      <c r="AQ8" s="272">
        <v>68</v>
      </c>
      <c r="AR8" s="273" t="e">
        <f t="shared" si="26"/>
        <v>#N/A</v>
      </c>
      <c r="AS8" s="274">
        <v>945</v>
      </c>
      <c r="AT8" s="274">
        <f t="shared" si="22"/>
        <v>190</v>
      </c>
      <c r="AU8" s="267">
        <f>AVERAGE(AW8,AY8,BA8,BC8,BE8,BG8,BI8,BK8)</f>
        <v>910.16666666666663</v>
      </c>
      <c r="AV8" s="311">
        <f t="shared" ref="AV8:AV22" si="34">AU8-AU7</f>
        <v>200.66666666666663</v>
      </c>
      <c r="AW8" s="267">
        <f>IF(EO8&gt;0,EO8,NA())</f>
        <v>983</v>
      </c>
      <c r="AX8" s="275">
        <f t="shared" si="27"/>
        <v>235</v>
      </c>
      <c r="AY8" s="267">
        <f>IF(EP8&gt;0,EP8,NA())</f>
        <v>862</v>
      </c>
      <c r="AZ8" s="275">
        <f t="shared" si="28"/>
        <v>151</v>
      </c>
      <c r="BA8" s="267">
        <f>IF(EQ8&gt;0,EQ8,NA())</f>
        <v>873</v>
      </c>
      <c r="BB8" s="275">
        <f t="shared" si="29"/>
        <v>129</v>
      </c>
      <c r="BC8" s="267">
        <f>IF(ER8&gt;0,ER8,NA())</f>
        <v>896</v>
      </c>
      <c r="BD8" s="275">
        <f t="shared" si="30"/>
        <v>239</v>
      </c>
      <c r="BE8" s="267">
        <f>IF(ES8&gt;0,ES8,NA())</f>
        <v>920</v>
      </c>
      <c r="BF8" s="275">
        <f t="shared" si="31"/>
        <v>212</v>
      </c>
      <c r="BG8" s="267">
        <f>IF(ET8&gt;0,ET8,NA())</f>
        <v>927</v>
      </c>
      <c r="BH8" s="275">
        <f t="shared" ref="BH8:BH31" si="35">BG8-BG7</f>
        <v>238</v>
      </c>
      <c r="BI8" s="267"/>
      <c r="BJ8" s="275">
        <f>BI8-BI7</f>
        <v>0</v>
      </c>
      <c r="BK8" s="267"/>
      <c r="BL8" s="275">
        <f t="shared" ref="BL8:BL22" si="36">BK8-BK7</f>
        <v>0</v>
      </c>
      <c r="BM8" s="269">
        <v>53</v>
      </c>
      <c r="BN8" s="276"/>
      <c r="BO8" s="271"/>
      <c r="BP8" s="277" t="e">
        <f t="shared" si="32"/>
        <v>#N/A</v>
      </c>
      <c r="BQ8" s="273"/>
      <c r="BR8" s="273"/>
      <c r="BS8" s="273" t="e">
        <f t="shared" si="33"/>
        <v>#N/A</v>
      </c>
      <c r="DW8" s="325">
        <v>5</v>
      </c>
      <c r="DX8" s="326">
        <v>557</v>
      </c>
      <c r="DY8" s="326">
        <v>581</v>
      </c>
      <c r="DZ8" s="326">
        <v>600</v>
      </c>
      <c r="EA8" s="326">
        <v>608</v>
      </c>
      <c r="EB8" s="326">
        <v>598</v>
      </c>
      <c r="EC8" s="326">
        <v>609</v>
      </c>
      <c r="ED8" s="326">
        <v>617</v>
      </c>
      <c r="EE8" s="326">
        <v>632</v>
      </c>
      <c r="EF8" s="326">
        <v>615</v>
      </c>
      <c r="EG8" s="326">
        <v>633</v>
      </c>
      <c r="EH8" s="326">
        <v>621</v>
      </c>
      <c r="EI8" s="326">
        <v>644</v>
      </c>
      <c r="EJ8" s="326">
        <v>648</v>
      </c>
      <c r="EK8" s="326">
        <v>663</v>
      </c>
      <c r="EL8" s="326">
        <v>655</v>
      </c>
      <c r="EM8" s="326">
        <v>663</v>
      </c>
      <c r="EN8" s="326">
        <v>621.5</v>
      </c>
      <c r="EO8" s="326">
        <v>983</v>
      </c>
      <c r="EP8" s="326">
        <v>862</v>
      </c>
      <c r="EQ8" s="326">
        <v>873</v>
      </c>
      <c r="ER8" s="326">
        <v>896</v>
      </c>
      <c r="ES8" s="326">
        <v>920</v>
      </c>
      <c r="ET8" s="326">
        <v>927</v>
      </c>
      <c r="EU8" s="326">
        <v>910.16666666666663</v>
      </c>
      <c r="EV8" s="326">
        <v>700.22727272727275</v>
      </c>
    </row>
    <row r="9" spans="1:152">
      <c r="A9" s="257">
        <f t="shared" si="12"/>
        <v>44820</v>
      </c>
      <c r="B9" s="258">
        <v>6</v>
      </c>
      <c r="C9" s="259">
        <f>[1]master!K10</f>
        <v>700</v>
      </c>
      <c r="D9" s="260">
        <f t="shared" si="13"/>
        <v>110</v>
      </c>
      <c r="E9" s="261">
        <f t="shared" si="0"/>
        <v>752.375</v>
      </c>
      <c r="F9" s="303">
        <f t="shared" si="23"/>
        <v>130.875</v>
      </c>
      <c r="G9" s="263">
        <f>IF(DX9&gt;0,DX9,NA())</f>
        <v>754</v>
      </c>
      <c r="H9" s="264">
        <f>G9-G8</f>
        <v>197</v>
      </c>
      <c r="I9" s="263">
        <f>IF(DY9&gt;0,DY9,NA())</f>
        <v>730</v>
      </c>
      <c r="J9" s="264">
        <f t="shared" si="2"/>
        <v>149</v>
      </c>
      <c r="K9" s="263">
        <f>IF(DZ9&gt;0,DZ9,NA())</f>
        <v>829</v>
      </c>
      <c r="L9" s="264">
        <f t="shared" si="3"/>
        <v>229</v>
      </c>
      <c r="M9" s="263">
        <f>IF(EA9&gt;0,EA9,NA())</f>
        <v>649</v>
      </c>
      <c r="N9" s="264">
        <f t="shared" si="4"/>
        <v>41</v>
      </c>
      <c r="O9" s="263">
        <f>IF(EB9&gt;0,EB9,NA())</f>
        <v>691</v>
      </c>
      <c r="P9" s="264">
        <f t="shared" si="5"/>
        <v>93</v>
      </c>
      <c r="Q9" s="263">
        <f>IF(EC9&gt;0,EC9,NA())</f>
        <v>745</v>
      </c>
      <c r="R9" s="264">
        <f t="shared" si="6"/>
        <v>136</v>
      </c>
      <c r="S9" s="263">
        <f>IF(ED9&gt;0,ED9,NA())</f>
        <v>810</v>
      </c>
      <c r="T9" s="264">
        <f t="shared" si="7"/>
        <v>193</v>
      </c>
      <c r="U9" s="263">
        <f>IF(EE9&gt;0,EE9,NA())</f>
        <v>813</v>
      </c>
      <c r="V9" s="265">
        <f t="shared" si="8"/>
        <v>181</v>
      </c>
      <c r="W9" s="263">
        <f>IF(EF9&gt;0,EF9,NA())</f>
        <v>799</v>
      </c>
      <c r="X9" s="265">
        <f t="shared" si="15"/>
        <v>184</v>
      </c>
      <c r="Y9" s="263">
        <f>IF(EG9&gt;0,EG9,NA())</f>
        <v>729</v>
      </c>
      <c r="Z9" s="265">
        <f>Y9-Y8</f>
        <v>96</v>
      </c>
      <c r="AA9" s="263">
        <f>IF(EH9&gt;0,EH9,NA())</f>
        <v>747</v>
      </c>
      <c r="AB9" s="265">
        <f t="shared" si="17"/>
        <v>126</v>
      </c>
      <c r="AC9" s="263">
        <f>IF(EI9&gt;0,EI9,NA())</f>
        <v>749</v>
      </c>
      <c r="AD9" s="265">
        <f t="shared" si="18"/>
        <v>105</v>
      </c>
      <c r="AE9" s="267">
        <f>IF(EJ9&gt;0,EJ9,NA())</f>
        <v>746</v>
      </c>
      <c r="AF9" s="265">
        <f t="shared" si="19"/>
        <v>98</v>
      </c>
      <c r="AG9" s="267">
        <f>IF(EK9&gt;0,EK9,NA())</f>
        <v>753</v>
      </c>
      <c r="AH9" s="265">
        <f t="shared" si="20"/>
        <v>90</v>
      </c>
      <c r="AI9" s="267">
        <f>IF(EL9&gt;0,EL9,NA())</f>
        <v>761</v>
      </c>
      <c r="AJ9" s="265">
        <f t="shared" si="21"/>
        <v>106</v>
      </c>
      <c r="AK9" s="267">
        <f>IF(EM9&gt;0,EM9,NA())</f>
        <v>733</v>
      </c>
      <c r="AL9" s="279">
        <f t="shared" si="24"/>
        <v>70</v>
      </c>
      <c r="AM9" s="269">
        <v>37</v>
      </c>
      <c r="AN9" s="270"/>
      <c r="AO9" s="271">
        <f t="shared" si="25"/>
        <v>0</v>
      </c>
      <c r="AP9" s="271"/>
      <c r="AQ9" s="272">
        <v>73</v>
      </c>
      <c r="AR9" s="273" t="e">
        <f t="shared" si="26"/>
        <v>#N/A</v>
      </c>
      <c r="AS9" s="274">
        <v>1130</v>
      </c>
      <c r="AT9" s="274">
        <f t="shared" si="22"/>
        <v>185</v>
      </c>
      <c r="AU9" s="267">
        <f t="shared" ref="AU9:AU31" si="37">AVERAGE(AW9,AY9,BA9,BC9,BE9,BG9,BI9,BK9)</f>
        <v>1113.3333333333333</v>
      </c>
      <c r="AV9" s="311">
        <f t="shared" si="34"/>
        <v>203.16666666666663</v>
      </c>
      <c r="AW9" s="267">
        <f>IF(EO9&gt;0,EO9,NA())</f>
        <v>1022</v>
      </c>
      <c r="AX9" s="275">
        <f t="shared" si="27"/>
        <v>39</v>
      </c>
      <c r="AY9" s="267">
        <f>IF(EP9&gt;0,EP9,NA())</f>
        <v>1087</v>
      </c>
      <c r="AZ9" s="275">
        <f t="shared" si="28"/>
        <v>225</v>
      </c>
      <c r="BA9" s="267">
        <f>IF(EQ9&gt;0,EQ9,NA())</f>
        <v>1039</v>
      </c>
      <c r="BB9" s="275">
        <f t="shared" si="29"/>
        <v>166</v>
      </c>
      <c r="BC9" s="267">
        <f>IF(ER9&gt;0,ER9,NA())</f>
        <v>1093</v>
      </c>
      <c r="BD9" s="275">
        <f t="shared" si="30"/>
        <v>197</v>
      </c>
      <c r="BE9" s="267">
        <f>IF(ES9&gt;0,ES9,NA())</f>
        <v>1211</v>
      </c>
      <c r="BF9" s="275">
        <f t="shared" si="31"/>
        <v>291</v>
      </c>
      <c r="BG9" s="267">
        <f>IF(ET9&gt;0,ET9,NA())</f>
        <v>1228</v>
      </c>
      <c r="BH9" s="275">
        <f t="shared" si="35"/>
        <v>301</v>
      </c>
      <c r="BI9" s="267"/>
      <c r="BJ9" s="275">
        <f>BI9-BI8</f>
        <v>0</v>
      </c>
      <c r="BK9" s="267"/>
      <c r="BL9" s="275">
        <f t="shared" si="36"/>
        <v>0</v>
      </c>
      <c r="BM9" s="269">
        <v>57</v>
      </c>
      <c r="BN9" s="276"/>
      <c r="BO9" s="271"/>
      <c r="BP9" s="277" t="e">
        <f t="shared" si="32"/>
        <v>#N/A</v>
      </c>
      <c r="BQ9" s="273"/>
      <c r="BR9" s="273"/>
      <c r="BS9" s="273" t="e">
        <f t="shared" si="33"/>
        <v>#N/A</v>
      </c>
      <c r="DW9" s="325">
        <v>6</v>
      </c>
      <c r="DX9" s="326">
        <v>754</v>
      </c>
      <c r="DY9" s="326">
        <v>730</v>
      </c>
      <c r="DZ9" s="326">
        <v>829</v>
      </c>
      <c r="EA9" s="326">
        <v>649</v>
      </c>
      <c r="EB9" s="326">
        <v>691</v>
      </c>
      <c r="EC9" s="326">
        <v>745</v>
      </c>
      <c r="ED9" s="326">
        <v>810</v>
      </c>
      <c r="EE9" s="326">
        <v>813</v>
      </c>
      <c r="EF9" s="326">
        <v>799</v>
      </c>
      <c r="EG9" s="326">
        <v>729</v>
      </c>
      <c r="EH9" s="326">
        <v>747</v>
      </c>
      <c r="EI9" s="326">
        <v>749</v>
      </c>
      <c r="EJ9" s="326">
        <v>746</v>
      </c>
      <c r="EK9" s="326">
        <v>753</v>
      </c>
      <c r="EL9" s="326">
        <v>761</v>
      </c>
      <c r="EM9" s="326">
        <v>733</v>
      </c>
      <c r="EN9" s="326">
        <v>752.375</v>
      </c>
      <c r="EO9" s="326">
        <v>1022</v>
      </c>
      <c r="EP9" s="326">
        <v>1087</v>
      </c>
      <c r="EQ9" s="326">
        <v>1039</v>
      </c>
      <c r="ER9" s="326">
        <v>1093</v>
      </c>
      <c r="ES9" s="326">
        <v>1211</v>
      </c>
      <c r="ET9" s="326">
        <v>1228</v>
      </c>
      <c r="EU9" s="326">
        <v>1113.3333333333333</v>
      </c>
      <c r="EV9" s="326">
        <v>850.81818181818187</v>
      </c>
    </row>
    <row r="10" spans="1:152">
      <c r="A10" s="257">
        <f t="shared" si="12"/>
        <v>44827</v>
      </c>
      <c r="B10" s="258">
        <v>7</v>
      </c>
      <c r="C10" s="259">
        <f>[1]master!K11</f>
        <v>800</v>
      </c>
      <c r="D10" s="260">
        <f t="shared" si="13"/>
        <v>100</v>
      </c>
      <c r="E10" s="261">
        <f t="shared" ref="E10:E31" si="38">AVERAGE(G10,I10,K10,M10,O10,Q10,S10,U10,W10,Y10,AA10,AC10,AE10,AG10,AI10,AK10)</f>
        <v>865.9375</v>
      </c>
      <c r="F10" s="303">
        <f t="shared" ref="F10:F31" si="39">E10-E9</f>
        <v>113.5625</v>
      </c>
      <c r="G10" s="263">
        <f t="shared" ref="G10:G31" si="40">IF(DX10&gt;0,DX10,NA())</f>
        <v>836</v>
      </c>
      <c r="H10" s="264">
        <f t="shared" ref="H10:H31" si="41">G10-G9</f>
        <v>82</v>
      </c>
      <c r="I10" s="263">
        <f t="shared" ref="I10:I31" si="42">IF(DY10&gt;0,DY10,NA())</f>
        <v>848</v>
      </c>
      <c r="J10" s="264">
        <f t="shared" si="2"/>
        <v>118</v>
      </c>
      <c r="K10" s="263">
        <f t="shared" ref="K10:K31" si="43">IF(DZ10&gt;0,DZ10,NA())</f>
        <v>921</v>
      </c>
      <c r="L10" s="264">
        <f t="shared" si="3"/>
        <v>92</v>
      </c>
      <c r="M10" s="263">
        <f t="shared" ref="M10:M31" si="44">IF(EA10&gt;0,EA10,NA())</f>
        <v>786</v>
      </c>
      <c r="N10" s="264">
        <f t="shared" si="4"/>
        <v>137</v>
      </c>
      <c r="O10" s="263">
        <f t="shared" ref="O10:O31" si="45">IF(EB10&gt;0,EB10,NA())</f>
        <v>807</v>
      </c>
      <c r="P10" s="264">
        <f t="shared" si="5"/>
        <v>116</v>
      </c>
      <c r="Q10" s="263">
        <f t="shared" ref="Q10:Q31" si="46">IF(EC10&gt;0,EC10,NA())</f>
        <v>840</v>
      </c>
      <c r="R10" s="264">
        <f t="shared" si="6"/>
        <v>95</v>
      </c>
      <c r="S10" s="263">
        <f t="shared" ref="S10:S31" si="47">IF(ED10&gt;0,ED10,NA())</f>
        <v>926</v>
      </c>
      <c r="T10" s="264">
        <f t="shared" si="7"/>
        <v>116</v>
      </c>
      <c r="U10" s="263">
        <f t="shared" ref="U10:U31" si="48">IF(EE10&gt;0,EE10,NA())</f>
        <v>929</v>
      </c>
      <c r="V10" s="265">
        <f t="shared" si="8"/>
        <v>116</v>
      </c>
      <c r="W10" s="263">
        <f t="shared" ref="W10:W31" si="49">IF(EF10&gt;0,EF10,NA())</f>
        <v>919</v>
      </c>
      <c r="X10" s="265">
        <f t="shared" si="15"/>
        <v>120</v>
      </c>
      <c r="Y10" s="263">
        <f t="shared" ref="Y10:Y31" si="50">IF(EG10&gt;0,EG10,NA())</f>
        <v>841</v>
      </c>
      <c r="Z10" s="265">
        <f t="shared" ref="Z10:Z31" si="51">Y10-Y9</f>
        <v>112</v>
      </c>
      <c r="AA10" s="263">
        <f t="shared" ref="AA10:AA31" si="52">IF(EH10&gt;0,EH10,NA())</f>
        <v>864</v>
      </c>
      <c r="AB10" s="265">
        <f t="shared" si="17"/>
        <v>117</v>
      </c>
      <c r="AC10" s="263">
        <f t="shared" ref="AC10:AC31" si="53">IF(EI10&gt;0,EI10,NA())</f>
        <v>876</v>
      </c>
      <c r="AD10" s="265">
        <f t="shared" si="18"/>
        <v>127</v>
      </c>
      <c r="AE10" s="267">
        <f t="shared" ref="AE10:AE31" si="54">IF(EJ10&gt;0,EJ10,NA())</f>
        <v>873</v>
      </c>
      <c r="AF10" s="265">
        <f t="shared" si="19"/>
        <v>127</v>
      </c>
      <c r="AG10" s="267">
        <f t="shared" ref="AG10:AG31" si="55">IF(EK10&gt;0,EK10,NA())</f>
        <v>879</v>
      </c>
      <c r="AH10" s="265">
        <f t="shared" si="20"/>
        <v>126</v>
      </c>
      <c r="AI10" s="267">
        <f t="shared" ref="AI10:AI31" si="56">IF(EL10&gt;0,EL10,NA())</f>
        <v>863</v>
      </c>
      <c r="AJ10" s="265">
        <f t="shared" si="21"/>
        <v>102</v>
      </c>
      <c r="AK10" s="267">
        <f t="shared" ref="AK10:AK31" si="57">IF(EM10&gt;0,EM10,NA())</f>
        <v>847</v>
      </c>
      <c r="AL10" s="279">
        <f t="shared" si="24"/>
        <v>114</v>
      </c>
      <c r="AM10" s="269">
        <v>39</v>
      </c>
      <c r="AN10" s="270"/>
      <c r="AO10" s="271">
        <f t="shared" si="25"/>
        <v>0</v>
      </c>
      <c r="AP10" s="271"/>
      <c r="AQ10" s="272">
        <v>74</v>
      </c>
      <c r="AR10" s="273" t="e">
        <f t="shared" si="26"/>
        <v>#N/A</v>
      </c>
      <c r="AS10" s="274">
        <v>1280</v>
      </c>
      <c r="AT10" s="274">
        <f t="shared" si="22"/>
        <v>150</v>
      </c>
      <c r="AU10" s="267">
        <f t="shared" si="37"/>
        <v>1264.8333333333333</v>
      </c>
      <c r="AV10" s="311">
        <f t="shared" si="34"/>
        <v>151.5</v>
      </c>
      <c r="AW10" s="267">
        <f t="shared" ref="AW10:AW31" si="58">IF(EO10&gt;0,EO10,NA())</f>
        <v>1212</v>
      </c>
      <c r="AX10" s="275">
        <f t="shared" si="27"/>
        <v>190</v>
      </c>
      <c r="AY10" s="267">
        <f t="shared" ref="AY10:AY31" si="59">IF(EP10&gt;0,EP10,NA())</f>
        <v>1284</v>
      </c>
      <c r="AZ10" s="275">
        <f t="shared" si="28"/>
        <v>197</v>
      </c>
      <c r="BA10" s="267">
        <f t="shared" ref="BA10:BA31" si="60">IF(EQ10&gt;0,EQ10,NA())</f>
        <v>1182</v>
      </c>
      <c r="BB10" s="275">
        <f t="shared" si="29"/>
        <v>143</v>
      </c>
      <c r="BC10" s="267">
        <f t="shared" ref="BC10:BC31" si="61">IF(ER10&gt;0,ER10,NA())</f>
        <v>1219</v>
      </c>
      <c r="BD10" s="275">
        <f t="shared" si="30"/>
        <v>126</v>
      </c>
      <c r="BE10" s="267">
        <f t="shared" ref="BE10:BE31" si="62">IF(ES10&gt;0,ES10,NA())</f>
        <v>1359</v>
      </c>
      <c r="BF10" s="275">
        <f t="shared" si="31"/>
        <v>148</v>
      </c>
      <c r="BG10" s="267">
        <f t="shared" ref="BG10:BG31" si="63">IF(ET10&gt;0,ET10,NA())</f>
        <v>1333</v>
      </c>
      <c r="BH10" s="275">
        <f t="shared" si="35"/>
        <v>105</v>
      </c>
      <c r="BI10" s="267"/>
      <c r="BJ10" s="275">
        <f t="shared" ref="BJ10:BJ22" si="64">BI10-BI9</f>
        <v>0</v>
      </c>
      <c r="BK10" s="267"/>
      <c r="BL10" s="275">
        <f t="shared" si="36"/>
        <v>0</v>
      </c>
      <c r="BM10" s="269">
        <v>61</v>
      </c>
      <c r="BN10" s="276"/>
      <c r="BO10" s="271">
        <f>AP10</f>
        <v>0</v>
      </c>
      <c r="BP10" s="277" t="e">
        <f t="shared" si="32"/>
        <v>#N/A</v>
      </c>
      <c r="BQ10" s="273"/>
      <c r="BR10" s="273"/>
      <c r="BS10" s="273" t="e">
        <f t="shared" si="33"/>
        <v>#N/A</v>
      </c>
      <c r="DW10" s="325">
        <v>7</v>
      </c>
      <c r="DX10" s="326">
        <v>836</v>
      </c>
      <c r="DY10" s="326">
        <v>848</v>
      </c>
      <c r="DZ10" s="326">
        <v>921</v>
      </c>
      <c r="EA10" s="326">
        <v>786</v>
      </c>
      <c r="EB10" s="326">
        <v>807</v>
      </c>
      <c r="EC10" s="326">
        <v>840</v>
      </c>
      <c r="ED10" s="326">
        <v>926</v>
      </c>
      <c r="EE10" s="326">
        <v>929</v>
      </c>
      <c r="EF10" s="326">
        <v>919</v>
      </c>
      <c r="EG10" s="326">
        <v>841</v>
      </c>
      <c r="EH10" s="326">
        <v>864</v>
      </c>
      <c r="EI10" s="326">
        <v>876</v>
      </c>
      <c r="EJ10" s="326">
        <v>873</v>
      </c>
      <c r="EK10" s="326">
        <v>879</v>
      </c>
      <c r="EL10" s="326">
        <v>863</v>
      </c>
      <c r="EM10" s="326">
        <v>847</v>
      </c>
      <c r="EN10" s="326">
        <v>865.9375</v>
      </c>
      <c r="EO10" s="326">
        <v>1212</v>
      </c>
      <c r="EP10" s="326">
        <v>1284</v>
      </c>
      <c r="EQ10" s="326">
        <v>1182</v>
      </c>
      <c r="ER10" s="326">
        <v>1219</v>
      </c>
      <c r="ES10" s="326">
        <v>1359</v>
      </c>
      <c r="ET10" s="326">
        <v>1333</v>
      </c>
      <c r="EU10" s="326">
        <v>1264.8333333333333</v>
      </c>
      <c r="EV10" s="326">
        <v>974.72727272727275</v>
      </c>
    </row>
    <row r="11" spans="1:152">
      <c r="A11" s="257">
        <f t="shared" si="12"/>
        <v>44834</v>
      </c>
      <c r="B11" s="258">
        <v>8</v>
      </c>
      <c r="C11" s="259">
        <f>[1]master!K12</f>
        <v>910</v>
      </c>
      <c r="D11" s="260">
        <f t="shared" si="13"/>
        <v>110</v>
      </c>
      <c r="E11" s="261">
        <f t="shared" si="38"/>
        <v>947.5</v>
      </c>
      <c r="F11" s="303">
        <f t="shared" si="39"/>
        <v>81.5625</v>
      </c>
      <c r="G11" s="263">
        <f t="shared" si="40"/>
        <v>937</v>
      </c>
      <c r="H11" s="264">
        <f t="shared" si="41"/>
        <v>101</v>
      </c>
      <c r="I11" s="263">
        <f t="shared" si="42"/>
        <v>946</v>
      </c>
      <c r="J11" s="264">
        <f t="shared" ref="J11:J31" si="65">I11-I10</f>
        <v>98</v>
      </c>
      <c r="K11" s="263">
        <f t="shared" si="43"/>
        <v>1028</v>
      </c>
      <c r="L11" s="264">
        <f t="shared" si="3"/>
        <v>107</v>
      </c>
      <c r="M11" s="263">
        <f t="shared" si="44"/>
        <v>894</v>
      </c>
      <c r="N11" s="264">
        <f t="shared" si="4"/>
        <v>108</v>
      </c>
      <c r="O11" s="263">
        <f t="shared" si="45"/>
        <v>889</v>
      </c>
      <c r="P11" s="264">
        <f t="shared" si="5"/>
        <v>82</v>
      </c>
      <c r="Q11" s="263">
        <f t="shared" si="46"/>
        <v>905</v>
      </c>
      <c r="R11" s="264">
        <f t="shared" si="6"/>
        <v>65</v>
      </c>
      <c r="S11" s="263">
        <f t="shared" si="47"/>
        <v>997</v>
      </c>
      <c r="T11" s="264">
        <f t="shared" si="7"/>
        <v>71</v>
      </c>
      <c r="U11" s="263">
        <f t="shared" si="48"/>
        <v>1031</v>
      </c>
      <c r="V11" s="265">
        <f t="shared" si="8"/>
        <v>102</v>
      </c>
      <c r="W11" s="263">
        <f t="shared" si="49"/>
        <v>984</v>
      </c>
      <c r="X11" s="265">
        <f t="shared" si="15"/>
        <v>65</v>
      </c>
      <c r="Y11" s="263">
        <f t="shared" si="50"/>
        <v>897</v>
      </c>
      <c r="Z11" s="265">
        <f t="shared" si="51"/>
        <v>56</v>
      </c>
      <c r="AA11" s="263">
        <f t="shared" si="52"/>
        <v>960</v>
      </c>
      <c r="AB11" s="265">
        <f t="shared" si="17"/>
        <v>96</v>
      </c>
      <c r="AC11" s="263">
        <f t="shared" si="53"/>
        <v>954</v>
      </c>
      <c r="AD11" s="265">
        <f t="shared" si="18"/>
        <v>78</v>
      </c>
      <c r="AE11" s="267">
        <f t="shared" si="54"/>
        <v>916</v>
      </c>
      <c r="AF11" s="265">
        <f t="shared" si="19"/>
        <v>43</v>
      </c>
      <c r="AG11" s="267">
        <f t="shared" si="55"/>
        <v>945</v>
      </c>
      <c r="AH11" s="265">
        <f t="shared" si="20"/>
        <v>66</v>
      </c>
      <c r="AI11" s="267">
        <f t="shared" si="56"/>
        <v>951</v>
      </c>
      <c r="AJ11" s="265">
        <f t="shared" si="21"/>
        <v>88</v>
      </c>
      <c r="AK11" s="267">
        <f t="shared" si="57"/>
        <v>926</v>
      </c>
      <c r="AL11" s="279">
        <f t="shared" si="24"/>
        <v>79</v>
      </c>
      <c r="AM11" s="269">
        <v>42</v>
      </c>
      <c r="AN11" s="281"/>
      <c r="AO11" s="271">
        <f t="shared" si="25"/>
        <v>0</v>
      </c>
      <c r="AP11" s="271"/>
      <c r="AQ11" s="282">
        <v>74</v>
      </c>
      <c r="AR11" s="273" t="e">
        <f t="shared" si="26"/>
        <v>#N/A</v>
      </c>
      <c r="AS11" s="274">
        <v>1420</v>
      </c>
      <c r="AT11" s="274">
        <f t="shared" si="22"/>
        <v>140</v>
      </c>
      <c r="AU11" s="267">
        <f t="shared" si="37"/>
        <v>1458.6666666666667</v>
      </c>
      <c r="AV11" s="313">
        <f t="shared" si="34"/>
        <v>193.83333333333348</v>
      </c>
      <c r="AW11" s="267">
        <f t="shared" si="58"/>
        <v>1393</v>
      </c>
      <c r="AX11" s="275">
        <f t="shared" si="27"/>
        <v>181</v>
      </c>
      <c r="AY11" s="267">
        <f t="shared" si="59"/>
        <v>1483</v>
      </c>
      <c r="AZ11" s="275">
        <f t="shared" si="28"/>
        <v>199</v>
      </c>
      <c r="BA11" s="267">
        <f t="shared" si="60"/>
        <v>1440</v>
      </c>
      <c r="BB11" s="275">
        <f t="shared" si="29"/>
        <v>258</v>
      </c>
      <c r="BC11" s="267">
        <f t="shared" si="61"/>
        <v>1423</v>
      </c>
      <c r="BD11" s="275">
        <f t="shared" si="30"/>
        <v>204</v>
      </c>
      <c r="BE11" s="267">
        <f t="shared" si="62"/>
        <v>1531</v>
      </c>
      <c r="BF11" s="275">
        <f t="shared" si="31"/>
        <v>172</v>
      </c>
      <c r="BG11" s="267">
        <f t="shared" si="63"/>
        <v>1482</v>
      </c>
      <c r="BH11" s="275">
        <f t="shared" si="35"/>
        <v>149</v>
      </c>
      <c r="BI11" s="267"/>
      <c r="BJ11" s="275">
        <f t="shared" si="64"/>
        <v>0</v>
      </c>
      <c r="BK11" s="267"/>
      <c r="BL11" s="275">
        <f t="shared" si="36"/>
        <v>0</v>
      </c>
      <c r="BM11" s="269">
        <v>63</v>
      </c>
      <c r="BN11" s="276"/>
      <c r="BO11" s="271"/>
      <c r="BP11" s="277" t="e">
        <f t="shared" si="32"/>
        <v>#N/A</v>
      </c>
      <c r="BQ11" s="273"/>
      <c r="BR11" s="273"/>
      <c r="BS11" s="273" t="e">
        <f t="shared" si="33"/>
        <v>#N/A</v>
      </c>
      <c r="DW11" s="325">
        <v>8</v>
      </c>
      <c r="DX11" s="326">
        <v>937</v>
      </c>
      <c r="DY11" s="326">
        <v>946</v>
      </c>
      <c r="DZ11" s="326">
        <v>1028</v>
      </c>
      <c r="EA11" s="326">
        <v>894</v>
      </c>
      <c r="EB11" s="326">
        <v>889</v>
      </c>
      <c r="EC11" s="326">
        <v>905</v>
      </c>
      <c r="ED11" s="326">
        <v>997</v>
      </c>
      <c r="EE11" s="326">
        <v>1031</v>
      </c>
      <c r="EF11" s="326">
        <v>984</v>
      </c>
      <c r="EG11" s="326">
        <v>897</v>
      </c>
      <c r="EH11" s="326">
        <v>960</v>
      </c>
      <c r="EI11" s="326">
        <v>954</v>
      </c>
      <c r="EJ11" s="326">
        <v>916</v>
      </c>
      <c r="EK11" s="326">
        <v>945</v>
      </c>
      <c r="EL11" s="326">
        <v>951</v>
      </c>
      <c r="EM11" s="326">
        <v>926</v>
      </c>
      <c r="EN11" s="326">
        <v>947.5</v>
      </c>
      <c r="EO11" s="326">
        <v>1393</v>
      </c>
      <c r="EP11" s="326">
        <v>1483</v>
      </c>
      <c r="EQ11" s="326">
        <v>1440</v>
      </c>
      <c r="ER11" s="326">
        <v>1423</v>
      </c>
      <c r="ES11" s="326">
        <v>1531</v>
      </c>
      <c r="ET11" s="326">
        <v>1482</v>
      </c>
      <c r="EU11" s="326">
        <v>1458.6666666666667</v>
      </c>
      <c r="EV11" s="326">
        <v>1086.909090909091</v>
      </c>
    </row>
    <row r="12" spans="1:152">
      <c r="A12" s="257">
        <f t="shared" si="12"/>
        <v>44841</v>
      </c>
      <c r="B12" s="258">
        <v>9</v>
      </c>
      <c r="C12" s="259">
        <f>[1]master!K13</f>
        <v>1020</v>
      </c>
      <c r="D12" s="260">
        <f t="shared" si="13"/>
        <v>110</v>
      </c>
      <c r="E12" s="261">
        <f t="shared" si="38"/>
        <v>1078.5625</v>
      </c>
      <c r="F12" s="265">
        <f t="shared" si="39"/>
        <v>131.0625</v>
      </c>
      <c r="G12" s="263">
        <f t="shared" si="40"/>
        <v>1036</v>
      </c>
      <c r="H12" s="264">
        <f t="shared" si="41"/>
        <v>99</v>
      </c>
      <c r="I12" s="263">
        <f t="shared" si="42"/>
        <v>1069</v>
      </c>
      <c r="J12" s="264">
        <f t="shared" si="65"/>
        <v>123</v>
      </c>
      <c r="K12" s="263">
        <f t="shared" si="43"/>
        <v>1125</v>
      </c>
      <c r="L12" s="264">
        <f t="shared" si="3"/>
        <v>97</v>
      </c>
      <c r="M12" s="263">
        <f t="shared" si="44"/>
        <v>1062</v>
      </c>
      <c r="N12" s="264">
        <f t="shared" si="4"/>
        <v>168</v>
      </c>
      <c r="O12" s="263">
        <f t="shared" si="45"/>
        <v>1035</v>
      </c>
      <c r="P12" s="264">
        <f t="shared" si="5"/>
        <v>146</v>
      </c>
      <c r="Q12" s="263">
        <f t="shared" si="46"/>
        <v>1054</v>
      </c>
      <c r="R12" s="264">
        <f t="shared" si="6"/>
        <v>149</v>
      </c>
      <c r="S12" s="263">
        <f t="shared" si="47"/>
        <v>1102</v>
      </c>
      <c r="T12" s="264">
        <f t="shared" si="7"/>
        <v>105</v>
      </c>
      <c r="U12" s="263">
        <f t="shared" si="48"/>
        <v>1203</v>
      </c>
      <c r="V12" s="265">
        <f t="shared" si="8"/>
        <v>172</v>
      </c>
      <c r="W12" s="263">
        <f t="shared" si="49"/>
        <v>1111</v>
      </c>
      <c r="X12" s="265">
        <f t="shared" si="15"/>
        <v>127</v>
      </c>
      <c r="Y12" s="263">
        <f t="shared" si="50"/>
        <v>1067</v>
      </c>
      <c r="Z12" s="265">
        <f t="shared" si="51"/>
        <v>170</v>
      </c>
      <c r="AA12" s="263">
        <f t="shared" si="52"/>
        <v>1075</v>
      </c>
      <c r="AB12" s="265">
        <f t="shared" si="17"/>
        <v>115</v>
      </c>
      <c r="AC12" s="263">
        <f t="shared" si="53"/>
        <v>1050</v>
      </c>
      <c r="AD12" s="265">
        <f t="shared" si="18"/>
        <v>96</v>
      </c>
      <c r="AE12" s="267">
        <f t="shared" si="54"/>
        <v>1047</v>
      </c>
      <c r="AF12" s="265">
        <f t="shared" si="19"/>
        <v>131</v>
      </c>
      <c r="AG12" s="267">
        <f t="shared" si="55"/>
        <v>1083</v>
      </c>
      <c r="AH12" s="265">
        <f t="shared" si="20"/>
        <v>138</v>
      </c>
      <c r="AI12" s="267">
        <f t="shared" si="56"/>
        <v>1063</v>
      </c>
      <c r="AJ12" s="265">
        <f t="shared" si="21"/>
        <v>112</v>
      </c>
      <c r="AK12" s="267">
        <f t="shared" si="57"/>
        <v>1075</v>
      </c>
      <c r="AL12" s="279">
        <f t="shared" si="24"/>
        <v>149</v>
      </c>
      <c r="AM12" s="269">
        <v>45</v>
      </c>
      <c r="AN12" s="270"/>
      <c r="AO12" s="271">
        <f t="shared" si="25"/>
        <v>0</v>
      </c>
      <c r="AP12" s="271"/>
      <c r="AQ12" s="273">
        <v>71.400000000000006</v>
      </c>
      <c r="AR12" s="273" t="e">
        <f t="shared" si="26"/>
        <v>#N/A</v>
      </c>
      <c r="AS12" s="274">
        <v>1545</v>
      </c>
      <c r="AT12" s="274">
        <f t="shared" si="22"/>
        <v>125</v>
      </c>
      <c r="AU12" s="267">
        <f t="shared" si="37"/>
        <v>1545.6666666666667</v>
      </c>
      <c r="AV12" s="275">
        <f t="shared" si="34"/>
        <v>87</v>
      </c>
      <c r="AW12" s="267">
        <f t="shared" si="58"/>
        <v>1515</v>
      </c>
      <c r="AX12" s="275">
        <f t="shared" si="27"/>
        <v>122</v>
      </c>
      <c r="AY12" s="267">
        <f t="shared" si="59"/>
        <v>1535</v>
      </c>
      <c r="AZ12" s="275">
        <f t="shared" si="28"/>
        <v>52</v>
      </c>
      <c r="BA12" s="267">
        <f t="shared" si="60"/>
        <v>1590</v>
      </c>
      <c r="BB12" s="275">
        <f t="shared" si="29"/>
        <v>150</v>
      </c>
      <c r="BC12" s="267">
        <f t="shared" si="61"/>
        <v>1551</v>
      </c>
      <c r="BD12" s="275">
        <f t="shared" si="30"/>
        <v>128</v>
      </c>
      <c r="BE12" s="267">
        <f t="shared" si="62"/>
        <v>1562</v>
      </c>
      <c r="BF12" s="275">
        <f t="shared" si="31"/>
        <v>31</v>
      </c>
      <c r="BG12" s="267">
        <f t="shared" si="63"/>
        <v>1521</v>
      </c>
      <c r="BH12" s="275">
        <f t="shared" si="35"/>
        <v>39</v>
      </c>
      <c r="BI12" s="267"/>
      <c r="BJ12" s="275">
        <f t="shared" si="64"/>
        <v>0</v>
      </c>
      <c r="BK12" s="267"/>
      <c r="BL12" s="275">
        <f t="shared" si="36"/>
        <v>0</v>
      </c>
      <c r="BM12" s="269">
        <v>65</v>
      </c>
      <c r="BN12" s="276"/>
      <c r="BO12" s="271"/>
      <c r="BP12" s="277" t="e">
        <f t="shared" si="32"/>
        <v>#N/A</v>
      </c>
      <c r="BQ12" s="273"/>
      <c r="BR12" s="273"/>
      <c r="BS12" s="273" t="e">
        <f t="shared" si="33"/>
        <v>#N/A</v>
      </c>
      <c r="DW12" s="325">
        <v>9</v>
      </c>
      <c r="DX12" s="326">
        <v>1036</v>
      </c>
      <c r="DY12" s="326">
        <v>1069</v>
      </c>
      <c r="DZ12" s="326">
        <v>1125</v>
      </c>
      <c r="EA12" s="326">
        <v>1062</v>
      </c>
      <c r="EB12" s="326">
        <v>1035</v>
      </c>
      <c r="EC12" s="326">
        <v>1054</v>
      </c>
      <c r="ED12" s="326">
        <v>1102</v>
      </c>
      <c r="EE12" s="326">
        <v>1203</v>
      </c>
      <c r="EF12" s="326">
        <v>1111</v>
      </c>
      <c r="EG12" s="326">
        <v>1067</v>
      </c>
      <c r="EH12" s="326">
        <v>1075</v>
      </c>
      <c r="EI12" s="326">
        <v>1050</v>
      </c>
      <c r="EJ12" s="326">
        <v>1047</v>
      </c>
      <c r="EK12" s="326">
        <v>1083</v>
      </c>
      <c r="EL12" s="326">
        <v>1063</v>
      </c>
      <c r="EM12" s="326">
        <v>1075</v>
      </c>
      <c r="EN12" s="326">
        <v>1078.5625</v>
      </c>
      <c r="EO12" s="326">
        <v>1515</v>
      </c>
      <c r="EP12" s="326">
        <v>1535</v>
      </c>
      <c r="EQ12" s="326">
        <v>1590</v>
      </c>
      <c r="ER12" s="326">
        <v>1551</v>
      </c>
      <c r="ES12" s="326">
        <v>1562</v>
      </c>
      <c r="ET12" s="326">
        <v>1521</v>
      </c>
      <c r="EU12" s="326">
        <v>1545.6666666666667</v>
      </c>
      <c r="EV12" s="326">
        <v>1205.9545454545455</v>
      </c>
    </row>
    <row r="13" spans="1:152">
      <c r="A13" s="257">
        <f t="shared" si="12"/>
        <v>44848</v>
      </c>
      <c r="B13" s="258">
        <v>10</v>
      </c>
      <c r="C13" s="259">
        <f>[1]master!K14</f>
        <v>1130</v>
      </c>
      <c r="D13" s="260">
        <f t="shared" si="13"/>
        <v>110</v>
      </c>
      <c r="E13" s="261" t="e">
        <f t="shared" si="38"/>
        <v>#N/A</v>
      </c>
      <c r="F13" s="265" t="e">
        <f t="shared" si="39"/>
        <v>#N/A</v>
      </c>
      <c r="G13" s="263" t="e">
        <f t="shared" si="40"/>
        <v>#N/A</v>
      </c>
      <c r="H13" s="264" t="e">
        <f t="shared" si="41"/>
        <v>#N/A</v>
      </c>
      <c r="I13" s="263" t="e">
        <f t="shared" si="42"/>
        <v>#N/A</v>
      </c>
      <c r="J13" s="264" t="e">
        <f t="shared" si="65"/>
        <v>#N/A</v>
      </c>
      <c r="K13" s="263" t="e">
        <f t="shared" si="43"/>
        <v>#N/A</v>
      </c>
      <c r="L13" s="264" t="e">
        <f t="shared" si="3"/>
        <v>#N/A</v>
      </c>
      <c r="M13" s="263" t="e">
        <f t="shared" si="44"/>
        <v>#N/A</v>
      </c>
      <c r="N13" s="264" t="e">
        <f t="shared" si="4"/>
        <v>#N/A</v>
      </c>
      <c r="O13" s="263" t="e">
        <f t="shared" si="45"/>
        <v>#N/A</v>
      </c>
      <c r="P13" s="264" t="e">
        <f t="shared" si="5"/>
        <v>#N/A</v>
      </c>
      <c r="Q13" s="263" t="e">
        <f t="shared" si="46"/>
        <v>#N/A</v>
      </c>
      <c r="R13" s="264" t="e">
        <f t="shared" si="6"/>
        <v>#N/A</v>
      </c>
      <c r="S13" s="263" t="e">
        <f t="shared" si="47"/>
        <v>#N/A</v>
      </c>
      <c r="T13" s="264" t="e">
        <f t="shared" si="7"/>
        <v>#N/A</v>
      </c>
      <c r="U13" s="263" t="e">
        <f t="shared" si="48"/>
        <v>#N/A</v>
      </c>
      <c r="V13" s="265" t="e">
        <f t="shared" si="8"/>
        <v>#N/A</v>
      </c>
      <c r="W13" s="263" t="e">
        <f t="shared" si="49"/>
        <v>#N/A</v>
      </c>
      <c r="X13" s="265" t="e">
        <f t="shared" si="15"/>
        <v>#N/A</v>
      </c>
      <c r="Y13" s="263" t="e">
        <f t="shared" si="50"/>
        <v>#N/A</v>
      </c>
      <c r="Z13" s="265" t="e">
        <f t="shared" si="51"/>
        <v>#N/A</v>
      </c>
      <c r="AA13" s="263" t="e">
        <f t="shared" si="52"/>
        <v>#N/A</v>
      </c>
      <c r="AB13" s="265" t="e">
        <f t="shared" si="17"/>
        <v>#N/A</v>
      </c>
      <c r="AC13" s="263" t="e">
        <f t="shared" si="53"/>
        <v>#N/A</v>
      </c>
      <c r="AD13" s="265" t="e">
        <f t="shared" si="18"/>
        <v>#N/A</v>
      </c>
      <c r="AE13" s="267" t="e">
        <f t="shared" si="54"/>
        <v>#N/A</v>
      </c>
      <c r="AF13" s="265" t="e">
        <f t="shared" si="19"/>
        <v>#N/A</v>
      </c>
      <c r="AG13" s="267" t="e">
        <f t="shared" si="55"/>
        <v>#N/A</v>
      </c>
      <c r="AH13" s="265" t="e">
        <f t="shared" si="20"/>
        <v>#N/A</v>
      </c>
      <c r="AI13" s="267" t="e">
        <f t="shared" si="56"/>
        <v>#N/A</v>
      </c>
      <c r="AJ13" s="265" t="e">
        <f t="shared" si="21"/>
        <v>#N/A</v>
      </c>
      <c r="AK13" s="267" t="e">
        <f t="shared" si="57"/>
        <v>#N/A</v>
      </c>
      <c r="AL13" s="279" t="e">
        <f t="shared" si="24"/>
        <v>#N/A</v>
      </c>
      <c r="AM13" s="269">
        <v>48</v>
      </c>
      <c r="AN13" s="270"/>
      <c r="AO13" s="271">
        <f t="shared" si="25"/>
        <v>0</v>
      </c>
      <c r="AP13" s="271"/>
      <c r="AQ13" s="273" t="e">
        <f t="shared" ref="AQ12:AQ20" si="66">IF(DF16&gt;0,DF16,NA())</f>
        <v>#N/A</v>
      </c>
      <c r="AR13" s="273" t="e">
        <f t="shared" si="26"/>
        <v>#N/A</v>
      </c>
      <c r="AS13" s="274">
        <v>1670</v>
      </c>
      <c r="AT13" s="274">
        <f t="shared" si="22"/>
        <v>125</v>
      </c>
      <c r="AU13" s="267" t="e">
        <f t="shared" si="37"/>
        <v>#N/A</v>
      </c>
      <c r="AV13" s="275" t="e">
        <f t="shared" si="34"/>
        <v>#N/A</v>
      </c>
      <c r="AW13" s="267" t="e">
        <f t="shared" si="58"/>
        <v>#N/A</v>
      </c>
      <c r="AX13" s="275" t="e">
        <f t="shared" si="27"/>
        <v>#N/A</v>
      </c>
      <c r="AY13" s="267" t="e">
        <f t="shared" si="59"/>
        <v>#N/A</v>
      </c>
      <c r="AZ13" s="275" t="e">
        <f t="shared" si="28"/>
        <v>#N/A</v>
      </c>
      <c r="BA13" s="267" t="e">
        <f t="shared" si="60"/>
        <v>#N/A</v>
      </c>
      <c r="BB13" s="275" t="e">
        <f t="shared" si="29"/>
        <v>#N/A</v>
      </c>
      <c r="BC13" s="267" t="e">
        <f t="shared" si="61"/>
        <v>#N/A</v>
      </c>
      <c r="BD13" s="275" t="e">
        <f t="shared" si="30"/>
        <v>#N/A</v>
      </c>
      <c r="BE13" s="267" t="e">
        <f t="shared" si="62"/>
        <v>#N/A</v>
      </c>
      <c r="BF13" s="275" t="e">
        <f t="shared" si="31"/>
        <v>#N/A</v>
      </c>
      <c r="BG13" s="267" t="e">
        <f t="shared" si="63"/>
        <v>#N/A</v>
      </c>
      <c r="BH13" s="275" t="e">
        <f t="shared" si="35"/>
        <v>#N/A</v>
      </c>
      <c r="BI13" s="267"/>
      <c r="BJ13" s="275">
        <f t="shared" si="64"/>
        <v>0</v>
      </c>
      <c r="BK13" s="267"/>
      <c r="BL13" s="275">
        <f t="shared" si="36"/>
        <v>0</v>
      </c>
      <c r="BM13" s="269">
        <v>67</v>
      </c>
      <c r="BN13" s="276"/>
      <c r="BO13" s="271"/>
      <c r="BP13" s="277" t="e">
        <f t="shared" si="32"/>
        <v>#N/A</v>
      </c>
      <c r="BQ13" s="273"/>
      <c r="BR13" s="273"/>
      <c r="BS13" s="273" t="e">
        <f t="shared" si="33"/>
        <v>#N/A</v>
      </c>
    </row>
    <row r="14" spans="1:152">
      <c r="A14" s="257">
        <f t="shared" si="12"/>
        <v>44855</v>
      </c>
      <c r="B14" s="258">
        <v>11</v>
      </c>
      <c r="C14" s="259">
        <f>[1]master!K15</f>
        <v>1240</v>
      </c>
      <c r="D14" s="260">
        <f t="shared" si="13"/>
        <v>110</v>
      </c>
      <c r="E14" s="261" t="e">
        <f t="shared" si="38"/>
        <v>#N/A</v>
      </c>
      <c r="F14" s="265" t="e">
        <f t="shared" si="39"/>
        <v>#N/A</v>
      </c>
      <c r="G14" s="263" t="e">
        <f t="shared" si="40"/>
        <v>#N/A</v>
      </c>
      <c r="H14" s="264" t="e">
        <f t="shared" si="41"/>
        <v>#N/A</v>
      </c>
      <c r="I14" s="263" t="e">
        <f t="shared" si="42"/>
        <v>#N/A</v>
      </c>
      <c r="J14" s="264" t="e">
        <f t="shared" si="65"/>
        <v>#N/A</v>
      </c>
      <c r="K14" s="263" t="e">
        <f t="shared" si="43"/>
        <v>#N/A</v>
      </c>
      <c r="L14" s="264" t="e">
        <f t="shared" si="3"/>
        <v>#N/A</v>
      </c>
      <c r="M14" s="263" t="e">
        <f t="shared" si="44"/>
        <v>#N/A</v>
      </c>
      <c r="N14" s="264" t="e">
        <f t="shared" si="4"/>
        <v>#N/A</v>
      </c>
      <c r="O14" s="263" t="e">
        <f t="shared" si="45"/>
        <v>#N/A</v>
      </c>
      <c r="P14" s="264" t="e">
        <f t="shared" si="5"/>
        <v>#N/A</v>
      </c>
      <c r="Q14" s="263" t="e">
        <f t="shared" si="46"/>
        <v>#N/A</v>
      </c>
      <c r="R14" s="264" t="e">
        <f t="shared" si="6"/>
        <v>#N/A</v>
      </c>
      <c r="S14" s="263" t="e">
        <f t="shared" si="47"/>
        <v>#N/A</v>
      </c>
      <c r="T14" s="264" t="e">
        <f t="shared" si="7"/>
        <v>#N/A</v>
      </c>
      <c r="U14" s="263" t="e">
        <f t="shared" si="48"/>
        <v>#N/A</v>
      </c>
      <c r="V14" s="265" t="e">
        <f t="shared" si="8"/>
        <v>#N/A</v>
      </c>
      <c r="W14" s="263" t="e">
        <f t="shared" si="49"/>
        <v>#N/A</v>
      </c>
      <c r="X14" s="265" t="e">
        <f t="shared" si="15"/>
        <v>#N/A</v>
      </c>
      <c r="Y14" s="263" t="e">
        <f t="shared" si="50"/>
        <v>#N/A</v>
      </c>
      <c r="Z14" s="265" t="e">
        <f t="shared" si="51"/>
        <v>#N/A</v>
      </c>
      <c r="AA14" s="263" t="e">
        <f t="shared" si="52"/>
        <v>#N/A</v>
      </c>
      <c r="AB14" s="265" t="e">
        <f t="shared" si="17"/>
        <v>#N/A</v>
      </c>
      <c r="AC14" s="263" t="e">
        <f t="shared" si="53"/>
        <v>#N/A</v>
      </c>
      <c r="AD14" s="265" t="e">
        <f t="shared" si="18"/>
        <v>#N/A</v>
      </c>
      <c r="AE14" s="267" t="e">
        <f t="shared" si="54"/>
        <v>#N/A</v>
      </c>
      <c r="AF14" s="265" t="e">
        <f t="shared" si="19"/>
        <v>#N/A</v>
      </c>
      <c r="AG14" s="267" t="e">
        <f t="shared" si="55"/>
        <v>#N/A</v>
      </c>
      <c r="AH14" s="265" t="e">
        <f t="shared" si="20"/>
        <v>#N/A</v>
      </c>
      <c r="AI14" s="267" t="e">
        <f t="shared" si="56"/>
        <v>#N/A</v>
      </c>
      <c r="AJ14" s="265" t="e">
        <f t="shared" si="21"/>
        <v>#N/A</v>
      </c>
      <c r="AK14" s="267" t="e">
        <f t="shared" si="57"/>
        <v>#N/A</v>
      </c>
      <c r="AL14" s="279" t="e">
        <f t="shared" si="24"/>
        <v>#N/A</v>
      </c>
      <c r="AM14" s="269">
        <v>52</v>
      </c>
      <c r="AN14" s="270"/>
      <c r="AO14" s="271">
        <f t="shared" si="25"/>
        <v>0</v>
      </c>
      <c r="AP14" s="271"/>
      <c r="AQ14" s="273" t="e">
        <f t="shared" si="66"/>
        <v>#N/A</v>
      </c>
      <c r="AR14" s="273" t="e">
        <f t="shared" si="26"/>
        <v>#N/A</v>
      </c>
      <c r="AS14" s="274">
        <v>1795</v>
      </c>
      <c r="AT14" s="274">
        <f t="shared" si="22"/>
        <v>125</v>
      </c>
      <c r="AU14" s="267" t="e">
        <f t="shared" si="37"/>
        <v>#N/A</v>
      </c>
      <c r="AV14" s="275" t="e">
        <f t="shared" si="34"/>
        <v>#N/A</v>
      </c>
      <c r="AW14" s="267" t="e">
        <f t="shared" si="58"/>
        <v>#N/A</v>
      </c>
      <c r="AX14" s="275" t="e">
        <f t="shared" si="27"/>
        <v>#N/A</v>
      </c>
      <c r="AY14" s="267" t="e">
        <f t="shared" si="59"/>
        <v>#N/A</v>
      </c>
      <c r="AZ14" s="275" t="e">
        <f t="shared" si="28"/>
        <v>#N/A</v>
      </c>
      <c r="BA14" s="267" t="e">
        <f t="shared" si="60"/>
        <v>#N/A</v>
      </c>
      <c r="BB14" s="275" t="e">
        <f t="shared" si="29"/>
        <v>#N/A</v>
      </c>
      <c r="BC14" s="267" t="e">
        <f t="shared" si="61"/>
        <v>#N/A</v>
      </c>
      <c r="BD14" s="275" t="e">
        <f t="shared" si="30"/>
        <v>#N/A</v>
      </c>
      <c r="BE14" s="267" t="e">
        <f t="shared" si="62"/>
        <v>#N/A</v>
      </c>
      <c r="BF14" s="275" t="e">
        <f t="shared" si="31"/>
        <v>#N/A</v>
      </c>
      <c r="BG14" s="267" t="e">
        <f t="shared" si="63"/>
        <v>#N/A</v>
      </c>
      <c r="BH14" s="275" t="e">
        <f t="shared" si="35"/>
        <v>#N/A</v>
      </c>
      <c r="BI14" s="267"/>
      <c r="BJ14" s="275">
        <f t="shared" si="64"/>
        <v>0</v>
      </c>
      <c r="BK14" s="267"/>
      <c r="BL14" s="275">
        <f t="shared" si="36"/>
        <v>0</v>
      </c>
      <c r="BM14" s="269">
        <v>69</v>
      </c>
      <c r="BN14" s="276"/>
      <c r="BO14" s="271"/>
      <c r="BP14" s="277" t="e">
        <f t="shared" si="32"/>
        <v>#N/A</v>
      </c>
      <c r="BQ14" s="273"/>
      <c r="BR14" s="273"/>
      <c r="BS14" s="273" t="e">
        <f t="shared" si="33"/>
        <v>#N/A</v>
      </c>
    </row>
    <row r="15" spans="1:152">
      <c r="A15" s="257">
        <f t="shared" si="12"/>
        <v>44862</v>
      </c>
      <c r="B15" s="258">
        <v>12</v>
      </c>
      <c r="C15" s="259">
        <f>[1]master!K16</f>
        <v>1340</v>
      </c>
      <c r="D15" s="260">
        <f t="shared" si="13"/>
        <v>100</v>
      </c>
      <c r="E15" s="261" t="e">
        <f t="shared" si="38"/>
        <v>#N/A</v>
      </c>
      <c r="F15" s="265" t="e">
        <f t="shared" si="39"/>
        <v>#N/A</v>
      </c>
      <c r="G15" s="263" t="e">
        <f t="shared" si="40"/>
        <v>#N/A</v>
      </c>
      <c r="H15" s="264" t="e">
        <f t="shared" si="41"/>
        <v>#N/A</v>
      </c>
      <c r="I15" s="263" t="e">
        <f t="shared" si="42"/>
        <v>#N/A</v>
      </c>
      <c r="J15" s="264" t="e">
        <f t="shared" si="65"/>
        <v>#N/A</v>
      </c>
      <c r="K15" s="263" t="e">
        <f t="shared" si="43"/>
        <v>#N/A</v>
      </c>
      <c r="L15" s="264" t="e">
        <f t="shared" si="3"/>
        <v>#N/A</v>
      </c>
      <c r="M15" s="263" t="e">
        <f t="shared" si="44"/>
        <v>#N/A</v>
      </c>
      <c r="N15" s="264" t="e">
        <f t="shared" si="4"/>
        <v>#N/A</v>
      </c>
      <c r="O15" s="263" t="e">
        <f t="shared" si="45"/>
        <v>#N/A</v>
      </c>
      <c r="P15" s="264" t="e">
        <f t="shared" si="5"/>
        <v>#N/A</v>
      </c>
      <c r="Q15" s="263" t="e">
        <f t="shared" si="46"/>
        <v>#N/A</v>
      </c>
      <c r="R15" s="264" t="e">
        <f t="shared" si="6"/>
        <v>#N/A</v>
      </c>
      <c r="S15" s="263" t="e">
        <f t="shared" si="47"/>
        <v>#N/A</v>
      </c>
      <c r="T15" s="264" t="e">
        <f t="shared" si="7"/>
        <v>#N/A</v>
      </c>
      <c r="U15" s="263" t="e">
        <f t="shared" si="48"/>
        <v>#N/A</v>
      </c>
      <c r="V15" s="265" t="e">
        <f t="shared" si="8"/>
        <v>#N/A</v>
      </c>
      <c r="W15" s="263" t="e">
        <f t="shared" si="49"/>
        <v>#N/A</v>
      </c>
      <c r="X15" s="265" t="e">
        <f t="shared" si="15"/>
        <v>#N/A</v>
      </c>
      <c r="Y15" s="263" t="e">
        <f t="shared" si="50"/>
        <v>#N/A</v>
      </c>
      <c r="Z15" s="265" t="e">
        <f t="shared" si="51"/>
        <v>#N/A</v>
      </c>
      <c r="AA15" s="263" t="e">
        <f t="shared" si="52"/>
        <v>#N/A</v>
      </c>
      <c r="AB15" s="265" t="e">
        <f t="shared" si="17"/>
        <v>#N/A</v>
      </c>
      <c r="AC15" s="263" t="e">
        <f t="shared" si="53"/>
        <v>#N/A</v>
      </c>
      <c r="AD15" s="265" t="e">
        <f t="shared" si="18"/>
        <v>#N/A</v>
      </c>
      <c r="AE15" s="267" t="e">
        <f t="shared" si="54"/>
        <v>#N/A</v>
      </c>
      <c r="AF15" s="265" t="e">
        <f t="shared" si="19"/>
        <v>#N/A</v>
      </c>
      <c r="AG15" s="267" t="e">
        <f t="shared" si="55"/>
        <v>#N/A</v>
      </c>
      <c r="AH15" s="265" t="e">
        <f t="shared" si="20"/>
        <v>#N/A</v>
      </c>
      <c r="AI15" s="267" t="e">
        <f t="shared" si="56"/>
        <v>#N/A</v>
      </c>
      <c r="AJ15" s="265" t="e">
        <f t="shared" si="21"/>
        <v>#N/A</v>
      </c>
      <c r="AK15" s="267" t="e">
        <f t="shared" si="57"/>
        <v>#N/A</v>
      </c>
      <c r="AL15" s="279" t="e">
        <f t="shared" si="24"/>
        <v>#N/A</v>
      </c>
      <c r="AM15" s="269">
        <v>56</v>
      </c>
      <c r="AN15" s="270"/>
      <c r="AO15" s="271">
        <f t="shared" si="25"/>
        <v>0</v>
      </c>
      <c r="AP15" s="271"/>
      <c r="AQ15" s="273" t="e">
        <f t="shared" si="66"/>
        <v>#N/A</v>
      </c>
      <c r="AR15" s="273" t="e">
        <f t="shared" si="26"/>
        <v>#N/A</v>
      </c>
      <c r="AS15" s="274">
        <v>1920</v>
      </c>
      <c r="AT15" s="274">
        <f t="shared" si="22"/>
        <v>125</v>
      </c>
      <c r="AU15" s="267" t="e">
        <f t="shared" si="37"/>
        <v>#N/A</v>
      </c>
      <c r="AV15" s="275" t="e">
        <f t="shared" si="34"/>
        <v>#N/A</v>
      </c>
      <c r="AW15" s="267" t="e">
        <f t="shared" si="58"/>
        <v>#N/A</v>
      </c>
      <c r="AX15" s="275" t="e">
        <f t="shared" si="27"/>
        <v>#N/A</v>
      </c>
      <c r="AY15" s="267" t="e">
        <f t="shared" si="59"/>
        <v>#N/A</v>
      </c>
      <c r="AZ15" s="275" t="e">
        <f t="shared" si="28"/>
        <v>#N/A</v>
      </c>
      <c r="BA15" s="267" t="e">
        <f t="shared" si="60"/>
        <v>#N/A</v>
      </c>
      <c r="BB15" s="275" t="e">
        <f t="shared" si="29"/>
        <v>#N/A</v>
      </c>
      <c r="BC15" s="267" t="e">
        <f t="shared" si="61"/>
        <v>#N/A</v>
      </c>
      <c r="BD15" s="275" t="e">
        <f t="shared" si="30"/>
        <v>#N/A</v>
      </c>
      <c r="BE15" s="267" t="e">
        <f t="shared" si="62"/>
        <v>#N/A</v>
      </c>
      <c r="BF15" s="275" t="e">
        <f t="shared" si="31"/>
        <v>#N/A</v>
      </c>
      <c r="BG15" s="267" t="e">
        <f t="shared" si="63"/>
        <v>#N/A</v>
      </c>
      <c r="BH15" s="275" t="e">
        <f t="shared" si="35"/>
        <v>#N/A</v>
      </c>
      <c r="BI15" s="267"/>
      <c r="BJ15" s="275">
        <f t="shared" si="64"/>
        <v>0</v>
      </c>
      <c r="BK15" s="267"/>
      <c r="BL15" s="275">
        <f t="shared" si="36"/>
        <v>0</v>
      </c>
      <c r="BM15" s="269">
        <v>71</v>
      </c>
      <c r="BN15" s="276"/>
      <c r="BO15" s="271"/>
      <c r="BP15" s="277" t="e">
        <f t="shared" si="32"/>
        <v>#N/A</v>
      </c>
      <c r="BQ15" s="273"/>
      <c r="BR15" s="273"/>
      <c r="BS15" s="273" t="e">
        <f t="shared" si="33"/>
        <v>#N/A</v>
      </c>
    </row>
    <row r="16" spans="1:152">
      <c r="A16" s="257">
        <f t="shared" si="12"/>
        <v>44869</v>
      </c>
      <c r="B16" s="258">
        <v>13</v>
      </c>
      <c r="C16" s="259">
        <f>[1]master!K17</f>
        <v>1440</v>
      </c>
      <c r="D16" s="260">
        <f t="shared" si="13"/>
        <v>100</v>
      </c>
      <c r="E16" s="261" t="e">
        <f t="shared" si="38"/>
        <v>#N/A</v>
      </c>
      <c r="F16" s="265" t="e">
        <f t="shared" si="39"/>
        <v>#N/A</v>
      </c>
      <c r="G16" s="263" t="e">
        <f t="shared" si="40"/>
        <v>#N/A</v>
      </c>
      <c r="H16" s="264" t="e">
        <f t="shared" si="41"/>
        <v>#N/A</v>
      </c>
      <c r="I16" s="263" t="e">
        <f t="shared" si="42"/>
        <v>#N/A</v>
      </c>
      <c r="J16" s="264" t="e">
        <f t="shared" si="65"/>
        <v>#N/A</v>
      </c>
      <c r="K16" s="263" t="e">
        <f t="shared" si="43"/>
        <v>#N/A</v>
      </c>
      <c r="L16" s="264" t="e">
        <f t="shared" si="3"/>
        <v>#N/A</v>
      </c>
      <c r="M16" s="263" t="e">
        <f t="shared" si="44"/>
        <v>#N/A</v>
      </c>
      <c r="N16" s="264" t="e">
        <f t="shared" si="4"/>
        <v>#N/A</v>
      </c>
      <c r="O16" s="263" t="e">
        <f t="shared" si="45"/>
        <v>#N/A</v>
      </c>
      <c r="P16" s="264" t="e">
        <f t="shared" si="5"/>
        <v>#N/A</v>
      </c>
      <c r="Q16" s="263" t="e">
        <f t="shared" si="46"/>
        <v>#N/A</v>
      </c>
      <c r="R16" s="264" t="e">
        <f t="shared" si="6"/>
        <v>#N/A</v>
      </c>
      <c r="S16" s="263" t="e">
        <f t="shared" si="47"/>
        <v>#N/A</v>
      </c>
      <c r="T16" s="264" t="e">
        <f t="shared" si="7"/>
        <v>#N/A</v>
      </c>
      <c r="U16" s="263" t="e">
        <f t="shared" si="48"/>
        <v>#N/A</v>
      </c>
      <c r="V16" s="265" t="e">
        <f t="shared" si="8"/>
        <v>#N/A</v>
      </c>
      <c r="W16" s="263" t="e">
        <f t="shared" si="49"/>
        <v>#N/A</v>
      </c>
      <c r="X16" s="265" t="e">
        <f t="shared" si="15"/>
        <v>#N/A</v>
      </c>
      <c r="Y16" s="263" t="e">
        <f t="shared" si="50"/>
        <v>#N/A</v>
      </c>
      <c r="Z16" s="265" t="e">
        <f t="shared" si="51"/>
        <v>#N/A</v>
      </c>
      <c r="AA16" s="263" t="e">
        <f t="shared" si="52"/>
        <v>#N/A</v>
      </c>
      <c r="AB16" s="265" t="e">
        <f t="shared" si="17"/>
        <v>#N/A</v>
      </c>
      <c r="AC16" s="263" t="e">
        <f t="shared" si="53"/>
        <v>#N/A</v>
      </c>
      <c r="AD16" s="265" t="e">
        <f t="shared" si="18"/>
        <v>#N/A</v>
      </c>
      <c r="AE16" s="267" t="e">
        <f t="shared" si="54"/>
        <v>#N/A</v>
      </c>
      <c r="AF16" s="265" t="e">
        <f t="shared" si="19"/>
        <v>#N/A</v>
      </c>
      <c r="AG16" s="267" t="e">
        <f t="shared" si="55"/>
        <v>#N/A</v>
      </c>
      <c r="AH16" s="265" t="e">
        <f t="shared" si="20"/>
        <v>#N/A</v>
      </c>
      <c r="AI16" s="267" t="e">
        <f t="shared" si="56"/>
        <v>#N/A</v>
      </c>
      <c r="AJ16" s="265" t="e">
        <f t="shared" si="21"/>
        <v>#N/A</v>
      </c>
      <c r="AK16" s="267" t="e">
        <f t="shared" si="57"/>
        <v>#N/A</v>
      </c>
      <c r="AL16" s="279" t="e">
        <f t="shared" si="24"/>
        <v>#N/A</v>
      </c>
      <c r="AM16" s="269">
        <v>61</v>
      </c>
      <c r="AN16" s="270"/>
      <c r="AO16" s="271">
        <f t="shared" si="25"/>
        <v>0</v>
      </c>
      <c r="AP16" s="271"/>
      <c r="AQ16" s="273" t="e">
        <f t="shared" si="66"/>
        <v>#N/A</v>
      </c>
      <c r="AR16" s="273" t="e">
        <f t="shared" si="26"/>
        <v>#N/A</v>
      </c>
      <c r="AS16" s="274">
        <v>2045</v>
      </c>
      <c r="AT16" s="274">
        <f t="shared" si="22"/>
        <v>125</v>
      </c>
      <c r="AU16" s="267" t="e">
        <f t="shared" si="37"/>
        <v>#N/A</v>
      </c>
      <c r="AV16" s="275" t="e">
        <f t="shared" si="34"/>
        <v>#N/A</v>
      </c>
      <c r="AW16" s="267" t="e">
        <f t="shared" si="58"/>
        <v>#N/A</v>
      </c>
      <c r="AX16" s="275" t="e">
        <f t="shared" si="27"/>
        <v>#N/A</v>
      </c>
      <c r="AY16" s="267" t="e">
        <f t="shared" si="59"/>
        <v>#N/A</v>
      </c>
      <c r="AZ16" s="275" t="e">
        <f t="shared" si="28"/>
        <v>#N/A</v>
      </c>
      <c r="BA16" s="267" t="e">
        <f t="shared" si="60"/>
        <v>#N/A</v>
      </c>
      <c r="BB16" s="275" t="e">
        <f t="shared" si="29"/>
        <v>#N/A</v>
      </c>
      <c r="BC16" s="267" t="e">
        <f t="shared" si="61"/>
        <v>#N/A</v>
      </c>
      <c r="BD16" s="275" t="e">
        <f t="shared" si="30"/>
        <v>#N/A</v>
      </c>
      <c r="BE16" s="267" t="e">
        <f t="shared" si="62"/>
        <v>#N/A</v>
      </c>
      <c r="BF16" s="275" t="e">
        <f t="shared" si="31"/>
        <v>#N/A</v>
      </c>
      <c r="BG16" s="267" t="e">
        <f t="shared" si="63"/>
        <v>#N/A</v>
      </c>
      <c r="BH16" s="275" t="e">
        <f t="shared" si="35"/>
        <v>#N/A</v>
      </c>
      <c r="BI16" s="267"/>
      <c r="BJ16" s="275">
        <f t="shared" si="64"/>
        <v>0</v>
      </c>
      <c r="BK16" s="267"/>
      <c r="BL16" s="275">
        <f t="shared" si="36"/>
        <v>0</v>
      </c>
      <c r="BM16" s="269">
        <v>75</v>
      </c>
      <c r="BN16" s="276"/>
      <c r="BO16" s="271"/>
      <c r="BP16" s="277" t="e">
        <f t="shared" si="32"/>
        <v>#N/A</v>
      </c>
      <c r="BQ16" s="273"/>
      <c r="BR16" s="273"/>
      <c r="BS16" s="273" t="e">
        <f t="shared" si="33"/>
        <v>#N/A</v>
      </c>
    </row>
    <row r="17" spans="1:71">
      <c r="A17" s="257">
        <f t="shared" si="12"/>
        <v>44876</v>
      </c>
      <c r="B17" s="258">
        <v>14</v>
      </c>
      <c r="C17" s="259">
        <f>[1]master!K18</f>
        <v>1540</v>
      </c>
      <c r="D17" s="260">
        <f t="shared" si="13"/>
        <v>100</v>
      </c>
      <c r="E17" s="261" t="e">
        <f t="shared" si="38"/>
        <v>#N/A</v>
      </c>
      <c r="F17" s="265" t="e">
        <f t="shared" si="39"/>
        <v>#N/A</v>
      </c>
      <c r="G17" s="263" t="e">
        <f t="shared" si="40"/>
        <v>#N/A</v>
      </c>
      <c r="H17" s="264" t="e">
        <f t="shared" si="41"/>
        <v>#N/A</v>
      </c>
      <c r="I17" s="263" t="e">
        <f t="shared" si="42"/>
        <v>#N/A</v>
      </c>
      <c r="J17" s="264" t="e">
        <f t="shared" si="65"/>
        <v>#N/A</v>
      </c>
      <c r="K17" s="263" t="e">
        <f t="shared" si="43"/>
        <v>#N/A</v>
      </c>
      <c r="L17" s="264" t="e">
        <f t="shared" si="3"/>
        <v>#N/A</v>
      </c>
      <c r="M17" s="263" t="e">
        <f t="shared" si="44"/>
        <v>#N/A</v>
      </c>
      <c r="N17" s="264" t="e">
        <f t="shared" si="4"/>
        <v>#N/A</v>
      </c>
      <c r="O17" s="263" t="e">
        <f t="shared" si="45"/>
        <v>#N/A</v>
      </c>
      <c r="P17" s="264" t="e">
        <f t="shared" si="5"/>
        <v>#N/A</v>
      </c>
      <c r="Q17" s="263" t="e">
        <f t="shared" si="46"/>
        <v>#N/A</v>
      </c>
      <c r="R17" s="264" t="e">
        <f t="shared" si="6"/>
        <v>#N/A</v>
      </c>
      <c r="S17" s="263" t="e">
        <f t="shared" si="47"/>
        <v>#N/A</v>
      </c>
      <c r="T17" s="264" t="e">
        <f t="shared" si="7"/>
        <v>#N/A</v>
      </c>
      <c r="U17" s="263" t="e">
        <f t="shared" si="48"/>
        <v>#N/A</v>
      </c>
      <c r="V17" s="265" t="e">
        <f t="shared" si="8"/>
        <v>#N/A</v>
      </c>
      <c r="W17" s="263" t="e">
        <f t="shared" si="49"/>
        <v>#N/A</v>
      </c>
      <c r="X17" s="265" t="e">
        <f t="shared" si="15"/>
        <v>#N/A</v>
      </c>
      <c r="Y17" s="263" t="e">
        <f t="shared" si="50"/>
        <v>#N/A</v>
      </c>
      <c r="Z17" s="265" t="e">
        <f t="shared" si="51"/>
        <v>#N/A</v>
      </c>
      <c r="AA17" s="263" t="e">
        <f t="shared" si="52"/>
        <v>#N/A</v>
      </c>
      <c r="AB17" s="265" t="e">
        <f t="shared" si="17"/>
        <v>#N/A</v>
      </c>
      <c r="AC17" s="263" t="e">
        <f t="shared" si="53"/>
        <v>#N/A</v>
      </c>
      <c r="AD17" s="265" t="e">
        <f t="shared" si="18"/>
        <v>#N/A</v>
      </c>
      <c r="AE17" s="267" t="e">
        <f t="shared" si="54"/>
        <v>#N/A</v>
      </c>
      <c r="AF17" s="265" t="e">
        <f t="shared" si="19"/>
        <v>#N/A</v>
      </c>
      <c r="AG17" s="267" t="e">
        <f t="shared" si="55"/>
        <v>#N/A</v>
      </c>
      <c r="AH17" s="265" t="e">
        <f t="shared" si="20"/>
        <v>#N/A</v>
      </c>
      <c r="AI17" s="267" t="e">
        <f t="shared" si="56"/>
        <v>#N/A</v>
      </c>
      <c r="AJ17" s="265" t="e">
        <f t="shared" si="21"/>
        <v>#N/A</v>
      </c>
      <c r="AK17" s="267" t="e">
        <f t="shared" si="57"/>
        <v>#N/A</v>
      </c>
      <c r="AL17" s="279" t="e">
        <f t="shared" si="24"/>
        <v>#N/A</v>
      </c>
      <c r="AM17" s="269">
        <v>67</v>
      </c>
      <c r="AN17" s="270"/>
      <c r="AO17" s="271">
        <f t="shared" si="25"/>
        <v>0</v>
      </c>
      <c r="AP17" s="271"/>
      <c r="AQ17" s="273" t="e">
        <f t="shared" si="66"/>
        <v>#N/A</v>
      </c>
      <c r="AR17" s="273" t="e">
        <f t="shared" si="26"/>
        <v>#N/A</v>
      </c>
      <c r="AS17" s="274">
        <v>2170</v>
      </c>
      <c r="AT17" s="274">
        <f t="shared" si="22"/>
        <v>125</v>
      </c>
      <c r="AU17" s="267" t="e">
        <f t="shared" si="37"/>
        <v>#N/A</v>
      </c>
      <c r="AV17" s="275" t="e">
        <f t="shared" si="34"/>
        <v>#N/A</v>
      </c>
      <c r="AW17" s="267" t="e">
        <f t="shared" si="58"/>
        <v>#N/A</v>
      </c>
      <c r="AX17" s="275" t="e">
        <f t="shared" si="27"/>
        <v>#N/A</v>
      </c>
      <c r="AY17" s="267" t="e">
        <f t="shared" si="59"/>
        <v>#N/A</v>
      </c>
      <c r="AZ17" s="275" t="e">
        <f t="shared" si="28"/>
        <v>#N/A</v>
      </c>
      <c r="BA17" s="267" t="e">
        <f t="shared" si="60"/>
        <v>#N/A</v>
      </c>
      <c r="BB17" s="275" t="e">
        <f t="shared" si="29"/>
        <v>#N/A</v>
      </c>
      <c r="BC17" s="267" t="e">
        <f t="shared" si="61"/>
        <v>#N/A</v>
      </c>
      <c r="BD17" s="275" t="e">
        <f t="shared" si="30"/>
        <v>#N/A</v>
      </c>
      <c r="BE17" s="267" t="e">
        <f t="shared" si="62"/>
        <v>#N/A</v>
      </c>
      <c r="BF17" s="275" t="e">
        <f t="shared" si="31"/>
        <v>#N/A</v>
      </c>
      <c r="BG17" s="267" t="e">
        <f t="shared" si="63"/>
        <v>#N/A</v>
      </c>
      <c r="BH17" s="275" t="e">
        <f t="shared" si="35"/>
        <v>#N/A</v>
      </c>
      <c r="BI17" s="267"/>
      <c r="BJ17" s="275">
        <f t="shared" si="64"/>
        <v>0</v>
      </c>
      <c r="BK17" s="267"/>
      <c r="BL17" s="275">
        <f t="shared" si="36"/>
        <v>0</v>
      </c>
      <c r="BM17" s="269">
        <v>80</v>
      </c>
      <c r="BN17" s="276"/>
      <c r="BO17" s="271"/>
      <c r="BP17" s="277" t="e">
        <f t="shared" si="32"/>
        <v>#N/A</v>
      </c>
      <c r="BQ17" s="273"/>
      <c r="BR17" s="273"/>
      <c r="BS17" s="273" t="e">
        <f t="shared" si="33"/>
        <v>#N/A</v>
      </c>
    </row>
    <row r="18" spans="1:71">
      <c r="A18" s="257">
        <f t="shared" si="12"/>
        <v>44883</v>
      </c>
      <c r="B18" s="258">
        <v>15</v>
      </c>
      <c r="C18" s="259">
        <f>[1]master!K19</f>
        <v>1650</v>
      </c>
      <c r="D18" s="260">
        <f t="shared" si="13"/>
        <v>110</v>
      </c>
      <c r="E18" s="261" t="e">
        <f t="shared" si="38"/>
        <v>#N/A</v>
      </c>
      <c r="F18" s="265" t="e">
        <f t="shared" si="39"/>
        <v>#N/A</v>
      </c>
      <c r="G18" s="263" t="e">
        <f t="shared" si="40"/>
        <v>#N/A</v>
      </c>
      <c r="H18" s="264" t="e">
        <f t="shared" si="41"/>
        <v>#N/A</v>
      </c>
      <c r="I18" s="263" t="e">
        <f t="shared" si="42"/>
        <v>#N/A</v>
      </c>
      <c r="J18" s="264" t="e">
        <f t="shared" si="65"/>
        <v>#N/A</v>
      </c>
      <c r="K18" s="263" t="e">
        <f t="shared" si="43"/>
        <v>#N/A</v>
      </c>
      <c r="L18" s="264" t="e">
        <f t="shared" si="3"/>
        <v>#N/A</v>
      </c>
      <c r="M18" s="263" t="e">
        <f t="shared" si="44"/>
        <v>#N/A</v>
      </c>
      <c r="N18" s="264" t="e">
        <f t="shared" si="4"/>
        <v>#N/A</v>
      </c>
      <c r="O18" s="263" t="e">
        <f t="shared" si="45"/>
        <v>#N/A</v>
      </c>
      <c r="P18" s="264" t="e">
        <f t="shared" si="5"/>
        <v>#N/A</v>
      </c>
      <c r="Q18" s="263" t="e">
        <f t="shared" si="46"/>
        <v>#N/A</v>
      </c>
      <c r="R18" s="264" t="e">
        <f t="shared" si="6"/>
        <v>#N/A</v>
      </c>
      <c r="S18" s="263" t="e">
        <f t="shared" si="47"/>
        <v>#N/A</v>
      </c>
      <c r="T18" s="264" t="e">
        <f t="shared" si="7"/>
        <v>#N/A</v>
      </c>
      <c r="U18" s="263" t="e">
        <f t="shared" si="48"/>
        <v>#N/A</v>
      </c>
      <c r="V18" s="265" t="e">
        <f t="shared" si="8"/>
        <v>#N/A</v>
      </c>
      <c r="W18" s="263" t="e">
        <f t="shared" si="49"/>
        <v>#N/A</v>
      </c>
      <c r="X18" s="265" t="e">
        <f t="shared" si="15"/>
        <v>#N/A</v>
      </c>
      <c r="Y18" s="263" t="e">
        <f t="shared" si="50"/>
        <v>#N/A</v>
      </c>
      <c r="Z18" s="265" t="e">
        <f t="shared" si="51"/>
        <v>#N/A</v>
      </c>
      <c r="AA18" s="263" t="e">
        <f t="shared" si="52"/>
        <v>#N/A</v>
      </c>
      <c r="AB18" s="265" t="e">
        <f t="shared" si="17"/>
        <v>#N/A</v>
      </c>
      <c r="AC18" s="263" t="e">
        <f t="shared" si="53"/>
        <v>#N/A</v>
      </c>
      <c r="AD18" s="265" t="e">
        <f t="shared" si="18"/>
        <v>#N/A</v>
      </c>
      <c r="AE18" s="267" t="e">
        <f t="shared" si="54"/>
        <v>#N/A</v>
      </c>
      <c r="AF18" s="265" t="e">
        <f t="shared" si="19"/>
        <v>#N/A</v>
      </c>
      <c r="AG18" s="267" t="e">
        <f t="shared" si="55"/>
        <v>#N/A</v>
      </c>
      <c r="AH18" s="265" t="e">
        <f t="shared" si="20"/>
        <v>#N/A</v>
      </c>
      <c r="AI18" s="267" t="e">
        <f t="shared" si="56"/>
        <v>#N/A</v>
      </c>
      <c r="AJ18" s="265" t="e">
        <f t="shared" si="21"/>
        <v>#N/A</v>
      </c>
      <c r="AK18" s="267" t="e">
        <f t="shared" si="57"/>
        <v>#N/A</v>
      </c>
      <c r="AL18" s="279" t="e">
        <f t="shared" si="24"/>
        <v>#N/A</v>
      </c>
      <c r="AM18" s="269">
        <v>74</v>
      </c>
      <c r="AN18" s="270"/>
      <c r="AO18" s="271">
        <f t="shared" si="25"/>
        <v>0</v>
      </c>
      <c r="AP18" s="271"/>
      <c r="AQ18" s="273" t="e">
        <f t="shared" si="66"/>
        <v>#N/A</v>
      </c>
      <c r="AR18" s="273" t="e">
        <f t="shared" si="26"/>
        <v>#N/A</v>
      </c>
      <c r="AS18" s="274">
        <v>2295</v>
      </c>
      <c r="AT18" s="274">
        <f t="shared" si="22"/>
        <v>125</v>
      </c>
      <c r="AU18" s="267" t="e">
        <f t="shared" si="37"/>
        <v>#N/A</v>
      </c>
      <c r="AV18" s="275" t="e">
        <f t="shared" si="34"/>
        <v>#N/A</v>
      </c>
      <c r="AW18" s="267" t="e">
        <f t="shared" si="58"/>
        <v>#N/A</v>
      </c>
      <c r="AX18" s="275" t="e">
        <f t="shared" si="27"/>
        <v>#N/A</v>
      </c>
      <c r="AY18" s="267" t="e">
        <f t="shared" si="59"/>
        <v>#N/A</v>
      </c>
      <c r="AZ18" s="275" t="e">
        <f t="shared" si="28"/>
        <v>#N/A</v>
      </c>
      <c r="BA18" s="267" t="e">
        <f t="shared" si="60"/>
        <v>#N/A</v>
      </c>
      <c r="BB18" s="275" t="e">
        <f t="shared" si="29"/>
        <v>#N/A</v>
      </c>
      <c r="BC18" s="267" t="e">
        <f t="shared" si="61"/>
        <v>#N/A</v>
      </c>
      <c r="BD18" s="275" t="e">
        <f t="shared" si="30"/>
        <v>#N/A</v>
      </c>
      <c r="BE18" s="267" t="e">
        <f t="shared" si="62"/>
        <v>#N/A</v>
      </c>
      <c r="BF18" s="275" t="e">
        <f t="shared" si="31"/>
        <v>#N/A</v>
      </c>
      <c r="BG18" s="267" t="e">
        <f t="shared" si="63"/>
        <v>#N/A</v>
      </c>
      <c r="BH18" s="275" t="e">
        <f t="shared" si="35"/>
        <v>#N/A</v>
      </c>
      <c r="BI18" s="267"/>
      <c r="BJ18" s="275">
        <f t="shared" si="64"/>
        <v>0</v>
      </c>
      <c r="BK18" s="267"/>
      <c r="BL18" s="275">
        <f t="shared" si="36"/>
        <v>0</v>
      </c>
      <c r="BM18" s="269">
        <v>85</v>
      </c>
      <c r="BN18" s="276"/>
      <c r="BO18" s="271"/>
      <c r="BP18" s="277" t="e">
        <f t="shared" si="32"/>
        <v>#N/A</v>
      </c>
      <c r="BQ18" s="273"/>
      <c r="BR18" s="273"/>
      <c r="BS18" s="273" t="e">
        <f t="shared" si="33"/>
        <v>#N/A</v>
      </c>
    </row>
    <row r="19" spans="1:71">
      <c r="A19" s="257">
        <f t="shared" si="12"/>
        <v>44890</v>
      </c>
      <c r="B19" s="258">
        <v>16</v>
      </c>
      <c r="C19" s="259">
        <f>[1]master!K20</f>
        <v>1780</v>
      </c>
      <c r="D19" s="260">
        <f t="shared" si="13"/>
        <v>130</v>
      </c>
      <c r="E19" s="261" t="e">
        <f t="shared" si="38"/>
        <v>#N/A</v>
      </c>
      <c r="F19" s="265" t="e">
        <f t="shared" si="39"/>
        <v>#N/A</v>
      </c>
      <c r="G19" s="263" t="e">
        <f t="shared" si="40"/>
        <v>#N/A</v>
      </c>
      <c r="H19" s="264" t="e">
        <f t="shared" si="41"/>
        <v>#N/A</v>
      </c>
      <c r="I19" s="263" t="e">
        <f t="shared" si="42"/>
        <v>#N/A</v>
      </c>
      <c r="J19" s="264" t="e">
        <f t="shared" si="65"/>
        <v>#N/A</v>
      </c>
      <c r="K19" s="263" t="e">
        <f t="shared" si="43"/>
        <v>#N/A</v>
      </c>
      <c r="L19" s="264" t="e">
        <f t="shared" si="3"/>
        <v>#N/A</v>
      </c>
      <c r="M19" s="263" t="e">
        <f t="shared" si="44"/>
        <v>#N/A</v>
      </c>
      <c r="N19" s="264" t="e">
        <f t="shared" si="4"/>
        <v>#N/A</v>
      </c>
      <c r="O19" s="263" t="e">
        <f t="shared" si="45"/>
        <v>#N/A</v>
      </c>
      <c r="P19" s="264" t="e">
        <f t="shared" si="5"/>
        <v>#N/A</v>
      </c>
      <c r="Q19" s="263" t="e">
        <f t="shared" si="46"/>
        <v>#N/A</v>
      </c>
      <c r="R19" s="264" t="e">
        <f t="shared" si="6"/>
        <v>#N/A</v>
      </c>
      <c r="S19" s="263" t="e">
        <f t="shared" si="47"/>
        <v>#N/A</v>
      </c>
      <c r="T19" s="264" t="e">
        <f t="shared" si="7"/>
        <v>#N/A</v>
      </c>
      <c r="U19" s="263" t="e">
        <f t="shared" si="48"/>
        <v>#N/A</v>
      </c>
      <c r="V19" s="265" t="e">
        <f t="shared" si="8"/>
        <v>#N/A</v>
      </c>
      <c r="W19" s="263" t="e">
        <f t="shared" si="49"/>
        <v>#N/A</v>
      </c>
      <c r="X19" s="265" t="e">
        <f t="shared" si="15"/>
        <v>#N/A</v>
      </c>
      <c r="Y19" s="263" t="e">
        <f t="shared" si="50"/>
        <v>#N/A</v>
      </c>
      <c r="Z19" s="265" t="e">
        <f t="shared" si="51"/>
        <v>#N/A</v>
      </c>
      <c r="AA19" s="263" t="e">
        <f t="shared" si="52"/>
        <v>#N/A</v>
      </c>
      <c r="AB19" s="265" t="e">
        <f t="shared" si="17"/>
        <v>#N/A</v>
      </c>
      <c r="AC19" s="263" t="e">
        <f t="shared" si="53"/>
        <v>#N/A</v>
      </c>
      <c r="AD19" s="265" t="e">
        <f t="shared" si="18"/>
        <v>#N/A</v>
      </c>
      <c r="AE19" s="267" t="e">
        <f t="shared" si="54"/>
        <v>#N/A</v>
      </c>
      <c r="AF19" s="265" t="e">
        <f t="shared" si="19"/>
        <v>#N/A</v>
      </c>
      <c r="AG19" s="267" t="e">
        <f t="shared" si="55"/>
        <v>#N/A</v>
      </c>
      <c r="AH19" s="265" t="e">
        <f t="shared" si="20"/>
        <v>#N/A</v>
      </c>
      <c r="AI19" s="267" t="e">
        <f t="shared" si="56"/>
        <v>#N/A</v>
      </c>
      <c r="AJ19" s="265" t="e">
        <f t="shared" si="21"/>
        <v>#N/A</v>
      </c>
      <c r="AK19" s="267" t="e">
        <f t="shared" si="57"/>
        <v>#N/A</v>
      </c>
      <c r="AL19" s="279" t="e">
        <f t="shared" si="24"/>
        <v>#N/A</v>
      </c>
      <c r="AM19" s="269">
        <v>82</v>
      </c>
      <c r="AN19" s="270"/>
      <c r="AO19" s="271">
        <f t="shared" si="25"/>
        <v>0</v>
      </c>
      <c r="AP19" s="271"/>
      <c r="AQ19" s="273" t="e">
        <f t="shared" si="66"/>
        <v>#N/A</v>
      </c>
      <c r="AR19" s="273" t="e">
        <f t="shared" si="26"/>
        <v>#N/A</v>
      </c>
      <c r="AS19" s="274">
        <v>2420</v>
      </c>
      <c r="AT19" s="274">
        <f t="shared" si="22"/>
        <v>125</v>
      </c>
      <c r="AU19" s="267" t="e">
        <f t="shared" si="37"/>
        <v>#N/A</v>
      </c>
      <c r="AV19" s="275" t="e">
        <f t="shared" si="34"/>
        <v>#N/A</v>
      </c>
      <c r="AW19" s="267" t="e">
        <f t="shared" si="58"/>
        <v>#N/A</v>
      </c>
      <c r="AX19" s="275" t="e">
        <f t="shared" si="27"/>
        <v>#N/A</v>
      </c>
      <c r="AY19" s="267" t="e">
        <f t="shared" si="59"/>
        <v>#N/A</v>
      </c>
      <c r="AZ19" s="275" t="e">
        <f t="shared" si="28"/>
        <v>#N/A</v>
      </c>
      <c r="BA19" s="267" t="e">
        <f t="shared" si="60"/>
        <v>#N/A</v>
      </c>
      <c r="BB19" s="275" t="e">
        <f t="shared" si="29"/>
        <v>#N/A</v>
      </c>
      <c r="BC19" s="267" t="e">
        <f t="shared" si="61"/>
        <v>#N/A</v>
      </c>
      <c r="BD19" s="275" t="e">
        <f t="shared" si="30"/>
        <v>#N/A</v>
      </c>
      <c r="BE19" s="267" t="e">
        <f t="shared" si="62"/>
        <v>#N/A</v>
      </c>
      <c r="BF19" s="275" t="e">
        <f t="shared" si="31"/>
        <v>#N/A</v>
      </c>
      <c r="BG19" s="267" t="e">
        <f t="shared" si="63"/>
        <v>#N/A</v>
      </c>
      <c r="BH19" s="275" t="e">
        <f t="shared" si="35"/>
        <v>#N/A</v>
      </c>
      <c r="BI19" s="267"/>
      <c r="BJ19" s="275">
        <f t="shared" si="64"/>
        <v>0</v>
      </c>
      <c r="BK19" s="267"/>
      <c r="BL19" s="275">
        <f t="shared" si="36"/>
        <v>0</v>
      </c>
      <c r="BM19" s="269">
        <v>90</v>
      </c>
      <c r="BN19" s="276"/>
      <c r="BO19" s="271"/>
      <c r="BP19" s="277" t="e">
        <f t="shared" si="32"/>
        <v>#N/A</v>
      </c>
      <c r="BQ19" s="273"/>
      <c r="BR19" s="273"/>
      <c r="BS19" s="273" t="e">
        <f t="shared" si="33"/>
        <v>#N/A</v>
      </c>
    </row>
    <row r="20" spans="1:71">
      <c r="A20" s="257">
        <f t="shared" si="12"/>
        <v>44897</v>
      </c>
      <c r="B20" s="258">
        <v>17</v>
      </c>
      <c r="C20" s="259">
        <f>[1]master!K21</f>
        <v>1920</v>
      </c>
      <c r="D20" s="260">
        <f t="shared" si="13"/>
        <v>140</v>
      </c>
      <c r="E20" s="261" t="e">
        <f t="shared" si="38"/>
        <v>#N/A</v>
      </c>
      <c r="F20" s="265" t="e">
        <f t="shared" si="39"/>
        <v>#N/A</v>
      </c>
      <c r="G20" s="263" t="e">
        <f t="shared" si="40"/>
        <v>#N/A</v>
      </c>
      <c r="H20" s="264" t="e">
        <f t="shared" si="41"/>
        <v>#N/A</v>
      </c>
      <c r="I20" s="263" t="e">
        <f t="shared" si="42"/>
        <v>#N/A</v>
      </c>
      <c r="J20" s="264" t="e">
        <f t="shared" si="65"/>
        <v>#N/A</v>
      </c>
      <c r="K20" s="263" t="e">
        <f t="shared" si="43"/>
        <v>#N/A</v>
      </c>
      <c r="L20" s="264" t="e">
        <f t="shared" si="3"/>
        <v>#N/A</v>
      </c>
      <c r="M20" s="263" t="e">
        <f t="shared" si="44"/>
        <v>#N/A</v>
      </c>
      <c r="N20" s="264" t="e">
        <f t="shared" si="4"/>
        <v>#N/A</v>
      </c>
      <c r="O20" s="263" t="e">
        <f t="shared" si="45"/>
        <v>#N/A</v>
      </c>
      <c r="P20" s="264" t="e">
        <f t="shared" si="5"/>
        <v>#N/A</v>
      </c>
      <c r="Q20" s="263" t="e">
        <f t="shared" si="46"/>
        <v>#N/A</v>
      </c>
      <c r="R20" s="264" t="e">
        <f t="shared" si="6"/>
        <v>#N/A</v>
      </c>
      <c r="S20" s="263" t="e">
        <f t="shared" si="47"/>
        <v>#N/A</v>
      </c>
      <c r="T20" s="264" t="e">
        <f t="shared" si="7"/>
        <v>#N/A</v>
      </c>
      <c r="U20" s="263" t="e">
        <f t="shared" si="48"/>
        <v>#N/A</v>
      </c>
      <c r="V20" s="265" t="e">
        <f t="shared" si="8"/>
        <v>#N/A</v>
      </c>
      <c r="W20" s="263" t="e">
        <f t="shared" si="49"/>
        <v>#N/A</v>
      </c>
      <c r="X20" s="265" t="e">
        <f t="shared" si="15"/>
        <v>#N/A</v>
      </c>
      <c r="Y20" s="263" t="e">
        <f t="shared" si="50"/>
        <v>#N/A</v>
      </c>
      <c r="Z20" s="265" t="e">
        <f t="shared" si="51"/>
        <v>#N/A</v>
      </c>
      <c r="AA20" s="263" t="e">
        <f t="shared" si="52"/>
        <v>#N/A</v>
      </c>
      <c r="AB20" s="265" t="e">
        <f t="shared" si="17"/>
        <v>#N/A</v>
      </c>
      <c r="AC20" s="263" t="e">
        <f t="shared" si="53"/>
        <v>#N/A</v>
      </c>
      <c r="AD20" s="265" t="e">
        <f t="shared" si="18"/>
        <v>#N/A</v>
      </c>
      <c r="AE20" s="267" t="e">
        <f t="shared" si="54"/>
        <v>#N/A</v>
      </c>
      <c r="AF20" s="265" t="e">
        <f t="shared" si="19"/>
        <v>#N/A</v>
      </c>
      <c r="AG20" s="267" t="e">
        <f t="shared" si="55"/>
        <v>#N/A</v>
      </c>
      <c r="AH20" s="265" t="e">
        <f t="shared" si="20"/>
        <v>#N/A</v>
      </c>
      <c r="AI20" s="267" t="e">
        <f t="shared" si="56"/>
        <v>#N/A</v>
      </c>
      <c r="AJ20" s="265" t="e">
        <f t="shared" si="21"/>
        <v>#N/A</v>
      </c>
      <c r="AK20" s="267" t="e">
        <f t="shared" si="57"/>
        <v>#N/A</v>
      </c>
      <c r="AL20" s="279" t="e">
        <f t="shared" si="24"/>
        <v>#N/A</v>
      </c>
      <c r="AM20" s="269">
        <v>90</v>
      </c>
      <c r="AN20" s="270"/>
      <c r="AO20" s="271">
        <f t="shared" si="25"/>
        <v>0</v>
      </c>
      <c r="AP20" s="271"/>
      <c r="AQ20" s="273" t="e">
        <f t="shared" si="66"/>
        <v>#N/A</v>
      </c>
      <c r="AR20" s="273" t="e">
        <f t="shared" si="26"/>
        <v>#N/A</v>
      </c>
      <c r="AS20" s="274">
        <v>2560</v>
      </c>
      <c r="AT20" s="274">
        <f t="shared" si="22"/>
        <v>140</v>
      </c>
      <c r="AU20" s="267" t="e">
        <f t="shared" si="37"/>
        <v>#N/A</v>
      </c>
      <c r="AV20" s="275" t="e">
        <f t="shared" si="34"/>
        <v>#N/A</v>
      </c>
      <c r="AW20" s="267" t="e">
        <f t="shared" si="58"/>
        <v>#N/A</v>
      </c>
      <c r="AX20" s="275" t="e">
        <f t="shared" si="27"/>
        <v>#N/A</v>
      </c>
      <c r="AY20" s="267" t="e">
        <f t="shared" si="59"/>
        <v>#N/A</v>
      </c>
      <c r="AZ20" s="275" t="e">
        <f t="shared" si="28"/>
        <v>#N/A</v>
      </c>
      <c r="BA20" s="267" t="e">
        <f t="shared" si="60"/>
        <v>#N/A</v>
      </c>
      <c r="BB20" s="275" t="e">
        <f t="shared" si="29"/>
        <v>#N/A</v>
      </c>
      <c r="BC20" s="267" t="e">
        <f t="shared" si="61"/>
        <v>#N/A</v>
      </c>
      <c r="BD20" s="275" t="e">
        <f t="shared" si="30"/>
        <v>#N/A</v>
      </c>
      <c r="BE20" s="267" t="e">
        <f t="shared" si="62"/>
        <v>#N/A</v>
      </c>
      <c r="BF20" s="275" t="e">
        <f t="shared" si="31"/>
        <v>#N/A</v>
      </c>
      <c r="BG20" s="267" t="e">
        <f t="shared" si="63"/>
        <v>#N/A</v>
      </c>
      <c r="BH20" s="275" t="e">
        <f t="shared" si="35"/>
        <v>#N/A</v>
      </c>
      <c r="BI20" s="267"/>
      <c r="BJ20" s="275">
        <f t="shared" si="64"/>
        <v>0</v>
      </c>
      <c r="BK20" s="267"/>
      <c r="BL20" s="275">
        <f t="shared" si="36"/>
        <v>0</v>
      </c>
      <c r="BM20" s="269">
        <v>95</v>
      </c>
      <c r="BN20" s="276"/>
      <c r="BO20" s="271"/>
      <c r="BP20" s="277" t="e">
        <f t="shared" si="32"/>
        <v>#N/A</v>
      </c>
      <c r="BQ20" s="273"/>
      <c r="BR20" s="273"/>
      <c r="BS20" s="273" t="e">
        <f t="shared" si="33"/>
        <v>#N/A</v>
      </c>
    </row>
    <row r="21" spans="1:71">
      <c r="A21" s="257">
        <f t="shared" si="12"/>
        <v>44904</v>
      </c>
      <c r="B21" s="258">
        <v>18</v>
      </c>
      <c r="C21" s="259">
        <f>[1]master!K22</f>
        <v>2060</v>
      </c>
      <c r="D21" s="260">
        <f t="shared" si="13"/>
        <v>140</v>
      </c>
      <c r="E21" s="261" t="e">
        <f t="shared" si="38"/>
        <v>#N/A</v>
      </c>
      <c r="F21" s="265" t="e">
        <f t="shared" si="39"/>
        <v>#N/A</v>
      </c>
      <c r="G21" s="263" t="e">
        <f t="shared" si="40"/>
        <v>#N/A</v>
      </c>
      <c r="H21" s="264" t="e">
        <f t="shared" si="41"/>
        <v>#N/A</v>
      </c>
      <c r="I21" s="263" t="e">
        <f t="shared" si="42"/>
        <v>#N/A</v>
      </c>
      <c r="J21" s="264" t="e">
        <f t="shared" si="65"/>
        <v>#N/A</v>
      </c>
      <c r="K21" s="263" t="e">
        <f t="shared" si="43"/>
        <v>#N/A</v>
      </c>
      <c r="L21" s="264" t="e">
        <f t="shared" si="3"/>
        <v>#N/A</v>
      </c>
      <c r="M21" s="263" t="e">
        <f t="shared" si="44"/>
        <v>#N/A</v>
      </c>
      <c r="N21" s="264" t="e">
        <f t="shared" si="4"/>
        <v>#N/A</v>
      </c>
      <c r="O21" s="263" t="e">
        <f t="shared" si="45"/>
        <v>#N/A</v>
      </c>
      <c r="P21" s="264" t="e">
        <f t="shared" si="5"/>
        <v>#N/A</v>
      </c>
      <c r="Q21" s="263" t="e">
        <f t="shared" si="46"/>
        <v>#N/A</v>
      </c>
      <c r="R21" s="264" t="e">
        <f t="shared" si="6"/>
        <v>#N/A</v>
      </c>
      <c r="S21" s="263" t="e">
        <f t="shared" si="47"/>
        <v>#N/A</v>
      </c>
      <c r="T21" s="264" t="e">
        <f t="shared" si="7"/>
        <v>#N/A</v>
      </c>
      <c r="U21" s="263" t="e">
        <f t="shared" si="48"/>
        <v>#N/A</v>
      </c>
      <c r="V21" s="265" t="e">
        <f t="shared" si="8"/>
        <v>#N/A</v>
      </c>
      <c r="W21" s="263" t="e">
        <f t="shared" si="49"/>
        <v>#N/A</v>
      </c>
      <c r="X21" s="265" t="e">
        <f t="shared" si="15"/>
        <v>#N/A</v>
      </c>
      <c r="Y21" s="263" t="e">
        <f t="shared" si="50"/>
        <v>#N/A</v>
      </c>
      <c r="Z21" s="265" t="e">
        <f t="shared" si="51"/>
        <v>#N/A</v>
      </c>
      <c r="AA21" s="263" t="e">
        <f t="shared" si="52"/>
        <v>#N/A</v>
      </c>
      <c r="AB21" s="265" t="e">
        <f t="shared" si="17"/>
        <v>#N/A</v>
      </c>
      <c r="AC21" s="263" t="e">
        <f t="shared" si="53"/>
        <v>#N/A</v>
      </c>
      <c r="AD21" s="265" t="e">
        <f t="shared" si="18"/>
        <v>#N/A</v>
      </c>
      <c r="AE21" s="267" t="e">
        <f t="shared" si="54"/>
        <v>#N/A</v>
      </c>
      <c r="AF21" s="265" t="e">
        <f t="shared" si="19"/>
        <v>#N/A</v>
      </c>
      <c r="AG21" s="267" t="e">
        <f t="shared" si="55"/>
        <v>#N/A</v>
      </c>
      <c r="AH21" s="265" t="e">
        <f t="shared" si="20"/>
        <v>#N/A</v>
      </c>
      <c r="AI21" s="267" t="e">
        <f t="shared" si="56"/>
        <v>#N/A</v>
      </c>
      <c r="AJ21" s="265" t="e">
        <f t="shared" si="21"/>
        <v>#N/A</v>
      </c>
      <c r="AK21" s="267" t="e">
        <f t="shared" si="57"/>
        <v>#N/A</v>
      </c>
      <c r="AL21" s="279" t="e">
        <f t="shared" si="24"/>
        <v>#N/A</v>
      </c>
      <c r="AM21" s="269">
        <v>97</v>
      </c>
      <c r="AN21" s="270"/>
      <c r="AO21" s="271">
        <f t="shared" si="25"/>
        <v>0</v>
      </c>
      <c r="AP21" s="271"/>
      <c r="AQ21" s="273" t="e">
        <f t="shared" ref="AQ21:AR31" si="67">IF(DF24&gt;0,DF24,NA())</f>
        <v>#N/A</v>
      </c>
      <c r="AR21" s="273" t="e">
        <f t="shared" si="67"/>
        <v>#N/A</v>
      </c>
      <c r="AS21" s="274">
        <v>2715</v>
      </c>
      <c r="AT21" s="274">
        <f t="shared" si="22"/>
        <v>155</v>
      </c>
      <c r="AU21" s="267" t="e">
        <f t="shared" si="37"/>
        <v>#N/A</v>
      </c>
      <c r="AV21" s="275" t="e">
        <f t="shared" si="34"/>
        <v>#N/A</v>
      </c>
      <c r="AW21" s="267" t="e">
        <f t="shared" si="58"/>
        <v>#N/A</v>
      </c>
      <c r="AX21" s="275" t="e">
        <f t="shared" si="27"/>
        <v>#N/A</v>
      </c>
      <c r="AY21" s="267" t="e">
        <f t="shared" si="59"/>
        <v>#N/A</v>
      </c>
      <c r="AZ21" s="275" t="e">
        <f t="shared" si="28"/>
        <v>#N/A</v>
      </c>
      <c r="BA21" s="267" t="e">
        <f t="shared" si="60"/>
        <v>#N/A</v>
      </c>
      <c r="BB21" s="275" t="e">
        <f t="shared" si="29"/>
        <v>#N/A</v>
      </c>
      <c r="BC21" s="267" t="e">
        <f t="shared" si="61"/>
        <v>#N/A</v>
      </c>
      <c r="BD21" s="275" t="e">
        <f t="shared" si="30"/>
        <v>#N/A</v>
      </c>
      <c r="BE21" s="267" t="e">
        <f t="shared" si="62"/>
        <v>#N/A</v>
      </c>
      <c r="BF21" s="275" t="e">
        <f t="shared" si="31"/>
        <v>#N/A</v>
      </c>
      <c r="BG21" s="267" t="e">
        <f t="shared" si="63"/>
        <v>#N/A</v>
      </c>
      <c r="BH21" s="275" t="e">
        <f t="shared" si="35"/>
        <v>#N/A</v>
      </c>
      <c r="BI21" s="267"/>
      <c r="BJ21" s="275">
        <f t="shared" si="64"/>
        <v>0</v>
      </c>
      <c r="BK21" s="267"/>
      <c r="BL21" s="275">
        <f t="shared" si="36"/>
        <v>0</v>
      </c>
      <c r="BM21" s="269">
        <v>97</v>
      </c>
      <c r="BN21" s="276"/>
      <c r="BO21" s="271"/>
      <c r="BP21" s="277" t="e">
        <f t="shared" si="32"/>
        <v>#N/A</v>
      </c>
      <c r="BQ21" s="273"/>
      <c r="BR21" s="273"/>
      <c r="BS21" s="273" t="e">
        <f t="shared" si="33"/>
        <v>#N/A</v>
      </c>
    </row>
    <row r="22" spans="1:71">
      <c r="A22" s="257">
        <f t="shared" si="12"/>
        <v>44911</v>
      </c>
      <c r="B22" s="258">
        <v>19</v>
      </c>
      <c r="C22" s="283">
        <f>[1]master!K23</f>
        <v>2200</v>
      </c>
      <c r="D22" s="260">
        <f t="shared" si="13"/>
        <v>140</v>
      </c>
      <c r="E22" s="261" t="e">
        <f t="shared" si="38"/>
        <v>#N/A</v>
      </c>
      <c r="F22" s="265" t="e">
        <f t="shared" si="39"/>
        <v>#N/A</v>
      </c>
      <c r="G22" s="263" t="e">
        <f t="shared" si="40"/>
        <v>#N/A</v>
      </c>
      <c r="H22" s="264" t="e">
        <f t="shared" si="41"/>
        <v>#N/A</v>
      </c>
      <c r="I22" s="263" t="e">
        <f t="shared" si="42"/>
        <v>#N/A</v>
      </c>
      <c r="J22" s="264" t="e">
        <f t="shared" si="65"/>
        <v>#N/A</v>
      </c>
      <c r="K22" s="263" t="e">
        <f t="shared" si="43"/>
        <v>#N/A</v>
      </c>
      <c r="L22" s="264" t="e">
        <f t="shared" si="3"/>
        <v>#N/A</v>
      </c>
      <c r="M22" s="263" t="e">
        <f t="shared" si="44"/>
        <v>#N/A</v>
      </c>
      <c r="N22" s="264" t="e">
        <f t="shared" si="4"/>
        <v>#N/A</v>
      </c>
      <c r="O22" s="263" t="e">
        <f t="shared" si="45"/>
        <v>#N/A</v>
      </c>
      <c r="P22" s="264" t="e">
        <f t="shared" si="5"/>
        <v>#N/A</v>
      </c>
      <c r="Q22" s="263" t="e">
        <f t="shared" si="46"/>
        <v>#N/A</v>
      </c>
      <c r="R22" s="264" t="e">
        <f t="shared" si="6"/>
        <v>#N/A</v>
      </c>
      <c r="S22" s="263" t="e">
        <f t="shared" si="47"/>
        <v>#N/A</v>
      </c>
      <c r="T22" s="264" t="e">
        <f t="shared" si="7"/>
        <v>#N/A</v>
      </c>
      <c r="U22" s="263" t="e">
        <f t="shared" si="48"/>
        <v>#N/A</v>
      </c>
      <c r="V22" s="265" t="e">
        <f t="shared" si="8"/>
        <v>#N/A</v>
      </c>
      <c r="W22" s="263" t="e">
        <f t="shared" si="49"/>
        <v>#N/A</v>
      </c>
      <c r="X22" s="265" t="e">
        <f t="shared" si="15"/>
        <v>#N/A</v>
      </c>
      <c r="Y22" s="263" t="e">
        <f t="shared" si="50"/>
        <v>#N/A</v>
      </c>
      <c r="Z22" s="265" t="e">
        <f t="shared" si="51"/>
        <v>#N/A</v>
      </c>
      <c r="AA22" s="263" t="e">
        <f t="shared" si="52"/>
        <v>#N/A</v>
      </c>
      <c r="AB22" s="265" t="e">
        <f t="shared" si="17"/>
        <v>#N/A</v>
      </c>
      <c r="AC22" s="263" t="e">
        <f t="shared" si="53"/>
        <v>#N/A</v>
      </c>
      <c r="AD22" s="265" t="e">
        <f t="shared" si="18"/>
        <v>#N/A</v>
      </c>
      <c r="AE22" s="267" t="e">
        <f t="shared" si="54"/>
        <v>#N/A</v>
      </c>
      <c r="AF22" s="265" t="e">
        <f t="shared" si="19"/>
        <v>#N/A</v>
      </c>
      <c r="AG22" s="267" t="e">
        <f t="shared" si="55"/>
        <v>#N/A</v>
      </c>
      <c r="AH22" s="265" t="e">
        <f t="shared" si="20"/>
        <v>#N/A</v>
      </c>
      <c r="AI22" s="267" t="e">
        <f t="shared" si="56"/>
        <v>#N/A</v>
      </c>
      <c r="AJ22" s="265" t="e">
        <f t="shared" si="21"/>
        <v>#N/A</v>
      </c>
      <c r="AK22" s="267" t="e">
        <f t="shared" si="57"/>
        <v>#N/A</v>
      </c>
      <c r="AL22" s="279" t="e">
        <f t="shared" si="24"/>
        <v>#N/A</v>
      </c>
      <c r="AM22" s="284">
        <v>104</v>
      </c>
      <c r="AN22" s="270"/>
      <c r="AO22" s="271">
        <f t="shared" si="25"/>
        <v>0</v>
      </c>
      <c r="AP22" s="271"/>
      <c r="AQ22" s="273" t="e">
        <f t="shared" si="67"/>
        <v>#N/A</v>
      </c>
      <c r="AR22" s="273" t="e">
        <f t="shared" si="67"/>
        <v>#N/A</v>
      </c>
      <c r="AS22" s="285">
        <v>2875</v>
      </c>
      <c r="AT22" s="274">
        <f t="shared" si="22"/>
        <v>160</v>
      </c>
      <c r="AU22" s="267" t="e">
        <f t="shared" si="37"/>
        <v>#N/A</v>
      </c>
      <c r="AV22" s="275" t="e">
        <f t="shared" si="34"/>
        <v>#N/A</v>
      </c>
      <c r="AW22" s="267" t="e">
        <f t="shared" si="58"/>
        <v>#N/A</v>
      </c>
      <c r="AX22" s="275" t="e">
        <f t="shared" si="27"/>
        <v>#N/A</v>
      </c>
      <c r="AY22" s="267" t="e">
        <f t="shared" si="59"/>
        <v>#N/A</v>
      </c>
      <c r="AZ22" s="275" t="e">
        <f t="shared" si="28"/>
        <v>#N/A</v>
      </c>
      <c r="BA22" s="267" t="e">
        <f t="shared" si="60"/>
        <v>#N/A</v>
      </c>
      <c r="BB22" s="275" t="e">
        <f t="shared" si="29"/>
        <v>#N/A</v>
      </c>
      <c r="BC22" s="267" t="e">
        <f t="shared" si="61"/>
        <v>#N/A</v>
      </c>
      <c r="BD22" s="275" t="e">
        <f t="shared" si="30"/>
        <v>#N/A</v>
      </c>
      <c r="BE22" s="267" t="e">
        <f t="shared" si="62"/>
        <v>#N/A</v>
      </c>
      <c r="BF22" s="275" t="e">
        <f t="shared" si="31"/>
        <v>#N/A</v>
      </c>
      <c r="BG22" s="267" t="e">
        <f t="shared" si="63"/>
        <v>#N/A</v>
      </c>
      <c r="BH22" s="275" t="e">
        <f t="shared" si="35"/>
        <v>#N/A</v>
      </c>
      <c r="BI22" s="267"/>
      <c r="BJ22" s="275">
        <f t="shared" si="64"/>
        <v>0</v>
      </c>
      <c r="BK22" s="267"/>
      <c r="BL22" s="275">
        <f t="shared" si="36"/>
        <v>0</v>
      </c>
      <c r="BM22" s="284">
        <v>99</v>
      </c>
      <c r="BN22" s="276"/>
      <c r="BO22" s="271"/>
      <c r="BP22" s="277" t="e">
        <f t="shared" si="32"/>
        <v>#N/A</v>
      </c>
      <c r="BQ22" s="273"/>
      <c r="BR22" s="273"/>
      <c r="BS22" s="273" t="e">
        <f t="shared" si="33"/>
        <v>#N/A</v>
      </c>
    </row>
    <row r="23" spans="1:71">
      <c r="A23" s="257">
        <f t="shared" si="12"/>
        <v>44918</v>
      </c>
      <c r="B23" s="258">
        <v>20</v>
      </c>
      <c r="C23" s="283">
        <f>[1]master!K24</f>
        <v>2340</v>
      </c>
      <c r="D23" s="260">
        <f t="shared" si="13"/>
        <v>140</v>
      </c>
      <c r="E23" s="261" t="e">
        <f t="shared" si="38"/>
        <v>#N/A</v>
      </c>
      <c r="F23" s="265" t="e">
        <f t="shared" si="39"/>
        <v>#N/A</v>
      </c>
      <c r="G23" s="263" t="e">
        <f t="shared" si="40"/>
        <v>#N/A</v>
      </c>
      <c r="H23" s="264" t="e">
        <f t="shared" si="41"/>
        <v>#N/A</v>
      </c>
      <c r="I23" s="263" t="e">
        <f t="shared" si="42"/>
        <v>#N/A</v>
      </c>
      <c r="J23" s="264" t="e">
        <f t="shared" si="65"/>
        <v>#N/A</v>
      </c>
      <c r="K23" s="263" t="e">
        <f t="shared" si="43"/>
        <v>#N/A</v>
      </c>
      <c r="L23" s="264" t="e">
        <f t="shared" si="3"/>
        <v>#N/A</v>
      </c>
      <c r="M23" s="263" t="e">
        <f t="shared" si="44"/>
        <v>#N/A</v>
      </c>
      <c r="N23" s="264" t="e">
        <f t="shared" si="4"/>
        <v>#N/A</v>
      </c>
      <c r="O23" s="263" t="e">
        <f t="shared" si="45"/>
        <v>#N/A</v>
      </c>
      <c r="P23" s="264" t="e">
        <f t="shared" si="5"/>
        <v>#N/A</v>
      </c>
      <c r="Q23" s="263" t="e">
        <f t="shared" si="46"/>
        <v>#N/A</v>
      </c>
      <c r="R23" s="264" t="e">
        <f t="shared" si="6"/>
        <v>#N/A</v>
      </c>
      <c r="S23" s="263" t="e">
        <f t="shared" si="47"/>
        <v>#N/A</v>
      </c>
      <c r="T23" s="264" t="e">
        <f t="shared" si="7"/>
        <v>#N/A</v>
      </c>
      <c r="U23" s="263" t="e">
        <f t="shared" si="48"/>
        <v>#N/A</v>
      </c>
      <c r="V23" s="265" t="e">
        <f t="shared" si="8"/>
        <v>#N/A</v>
      </c>
      <c r="W23" s="263" t="e">
        <f t="shared" si="49"/>
        <v>#N/A</v>
      </c>
      <c r="X23" s="265" t="e">
        <f t="shared" si="15"/>
        <v>#N/A</v>
      </c>
      <c r="Y23" s="263" t="e">
        <f t="shared" si="50"/>
        <v>#N/A</v>
      </c>
      <c r="Z23" s="265" t="e">
        <f t="shared" si="51"/>
        <v>#N/A</v>
      </c>
      <c r="AA23" s="263" t="e">
        <f t="shared" si="52"/>
        <v>#N/A</v>
      </c>
      <c r="AB23" s="265" t="e">
        <f t="shared" si="17"/>
        <v>#N/A</v>
      </c>
      <c r="AC23" s="263" t="e">
        <f t="shared" si="53"/>
        <v>#N/A</v>
      </c>
      <c r="AD23" s="265" t="e">
        <f t="shared" si="18"/>
        <v>#N/A</v>
      </c>
      <c r="AE23" s="267" t="e">
        <f t="shared" si="54"/>
        <v>#N/A</v>
      </c>
      <c r="AF23" s="265" t="e">
        <f t="shared" si="19"/>
        <v>#N/A</v>
      </c>
      <c r="AG23" s="267" t="e">
        <f t="shared" si="55"/>
        <v>#N/A</v>
      </c>
      <c r="AH23" s="265" t="e">
        <f t="shared" si="20"/>
        <v>#N/A</v>
      </c>
      <c r="AI23" s="267" t="e">
        <f t="shared" si="56"/>
        <v>#N/A</v>
      </c>
      <c r="AJ23" s="265" t="e">
        <f t="shared" si="21"/>
        <v>#N/A</v>
      </c>
      <c r="AK23" s="267" t="e">
        <f t="shared" si="57"/>
        <v>#N/A</v>
      </c>
      <c r="AL23" s="279" t="e">
        <f t="shared" si="24"/>
        <v>#N/A</v>
      </c>
      <c r="AM23" s="284">
        <v>110</v>
      </c>
      <c r="AN23" s="270"/>
      <c r="AO23" s="271">
        <f t="shared" si="25"/>
        <v>0</v>
      </c>
      <c r="AP23" s="271"/>
      <c r="AQ23" s="273" t="e">
        <f t="shared" si="67"/>
        <v>#N/A</v>
      </c>
      <c r="AR23" s="273" t="e">
        <f t="shared" si="67"/>
        <v>#N/A</v>
      </c>
      <c r="AS23" s="285">
        <v>3035</v>
      </c>
      <c r="AT23" s="274">
        <f t="shared" si="22"/>
        <v>160</v>
      </c>
      <c r="AU23" s="267" t="e">
        <f t="shared" si="37"/>
        <v>#N/A</v>
      </c>
      <c r="AV23" s="275" t="e">
        <f>AU23-AU22</f>
        <v>#N/A</v>
      </c>
      <c r="AW23" s="267" t="e">
        <f t="shared" si="58"/>
        <v>#N/A</v>
      </c>
      <c r="AX23" s="275" t="e">
        <f t="shared" si="27"/>
        <v>#N/A</v>
      </c>
      <c r="AY23" s="267" t="e">
        <f t="shared" si="59"/>
        <v>#N/A</v>
      </c>
      <c r="AZ23" s="275" t="e">
        <f t="shared" si="28"/>
        <v>#N/A</v>
      </c>
      <c r="BA23" s="267" t="e">
        <f t="shared" si="60"/>
        <v>#N/A</v>
      </c>
      <c r="BB23" s="275" t="e">
        <f t="shared" si="29"/>
        <v>#N/A</v>
      </c>
      <c r="BC23" s="267" t="e">
        <f t="shared" si="61"/>
        <v>#N/A</v>
      </c>
      <c r="BD23" s="275" t="e">
        <f t="shared" si="30"/>
        <v>#N/A</v>
      </c>
      <c r="BE23" s="267" t="e">
        <f t="shared" si="62"/>
        <v>#N/A</v>
      </c>
      <c r="BF23" s="275" t="e">
        <f t="shared" si="31"/>
        <v>#N/A</v>
      </c>
      <c r="BG23" s="267" t="e">
        <f t="shared" si="63"/>
        <v>#N/A</v>
      </c>
      <c r="BH23" s="275" t="e">
        <f t="shared" si="35"/>
        <v>#N/A</v>
      </c>
      <c r="BI23" s="267"/>
      <c r="BJ23" s="275">
        <f>BI23-BI22</f>
        <v>0</v>
      </c>
      <c r="BK23" s="267"/>
      <c r="BL23" s="275">
        <f>BK23-BK22</f>
        <v>0</v>
      </c>
      <c r="BM23" s="284">
        <v>101</v>
      </c>
      <c r="BN23" s="276"/>
      <c r="BO23" s="271"/>
      <c r="BP23" s="277" t="e">
        <f t="shared" si="32"/>
        <v>#N/A</v>
      </c>
      <c r="BQ23" s="273"/>
      <c r="BR23" s="273"/>
      <c r="BS23" s="273" t="e">
        <f t="shared" si="33"/>
        <v>#N/A</v>
      </c>
    </row>
    <row r="24" spans="1:71">
      <c r="A24" s="257">
        <f t="shared" si="12"/>
        <v>44925</v>
      </c>
      <c r="B24" s="258">
        <v>21</v>
      </c>
      <c r="C24" s="283">
        <f>[1]master!K25</f>
        <v>2505</v>
      </c>
      <c r="D24" s="260">
        <f t="shared" si="13"/>
        <v>165</v>
      </c>
      <c r="E24" s="261" t="e">
        <f t="shared" si="38"/>
        <v>#N/A</v>
      </c>
      <c r="F24" s="265" t="e">
        <f t="shared" si="39"/>
        <v>#N/A</v>
      </c>
      <c r="G24" s="263" t="e">
        <f t="shared" si="40"/>
        <v>#N/A</v>
      </c>
      <c r="H24" s="264" t="e">
        <f t="shared" si="41"/>
        <v>#N/A</v>
      </c>
      <c r="I24" s="263" t="e">
        <f t="shared" si="42"/>
        <v>#N/A</v>
      </c>
      <c r="J24" s="264" t="e">
        <f t="shared" si="65"/>
        <v>#N/A</v>
      </c>
      <c r="K24" s="263" t="e">
        <f t="shared" si="43"/>
        <v>#N/A</v>
      </c>
      <c r="L24" s="264" t="e">
        <f t="shared" si="3"/>
        <v>#N/A</v>
      </c>
      <c r="M24" s="263" t="e">
        <f t="shared" si="44"/>
        <v>#N/A</v>
      </c>
      <c r="N24" s="264" t="e">
        <f t="shared" si="4"/>
        <v>#N/A</v>
      </c>
      <c r="O24" s="263" t="e">
        <f t="shared" si="45"/>
        <v>#N/A</v>
      </c>
      <c r="P24" s="264" t="e">
        <f t="shared" si="5"/>
        <v>#N/A</v>
      </c>
      <c r="Q24" s="263" t="e">
        <f t="shared" si="46"/>
        <v>#N/A</v>
      </c>
      <c r="R24" s="264" t="e">
        <f t="shared" si="6"/>
        <v>#N/A</v>
      </c>
      <c r="S24" s="263" t="e">
        <f t="shared" si="47"/>
        <v>#N/A</v>
      </c>
      <c r="T24" s="264" t="e">
        <f t="shared" si="7"/>
        <v>#N/A</v>
      </c>
      <c r="U24" s="263" t="e">
        <f t="shared" si="48"/>
        <v>#N/A</v>
      </c>
      <c r="V24" s="265" t="e">
        <f t="shared" si="8"/>
        <v>#N/A</v>
      </c>
      <c r="W24" s="263" t="e">
        <f t="shared" si="49"/>
        <v>#N/A</v>
      </c>
      <c r="X24" s="265" t="e">
        <f t="shared" si="15"/>
        <v>#N/A</v>
      </c>
      <c r="Y24" s="263" t="e">
        <f t="shared" si="50"/>
        <v>#N/A</v>
      </c>
      <c r="Z24" s="265" t="e">
        <f t="shared" si="51"/>
        <v>#N/A</v>
      </c>
      <c r="AA24" s="263" t="e">
        <f t="shared" si="52"/>
        <v>#N/A</v>
      </c>
      <c r="AB24" s="265" t="e">
        <f t="shared" si="17"/>
        <v>#N/A</v>
      </c>
      <c r="AC24" s="263" t="e">
        <f t="shared" si="53"/>
        <v>#N/A</v>
      </c>
      <c r="AD24" s="265" t="e">
        <f t="shared" si="18"/>
        <v>#N/A</v>
      </c>
      <c r="AE24" s="267" t="e">
        <f t="shared" si="54"/>
        <v>#N/A</v>
      </c>
      <c r="AF24" s="265" t="e">
        <f t="shared" si="19"/>
        <v>#N/A</v>
      </c>
      <c r="AG24" s="267" t="e">
        <f t="shared" si="55"/>
        <v>#N/A</v>
      </c>
      <c r="AH24" s="265" t="e">
        <f t="shared" si="20"/>
        <v>#N/A</v>
      </c>
      <c r="AI24" s="267" t="e">
        <f t="shared" si="56"/>
        <v>#N/A</v>
      </c>
      <c r="AJ24" s="265" t="e">
        <f t="shared" si="21"/>
        <v>#N/A</v>
      </c>
      <c r="AK24" s="267" t="e">
        <f t="shared" si="57"/>
        <v>#N/A</v>
      </c>
      <c r="AL24" s="279" t="e">
        <f t="shared" si="24"/>
        <v>#N/A</v>
      </c>
      <c r="AM24" s="284">
        <v>114</v>
      </c>
      <c r="AN24" s="270"/>
      <c r="AO24" s="271">
        <f t="shared" si="25"/>
        <v>0</v>
      </c>
      <c r="AP24" s="271"/>
      <c r="AQ24" s="273" t="e">
        <f t="shared" si="67"/>
        <v>#N/A</v>
      </c>
      <c r="AR24" s="273" t="e">
        <f t="shared" si="67"/>
        <v>#N/A</v>
      </c>
      <c r="AS24" s="285">
        <v>3195</v>
      </c>
      <c r="AT24" s="274">
        <f t="shared" si="22"/>
        <v>160</v>
      </c>
      <c r="AU24" s="267" t="e">
        <f t="shared" si="37"/>
        <v>#N/A</v>
      </c>
      <c r="AV24" s="275" t="e">
        <f t="shared" ref="AV24:AV31" si="68">AU24-AU23</f>
        <v>#N/A</v>
      </c>
      <c r="AW24" s="267" t="e">
        <f t="shared" si="58"/>
        <v>#N/A</v>
      </c>
      <c r="AX24" s="275" t="e">
        <f t="shared" si="27"/>
        <v>#N/A</v>
      </c>
      <c r="AY24" s="267" t="e">
        <f t="shared" si="59"/>
        <v>#N/A</v>
      </c>
      <c r="AZ24" s="275" t="e">
        <f t="shared" si="28"/>
        <v>#N/A</v>
      </c>
      <c r="BA24" s="267" t="e">
        <f t="shared" si="60"/>
        <v>#N/A</v>
      </c>
      <c r="BB24" s="275" t="e">
        <f t="shared" si="29"/>
        <v>#N/A</v>
      </c>
      <c r="BC24" s="267" t="e">
        <f t="shared" si="61"/>
        <v>#N/A</v>
      </c>
      <c r="BD24" s="275" t="e">
        <f t="shared" si="30"/>
        <v>#N/A</v>
      </c>
      <c r="BE24" s="267" t="e">
        <f t="shared" si="62"/>
        <v>#N/A</v>
      </c>
      <c r="BF24" s="275" t="e">
        <f t="shared" si="31"/>
        <v>#N/A</v>
      </c>
      <c r="BG24" s="267" t="e">
        <f t="shared" si="63"/>
        <v>#N/A</v>
      </c>
      <c r="BH24" s="275" t="e">
        <f t="shared" si="35"/>
        <v>#N/A</v>
      </c>
      <c r="BI24" s="267"/>
      <c r="BJ24" s="275">
        <f t="shared" ref="BJ24:BJ31" si="69">BI24-BI23</f>
        <v>0</v>
      </c>
      <c r="BK24" s="267"/>
      <c r="BL24" s="275">
        <f t="shared" ref="BL24:BL31" si="70">BK24-BK23</f>
        <v>0</v>
      </c>
      <c r="BM24" s="284">
        <v>104</v>
      </c>
      <c r="BN24" s="276"/>
      <c r="BO24" s="271"/>
      <c r="BP24" s="277" t="e">
        <f t="shared" si="32"/>
        <v>#N/A</v>
      </c>
      <c r="BQ24" s="273"/>
      <c r="BR24" s="273"/>
      <c r="BS24" s="273" t="e">
        <f t="shared" si="33"/>
        <v>#N/A</v>
      </c>
    </row>
    <row r="25" spans="1:71">
      <c r="A25" s="257">
        <f t="shared" si="12"/>
        <v>44932</v>
      </c>
      <c r="B25" s="258">
        <v>22</v>
      </c>
      <c r="C25" s="283">
        <f>[1]master!K26</f>
        <v>2675</v>
      </c>
      <c r="D25" s="260">
        <f t="shared" si="13"/>
        <v>170</v>
      </c>
      <c r="E25" s="261" t="e">
        <f t="shared" si="38"/>
        <v>#N/A</v>
      </c>
      <c r="F25" s="265" t="e">
        <f t="shared" si="39"/>
        <v>#N/A</v>
      </c>
      <c r="G25" s="263" t="e">
        <f t="shared" si="40"/>
        <v>#N/A</v>
      </c>
      <c r="H25" s="264" t="e">
        <f t="shared" si="41"/>
        <v>#N/A</v>
      </c>
      <c r="I25" s="263" t="e">
        <f t="shared" si="42"/>
        <v>#N/A</v>
      </c>
      <c r="J25" s="264" t="e">
        <f t="shared" si="65"/>
        <v>#N/A</v>
      </c>
      <c r="K25" s="263" t="e">
        <f t="shared" si="43"/>
        <v>#N/A</v>
      </c>
      <c r="L25" s="264" t="e">
        <f t="shared" si="3"/>
        <v>#N/A</v>
      </c>
      <c r="M25" s="263" t="e">
        <f t="shared" si="44"/>
        <v>#N/A</v>
      </c>
      <c r="N25" s="264" t="e">
        <f t="shared" si="4"/>
        <v>#N/A</v>
      </c>
      <c r="O25" s="263" t="e">
        <f t="shared" si="45"/>
        <v>#N/A</v>
      </c>
      <c r="P25" s="264" t="e">
        <f t="shared" si="5"/>
        <v>#N/A</v>
      </c>
      <c r="Q25" s="263" t="e">
        <f t="shared" si="46"/>
        <v>#N/A</v>
      </c>
      <c r="R25" s="264" t="e">
        <f t="shared" si="6"/>
        <v>#N/A</v>
      </c>
      <c r="S25" s="263" t="e">
        <f t="shared" si="47"/>
        <v>#N/A</v>
      </c>
      <c r="T25" s="264" t="e">
        <f t="shared" si="7"/>
        <v>#N/A</v>
      </c>
      <c r="U25" s="263" t="e">
        <f t="shared" si="48"/>
        <v>#N/A</v>
      </c>
      <c r="V25" s="265" t="e">
        <f t="shared" si="8"/>
        <v>#N/A</v>
      </c>
      <c r="W25" s="263" t="e">
        <f t="shared" si="49"/>
        <v>#N/A</v>
      </c>
      <c r="X25" s="265" t="e">
        <f t="shared" si="15"/>
        <v>#N/A</v>
      </c>
      <c r="Y25" s="263" t="e">
        <f t="shared" si="50"/>
        <v>#N/A</v>
      </c>
      <c r="Z25" s="265" t="e">
        <f t="shared" si="51"/>
        <v>#N/A</v>
      </c>
      <c r="AA25" s="263" t="e">
        <f t="shared" si="52"/>
        <v>#N/A</v>
      </c>
      <c r="AB25" s="265" t="e">
        <f t="shared" si="17"/>
        <v>#N/A</v>
      </c>
      <c r="AC25" s="263" t="e">
        <f t="shared" si="53"/>
        <v>#N/A</v>
      </c>
      <c r="AD25" s="265" t="e">
        <f t="shared" si="18"/>
        <v>#N/A</v>
      </c>
      <c r="AE25" s="267" t="e">
        <f t="shared" si="54"/>
        <v>#N/A</v>
      </c>
      <c r="AF25" s="265" t="e">
        <f t="shared" si="19"/>
        <v>#N/A</v>
      </c>
      <c r="AG25" s="267" t="e">
        <f t="shared" si="55"/>
        <v>#N/A</v>
      </c>
      <c r="AH25" s="265" t="e">
        <f t="shared" si="20"/>
        <v>#N/A</v>
      </c>
      <c r="AI25" s="267" t="e">
        <f t="shared" si="56"/>
        <v>#N/A</v>
      </c>
      <c r="AJ25" s="265" t="e">
        <f t="shared" si="21"/>
        <v>#N/A</v>
      </c>
      <c r="AK25" s="267" t="e">
        <f t="shared" si="57"/>
        <v>#N/A</v>
      </c>
      <c r="AL25" s="279" t="e">
        <f t="shared" si="24"/>
        <v>#N/A</v>
      </c>
      <c r="AM25" s="284">
        <v>117</v>
      </c>
      <c r="AN25" s="286"/>
      <c r="AO25" s="271">
        <f t="shared" si="25"/>
        <v>0</v>
      </c>
      <c r="AP25" s="271"/>
      <c r="AQ25" s="273" t="e">
        <f t="shared" si="67"/>
        <v>#N/A</v>
      </c>
      <c r="AR25" s="273" t="e">
        <f t="shared" si="67"/>
        <v>#N/A</v>
      </c>
      <c r="AS25" s="285">
        <v>3355</v>
      </c>
      <c r="AT25" s="274">
        <f t="shared" si="22"/>
        <v>160</v>
      </c>
      <c r="AU25" s="267" t="e">
        <f t="shared" si="37"/>
        <v>#N/A</v>
      </c>
      <c r="AV25" s="275" t="e">
        <f t="shared" si="68"/>
        <v>#N/A</v>
      </c>
      <c r="AW25" s="267" t="e">
        <f t="shared" si="58"/>
        <v>#N/A</v>
      </c>
      <c r="AX25" s="275" t="e">
        <f t="shared" si="27"/>
        <v>#N/A</v>
      </c>
      <c r="AY25" s="267" t="e">
        <f t="shared" si="59"/>
        <v>#N/A</v>
      </c>
      <c r="AZ25" s="275" t="e">
        <f t="shared" si="28"/>
        <v>#N/A</v>
      </c>
      <c r="BA25" s="267" t="e">
        <f t="shared" si="60"/>
        <v>#N/A</v>
      </c>
      <c r="BB25" s="275" t="e">
        <f t="shared" si="29"/>
        <v>#N/A</v>
      </c>
      <c r="BC25" s="267" t="e">
        <f t="shared" si="61"/>
        <v>#N/A</v>
      </c>
      <c r="BD25" s="275" t="e">
        <f t="shared" si="30"/>
        <v>#N/A</v>
      </c>
      <c r="BE25" s="267" t="e">
        <f t="shared" si="62"/>
        <v>#N/A</v>
      </c>
      <c r="BF25" s="275" t="e">
        <f t="shared" si="31"/>
        <v>#N/A</v>
      </c>
      <c r="BG25" s="267" t="e">
        <f t="shared" si="63"/>
        <v>#N/A</v>
      </c>
      <c r="BH25" s="275" t="e">
        <f t="shared" si="35"/>
        <v>#N/A</v>
      </c>
      <c r="BI25" s="267"/>
      <c r="BJ25" s="275">
        <f t="shared" si="69"/>
        <v>0</v>
      </c>
      <c r="BK25" s="267"/>
      <c r="BL25" s="275">
        <f t="shared" si="70"/>
        <v>0</v>
      </c>
      <c r="BM25" s="284">
        <v>110</v>
      </c>
      <c r="BN25" s="276"/>
      <c r="BO25" s="271"/>
      <c r="BP25" s="277" t="e">
        <f t="shared" si="32"/>
        <v>#N/A</v>
      </c>
      <c r="BQ25" s="273"/>
      <c r="BR25" s="273"/>
      <c r="BS25" s="273" t="e">
        <f t="shared" si="33"/>
        <v>#N/A</v>
      </c>
    </row>
    <row r="26" spans="1:71">
      <c r="A26" s="257">
        <f t="shared" si="12"/>
        <v>44939</v>
      </c>
      <c r="B26" s="258">
        <v>23</v>
      </c>
      <c r="C26" s="283">
        <f>[1]master!K27</f>
        <v>2825</v>
      </c>
      <c r="D26" s="260">
        <f t="shared" si="13"/>
        <v>150</v>
      </c>
      <c r="E26" s="261" t="e">
        <f t="shared" si="38"/>
        <v>#N/A</v>
      </c>
      <c r="F26" s="265" t="e">
        <f t="shared" si="39"/>
        <v>#N/A</v>
      </c>
      <c r="G26" s="263" t="e">
        <f t="shared" si="40"/>
        <v>#N/A</v>
      </c>
      <c r="H26" s="264" t="e">
        <f t="shared" si="41"/>
        <v>#N/A</v>
      </c>
      <c r="I26" s="263" t="e">
        <f t="shared" si="42"/>
        <v>#N/A</v>
      </c>
      <c r="J26" s="264" t="e">
        <f t="shared" si="65"/>
        <v>#N/A</v>
      </c>
      <c r="K26" s="263" t="e">
        <f t="shared" si="43"/>
        <v>#N/A</v>
      </c>
      <c r="L26" s="264" t="e">
        <f t="shared" si="3"/>
        <v>#N/A</v>
      </c>
      <c r="M26" s="263" t="e">
        <f t="shared" si="44"/>
        <v>#N/A</v>
      </c>
      <c r="N26" s="264" t="e">
        <f t="shared" si="4"/>
        <v>#N/A</v>
      </c>
      <c r="O26" s="263" t="e">
        <f t="shared" si="45"/>
        <v>#N/A</v>
      </c>
      <c r="P26" s="264" t="e">
        <f t="shared" si="5"/>
        <v>#N/A</v>
      </c>
      <c r="Q26" s="263" t="e">
        <f t="shared" si="46"/>
        <v>#N/A</v>
      </c>
      <c r="R26" s="264" t="e">
        <f t="shared" si="6"/>
        <v>#N/A</v>
      </c>
      <c r="S26" s="263" t="e">
        <f t="shared" si="47"/>
        <v>#N/A</v>
      </c>
      <c r="T26" s="264" t="e">
        <f t="shared" si="7"/>
        <v>#N/A</v>
      </c>
      <c r="U26" s="263" t="e">
        <f t="shared" si="48"/>
        <v>#N/A</v>
      </c>
      <c r="V26" s="265" t="e">
        <f t="shared" si="8"/>
        <v>#N/A</v>
      </c>
      <c r="W26" s="263" t="e">
        <f t="shared" si="49"/>
        <v>#N/A</v>
      </c>
      <c r="X26" s="265" t="e">
        <f t="shared" si="15"/>
        <v>#N/A</v>
      </c>
      <c r="Y26" s="263" t="e">
        <f t="shared" si="50"/>
        <v>#N/A</v>
      </c>
      <c r="Z26" s="265" t="e">
        <f t="shared" si="51"/>
        <v>#N/A</v>
      </c>
      <c r="AA26" s="263" t="e">
        <f t="shared" si="52"/>
        <v>#N/A</v>
      </c>
      <c r="AB26" s="265" t="e">
        <f t="shared" si="17"/>
        <v>#N/A</v>
      </c>
      <c r="AC26" s="263" t="e">
        <f t="shared" si="53"/>
        <v>#N/A</v>
      </c>
      <c r="AD26" s="265" t="e">
        <f t="shared" si="18"/>
        <v>#N/A</v>
      </c>
      <c r="AE26" s="267" t="e">
        <f t="shared" si="54"/>
        <v>#N/A</v>
      </c>
      <c r="AF26" s="265" t="e">
        <f t="shared" si="19"/>
        <v>#N/A</v>
      </c>
      <c r="AG26" s="267" t="e">
        <f t="shared" si="55"/>
        <v>#N/A</v>
      </c>
      <c r="AH26" s="265" t="e">
        <f t="shared" si="20"/>
        <v>#N/A</v>
      </c>
      <c r="AI26" s="267" t="e">
        <f t="shared" si="56"/>
        <v>#N/A</v>
      </c>
      <c r="AJ26" s="265" t="e">
        <f t="shared" si="21"/>
        <v>#N/A</v>
      </c>
      <c r="AK26" s="267" t="e">
        <f t="shared" si="57"/>
        <v>#N/A</v>
      </c>
      <c r="AL26" s="279" t="e">
        <f t="shared" si="24"/>
        <v>#N/A</v>
      </c>
      <c r="AM26" s="284">
        <v>119</v>
      </c>
      <c r="AN26" s="286"/>
      <c r="AO26" s="271">
        <f t="shared" si="25"/>
        <v>0</v>
      </c>
      <c r="AP26" s="271"/>
      <c r="AQ26" s="273" t="e">
        <f t="shared" si="67"/>
        <v>#N/A</v>
      </c>
      <c r="AR26" s="273" t="e">
        <f t="shared" si="67"/>
        <v>#N/A</v>
      </c>
      <c r="AS26" s="285">
        <v>3515</v>
      </c>
      <c r="AT26" s="274">
        <f t="shared" si="22"/>
        <v>160</v>
      </c>
      <c r="AU26" s="267" t="e">
        <f t="shared" si="37"/>
        <v>#N/A</v>
      </c>
      <c r="AV26" s="275" t="e">
        <f t="shared" si="68"/>
        <v>#N/A</v>
      </c>
      <c r="AW26" s="267" t="e">
        <f t="shared" si="58"/>
        <v>#N/A</v>
      </c>
      <c r="AX26" s="275" t="e">
        <f t="shared" si="27"/>
        <v>#N/A</v>
      </c>
      <c r="AY26" s="267" t="e">
        <f t="shared" si="59"/>
        <v>#N/A</v>
      </c>
      <c r="AZ26" s="275" t="e">
        <f t="shared" si="28"/>
        <v>#N/A</v>
      </c>
      <c r="BA26" s="267" t="e">
        <f t="shared" si="60"/>
        <v>#N/A</v>
      </c>
      <c r="BB26" s="275" t="e">
        <f t="shared" si="29"/>
        <v>#N/A</v>
      </c>
      <c r="BC26" s="267" t="e">
        <f t="shared" si="61"/>
        <v>#N/A</v>
      </c>
      <c r="BD26" s="275" t="e">
        <f t="shared" si="30"/>
        <v>#N/A</v>
      </c>
      <c r="BE26" s="267" t="e">
        <f t="shared" si="62"/>
        <v>#N/A</v>
      </c>
      <c r="BF26" s="275" t="e">
        <f t="shared" si="31"/>
        <v>#N/A</v>
      </c>
      <c r="BG26" s="267" t="e">
        <f t="shared" si="63"/>
        <v>#N/A</v>
      </c>
      <c r="BH26" s="275" t="e">
        <f t="shared" si="35"/>
        <v>#N/A</v>
      </c>
      <c r="BI26" s="267"/>
      <c r="BJ26" s="275">
        <f t="shared" si="69"/>
        <v>0</v>
      </c>
      <c r="BK26" s="267"/>
      <c r="BL26" s="275">
        <f t="shared" si="70"/>
        <v>0</v>
      </c>
      <c r="BM26" s="284">
        <v>115</v>
      </c>
      <c r="BN26" s="276"/>
      <c r="BO26" s="271"/>
      <c r="BP26" s="277" t="e">
        <f t="shared" si="32"/>
        <v>#N/A</v>
      </c>
      <c r="BQ26" s="273"/>
      <c r="BR26" s="273"/>
      <c r="BS26" s="273" t="e">
        <f t="shared" si="33"/>
        <v>#N/A</v>
      </c>
    </row>
    <row r="27" spans="1:71">
      <c r="A27" s="257">
        <f t="shared" si="12"/>
        <v>44946</v>
      </c>
      <c r="B27" s="258">
        <v>24</v>
      </c>
      <c r="C27" s="283">
        <f>[1]master!K28</f>
        <v>2965</v>
      </c>
      <c r="D27" s="260">
        <f t="shared" si="13"/>
        <v>140</v>
      </c>
      <c r="E27" s="261" t="e">
        <f t="shared" si="38"/>
        <v>#N/A</v>
      </c>
      <c r="F27" s="265" t="e">
        <f t="shared" si="39"/>
        <v>#N/A</v>
      </c>
      <c r="G27" s="263" t="e">
        <f t="shared" si="40"/>
        <v>#N/A</v>
      </c>
      <c r="H27" s="264" t="e">
        <f t="shared" si="41"/>
        <v>#N/A</v>
      </c>
      <c r="I27" s="263" t="e">
        <f t="shared" si="42"/>
        <v>#N/A</v>
      </c>
      <c r="J27" s="264" t="e">
        <f t="shared" si="65"/>
        <v>#N/A</v>
      </c>
      <c r="K27" s="263" t="e">
        <f t="shared" si="43"/>
        <v>#N/A</v>
      </c>
      <c r="L27" s="264" t="e">
        <f t="shared" si="3"/>
        <v>#N/A</v>
      </c>
      <c r="M27" s="263" t="e">
        <f t="shared" si="44"/>
        <v>#N/A</v>
      </c>
      <c r="N27" s="264" t="e">
        <f t="shared" si="4"/>
        <v>#N/A</v>
      </c>
      <c r="O27" s="263" t="e">
        <f t="shared" si="45"/>
        <v>#N/A</v>
      </c>
      <c r="P27" s="264" t="e">
        <f t="shared" si="5"/>
        <v>#N/A</v>
      </c>
      <c r="Q27" s="263" t="e">
        <f t="shared" si="46"/>
        <v>#N/A</v>
      </c>
      <c r="R27" s="264" t="e">
        <f t="shared" si="6"/>
        <v>#N/A</v>
      </c>
      <c r="S27" s="263" t="e">
        <f t="shared" si="47"/>
        <v>#N/A</v>
      </c>
      <c r="T27" s="264" t="e">
        <f t="shared" si="7"/>
        <v>#N/A</v>
      </c>
      <c r="U27" s="263" t="e">
        <f t="shared" si="48"/>
        <v>#N/A</v>
      </c>
      <c r="V27" s="265" t="e">
        <f t="shared" si="8"/>
        <v>#N/A</v>
      </c>
      <c r="W27" s="263" t="e">
        <f t="shared" si="49"/>
        <v>#N/A</v>
      </c>
      <c r="X27" s="265" t="e">
        <f t="shared" si="15"/>
        <v>#N/A</v>
      </c>
      <c r="Y27" s="263" t="e">
        <f t="shared" si="50"/>
        <v>#N/A</v>
      </c>
      <c r="Z27" s="265" t="e">
        <f t="shared" si="51"/>
        <v>#N/A</v>
      </c>
      <c r="AA27" s="263" t="e">
        <f t="shared" si="52"/>
        <v>#N/A</v>
      </c>
      <c r="AB27" s="265" t="e">
        <f t="shared" si="17"/>
        <v>#N/A</v>
      </c>
      <c r="AC27" s="263" t="e">
        <f t="shared" si="53"/>
        <v>#N/A</v>
      </c>
      <c r="AD27" s="265" t="e">
        <f t="shared" si="18"/>
        <v>#N/A</v>
      </c>
      <c r="AE27" s="267" t="e">
        <f t="shared" si="54"/>
        <v>#N/A</v>
      </c>
      <c r="AF27" s="265" t="e">
        <f t="shared" si="19"/>
        <v>#N/A</v>
      </c>
      <c r="AG27" s="267" t="e">
        <f t="shared" si="55"/>
        <v>#N/A</v>
      </c>
      <c r="AH27" s="265" t="e">
        <f t="shared" si="20"/>
        <v>#N/A</v>
      </c>
      <c r="AI27" s="267" t="e">
        <f t="shared" si="56"/>
        <v>#N/A</v>
      </c>
      <c r="AJ27" s="265" t="e">
        <f t="shared" si="21"/>
        <v>#N/A</v>
      </c>
      <c r="AK27" s="267" t="e">
        <f t="shared" si="57"/>
        <v>#N/A</v>
      </c>
      <c r="AL27" s="279" t="e">
        <f t="shared" si="24"/>
        <v>#N/A</v>
      </c>
      <c r="AM27" s="284">
        <v>121</v>
      </c>
      <c r="AN27" s="286"/>
      <c r="AO27" s="271">
        <f t="shared" si="25"/>
        <v>0</v>
      </c>
      <c r="AP27" s="271"/>
      <c r="AQ27" s="273" t="e">
        <f t="shared" si="67"/>
        <v>#N/A</v>
      </c>
      <c r="AR27" s="273" t="e">
        <f t="shared" si="67"/>
        <v>#N/A</v>
      </c>
      <c r="AS27" s="285">
        <v>3675</v>
      </c>
      <c r="AT27" s="274">
        <f t="shared" si="22"/>
        <v>160</v>
      </c>
      <c r="AU27" s="267" t="e">
        <f t="shared" si="37"/>
        <v>#N/A</v>
      </c>
      <c r="AV27" s="275" t="e">
        <f t="shared" si="68"/>
        <v>#N/A</v>
      </c>
      <c r="AW27" s="267" t="e">
        <f t="shared" si="58"/>
        <v>#N/A</v>
      </c>
      <c r="AX27" s="275" t="e">
        <f t="shared" si="27"/>
        <v>#N/A</v>
      </c>
      <c r="AY27" s="267" t="e">
        <f t="shared" si="59"/>
        <v>#N/A</v>
      </c>
      <c r="AZ27" s="275" t="e">
        <f t="shared" si="28"/>
        <v>#N/A</v>
      </c>
      <c r="BA27" s="267" t="e">
        <f t="shared" si="60"/>
        <v>#N/A</v>
      </c>
      <c r="BB27" s="275" t="e">
        <f t="shared" si="29"/>
        <v>#N/A</v>
      </c>
      <c r="BC27" s="267" t="e">
        <f t="shared" si="61"/>
        <v>#N/A</v>
      </c>
      <c r="BD27" s="275" t="e">
        <f t="shared" si="30"/>
        <v>#N/A</v>
      </c>
      <c r="BE27" s="267" t="e">
        <f t="shared" si="62"/>
        <v>#N/A</v>
      </c>
      <c r="BF27" s="275" t="e">
        <f t="shared" si="31"/>
        <v>#N/A</v>
      </c>
      <c r="BG27" s="267" t="e">
        <f t="shared" si="63"/>
        <v>#N/A</v>
      </c>
      <c r="BH27" s="275" t="e">
        <f t="shared" si="35"/>
        <v>#N/A</v>
      </c>
      <c r="BI27" s="267"/>
      <c r="BJ27" s="275">
        <f t="shared" si="69"/>
        <v>0</v>
      </c>
      <c r="BK27" s="267"/>
      <c r="BL27" s="275">
        <f t="shared" si="70"/>
        <v>0</v>
      </c>
      <c r="BM27" s="284">
        <v>120</v>
      </c>
      <c r="BN27" s="276"/>
      <c r="BO27" s="271"/>
      <c r="BP27" s="277" t="e">
        <f t="shared" si="32"/>
        <v>#N/A</v>
      </c>
      <c r="BQ27" s="273"/>
      <c r="BR27" s="273"/>
      <c r="BS27" s="273" t="e">
        <f t="shared" si="33"/>
        <v>#N/A</v>
      </c>
    </row>
    <row r="28" spans="1:71">
      <c r="A28" s="287">
        <f t="shared" si="12"/>
        <v>44953</v>
      </c>
      <c r="B28" s="288">
        <v>25</v>
      </c>
      <c r="C28" s="289">
        <f>[1]master!K29</f>
        <v>3090</v>
      </c>
      <c r="D28" s="290">
        <f t="shared" si="13"/>
        <v>125</v>
      </c>
      <c r="E28" s="261" t="e">
        <f t="shared" si="38"/>
        <v>#N/A</v>
      </c>
      <c r="F28" s="265" t="e">
        <f t="shared" si="39"/>
        <v>#N/A</v>
      </c>
      <c r="G28" s="263" t="e">
        <f t="shared" si="40"/>
        <v>#N/A</v>
      </c>
      <c r="H28" s="264" t="e">
        <f t="shared" si="41"/>
        <v>#N/A</v>
      </c>
      <c r="I28" s="263" t="e">
        <f t="shared" si="42"/>
        <v>#N/A</v>
      </c>
      <c r="J28" s="264" t="e">
        <f t="shared" si="65"/>
        <v>#N/A</v>
      </c>
      <c r="K28" s="263" t="e">
        <f t="shared" si="43"/>
        <v>#N/A</v>
      </c>
      <c r="L28" s="264" t="e">
        <f t="shared" si="3"/>
        <v>#N/A</v>
      </c>
      <c r="M28" s="263" t="e">
        <f t="shared" si="44"/>
        <v>#N/A</v>
      </c>
      <c r="N28" s="264" t="e">
        <f t="shared" si="4"/>
        <v>#N/A</v>
      </c>
      <c r="O28" s="263" t="e">
        <f t="shared" si="45"/>
        <v>#N/A</v>
      </c>
      <c r="P28" s="264" t="e">
        <f t="shared" si="5"/>
        <v>#N/A</v>
      </c>
      <c r="Q28" s="263" t="e">
        <f t="shared" si="46"/>
        <v>#N/A</v>
      </c>
      <c r="R28" s="264" t="e">
        <f t="shared" si="6"/>
        <v>#N/A</v>
      </c>
      <c r="S28" s="263" t="e">
        <f t="shared" si="47"/>
        <v>#N/A</v>
      </c>
      <c r="T28" s="264" t="e">
        <f t="shared" si="7"/>
        <v>#N/A</v>
      </c>
      <c r="U28" s="263" t="e">
        <f t="shared" si="48"/>
        <v>#N/A</v>
      </c>
      <c r="V28" s="265" t="e">
        <f t="shared" si="8"/>
        <v>#N/A</v>
      </c>
      <c r="W28" s="263" t="e">
        <f t="shared" si="49"/>
        <v>#N/A</v>
      </c>
      <c r="X28" s="265" t="e">
        <f t="shared" si="15"/>
        <v>#N/A</v>
      </c>
      <c r="Y28" s="263" t="e">
        <f t="shared" si="50"/>
        <v>#N/A</v>
      </c>
      <c r="Z28" s="265" t="e">
        <f t="shared" si="51"/>
        <v>#N/A</v>
      </c>
      <c r="AA28" s="263" t="e">
        <f t="shared" si="52"/>
        <v>#N/A</v>
      </c>
      <c r="AB28" s="265" t="e">
        <f t="shared" si="17"/>
        <v>#N/A</v>
      </c>
      <c r="AC28" s="263" t="e">
        <f t="shared" si="53"/>
        <v>#N/A</v>
      </c>
      <c r="AD28" s="265" t="e">
        <f t="shared" si="18"/>
        <v>#N/A</v>
      </c>
      <c r="AE28" s="267" t="e">
        <f t="shared" si="54"/>
        <v>#N/A</v>
      </c>
      <c r="AF28" s="265" t="e">
        <f t="shared" si="19"/>
        <v>#N/A</v>
      </c>
      <c r="AG28" s="267" t="e">
        <f t="shared" si="55"/>
        <v>#N/A</v>
      </c>
      <c r="AH28" s="265" t="e">
        <f t="shared" si="20"/>
        <v>#N/A</v>
      </c>
      <c r="AI28" s="267" t="e">
        <f t="shared" si="56"/>
        <v>#N/A</v>
      </c>
      <c r="AJ28" s="265" t="e">
        <f t="shared" si="21"/>
        <v>#N/A</v>
      </c>
      <c r="AK28" s="267" t="e">
        <f t="shared" si="57"/>
        <v>#N/A</v>
      </c>
      <c r="AL28" s="279" t="e">
        <f t="shared" si="24"/>
        <v>#N/A</v>
      </c>
      <c r="AM28" s="291">
        <v>123</v>
      </c>
      <c r="AN28" s="292"/>
      <c r="AO28" s="293">
        <f t="shared" si="25"/>
        <v>0</v>
      </c>
      <c r="AP28" s="293"/>
      <c r="AQ28" s="294" t="e">
        <f t="shared" si="67"/>
        <v>#N/A</v>
      </c>
      <c r="AR28" s="294" t="e">
        <f t="shared" si="67"/>
        <v>#N/A</v>
      </c>
      <c r="AS28" s="295">
        <v>3825</v>
      </c>
      <c r="AT28" s="274">
        <f t="shared" si="22"/>
        <v>150</v>
      </c>
      <c r="AU28" s="267" t="e">
        <f t="shared" si="37"/>
        <v>#N/A</v>
      </c>
      <c r="AV28" s="296" t="e">
        <f t="shared" si="68"/>
        <v>#N/A</v>
      </c>
      <c r="AW28" s="267" t="e">
        <f t="shared" si="58"/>
        <v>#N/A</v>
      </c>
      <c r="AX28" s="275" t="e">
        <f t="shared" si="27"/>
        <v>#N/A</v>
      </c>
      <c r="AY28" s="267" t="e">
        <f t="shared" si="59"/>
        <v>#N/A</v>
      </c>
      <c r="AZ28" s="275" t="e">
        <f t="shared" si="28"/>
        <v>#N/A</v>
      </c>
      <c r="BA28" s="267" t="e">
        <f t="shared" si="60"/>
        <v>#N/A</v>
      </c>
      <c r="BB28" s="275" t="e">
        <f t="shared" si="29"/>
        <v>#N/A</v>
      </c>
      <c r="BC28" s="267" t="e">
        <f t="shared" si="61"/>
        <v>#N/A</v>
      </c>
      <c r="BD28" s="275" t="e">
        <f t="shared" si="30"/>
        <v>#N/A</v>
      </c>
      <c r="BE28" s="267" t="e">
        <f t="shared" si="62"/>
        <v>#N/A</v>
      </c>
      <c r="BF28" s="275" t="e">
        <f t="shared" si="31"/>
        <v>#N/A</v>
      </c>
      <c r="BG28" s="267" t="e">
        <f t="shared" si="63"/>
        <v>#N/A</v>
      </c>
      <c r="BH28" s="275" t="e">
        <f t="shared" si="35"/>
        <v>#N/A</v>
      </c>
      <c r="BI28" s="297"/>
      <c r="BJ28" s="296">
        <f t="shared" si="69"/>
        <v>0</v>
      </c>
      <c r="BK28" s="297"/>
      <c r="BL28" s="296">
        <f t="shared" si="70"/>
        <v>0</v>
      </c>
      <c r="BM28" s="291">
        <v>125</v>
      </c>
      <c r="BN28" s="294"/>
      <c r="BO28" s="293"/>
      <c r="BP28" s="298" t="e">
        <f t="shared" si="32"/>
        <v>#N/A</v>
      </c>
      <c r="BQ28" s="294"/>
      <c r="BR28" s="294"/>
      <c r="BS28" s="294" t="e">
        <f t="shared" si="33"/>
        <v>#N/A</v>
      </c>
    </row>
    <row r="29" spans="1:71">
      <c r="A29" s="257">
        <v>43570</v>
      </c>
      <c r="B29" s="258">
        <v>26</v>
      </c>
      <c r="C29" s="283">
        <v>3200</v>
      </c>
      <c r="D29" s="260">
        <f t="shared" si="13"/>
        <v>110</v>
      </c>
      <c r="E29" s="261" t="e">
        <f t="shared" si="38"/>
        <v>#N/A</v>
      </c>
      <c r="F29" s="265" t="e">
        <f t="shared" si="39"/>
        <v>#N/A</v>
      </c>
      <c r="G29" s="263" t="e">
        <f t="shared" si="40"/>
        <v>#N/A</v>
      </c>
      <c r="H29" s="264" t="e">
        <f t="shared" si="41"/>
        <v>#N/A</v>
      </c>
      <c r="I29" s="263" t="e">
        <f t="shared" si="42"/>
        <v>#N/A</v>
      </c>
      <c r="J29" s="264" t="e">
        <f t="shared" si="65"/>
        <v>#N/A</v>
      </c>
      <c r="K29" s="263" t="e">
        <f t="shared" si="43"/>
        <v>#N/A</v>
      </c>
      <c r="L29" s="264" t="e">
        <f t="shared" si="3"/>
        <v>#N/A</v>
      </c>
      <c r="M29" s="263" t="e">
        <f t="shared" si="44"/>
        <v>#N/A</v>
      </c>
      <c r="N29" s="264" t="e">
        <f t="shared" si="4"/>
        <v>#N/A</v>
      </c>
      <c r="O29" s="263" t="e">
        <f t="shared" si="45"/>
        <v>#N/A</v>
      </c>
      <c r="P29" s="264" t="e">
        <f t="shared" si="5"/>
        <v>#N/A</v>
      </c>
      <c r="Q29" s="263" t="e">
        <f t="shared" si="46"/>
        <v>#N/A</v>
      </c>
      <c r="R29" s="264" t="e">
        <f t="shared" si="6"/>
        <v>#N/A</v>
      </c>
      <c r="S29" s="263" t="e">
        <f t="shared" si="47"/>
        <v>#N/A</v>
      </c>
      <c r="T29" s="264" t="e">
        <f t="shared" si="7"/>
        <v>#N/A</v>
      </c>
      <c r="U29" s="263" t="e">
        <f t="shared" si="48"/>
        <v>#N/A</v>
      </c>
      <c r="V29" s="265" t="e">
        <f t="shared" si="8"/>
        <v>#N/A</v>
      </c>
      <c r="W29" s="263" t="e">
        <f t="shared" si="49"/>
        <v>#N/A</v>
      </c>
      <c r="X29" s="265" t="e">
        <f t="shared" si="15"/>
        <v>#N/A</v>
      </c>
      <c r="Y29" s="263" t="e">
        <f t="shared" si="50"/>
        <v>#N/A</v>
      </c>
      <c r="Z29" s="265" t="e">
        <f t="shared" si="51"/>
        <v>#N/A</v>
      </c>
      <c r="AA29" s="263" t="e">
        <f t="shared" si="52"/>
        <v>#N/A</v>
      </c>
      <c r="AB29" s="265" t="e">
        <f t="shared" si="17"/>
        <v>#N/A</v>
      </c>
      <c r="AC29" s="263" t="e">
        <f t="shared" si="53"/>
        <v>#N/A</v>
      </c>
      <c r="AD29" s="265" t="e">
        <f t="shared" si="18"/>
        <v>#N/A</v>
      </c>
      <c r="AE29" s="267" t="e">
        <f t="shared" si="54"/>
        <v>#N/A</v>
      </c>
      <c r="AF29" s="265" t="e">
        <f t="shared" si="19"/>
        <v>#N/A</v>
      </c>
      <c r="AG29" s="267" t="e">
        <f t="shared" si="55"/>
        <v>#N/A</v>
      </c>
      <c r="AH29" s="265" t="e">
        <f t="shared" si="20"/>
        <v>#N/A</v>
      </c>
      <c r="AI29" s="267" t="e">
        <f t="shared" si="56"/>
        <v>#N/A</v>
      </c>
      <c r="AJ29" s="265" t="e">
        <f t="shared" si="21"/>
        <v>#N/A</v>
      </c>
      <c r="AK29" s="267" t="e">
        <f t="shared" si="57"/>
        <v>#N/A</v>
      </c>
      <c r="AL29" s="279" t="e">
        <f t="shared" si="24"/>
        <v>#N/A</v>
      </c>
      <c r="AM29" s="284"/>
      <c r="AN29" s="286"/>
      <c r="AO29" s="271"/>
      <c r="AP29" s="271"/>
      <c r="AQ29" s="273" t="e">
        <f t="shared" si="67"/>
        <v>#N/A</v>
      </c>
      <c r="AR29" s="273" t="e">
        <f t="shared" si="67"/>
        <v>#N/A</v>
      </c>
      <c r="AS29" s="285"/>
      <c r="AT29" s="274">
        <f t="shared" si="22"/>
        <v>-3825</v>
      </c>
      <c r="AU29" s="267" t="e">
        <f t="shared" si="37"/>
        <v>#N/A</v>
      </c>
      <c r="AV29" s="275" t="e">
        <f t="shared" si="68"/>
        <v>#N/A</v>
      </c>
      <c r="AW29" s="267" t="e">
        <f t="shared" si="58"/>
        <v>#N/A</v>
      </c>
      <c r="AX29" s="275" t="e">
        <f t="shared" si="27"/>
        <v>#N/A</v>
      </c>
      <c r="AY29" s="267" t="e">
        <f t="shared" si="59"/>
        <v>#N/A</v>
      </c>
      <c r="AZ29" s="275" t="e">
        <f t="shared" si="28"/>
        <v>#N/A</v>
      </c>
      <c r="BA29" s="267" t="e">
        <f t="shared" si="60"/>
        <v>#N/A</v>
      </c>
      <c r="BB29" s="275" t="e">
        <f t="shared" si="29"/>
        <v>#N/A</v>
      </c>
      <c r="BC29" s="267" t="e">
        <f t="shared" si="61"/>
        <v>#N/A</v>
      </c>
      <c r="BD29" s="275" t="e">
        <f t="shared" si="30"/>
        <v>#N/A</v>
      </c>
      <c r="BE29" s="267" t="e">
        <f t="shared" si="62"/>
        <v>#N/A</v>
      </c>
      <c r="BF29" s="275" t="e">
        <f t="shared" si="31"/>
        <v>#N/A</v>
      </c>
      <c r="BG29" s="267" t="e">
        <f t="shared" si="63"/>
        <v>#N/A</v>
      </c>
      <c r="BH29" s="275" t="e">
        <f t="shared" si="35"/>
        <v>#N/A</v>
      </c>
      <c r="BI29" s="267"/>
      <c r="BJ29" s="275">
        <f t="shared" si="69"/>
        <v>0</v>
      </c>
      <c r="BK29" s="267"/>
      <c r="BL29" s="275">
        <f t="shared" si="70"/>
        <v>0</v>
      </c>
      <c r="BM29" s="284">
        <v>125</v>
      </c>
      <c r="BN29" s="276"/>
      <c r="BO29" s="271"/>
      <c r="BP29" s="221"/>
      <c r="BQ29" s="221"/>
      <c r="BR29" s="221"/>
      <c r="BS29" s="221"/>
    </row>
    <row r="30" spans="1:71">
      <c r="A30" s="257">
        <v>43577</v>
      </c>
      <c r="B30" s="258">
        <v>27</v>
      </c>
      <c r="C30" s="283">
        <v>3375</v>
      </c>
      <c r="D30" s="260"/>
      <c r="E30" s="261" t="e">
        <f t="shared" si="38"/>
        <v>#N/A</v>
      </c>
      <c r="F30" s="265" t="e">
        <f t="shared" si="39"/>
        <v>#N/A</v>
      </c>
      <c r="G30" s="263" t="e">
        <f t="shared" si="40"/>
        <v>#N/A</v>
      </c>
      <c r="H30" s="264" t="e">
        <f t="shared" si="41"/>
        <v>#N/A</v>
      </c>
      <c r="I30" s="263" t="e">
        <f t="shared" si="42"/>
        <v>#N/A</v>
      </c>
      <c r="J30" s="264" t="e">
        <f t="shared" si="65"/>
        <v>#N/A</v>
      </c>
      <c r="K30" s="263" t="e">
        <f t="shared" si="43"/>
        <v>#N/A</v>
      </c>
      <c r="L30" s="264" t="e">
        <f t="shared" si="3"/>
        <v>#N/A</v>
      </c>
      <c r="M30" s="263" t="e">
        <f t="shared" si="44"/>
        <v>#N/A</v>
      </c>
      <c r="N30" s="264" t="e">
        <f t="shared" si="4"/>
        <v>#N/A</v>
      </c>
      <c r="O30" s="263" t="e">
        <f t="shared" si="45"/>
        <v>#N/A</v>
      </c>
      <c r="P30" s="264" t="e">
        <f t="shared" si="5"/>
        <v>#N/A</v>
      </c>
      <c r="Q30" s="263" t="e">
        <f t="shared" si="46"/>
        <v>#N/A</v>
      </c>
      <c r="R30" s="264" t="e">
        <f t="shared" si="6"/>
        <v>#N/A</v>
      </c>
      <c r="S30" s="263" t="e">
        <f t="shared" si="47"/>
        <v>#N/A</v>
      </c>
      <c r="T30" s="264" t="e">
        <f t="shared" si="7"/>
        <v>#N/A</v>
      </c>
      <c r="U30" s="263" t="e">
        <f t="shared" si="48"/>
        <v>#N/A</v>
      </c>
      <c r="V30" s="265" t="e">
        <f t="shared" si="8"/>
        <v>#N/A</v>
      </c>
      <c r="W30" s="263" t="e">
        <f t="shared" si="49"/>
        <v>#N/A</v>
      </c>
      <c r="X30" s="265" t="e">
        <f t="shared" si="15"/>
        <v>#N/A</v>
      </c>
      <c r="Y30" s="263" t="e">
        <f t="shared" si="50"/>
        <v>#N/A</v>
      </c>
      <c r="Z30" s="265" t="e">
        <f t="shared" si="51"/>
        <v>#N/A</v>
      </c>
      <c r="AA30" s="263" t="e">
        <f t="shared" si="52"/>
        <v>#N/A</v>
      </c>
      <c r="AB30" s="265" t="e">
        <f t="shared" si="17"/>
        <v>#N/A</v>
      </c>
      <c r="AC30" s="263" t="e">
        <f t="shared" si="53"/>
        <v>#N/A</v>
      </c>
      <c r="AD30" s="265" t="e">
        <f t="shared" si="18"/>
        <v>#N/A</v>
      </c>
      <c r="AE30" s="267" t="e">
        <f t="shared" si="54"/>
        <v>#N/A</v>
      </c>
      <c r="AF30" s="265" t="e">
        <f t="shared" si="19"/>
        <v>#N/A</v>
      </c>
      <c r="AG30" s="267" t="e">
        <f t="shared" si="55"/>
        <v>#N/A</v>
      </c>
      <c r="AH30" s="265" t="e">
        <f t="shared" si="20"/>
        <v>#N/A</v>
      </c>
      <c r="AI30" s="267" t="e">
        <f t="shared" si="56"/>
        <v>#N/A</v>
      </c>
      <c r="AJ30" s="265" t="e">
        <f t="shared" si="21"/>
        <v>#N/A</v>
      </c>
      <c r="AK30" s="267" t="e">
        <f t="shared" si="57"/>
        <v>#N/A</v>
      </c>
      <c r="AL30" s="279" t="e">
        <f t="shared" si="24"/>
        <v>#N/A</v>
      </c>
      <c r="AM30" s="284"/>
      <c r="AN30" s="286"/>
      <c r="AO30" s="271"/>
      <c r="AP30" s="271"/>
      <c r="AQ30" s="273" t="e">
        <f t="shared" si="67"/>
        <v>#N/A</v>
      </c>
      <c r="AR30" s="273" t="e">
        <f t="shared" si="67"/>
        <v>#N/A</v>
      </c>
      <c r="AS30" s="285"/>
      <c r="AT30" s="274">
        <f t="shared" si="22"/>
        <v>0</v>
      </c>
      <c r="AU30" s="267" t="e">
        <f t="shared" si="37"/>
        <v>#N/A</v>
      </c>
      <c r="AV30" s="275" t="e">
        <f t="shared" si="68"/>
        <v>#N/A</v>
      </c>
      <c r="AW30" s="267" t="e">
        <f t="shared" si="58"/>
        <v>#N/A</v>
      </c>
      <c r="AX30" s="275" t="e">
        <f t="shared" si="27"/>
        <v>#N/A</v>
      </c>
      <c r="AY30" s="267" t="e">
        <f t="shared" si="59"/>
        <v>#N/A</v>
      </c>
      <c r="AZ30" s="275" t="e">
        <f t="shared" si="28"/>
        <v>#N/A</v>
      </c>
      <c r="BA30" s="267" t="e">
        <f t="shared" si="60"/>
        <v>#N/A</v>
      </c>
      <c r="BB30" s="275" t="e">
        <f t="shared" si="29"/>
        <v>#N/A</v>
      </c>
      <c r="BC30" s="267" t="e">
        <f t="shared" si="61"/>
        <v>#N/A</v>
      </c>
      <c r="BD30" s="275" t="e">
        <f t="shared" si="30"/>
        <v>#N/A</v>
      </c>
      <c r="BE30" s="267" t="e">
        <f t="shared" si="62"/>
        <v>#N/A</v>
      </c>
      <c r="BF30" s="275" t="e">
        <f t="shared" si="31"/>
        <v>#N/A</v>
      </c>
      <c r="BG30" s="267" t="e">
        <f t="shared" si="63"/>
        <v>#N/A</v>
      </c>
      <c r="BH30" s="275" t="e">
        <f t="shared" si="35"/>
        <v>#N/A</v>
      </c>
      <c r="BI30" s="267"/>
      <c r="BJ30" s="275">
        <f t="shared" si="69"/>
        <v>0</v>
      </c>
      <c r="BK30" s="267"/>
      <c r="BL30" s="275">
        <f t="shared" si="70"/>
        <v>0</v>
      </c>
      <c r="BM30" s="284"/>
      <c r="BN30" s="276"/>
      <c r="BO30" s="271"/>
      <c r="BP30" s="221"/>
      <c r="BQ30" s="221"/>
      <c r="BR30" s="221"/>
      <c r="BS30" s="221"/>
    </row>
    <row r="31" spans="1:71">
      <c r="A31" s="257">
        <v>43584</v>
      </c>
      <c r="B31" s="258">
        <v>28</v>
      </c>
      <c r="C31" s="283">
        <v>3460</v>
      </c>
      <c r="D31" s="260"/>
      <c r="E31" s="261" t="e">
        <f t="shared" si="38"/>
        <v>#N/A</v>
      </c>
      <c r="F31" s="265" t="e">
        <f t="shared" si="39"/>
        <v>#N/A</v>
      </c>
      <c r="G31" s="263" t="e">
        <f t="shared" si="40"/>
        <v>#N/A</v>
      </c>
      <c r="H31" s="264" t="e">
        <f t="shared" si="41"/>
        <v>#N/A</v>
      </c>
      <c r="I31" s="263" t="e">
        <f t="shared" si="42"/>
        <v>#N/A</v>
      </c>
      <c r="J31" s="264" t="e">
        <f t="shared" si="65"/>
        <v>#N/A</v>
      </c>
      <c r="K31" s="263" t="e">
        <f t="shared" si="43"/>
        <v>#N/A</v>
      </c>
      <c r="L31" s="264" t="e">
        <f t="shared" si="3"/>
        <v>#N/A</v>
      </c>
      <c r="M31" s="263" t="e">
        <f t="shared" si="44"/>
        <v>#N/A</v>
      </c>
      <c r="N31" s="264" t="e">
        <f t="shared" si="4"/>
        <v>#N/A</v>
      </c>
      <c r="O31" s="263" t="e">
        <f t="shared" si="45"/>
        <v>#N/A</v>
      </c>
      <c r="P31" s="264" t="e">
        <f t="shared" si="5"/>
        <v>#N/A</v>
      </c>
      <c r="Q31" s="263" t="e">
        <f t="shared" si="46"/>
        <v>#N/A</v>
      </c>
      <c r="R31" s="264" t="e">
        <f t="shared" si="6"/>
        <v>#N/A</v>
      </c>
      <c r="S31" s="263" t="e">
        <f t="shared" si="47"/>
        <v>#N/A</v>
      </c>
      <c r="T31" s="264" t="e">
        <f t="shared" si="7"/>
        <v>#N/A</v>
      </c>
      <c r="U31" s="263" t="e">
        <f t="shared" si="48"/>
        <v>#N/A</v>
      </c>
      <c r="V31" s="265" t="e">
        <f t="shared" si="8"/>
        <v>#N/A</v>
      </c>
      <c r="W31" s="263" t="e">
        <f t="shared" si="49"/>
        <v>#N/A</v>
      </c>
      <c r="X31" s="265" t="e">
        <f t="shared" si="15"/>
        <v>#N/A</v>
      </c>
      <c r="Y31" s="263" t="e">
        <f t="shared" si="50"/>
        <v>#N/A</v>
      </c>
      <c r="Z31" s="265" t="e">
        <f t="shared" si="51"/>
        <v>#N/A</v>
      </c>
      <c r="AA31" s="263" t="e">
        <f t="shared" si="52"/>
        <v>#N/A</v>
      </c>
      <c r="AB31" s="265" t="e">
        <f t="shared" si="17"/>
        <v>#N/A</v>
      </c>
      <c r="AC31" s="263" t="e">
        <f t="shared" si="53"/>
        <v>#N/A</v>
      </c>
      <c r="AD31" s="265" t="e">
        <f t="shared" si="18"/>
        <v>#N/A</v>
      </c>
      <c r="AE31" s="267" t="e">
        <f t="shared" si="54"/>
        <v>#N/A</v>
      </c>
      <c r="AF31" s="265" t="e">
        <f t="shared" si="19"/>
        <v>#N/A</v>
      </c>
      <c r="AG31" s="267" t="e">
        <f t="shared" si="55"/>
        <v>#N/A</v>
      </c>
      <c r="AH31" s="265" t="e">
        <f t="shared" si="20"/>
        <v>#N/A</v>
      </c>
      <c r="AI31" s="267" t="e">
        <f t="shared" si="56"/>
        <v>#N/A</v>
      </c>
      <c r="AJ31" s="265" t="e">
        <f t="shared" si="21"/>
        <v>#N/A</v>
      </c>
      <c r="AK31" s="267" t="e">
        <f t="shared" si="57"/>
        <v>#N/A</v>
      </c>
      <c r="AL31" s="279" t="e">
        <f t="shared" si="24"/>
        <v>#N/A</v>
      </c>
      <c r="AM31" s="284"/>
      <c r="AN31" s="286"/>
      <c r="AO31" s="271"/>
      <c r="AP31" s="271"/>
      <c r="AQ31" s="273" t="e">
        <f t="shared" si="67"/>
        <v>#N/A</v>
      </c>
      <c r="AR31" s="273" t="e">
        <f t="shared" si="67"/>
        <v>#N/A</v>
      </c>
      <c r="AS31" s="285"/>
      <c r="AT31" s="274">
        <f t="shared" si="22"/>
        <v>0</v>
      </c>
      <c r="AU31" s="267" t="e">
        <f t="shared" si="37"/>
        <v>#N/A</v>
      </c>
      <c r="AV31" s="275" t="e">
        <f t="shared" si="68"/>
        <v>#N/A</v>
      </c>
      <c r="AW31" s="267" t="e">
        <f t="shared" si="58"/>
        <v>#N/A</v>
      </c>
      <c r="AX31" s="275" t="e">
        <f t="shared" si="27"/>
        <v>#N/A</v>
      </c>
      <c r="AY31" s="267" t="e">
        <f t="shared" si="59"/>
        <v>#N/A</v>
      </c>
      <c r="AZ31" s="275" t="e">
        <f t="shared" si="28"/>
        <v>#N/A</v>
      </c>
      <c r="BA31" s="267" t="e">
        <f t="shared" si="60"/>
        <v>#N/A</v>
      </c>
      <c r="BB31" s="275" t="e">
        <f t="shared" si="29"/>
        <v>#N/A</v>
      </c>
      <c r="BC31" s="267" t="e">
        <f t="shared" si="61"/>
        <v>#N/A</v>
      </c>
      <c r="BD31" s="275" t="e">
        <f t="shared" si="30"/>
        <v>#N/A</v>
      </c>
      <c r="BE31" s="267" t="e">
        <f t="shared" si="62"/>
        <v>#N/A</v>
      </c>
      <c r="BF31" s="275" t="e">
        <f t="shared" si="31"/>
        <v>#N/A</v>
      </c>
      <c r="BG31" s="267" t="e">
        <f t="shared" si="63"/>
        <v>#N/A</v>
      </c>
      <c r="BH31" s="275" t="e">
        <f t="shared" si="35"/>
        <v>#N/A</v>
      </c>
      <c r="BI31" s="267"/>
      <c r="BJ31" s="275">
        <f t="shared" si="69"/>
        <v>0</v>
      </c>
      <c r="BK31" s="267"/>
      <c r="BL31" s="275">
        <f t="shared" si="70"/>
        <v>0</v>
      </c>
      <c r="BM31" s="284"/>
      <c r="BN31" s="276"/>
      <c r="BO31" s="271"/>
      <c r="BP31" s="221"/>
      <c r="BQ31" s="221"/>
      <c r="BR31" s="221"/>
      <c r="BS31" s="221"/>
    </row>
    <row r="32" spans="1:71">
      <c r="A32" s="257"/>
      <c r="B32" s="258"/>
      <c r="C32" s="283"/>
      <c r="AS32" s="285"/>
      <c r="AT32" s="299"/>
    </row>
    <row r="33" spans="1:46">
      <c r="A33" s="257"/>
      <c r="B33" s="258"/>
      <c r="C33" s="283"/>
      <c r="AS33" s="285"/>
      <c r="AT33" s="299"/>
    </row>
    <row r="34" spans="1:46">
      <c r="A34" s="257"/>
      <c r="B34" s="258"/>
      <c r="C34" s="283"/>
      <c r="AS34" s="285"/>
      <c r="AT34" s="299"/>
    </row>
    <row r="35" spans="1:46">
      <c r="A35" s="257"/>
      <c r="B35" s="258"/>
      <c r="C35" s="283"/>
      <c r="AS35" s="285"/>
      <c r="AT35" s="299"/>
    </row>
    <row r="36" spans="1:46">
      <c r="D36" s="221"/>
      <c r="E36" s="221"/>
    </row>
    <row r="37" spans="1:46">
      <c r="A37" s="300"/>
      <c r="B37" s="300" t="s">
        <v>80</v>
      </c>
      <c r="C37" s="300" t="s">
        <v>81</v>
      </c>
      <c r="D37" s="301" t="s">
        <v>82</v>
      </c>
      <c r="E37" s="300" t="s">
        <v>83</v>
      </c>
    </row>
    <row r="38" spans="1:46">
      <c r="A38" s="300" t="s">
        <v>84</v>
      </c>
      <c r="B38" s="300">
        <f>B14</f>
        <v>11</v>
      </c>
      <c r="C38" s="300">
        <f>VLOOKUP(B38,$B$4:$DP$31,2,FALSE)</f>
        <v>1240</v>
      </c>
      <c r="D38" s="301" t="e">
        <f>E14</f>
        <v>#N/A</v>
      </c>
      <c r="E38" s="301" t="e">
        <f>D38-C38</f>
        <v>#N/A</v>
      </c>
    </row>
    <row r="39" spans="1:46">
      <c r="A39" s="300" t="s">
        <v>85</v>
      </c>
      <c r="B39" s="300">
        <f>B38</f>
        <v>11</v>
      </c>
      <c r="C39" s="300">
        <f>VLOOKUP(B39,$B$4:$AS$31,44,FALSE)</f>
        <v>1795</v>
      </c>
      <c r="D39" s="301" t="e">
        <f>AU14</f>
        <v>#N/A</v>
      </c>
      <c r="E39" s="301" t="e">
        <f>D39-C39</f>
        <v>#N/A</v>
      </c>
    </row>
  </sheetData>
  <mergeCells count="2">
    <mergeCell ref="C1:AR1"/>
    <mergeCell ref="AS1:BS1"/>
  </mergeCells>
  <conditionalFormatting sqref="E38:E39">
    <cfRule type="cellIs" dxfId="3" priority="3" operator="greaterThan">
      <formula>0</formula>
    </cfRule>
    <cfRule type="cellIs" dxfId="2" priority="4" operator="lessThan">
      <formula>0</formula>
    </cfRule>
  </conditionalFormatting>
  <conditionalFormatting sqref="E1:BS3 E32:BS1048576 F4:F6 BI7:BS31 F7:G7 F11:K31 E4:E31 I7 F8:I10 K7:K10 M7:M31 O7:O31 Q7:Q31 S7:S31 U7:U31 W7:W31 Y7 Y8:AA31 AA7 AU4:AU6 AV5:AV6 BG7:BG31 BE7:BE31 BC7:BC31 BA7:BA31 AY7:AY31 AC7:AC31 AE7:AE31 AG7:AG31 AI7:AI31 AK7:AK31 AM7:AS31 AU7:AW31">
    <cfRule type="containsErrors" dxfId="1" priority="2">
      <formula>ISERROR(E1)</formula>
    </cfRule>
  </conditionalFormatting>
  <conditionalFormatting sqref="H7 J7:J10 L7:L31 N7:N31 P7:P31 R7:R31 T7:T31 V7:V31 X7:X31 G4:AT5 Z7 AV4:BS4 AW5:BS6 BH7:BH31 BF7:BF31 BD7:BD31 BB7:BB31 AZ7:AZ31 AX7:AX31 AB7:AB31 AD7:AD31 AF7:AF31 AH7:AH31 AJ7:AJ31 AL7:AL31 G6:AS6 AT6:AT31">
    <cfRule type="containsErrors" dxfId="0" priority="1">
      <formula>ISERROR(G4)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B3:BT108"/>
  <sheetViews>
    <sheetView zoomScale="70" zoomScaleNormal="70" workbookViewId="0">
      <pane xSplit="2" ySplit="5" topLeftCell="C6" activePane="bottomRight" state="frozen"/>
      <selection pane="bottomRight" activeCell="P24" sqref="P24"/>
      <selection pane="bottomLeft" activeCell="A6" sqref="A6"/>
      <selection pane="topRight" activeCell="C1" sqref="C1"/>
    </sheetView>
  </sheetViews>
  <sheetFormatPr defaultRowHeight="14.1"/>
  <cols>
    <col min="2" max="2" width="14.25" customWidth="1"/>
    <col min="3" max="3" width="17" customWidth="1"/>
    <col min="4" max="4" width="11.375" customWidth="1"/>
    <col min="5" max="5" width="10.625" bestFit="1" customWidth="1"/>
    <col min="6" max="6" width="11.375" customWidth="1"/>
    <col min="7" max="7" width="10.625" bestFit="1" customWidth="1"/>
    <col min="8" max="8" width="11.375" customWidth="1"/>
    <col min="9" max="9" width="8.125" bestFit="1" customWidth="1"/>
    <col min="10" max="10" width="11.375" customWidth="1"/>
    <col min="11" max="11" width="10.625" bestFit="1" customWidth="1"/>
    <col min="12" max="12" width="11.375" customWidth="1"/>
    <col min="13" max="13" width="10.625" bestFit="1" customWidth="1"/>
    <col min="14" max="14" width="11.375" bestFit="1" customWidth="1"/>
    <col min="15" max="15" width="10.625" bestFit="1" customWidth="1"/>
    <col min="16" max="16" width="11.375" customWidth="1"/>
    <col min="17" max="17" width="10.625" bestFit="1" customWidth="1"/>
    <col min="18" max="18" width="11.375" customWidth="1"/>
    <col min="19" max="19" width="10.625" bestFit="1" customWidth="1"/>
    <col min="20" max="20" width="11.375" bestFit="1" customWidth="1"/>
    <col min="21" max="21" width="10.625" bestFit="1" customWidth="1"/>
    <col min="22" max="22" width="11.375" customWidth="1"/>
    <col min="23" max="23" width="10.625" customWidth="1"/>
    <col min="24" max="24" width="11.375" customWidth="1"/>
    <col min="25" max="25" width="10.625" bestFit="1" customWidth="1"/>
    <col min="26" max="26" width="11.375" bestFit="1" customWidth="1"/>
    <col min="27" max="27" width="10.625" bestFit="1" customWidth="1"/>
    <col min="28" max="28" width="11.375" customWidth="1"/>
    <col min="29" max="29" width="10.625" bestFit="1" customWidth="1"/>
    <col min="30" max="30" width="11.375" bestFit="1" customWidth="1"/>
    <col min="31" max="31" width="11.75" bestFit="1" customWidth="1"/>
    <col min="32" max="32" width="11.375" bestFit="1" customWidth="1"/>
    <col min="33" max="33" width="11.75" bestFit="1" customWidth="1"/>
    <col min="34" max="34" width="11.375" customWidth="1"/>
    <col min="35" max="36" width="14.25" bestFit="1" customWidth="1"/>
    <col min="37" max="37" width="8.125" bestFit="1" customWidth="1"/>
    <col min="38" max="38" width="11.375" bestFit="1" customWidth="1"/>
    <col min="39" max="40" width="14.25" bestFit="1" customWidth="1"/>
    <col min="41" max="41" width="14.25" customWidth="1"/>
    <col min="42" max="42" width="14.25" bestFit="1" customWidth="1"/>
    <col min="43" max="43" width="7.875" bestFit="1" customWidth="1"/>
    <col min="44" max="44" width="11.375" bestFit="1" customWidth="1"/>
    <col min="45" max="46" width="14.25" bestFit="1" customWidth="1"/>
    <col min="47" max="51" width="14.25" customWidth="1"/>
    <col min="52" max="71" width="14.25" bestFit="1" customWidth="1"/>
    <col min="72" max="72" width="16.625" bestFit="1" customWidth="1"/>
    <col min="73" max="73" width="22.125" customWidth="1"/>
    <col min="74" max="74" width="23.75" customWidth="1"/>
    <col min="75" max="75" width="22.125" customWidth="1"/>
    <col min="76" max="76" width="23.75" customWidth="1"/>
    <col min="77" max="77" width="22.125" customWidth="1"/>
    <col min="78" max="78" width="23.75" customWidth="1"/>
    <col min="79" max="79" width="22.125" customWidth="1"/>
    <col min="80" max="80" width="23.75" customWidth="1"/>
    <col min="81" max="81" width="22.125" customWidth="1"/>
    <col min="82" max="82" width="23.75" customWidth="1"/>
    <col min="83" max="83" width="22.125" customWidth="1"/>
    <col min="84" max="84" width="23.75" customWidth="1"/>
    <col min="85" max="85" width="24.375" customWidth="1"/>
    <col min="86" max="86" width="26" customWidth="1"/>
    <col min="87" max="87" width="27.375" customWidth="1"/>
    <col min="88" max="88" width="29" customWidth="1"/>
    <col min="89" max="89" width="8.875" bestFit="1" customWidth="1"/>
    <col min="90" max="90" width="12.5" bestFit="1" customWidth="1"/>
    <col min="91" max="92" width="13.625" bestFit="1" customWidth="1"/>
  </cols>
  <sheetData>
    <row r="3" spans="2:72">
      <c r="C3" s="10" t="s">
        <v>6</v>
      </c>
    </row>
    <row r="4" spans="2:72">
      <c r="C4" t="s">
        <v>11</v>
      </c>
      <c r="AI4" t="s">
        <v>86</v>
      </c>
      <c r="AJ4" t="s">
        <v>87</v>
      </c>
      <c r="AK4" t="s">
        <v>13</v>
      </c>
      <c r="BQ4" t="s">
        <v>88</v>
      </c>
      <c r="BR4" t="s">
        <v>89</v>
      </c>
      <c r="BS4" t="s">
        <v>90</v>
      </c>
      <c r="BT4" t="s">
        <v>91</v>
      </c>
    </row>
    <row r="5" spans="2:72">
      <c r="C5" t="s">
        <v>18</v>
      </c>
      <c r="E5" t="s">
        <v>19</v>
      </c>
      <c r="G5" t="s">
        <v>20</v>
      </c>
      <c r="I5" t="s">
        <v>21</v>
      </c>
      <c r="K5" t="s">
        <v>22</v>
      </c>
      <c r="M5" t="s">
        <v>23</v>
      </c>
      <c r="O5" t="s">
        <v>24</v>
      </c>
      <c r="Q5" t="s">
        <v>25</v>
      </c>
      <c r="S5" t="s">
        <v>26</v>
      </c>
      <c r="U5" t="s">
        <v>27</v>
      </c>
      <c r="W5" t="s">
        <v>28</v>
      </c>
      <c r="Y5" t="s">
        <v>29</v>
      </c>
      <c r="AA5" t="s">
        <v>30</v>
      </c>
      <c r="AC5" t="s">
        <v>31</v>
      </c>
      <c r="AE5" t="s">
        <v>32</v>
      </c>
      <c r="AG5" t="s">
        <v>33</v>
      </c>
      <c r="AK5" t="s">
        <v>18</v>
      </c>
      <c r="AM5" t="s">
        <v>19</v>
      </c>
      <c r="AO5" t="s">
        <v>20</v>
      </c>
      <c r="AQ5" t="s">
        <v>21</v>
      </c>
      <c r="AS5" t="s">
        <v>22</v>
      </c>
      <c r="AU5" t="s">
        <v>23</v>
      </c>
      <c r="AW5" t="s">
        <v>24</v>
      </c>
      <c r="AY5" t="s">
        <v>25</v>
      </c>
      <c r="BA5" t="s">
        <v>26</v>
      </c>
      <c r="BC5" t="s">
        <v>27</v>
      </c>
      <c r="BE5" t="s">
        <v>28</v>
      </c>
      <c r="BG5" t="s">
        <v>29</v>
      </c>
      <c r="BI5" t="s">
        <v>30</v>
      </c>
      <c r="BK5" t="s">
        <v>31</v>
      </c>
      <c r="BM5" t="s">
        <v>32</v>
      </c>
      <c r="BO5" t="s">
        <v>33</v>
      </c>
    </row>
    <row r="6" spans="2:72">
      <c r="B6" s="10" t="s">
        <v>17</v>
      </c>
      <c r="C6" t="s">
        <v>92</v>
      </c>
      <c r="D6" t="s">
        <v>93</v>
      </c>
      <c r="E6" t="s">
        <v>92</v>
      </c>
      <c r="F6" t="s">
        <v>93</v>
      </c>
      <c r="G6" t="s">
        <v>92</v>
      </c>
      <c r="H6" t="s">
        <v>93</v>
      </c>
      <c r="I6" t="s">
        <v>92</v>
      </c>
      <c r="J6" t="s">
        <v>93</v>
      </c>
      <c r="K6" t="s">
        <v>92</v>
      </c>
      <c r="L6" t="s">
        <v>93</v>
      </c>
      <c r="M6" t="s">
        <v>92</v>
      </c>
      <c r="N6" t="s">
        <v>93</v>
      </c>
      <c r="O6" t="s">
        <v>92</v>
      </c>
      <c r="P6" t="s">
        <v>93</v>
      </c>
      <c r="Q6" t="s">
        <v>92</v>
      </c>
      <c r="R6" t="s">
        <v>93</v>
      </c>
      <c r="S6" t="s">
        <v>92</v>
      </c>
      <c r="T6" t="s">
        <v>93</v>
      </c>
      <c r="U6" t="s">
        <v>92</v>
      </c>
      <c r="V6" t="s">
        <v>93</v>
      </c>
      <c r="W6" t="s">
        <v>92</v>
      </c>
      <c r="X6" t="s">
        <v>93</v>
      </c>
      <c r="Y6" t="s">
        <v>92</v>
      </c>
      <c r="Z6" t="s">
        <v>93</v>
      </c>
      <c r="AA6" t="s">
        <v>92</v>
      </c>
      <c r="AB6" t="s">
        <v>93</v>
      </c>
      <c r="AC6" t="s">
        <v>92</v>
      </c>
      <c r="AD6" t="s">
        <v>93</v>
      </c>
      <c r="AE6" t="s">
        <v>92</v>
      </c>
      <c r="AF6" t="s">
        <v>93</v>
      </c>
      <c r="AG6" t="s">
        <v>92</v>
      </c>
      <c r="AH6" t="s">
        <v>93</v>
      </c>
      <c r="AK6" t="s">
        <v>92</v>
      </c>
      <c r="AL6" t="s">
        <v>93</v>
      </c>
      <c r="AM6" t="s">
        <v>92</v>
      </c>
      <c r="AN6" t="s">
        <v>93</v>
      </c>
      <c r="AO6" t="s">
        <v>92</v>
      </c>
      <c r="AP6" t="s">
        <v>93</v>
      </c>
      <c r="AQ6" t="s">
        <v>92</v>
      </c>
      <c r="AR6" t="s">
        <v>93</v>
      </c>
      <c r="AS6" t="s">
        <v>92</v>
      </c>
      <c r="AT6" t="s">
        <v>93</v>
      </c>
      <c r="AU6" t="s">
        <v>92</v>
      </c>
      <c r="AV6" t="s">
        <v>93</v>
      </c>
      <c r="AW6" t="s">
        <v>92</v>
      </c>
      <c r="AX6" t="s">
        <v>93</v>
      </c>
      <c r="AY6" t="s">
        <v>92</v>
      </c>
      <c r="AZ6" t="s">
        <v>93</v>
      </c>
      <c r="BA6" t="s">
        <v>92</v>
      </c>
      <c r="BB6" t="s">
        <v>93</v>
      </c>
      <c r="BC6" t="s">
        <v>92</v>
      </c>
      <c r="BD6" t="s">
        <v>93</v>
      </c>
      <c r="BE6" t="s">
        <v>92</v>
      </c>
      <c r="BF6" t="s">
        <v>93</v>
      </c>
      <c r="BG6" t="s">
        <v>92</v>
      </c>
      <c r="BH6" t="s">
        <v>93</v>
      </c>
      <c r="BI6" t="s">
        <v>92</v>
      </c>
      <c r="BJ6" t="s">
        <v>93</v>
      </c>
      <c r="BK6" t="s">
        <v>92</v>
      </c>
      <c r="BL6" t="s">
        <v>93</v>
      </c>
      <c r="BM6" t="s">
        <v>92</v>
      </c>
      <c r="BN6" t="s">
        <v>93</v>
      </c>
      <c r="BO6" t="s">
        <v>92</v>
      </c>
      <c r="BP6" t="s">
        <v>93</v>
      </c>
    </row>
    <row r="7" spans="2:72">
      <c r="B7" s="11">
        <v>4</v>
      </c>
      <c r="C7">
        <v>498.4375</v>
      </c>
      <c r="D7">
        <v>58.631249999999994</v>
      </c>
      <c r="E7">
        <v>496.4375</v>
      </c>
      <c r="F7">
        <v>57.962499999999991</v>
      </c>
      <c r="G7">
        <v>451.8125</v>
      </c>
      <c r="H7">
        <v>52.756249999999994</v>
      </c>
      <c r="I7">
        <v>486.5</v>
      </c>
      <c r="J7">
        <v>58.125</v>
      </c>
      <c r="K7">
        <v>503.0625</v>
      </c>
      <c r="L7">
        <v>61.287499999999994</v>
      </c>
      <c r="M7">
        <v>487.1875</v>
      </c>
      <c r="N7">
        <v>59.181250000000013</v>
      </c>
      <c r="O7">
        <v>500.3125</v>
      </c>
      <c r="P7">
        <v>56.899999999999991</v>
      </c>
      <c r="Q7">
        <v>511.125</v>
      </c>
      <c r="R7">
        <v>59.056249999999999</v>
      </c>
      <c r="S7">
        <v>505.6875</v>
      </c>
      <c r="T7">
        <v>62.393749999999997</v>
      </c>
      <c r="U7">
        <v>512.5</v>
      </c>
      <c r="V7">
        <v>62.631250000000001</v>
      </c>
      <c r="W7">
        <v>518.1875</v>
      </c>
      <c r="X7">
        <v>63.787500000000001</v>
      </c>
      <c r="AA7">
        <v>516.8125</v>
      </c>
      <c r="AB7">
        <v>56.66875000000001</v>
      </c>
      <c r="AC7">
        <v>553.0625</v>
      </c>
      <c r="AD7">
        <v>58.956250000000004</v>
      </c>
      <c r="AE7">
        <v>476</v>
      </c>
      <c r="AF7">
        <v>55.79375000000001</v>
      </c>
      <c r="AG7">
        <v>501.9375</v>
      </c>
      <c r="AH7">
        <v>55.750000000000007</v>
      </c>
      <c r="AI7">
        <v>501.27083333333331</v>
      </c>
      <c r="AJ7">
        <v>58.658749999999991</v>
      </c>
      <c r="AK7">
        <v>703.5</v>
      </c>
      <c r="AL7">
        <v>55</v>
      </c>
      <c r="AM7">
        <v>640.4</v>
      </c>
      <c r="AN7">
        <v>52</v>
      </c>
      <c r="AO7">
        <v>608.16666666666663</v>
      </c>
      <c r="AP7">
        <v>72.149999999999991</v>
      </c>
      <c r="AQ7">
        <v>676</v>
      </c>
      <c r="AR7">
        <v>61.65</v>
      </c>
      <c r="AS7">
        <v>640</v>
      </c>
      <c r="AT7">
        <v>48.35</v>
      </c>
      <c r="AU7">
        <v>663</v>
      </c>
      <c r="AV7">
        <v>65</v>
      </c>
      <c r="AW7">
        <v>654.5</v>
      </c>
      <c r="AX7">
        <v>65.833333333333329</v>
      </c>
      <c r="AY7">
        <v>639.66666666666663</v>
      </c>
      <c r="AZ7">
        <v>64.649999999999991</v>
      </c>
      <c r="BA7">
        <v>656.75</v>
      </c>
      <c r="BB7">
        <v>57.5</v>
      </c>
      <c r="BC7">
        <v>698.33333333333337</v>
      </c>
      <c r="BD7">
        <v>70.066666666666663</v>
      </c>
      <c r="BE7">
        <v>674.66666666666663</v>
      </c>
      <c r="BF7">
        <v>73.833333333333329</v>
      </c>
      <c r="BI7">
        <v>640</v>
      </c>
      <c r="BJ7">
        <v>62.5</v>
      </c>
      <c r="BK7">
        <v>692</v>
      </c>
      <c r="BL7">
        <v>51.666666666666664</v>
      </c>
      <c r="BM7">
        <v>709.66666666666663</v>
      </c>
      <c r="BN7">
        <v>62.783333333333331</v>
      </c>
      <c r="BO7">
        <v>709.5</v>
      </c>
      <c r="BP7">
        <v>67.233333333333334</v>
      </c>
      <c r="BQ7">
        <v>666.73333333333335</v>
      </c>
      <c r="BR7">
        <v>63.390666666666668</v>
      </c>
      <c r="BS7">
        <v>540.66666666666663</v>
      </c>
      <c r="BT7">
        <v>59.78539682539683</v>
      </c>
    </row>
    <row r="8" spans="2:72">
      <c r="B8" s="13">
        <v>1</v>
      </c>
      <c r="C8">
        <v>522</v>
      </c>
      <c r="D8">
        <v>60</v>
      </c>
      <c r="E8">
        <v>472</v>
      </c>
      <c r="F8">
        <v>53.3</v>
      </c>
      <c r="G8">
        <v>402</v>
      </c>
      <c r="H8">
        <v>46.7</v>
      </c>
      <c r="I8">
        <v>445</v>
      </c>
      <c r="J8">
        <v>53.3</v>
      </c>
      <c r="K8">
        <v>478</v>
      </c>
      <c r="L8">
        <v>66.7</v>
      </c>
      <c r="M8">
        <v>435</v>
      </c>
      <c r="N8">
        <v>60</v>
      </c>
      <c r="O8">
        <v>485</v>
      </c>
      <c r="P8">
        <v>53.3</v>
      </c>
      <c r="Q8">
        <v>494</v>
      </c>
      <c r="R8">
        <v>55</v>
      </c>
      <c r="S8">
        <v>499</v>
      </c>
      <c r="T8">
        <v>56.7</v>
      </c>
      <c r="U8">
        <v>538</v>
      </c>
      <c r="V8">
        <v>54.1</v>
      </c>
      <c r="W8">
        <v>501</v>
      </c>
      <c r="X8">
        <v>54.1</v>
      </c>
      <c r="AA8">
        <v>511</v>
      </c>
      <c r="AB8">
        <v>48.3</v>
      </c>
      <c r="AC8">
        <v>520</v>
      </c>
      <c r="AD8">
        <v>53.3</v>
      </c>
      <c r="AE8">
        <v>448</v>
      </c>
      <c r="AF8">
        <v>64.599999999999994</v>
      </c>
      <c r="AG8">
        <v>442</v>
      </c>
      <c r="AH8">
        <v>52.3</v>
      </c>
      <c r="AI8">
        <v>479.46666666666664</v>
      </c>
      <c r="AJ8">
        <v>55.446666666666665</v>
      </c>
      <c r="BS8">
        <v>479.46666666666664</v>
      </c>
      <c r="BT8">
        <v>55.446666666666665</v>
      </c>
    </row>
    <row r="9" spans="2:72">
      <c r="B9" s="13">
        <v>2</v>
      </c>
      <c r="C9">
        <v>496</v>
      </c>
      <c r="D9">
        <v>45</v>
      </c>
      <c r="E9">
        <v>516</v>
      </c>
      <c r="F9">
        <v>68.3</v>
      </c>
      <c r="G9">
        <v>424</v>
      </c>
      <c r="H9">
        <v>46.7</v>
      </c>
      <c r="I9">
        <v>455</v>
      </c>
      <c r="J9">
        <v>50</v>
      </c>
      <c r="K9">
        <v>512</v>
      </c>
      <c r="L9">
        <v>55</v>
      </c>
      <c r="M9">
        <v>457</v>
      </c>
      <c r="N9">
        <v>65</v>
      </c>
      <c r="O9">
        <v>503</v>
      </c>
      <c r="P9">
        <v>46.7</v>
      </c>
      <c r="Q9">
        <v>520</v>
      </c>
      <c r="R9">
        <v>55</v>
      </c>
      <c r="S9">
        <v>526</v>
      </c>
      <c r="T9">
        <v>61.7</v>
      </c>
      <c r="U9">
        <v>522</v>
      </c>
      <c r="V9">
        <v>45.2</v>
      </c>
      <c r="W9">
        <v>518</v>
      </c>
      <c r="X9">
        <v>54.1</v>
      </c>
      <c r="AA9">
        <v>507</v>
      </c>
      <c r="AB9">
        <v>41.7</v>
      </c>
      <c r="AC9">
        <v>538</v>
      </c>
      <c r="AD9">
        <v>60</v>
      </c>
      <c r="AE9">
        <v>454</v>
      </c>
      <c r="AF9">
        <v>55.4</v>
      </c>
      <c r="AG9">
        <v>464</v>
      </c>
      <c r="AH9">
        <v>64.599999999999994</v>
      </c>
      <c r="AI9">
        <v>494.13333333333333</v>
      </c>
      <c r="AJ9">
        <v>54.293333333333337</v>
      </c>
      <c r="AM9">
        <v>651</v>
      </c>
      <c r="AN9">
        <v>75</v>
      </c>
      <c r="AO9">
        <v>578</v>
      </c>
      <c r="AP9">
        <v>75</v>
      </c>
      <c r="AU9">
        <v>652</v>
      </c>
      <c r="AV9">
        <v>75</v>
      </c>
      <c r="AW9">
        <v>702</v>
      </c>
      <c r="AX9">
        <v>60</v>
      </c>
      <c r="AY9">
        <v>684</v>
      </c>
      <c r="AZ9">
        <v>80</v>
      </c>
      <c r="BC9">
        <v>695</v>
      </c>
      <c r="BD9">
        <v>66.7</v>
      </c>
      <c r="BE9">
        <v>672</v>
      </c>
      <c r="BF9">
        <v>76.2</v>
      </c>
      <c r="BI9">
        <v>631</v>
      </c>
      <c r="BJ9">
        <v>65</v>
      </c>
      <c r="BK9">
        <v>636</v>
      </c>
      <c r="BL9">
        <v>40</v>
      </c>
      <c r="BM9">
        <v>720</v>
      </c>
      <c r="BN9">
        <v>65</v>
      </c>
      <c r="BO9">
        <v>748</v>
      </c>
      <c r="BP9">
        <v>65</v>
      </c>
      <c r="BQ9">
        <v>669.90909090909088</v>
      </c>
      <c r="BR9">
        <v>67.536363636363632</v>
      </c>
      <c r="BS9">
        <v>568.5</v>
      </c>
      <c r="BT9">
        <v>59.896153846153851</v>
      </c>
    </row>
    <row r="10" spans="2:72">
      <c r="B10" s="13">
        <v>3</v>
      </c>
      <c r="C10">
        <v>475</v>
      </c>
      <c r="D10">
        <v>60</v>
      </c>
      <c r="E10">
        <v>503</v>
      </c>
      <c r="F10">
        <v>53.3</v>
      </c>
      <c r="G10">
        <v>443</v>
      </c>
      <c r="H10">
        <v>45</v>
      </c>
      <c r="I10">
        <v>474</v>
      </c>
      <c r="J10">
        <v>65</v>
      </c>
      <c r="K10">
        <v>539</v>
      </c>
      <c r="L10">
        <v>48.3</v>
      </c>
      <c r="M10">
        <v>465</v>
      </c>
      <c r="N10">
        <v>56.7</v>
      </c>
      <c r="O10">
        <v>515</v>
      </c>
      <c r="P10">
        <v>58.3</v>
      </c>
      <c r="Q10">
        <v>531</v>
      </c>
      <c r="R10">
        <v>53.3</v>
      </c>
      <c r="S10">
        <v>514</v>
      </c>
      <c r="T10">
        <v>68.3</v>
      </c>
      <c r="U10">
        <v>496</v>
      </c>
      <c r="V10">
        <v>69.400000000000006</v>
      </c>
      <c r="W10">
        <v>515</v>
      </c>
      <c r="X10">
        <v>50.8</v>
      </c>
      <c r="AA10">
        <v>514</v>
      </c>
      <c r="AB10">
        <v>48.3</v>
      </c>
      <c r="AC10">
        <v>560</v>
      </c>
      <c r="AD10">
        <v>70</v>
      </c>
      <c r="AE10">
        <v>479</v>
      </c>
      <c r="AF10">
        <v>47.7</v>
      </c>
      <c r="AG10">
        <v>517</v>
      </c>
      <c r="AH10">
        <v>49.2</v>
      </c>
      <c r="AI10">
        <v>502.66666666666669</v>
      </c>
      <c r="AJ10">
        <v>56.24</v>
      </c>
      <c r="AK10">
        <v>670</v>
      </c>
      <c r="AL10">
        <v>50</v>
      </c>
      <c r="AM10">
        <v>594</v>
      </c>
      <c r="AN10">
        <v>35</v>
      </c>
      <c r="AO10">
        <v>603</v>
      </c>
      <c r="AP10">
        <v>80</v>
      </c>
      <c r="AQ10">
        <v>673</v>
      </c>
      <c r="AR10">
        <v>65</v>
      </c>
      <c r="AS10">
        <v>641</v>
      </c>
      <c r="AT10">
        <v>46.7</v>
      </c>
      <c r="AU10">
        <v>675</v>
      </c>
      <c r="AV10">
        <v>70</v>
      </c>
      <c r="AW10">
        <v>642</v>
      </c>
      <c r="AX10">
        <v>65</v>
      </c>
      <c r="AY10">
        <v>651</v>
      </c>
      <c r="AZ10">
        <v>45</v>
      </c>
      <c r="BC10">
        <v>739</v>
      </c>
      <c r="BD10">
        <v>90</v>
      </c>
      <c r="BE10">
        <v>670</v>
      </c>
      <c r="BF10">
        <v>66.7</v>
      </c>
      <c r="BI10">
        <v>693</v>
      </c>
      <c r="BJ10">
        <v>70</v>
      </c>
      <c r="BK10">
        <v>706</v>
      </c>
      <c r="BL10">
        <v>40</v>
      </c>
      <c r="BM10">
        <v>716</v>
      </c>
      <c r="BN10">
        <v>50</v>
      </c>
      <c r="BO10">
        <v>711</v>
      </c>
      <c r="BP10">
        <v>75</v>
      </c>
      <c r="BQ10">
        <v>670.28571428571433</v>
      </c>
      <c r="BR10">
        <v>60.600000000000009</v>
      </c>
      <c r="BS10">
        <v>583.58620689655174</v>
      </c>
      <c r="BT10">
        <v>58.344827586206897</v>
      </c>
    </row>
    <row r="11" spans="2:72">
      <c r="B11" s="13">
        <v>4</v>
      </c>
      <c r="C11">
        <v>469</v>
      </c>
      <c r="D11">
        <v>48.3</v>
      </c>
      <c r="E11">
        <v>477</v>
      </c>
      <c r="F11">
        <v>61.7</v>
      </c>
      <c r="G11">
        <v>420</v>
      </c>
      <c r="H11">
        <v>55</v>
      </c>
      <c r="I11">
        <v>495</v>
      </c>
      <c r="J11">
        <v>58.3</v>
      </c>
      <c r="K11">
        <v>511</v>
      </c>
      <c r="L11">
        <v>56.7</v>
      </c>
      <c r="M11">
        <v>475</v>
      </c>
      <c r="N11">
        <v>51.7</v>
      </c>
      <c r="O11">
        <v>499</v>
      </c>
      <c r="P11">
        <v>56.7</v>
      </c>
      <c r="Q11">
        <v>515</v>
      </c>
      <c r="R11">
        <v>63.3</v>
      </c>
      <c r="S11">
        <v>521</v>
      </c>
      <c r="T11">
        <v>73.3</v>
      </c>
      <c r="U11">
        <v>521</v>
      </c>
      <c r="V11">
        <v>48.4</v>
      </c>
      <c r="W11">
        <v>484</v>
      </c>
      <c r="X11">
        <v>58.3</v>
      </c>
      <c r="AA11">
        <v>517</v>
      </c>
      <c r="AB11">
        <v>53.3</v>
      </c>
      <c r="AC11">
        <v>540</v>
      </c>
      <c r="AD11">
        <v>51.7</v>
      </c>
      <c r="AE11">
        <v>478</v>
      </c>
      <c r="AF11">
        <v>53.8</v>
      </c>
      <c r="AG11">
        <v>520</v>
      </c>
      <c r="AH11">
        <v>58.5</v>
      </c>
      <c r="AI11">
        <v>496.13333333333333</v>
      </c>
      <c r="AJ11">
        <v>56.599999999999994</v>
      </c>
      <c r="AK11">
        <v>737</v>
      </c>
      <c r="AL11">
        <v>60</v>
      </c>
      <c r="AM11">
        <v>641</v>
      </c>
      <c r="AN11">
        <v>45</v>
      </c>
      <c r="AO11">
        <v>596</v>
      </c>
      <c r="AP11">
        <v>61.9</v>
      </c>
      <c r="AQ11">
        <v>679</v>
      </c>
      <c r="AR11">
        <v>58.3</v>
      </c>
      <c r="AS11">
        <v>639</v>
      </c>
      <c r="AT11">
        <v>50</v>
      </c>
      <c r="AU11">
        <v>648</v>
      </c>
      <c r="AV11">
        <v>55</v>
      </c>
      <c r="AW11">
        <v>575</v>
      </c>
      <c r="AX11">
        <v>60</v>
      </c>
      <c r="AY11">
        <v>611</v>
      </c>
      <c r="AZ11">
        <v>55</v>
      </c>
      <c r="BA11">
        <v>638</v>
      </c>
      <c r="BB11">
        <v>50</v>
      </c>
      <c r="BC11">
        <v>759</v>
      </c>
      <c r="BD11">
        <v>63.6</v>
      </c>
      <c r="BE11">
        <v>662</v>
      </c>
      <c r="BF11">
        <v>66.7</v>
      </c>
      <c r="BI11">
        <v>649</v>
      </c>
      <c r="BJ11">
        <v>60</v>
      </c>
      <c r="BK11">
        <v>701</v>
      </c>
      <c r="BL11">
        <v>45</v>
      </c>
      <c r="BM11">
        <v>692</v>
      </c>
      <c r="BN11">
        <v>60</v>
      </c>
      <c r="BO11">
        <v>744</v>
      </c>
      <c r="BP11">
        <v>66.7</v>
      </c>
      <c r="BQ11">
        <v>664.73333333333335</v>
      </c>
      <c r="BR11">
        <v>57.146666666666668</v>
      </c>
      <c r="BS11">
        <v>580.43333333333328</v>
      </c>
      <c r="BT11">
        <v>56.873333333333328</v>
      </c>
    </row>
    <row r="12" spans="2:72">
      <c r="B12" s="13">
        <v>5</v>
      </c>
      <c r="C12">
        <v>482</v>
      </c>
      <c r="D12">
        <v>48.3</v>
      </c>
      <c r="E12">
        <v>498</v>
      </c>
      <c r="F12">
        <v>53.3</v>
      </c>
      <c r="G12">
        <v>426</v>
      </c>
      <c r="H12">
        <v>52.5</v>
      </c>
      <c r="I12">
        <v>481</v>
      </c>
      <c r="J12">
        <v>61.7</v>
      </c>
      <c r="K12">
        <v>546</v>
      </c>
      <c r="L12">
        <v>70</v>
      </c>
      <c r="M12">
        <v>488</v>
      </c>
      <c r="N12">
        <v>41.7</v>
      </c>
      <c r="O12">
        <v>508</v>
      </c>
      <c r="P12">
        <v>58.3</v>
      </c>
      <c r="Q12">
        <v>529</v>
      </c>
      <c r="R12">
        <v>56.7</v>
      </c>
      <c r="S12">
        <v>503</v>
      </c>
      <c r="T12">
        <v>66.7</v>
      </c>
      <c r="U12">
        <v>538</v>
      </c>
      <c r="V12">
        <v>46.8</v>
      </c>
      <c r="W12">
        <v>560</v>
      </c>
      <c r="X12">
        <v>75.400000000000006</v>
      </c>
      <c r="AA12">
        <v>501</v>
      </c>
      <c r="AB12">
        <v>56.7</v>
      </c>
      <c r="AC12">
        <v>572</v>
      </c>
      <c r="AD12">
        <v>61.7</v>
      </c>
      <c r="AE12">
        <v>490</v>
      </c>
      <c r="AF12">
        <v>58.5</v>
      </c>
      <c r="AG12">
        <v>503</v>
      </c>
      <c r="AH12">
        <v>68.7</v>
      </c>
      <c r="AI12">
        <v>508.33333333333331</v>
      </c>
      <c r="AJ12">
        <v>58.466666666666676</v>
      </c>
      <c r="AM12">
        <v>634</v>
      </c>
      <c r="AN12">
        <v>55</v>
      </c>
      <c r="AO12">
        <v>603</v>
      </c>
      <c r="AP12">
        <v>65</v>
      </c>
      <c r="AU12">
        <v>681</v>
      </c>
      <c r="AV12">
        <v>55</v>
      </c>
      <c r="AW12">
        <v>677</v>
      </c>
      <c r="AX12">
        <v>75</v>
      </c>
      <c r="AY12">
        <v>602</v>
      </c>
      <c r="AZ12">
        <v>75</v>
      </c>
      <c r="BA12">
        <v>646</v>
      </c>
      <c r="BB12">
        <v>65</v>
      </c>
      <c r="BC12">
        <v>665</v>
      </c>
      <c r="BD12">
        <v>66.7</v>
      </c>
      <c r="BE12">
        <v>672</v>
      </c>
      <c r="BF12">
        <v>81</v>
      </c>
      <c r="BI12">
        <v>589</v>
      </c>
      <c r="BJ12">
        <v>60</v>
      </c>
      <c r="BK12">
        <v>697</v>
      </c>
      <c r="BL12">
        <v>60</v>
      </c>
      <c r="BM12">
        <v>676</v>
      </c>
      <c r="BN12">
        <v>66.7</v>
      </c>
      <c r="BO12">
        <v>657</v>
      </c>
      <c r="BP12">
        <v>66.7</v>
      </c>
      <c r="BQ12">
        <v>649.91666666666663</v>
      </c>
      <c r="BR12">
        <v>65.925000000000011</v>
      </c>
      <c r="BS12">
        <v>571.25925925925924</v>
      </c>
      <c r="BT12">
        <v>61.781481481481485</v>
      </c>
    </row>
    <row r="13" spans="2:72">
      <c r="B13" s="13">
        <v>6</v>
      </c>
      <c r="C13">
        <v>489</v>
      </c>
      <c r="D13">
        <v>58.3</v>
      </c>
      <c r="E13">
        <v>500</v>
      </c>
      <c r="F13">
        <v>53.3</v>
      </c>
      <c r="G13">
        <v>416</v>
      </c>
      <c r="H13">
        <v>40</v>
      </c>
      <c r="I13">
        <v>470</v>
      </c>
      <c r="J13">
        <v>73.3</v>
      </c>
      <c r="K13">
        <v>476</v>
      </c>
      <c r="L13">
        <v>63.3</v>
      </c>
      <c r="M13">
        <v>472</v>
      </c>
      <c r="N13">
        <v>50</v>
      </c>
      <c r="O13">
        <v>497</v>
      </c>
      <c r="P13">
        <v>60</v>
      </c>
      <c r="Q13">
        <v>506</v>
      </c>
      <c r="R13">
        <v>68.3</v>
      </c>
      <c r="S13">
        <v>504</v>
      </c>
      <c r="T13">
        <v>58.3</v>
      </c>
      <c r="U13">
        <v>493</v>
      </c>
      <c r="V13">
        <v>62.9</v>
      </c>
      <c r="W13">
        <v>497</v>
      </c>
      <c r="X13">
        <v>67.2</v>
      </c>
      <c r="AA13">
        <v>521</v>
      </c>
      <c r="AB13">
        <v>63.3</v>
      </c>
      <c r="AC13">
        <v>581</v>
      </c>
      <c r="AD13">
        <v>50</v>
      </c>
      <c r="AE13">
        <v>495</v>
      </c>
      <c r="AF13">
        <v>53.8</v>
      </c>
      <c r="AG13">
        <v>508</v>
      </c>
      <c r="AH13">
        <v>55.4</v>
      </c>
      <c r="AI13">
        <v>495</v>
      </c>
      <c r="AJ13">
        <v>58.493333333333325</v>
      </c>
      <c r="AM13">
        <v>682</v>
      </c>
      <c r="AN13">
        <v>50</v>
      </c>
      <c r="AO13">
        <v>632</v>
      </c>
      <c r="AP13">
        <v>70</v>
      </c>
      <c r="AU13">
        <v>679</v>
      </c>
      <c r="AV13">
        <v>70</v>
      </c>
      <c r="AW13">
        <v>645</v>
      </c>
      <c r="AX13">
        <v>70</v>
      </c>
      <c r="AY13">
        <v>656</v>
      </c>
      <c r="AZ13">
        <v>75</v>
      </c>
      <c r="BA13">
        <v>651</v>
      </c>
      <c r="BB13">
        <v>50</v>
      </c>
      <c r="BC13">
        <v>660</v>
      </c>
      <c r="BD13">
        <v>66.7</v>
      </c>
      <c r="BE13">
        <v>672</v>
      </c>
      <c r="BF13">
        <v>61.9</v>
      </c>
      <c r="BI13">
        <v>636</v>
      </c>
      <c r="BJ13">
        <v>55</v>
      </c>
      <c r="BK13">
        <v>715</v>
      </c>
      <c r="BL13">
        <v>70</v>
      </c>
      <c r="BM13">
        <v>738</v>
      </c>
      <c r="BN13">
        <v>80</v>
      </c>
      <c r="BO13">
        <v>708</v>
      </c>
      <c r="BP13">
        <v>80</v>
      </c>
      <c r="BQ13">
        <v>672.83333333333337</v>
      </c>
      <c r="BR13">
        <v>66.55</v>
      </c>
      <c r="BS13">
        <v>574.03703703703707</v>
      </c>
      <c r="BT13">
        <v>62.074074074074076</v>
      </c>
    </row>
    <row r="14" spans="2:72">
      <c r="B14" s="13">
        <v>7</v>
      </c>
      <c r="C14">
        <v>500</v>
      </c>
      <c r="D14">
        <v>78.3</v>
      </c>
      <c r="E14">
        <v>481</v>
      </c>
      <c r="F14">
        <v>56.7</v>
      </c>
      <c r="G14">
        <v>417</v>
      </c>
      <c r="H14">
        <v>53.3</v>
      </c>
      <c r="I14">
        <v>466</v>
      </c>
      <c r="J14">
        <v>56.7</v>
      </c>
      <c r="K14">
        <v>500</v>
      </c>
      <c r="L14">
        <v>61.7</v>
      </c>
      <c r="M14">
        <v>498</v>
      </c>
      <c r="N14">
        <v>68.3</v>
      </c>
      <c r="O14">
        <v>505</v>
      </c>
      <c r="P14">
        <v>68.3</v>
      </c>
      <c r="Q14">
        <v>527</v>
      </c>
      <c r="R14">
        <v>53.3</v>
      </c>
      <c r="S14">
        <v>500</v>
      </c>
      <c r="T14">
        <v>60</v>
      </c>
      <c r="U14">
        <v>519</v>
      </c>
      <c r="V14">
        <v>61.3</v>
      </c>
      <c r="W14">
        <v>516</v>
      </c>
      <c r="X14">
        <v>62.3</v>
      </c>
      <c r="AA14">
        <v>494</v>
      </c>
      <c r="AB14">
        <v>55</v>
      </c>
      <c r="AC14">
        <v>541</v>
      </c>
      <c r="AD14">
        <v>50</v>
      </c>
      <c r="AE14">
        <v>463</v>
      </c>
      <c r="AF14">
        <v>66.2</v>
      </c>
      <c r="AG14">
        <v>525</v>
      </c>
      <c r="AH14">
        <v>64.599999999999994</v>
      </c>
      <c r="AI14">
        <v>496.8</v>
      </c>
      <c r="AJ14">
        <v>61.06666666666667</v>
      </c>
      <c r="AO14">
        <v>637</v>
      </c>
      <c r="AP14">
        <v>81</v>
      </c>
      <c r="AU14">
        <v>643</v>
      </c>
      <c r="AV14">
        <v>65</v>
      </c>
      <c r="AW14">
        <v>686</v>
      </c>
      <c r="AX14">
        <v>65</v>
      </c>
      <c r="AY14">
        <v>634</v>
      </c>
      <c r="AZ14">
        <v>57.9</v>
      </c>
      <c r="BA14">
        <v>692</v>
      </c>
      <c r="BB14">
        <v>65</v>
      </c>
      <c r="BC14">
        <v>672</v>
      </c>
      <c r="BD14">
        <v>66.7</v>
      </c>
      <c r="BE14">
        <v>700</v>
      </c>
      <c r="BF14">
        <v>90.5</v>
      </c>
      <c r="BI14">
        <v>642</v>
      </c>
      <c r="BJ14">
        <v>65</v>
      </c>
      <c r="BK14">
        <v>697</v>
      </c>
      <c r="BL14">
        <v>55</v>
      </c>
      <c r="BM14">
        <v>716</v>
      </c>
      <c r="BN14">
        <v>55</v>
      </c>
      <c r="BO14">
        <v>689</v>
      </c>
      <c r="BP14">
        <v>50</v>
      </c>
      <c r="BQ14">
        <v>673.4545454545455</v>
      </c>
      <c r="BR14">
        <v>65.099999999999994</v>
      </c>
      <c r="BS14">
        <v>571.53846153846155</v>
      </c>
      <c r="BT14">
        <v>62.773076923076928</v>
      </c>
    </row>
    <row r="15" spans="2:72">
      <c r="B15" s="13">
        <v>8</v>
      </c>
      <c r="C15">
        <v>477</v>
      </c>
      <c r="D15">
        <v>56.7</v>
      </c>
      <c r="E15">
        <v>490</v>
      </c>
      <c r="F15">
        <v>70</v>
      </c>
      <c r="G15">
        <v>472</v>
      </c>
      <c r="H15">
        <v>50</v>
      </c>
      <c r="I15">
        <v>483</v>
      </c>
      <c r="J15">
        <v>51.7</v>
      </c>
      <c r="K15">
        <v>511</v>
      </c>
      <c r="L15">
        <v>58.3</v>
      </c>
      <c r="M15">
        <v>500</v>
      </c>
      <c r="N15">
        <v>55</v>
      </c>
      <c r="O15">
        <v>509</v>
      </c>
      <c r="P15">
        <v>40</v>
      </c>
      <c r="Q15">
        <v>501</v>
      </c>
      <c r="R15">
        <v>61.7</v>
      </c>
      <c r="S15">
        <v>474</v>
      </c>
      <c r="T15">
        <v>58.3</v>
      </c>
      <c r="U15">
        <v>520</v>
      </c>
      <c r="V15">
        <v>74.2</v>
      </c>
      <c r="W15">
        <v>525</v>
      </c>
      <c r="X15">
        <v>70.5</v>
      </c>
      <c r="AA15">
        <v>502</v>
      </c>
      <c r="AB15">
        <v>68.3</v>
      </c>
      <c r="AC15">
        <v>543</v>
      </c>
      <c r="AD15">
        <v>48.3</v>
      </c>
      <c r="AE15">
        <v>484</v>
      </c>
      <c r="AF15">
        <v>64.599999999999994</v>
      </c>
      <c r="AG15">
        <v>519</v>
      </c>
      <c r="AH15">
        <v>64.599999999999994</v>
      </c>
      <c r="AI15">
        <v>500.66666666666669</v>
      </c>
      <c r="AJ15">
        <v>59.48</v>
      </c>
      <c r="BS15">
        <v>500.66666666666669</v>
      </c>
      <c r="BT15">
        <v>59.48</v>
      </c>
    </row>
    <row r="16" spans="2:72">
      <c r="B16" s="13">
        <v>9</v>
      </c>
      <c r="C16">
        <v>496</v>
      </c>
      <c r="D16">
        <v>53.3</v>
      </c>
      <c r="E16">
        <v>508</v>
      </c>
      <c r="F16">
        <v>58.3</v>
      </c>
      <c r="G16">
        <v>482</v>
      </c>
      <c r="H16">
        <v>51.7</v>
      </c>
      <c r="I16">
        <v>489</v>
      </c>
      <c r="J16">
        <v>60</v>
      </c>
      <c r="K16">
        <v>512</v>
      </c>
      <c r="L16">
        <v>63.3</v>
      </c>
      <c r="M16">
        <v>489</v>
      </c>
      <c r="N16">
        <v>58.3</v>
      </c>
      <c r="O16">
        <v>485</v>
      </c>
      <c r="P16">
        <v>68.3</v>
      </c>
      <c r="Q16">
        <v>525</v>
      </c>
      <c r="R16">
        <v>53.3</v>
      </c>
      <c r="S16">
        <v>467</v>
      </c>
      <c r="T16">
        <v>61.7</v>
      </c>
      <c r="U16">
        <v>513</v>
      </c>
      <c r="V16">
        <v>75.8</v>
      </c>
      <c r="W16">
        <v>511</v>
      </c>
      <c r="X16">
        <v>62.3</v>
      </c>
      <c r="AA16">
        <v>520</v>
      </c>
      <c r="AB16">
        <v>65</v>
      </c>
      <c r="AC16">
        <v>551</v>
      </c>
      <c r="AD16">
        <v>63.3</v>
      </c>
      <c r="AE16">
        <v>464</v>
      </c>
      <c r="AF16">
        <v>49.3</v>
      </c>
      <c r="AG16">
        <v>512</v>
      </c>
      <c r="AH16">
        <v>52</v>
      </c>
      <c r="AI16">
        <v>501.6</v>
      </c>
      <c r="AJ16">
        <v>59.726666666666659</v>
      </c>
      <c r="BS16">
        <v>501.6</v>
      </c>
      <c r="BT16">
        <v>59.726666666666659</v>
      </c>
    </row>
    <row r="17" spans="2:72">
      <c r="B17" s="13">
        <v>10</v>
      </c>
      <c r="C17">
        <v>505</v>
      </c>
      <c r="D17">
        <v>63.3</v>
      </c>
      <c r="E17">
        <v>495</v>
      </c>
      <c r="F17">
        <v>56.7</v>
      </c>
      <c r="G17">
        <v>457</v>
      </c>
      <c r="H17">
        <v>68.3</v>
      </c>
      <c r="I17">
        <v>496</v>
      </c>
      <c r="J17">
        <v>68.3</v>
      </c>
      <c r="K17">
        <v>519</v>
      </c>
      <c r="L17">
        <v>75</v>
      </c>
      <c r="M17">
        <v>494</v>
      </c>
      <c r="N17">
        <v>71.7</v>
      </c>
      <c r="O17">
        <v>500</v>
      </c>
      <c r="P17">
        <v>61.7</v>
      </c>
      <c r="Q17">
        <v>500</v>
      </c>
      <c r="R17">
        <v>63.3</v>
      </c>
      <c r="S17">
        <v>494</v>
      </c>
      <c r="T17">
        <v>63.3</v>
      </c>
      <c r="U17">
        <v>501</v>
      </c>
      <c r="V17">
        <v>63.5</v>
      </c>
      <c r="W17">
        <v>509</v>
      </c>
      <c r="X17">
        <v>55.7</v>
      </c>
      <c r="AA17">
        <v>502</v>
      </c>
      <c r="AB17">
        <v>56.7</v>
      </c>
      <c r="AC17">
        <v>550</v>
      </c>
      <c r="AD17">
        <v>58.3</v>
      </c>
      <c r="AE17">
        <v>460</v>
      </c>
      <c r="AF17">
        <v>48</v>
      </c>
      <c r="AG17">
        <v>495</v>
      </c>
      <c r="AH17">
        <v>56</v>
      </c>
      <c r="AI17">
        <v>498.46666666666664</v>
      </c>
      <c r="AJ17">
        <v>61.986666666666665</v>
      </c>
      <c r="BS17">
        <v>498.46666666666664</v>
      </c>
      <c r="BT17">
        <v>61.986666666666665</v>
      </c>
    </row>
    <row r="18" spans="2:72">
      <c r="B18" s="13">
        <v>11</v>
      </c>
      <c r="C18">
        <v>506</v>
      </c>
      <c r="D18">
        <v>55</v>
      </c>
      <c r="E18">
        <v>492</v>
      </c>
      <c r="F18">
        <v>53.3</v>
      </c>
      <c r="G18">
        <v>478</v>
      </c>
      <c r="H18">
        <v>58.3</v>
      </c>
      <c r="I18">
        <v>490</v>
      </c>
      <c r="J18">
        <v>58.3</v>
      </c>
      <c r="K18">
        <v>533</v>
      </c>
      <c r="L18">
        <v>65</v>
      </c>
      <c r="M18">
        <v>511</v>
      </c>
      <c r="N18">
        <v>56.7</v>
      </c>
      <c r="O18">
        <v>488</v>
      </c>
      <c r="P18">
        <v>48.3</v>
      </c>
      <c r="Q18">
        <v>506</v>
      </c>
      <c r="R18">
        <v>55</v>
      </c>
      <c r="S18">
        <v>490</v>
      </c>
      <c r="T18">
        <v>55</v>
      </c>
      <c r="U18">
        <v>500</v>
      </c>
      <c r="V18">
        <v>62.9</v>
      </c>
      <c r="W18">
        <v>525</v>
      </c>
      <c r="X18">
        <v>68.900000000000006</v>
      </c>
      <c r="AA18">
        <v>530</v>
      </c>
      <c r="AB18">
        <v>46.7</v>
      </c>
      <c r="AC18">
        <v>557</v>
      </c>
      <c r="AD18">
        <v>61.7</v>
      </c>
      <c r="AE18">
        <v>490</v>
      </c>
      <c r="AF18">
        <v>63.1</v>
      </c>
      <c r="AG18">
        <v>429</v>
      </c>
      <c r="AH18">
        <v>35.4</v>
      </c>
      <c r="AI18">
        <v>501.66666666666669</v>
      </c>
      <c r="AJ18">
        <v>56.24</v>
      </c>
      <c r="BS18">
        <v>501.66666666666669</v>
      </c>
      <c r="BT18">
        <v>56.24</v>
      </c>
    </row>
    <row r="19" spans="2:72">
      <c r="B19" s="13">
        <v>12</v>
      </c>
      <c r="C19">
        <v>492</v>
      </c>
      <c r="D19">
        <v>63.3</v>
      </c>
      <c r="E19">
        <v>491</v>
      </c>
      <c r="F19">
        <v>60</v>
      </c>
      <c r="G19">
        <v>480</v>
      </c>
      <c r="H19">
        <v>60</v>
      </c>
      <c r="I19">
        <v>489</v>
      </c>
      <c r="J19">
        <v>51.7</v>
      </c>
      <c r="K19">
        <v>430</v>
      </c>
      <c r="L19">
        <v>55</v>
      </c>
      <c r="M19">
        <v>510</v>
      </c>
      <c r="N19">
        <v>66.7</v>
      </c>
      <c r="O19">
        <v>495</v>
      </c>
      <c r="P19">
        <v>68.900000000000006</v>
      </c>
      <c r="Q19">
        <v>497</v>
      </c>
      <c r="R19">
        <v>70</v>
      </c>
      <c r="S19">
        <v>525</v>
      </c>
      <c r="T19">
        <v>58.3</v>
      </c>
      <c r="U19">
        <v>532</v>
      </c>
      <c r="V19">
        <v>72.599999999999994</v>
      </c>
      <c r="W19">
        <v>511</v>
      </c>
      <c r="X19">
        <v>67.2</v>
      </c>
      <c r="AA19">
        <v>553</v>
      </c>
      <c r="AB19">
        <v>61.7</v>
      </c>
      <c r="AC19">
        <v>565</v>
      </c>
      <c r="AD19">
        <v>68.3</v>
      </c>
      <c r="AE19">
        <v>483</v>
      </c>
      <c r="AF19">
        <v>47.7</v>
      </c>
      <c r="AG19">
        <v>515</v>
      </c>
      <c r="AH19">
        <v>47.7</v>
      </c>
      <c r="AI19">
        <v>504.53333333333336</v>
      </c>
      <c r="AJ19">
        <v>61.273333333333341</v>
      </c>
      <c r="BS19">
        <v>504.53333333333336</v>
      </c>
      <c r="BT19">
        <v>61.273333333333341</v>
      </c>
    </row>
    <row r="20" spans="2:72">
      <c r="B20" s="13">
        <v>13</v>
      </c>
      <c r="C20">
        <v>516</v>
      </c>
      <c r="D20">
        <v>60</v>
      </c>
      <c r="E20">
        <v>509</v>
      </c>
      <c r="F20">
        <v>55</v>
      </c>
      <c r="G20">
        <v>495</v>
      </c>
      <c r="H20">
        <v>55</v>
      </c>
      <c r="I20">
        <v>508</v>
      </c>
      <c r="J20">
        <v>51.7</v>
      </c>
      <c r="K20">
        <v>497</v>
      </c>
      <c r="L20">
        <v>60</v>
      </c>
      <c r="M20">
        <v>490</v>
      </c>
      <c r="N20">
        <v>71.7</v>
      </c>
      <c r="O20">
        <v>496</v>
      </c>
      <c r="P20">
        <v>50</v>
      </c>
      <c r="Q20">
        <v>510</v>
      </c>
      <c r="R20">
        <v>58.3</v>
      </c>
      <c r="S20">
        <v>534</v>
      </c>
      <c r="T20">
        <v>75</v>
      </c>
      <c r="U20">
        <v>498</v>
      </c>
      <c r="V20">
        <v>64.5</v>
      </c>
      <c r="W20">
        <v>520</v>
      </c>
      <c r="X20">
        <v>59</v>
      </c>
      <c r="AA20">
        <v>506</v>
      </c>
      <c r="AB20">
        <v>65</v>
      </c>
      <c r="AC20">
        <v>560</v>
      </c>
      <c r="AD20">
        <v>53.3</v>
      </c>
      <c r="AE20">
        <v>503</v>
      </c>
      <c r="AF20">
        <v>67.7</v>
      </c>
      <c r="AG20">
        <v>525</v>
      </c>
      <c r="AH20">
        <v>64.599999999999994</v>
      </c>
      <c r="AI20">
        <v>511.13333333333333</v>
      </c>
      <c r="AJ20">
        <v>60.720000000000006</v>
      </c>
      <c r="BS20">
        <v>511.13333333333333</v>
      </c>
      <c r="BT20">
        <v>60.720000000000006</v>
      </c>
    </row>
    <row r="21" spans="2:72">
      <c r="B21" s="13">
        <v>14</v>
      </c>
      <c r="C21">
        <v>521</v>
      </c>
      <c r="D21">
        <v>66.7</v>
      </c>
      <c r="E21">
        <v>499</v>
      </c>
      <c r="F21">
        <v>57.6</v>
      </c>
      <c r="G21">
        <v>477</v>
      </c>
      <c r="H21">
        <v>45</v>
      </c>
      <c r="I21">
        <v>513</v>
      </c>
      <c r="J21">
        <v>63.3</v>
      </c>
      <c r="K21">
        <v>492</v>
      </c>
      <c r="L21">
        <v>60.7</v>
      </c>
      <c r="M21">
        <v>503</v>
      </c>
      <c r="N21">
        <v>55</v>
      </c>
      <c r="O21">
        <v>516</v>
      </c>
      <c r="P21">
        <v>63.3</v>
      </c>
      <c r="Q21">
        <v>514</v>
      </c>
      <c r="R21">
        <v>51.7</v>
      </c>
      <c r="S21">
        <v>511</v>
      </c>
      <c r="T21">
        <v>55</v>
      </c>
      <c r="U21">
        <v>492</v>
      </c>
      <c r="V21">
        <v>64.5</v>
      </c>
      <c r="W21">
        <v>522</v>
      </c>
      <c r="X21">
        <v>73.8</v>
      </c>
      <c r="AA21">
        <v>512</v>
      </c>
      <c r="AB21">
        <v>58.3</v>
      </c>
      <c r="AC21">
        <v>573</v>
      </c>
      <c r="AD21">
        <v>66.7</v>
      </c>
      <c r="AE21">
        <v>463</v>
      </c>
      <c r="AF21">
        <v>46.2</v>
      </c>
      <c r="AG21">
        <v>508</v>
      </c>
      <c r="AH21">
        <v>47.7</v>
      </c>
      <c r="AI21">
        <v>507.73333333333335</v>
      </c>
      <c r="AJ21">
        <v>58.366666666666667</v>
      </c>
      <c r="BS21">
        <v>507.73333333333335</v>
      </c>
      <c r="BT21">
        <v>58.366666666666667</v>
      </c>
    </row>
    <row r="22" spans="2:72">
      <c r="B22" s="13">
        <v>15</v>
      </c>
      <c r="C22">
        <v>514</v>
      </c>
      <c r="D22">
        <v>63.3</v>
      </c>
      <c r="E22">
        <v>495</v>
      </c>
      <c r="F22">
        <v>48.3</v>
      </c>
      <c r="G22">
        <v>485</v>
      </c>
      <c r="H22">
        <v>53.3</v>
      </c>
      <c r="I22">
        <v>520</v>
      </c>
      <c r="J22">
        <v>45</v>
      </c>
      <c r="K22">
        <v>496</v>
      </c>
      <c r="L22">
        <v>68.3</v>
      </c>
      <c r="M22">
        <v>490</v>
      </c>
      <c r="N22">
        <v>51.7</v>
      </c>
      <c r="O22">
        <v>499</v>
      </c>
      <c r="P22">
        <v>58.3</v>
      </c>
      <c r="Q22">
        <v>511</v>
      </c>
      <c r="R22">
        <v>66.7</v>
      </c>
      <c r="S22">
        <v>521</v>
      </c>
      <c r="T22">
        <v>60</v>
      </c>
      <c r="U22">
        <v>507</v>
      </c>
      <c r="V22">
        <v>72.099999999999994</v>
      </c>
      <c r="W22">
        <v>536</v>
      </c>
      <c r="X22">
        <v>65.599999999999994</v>
      </c>
      <c r="AA22">
        <v>541</v>
      </c>
      <c r="AB22">
        <v>61.7</v>
      </c>
      <c r="AC22">
        <v>545</v>
      </c>
      <c r="AD22">
        <v>61.7</v>
      </c>
      <c r="AE22">
        <v>487</v>
      </c>
      <c r="AF22">
        <v>49.2</v>
      </c>
      <c r="AG22">
        <v>528</v>
      </c>
      <c r="AH22">
        <v>61.5</v>
      </c>
      <c r="AI22">
        <v>511.66666666666669</v>
      </c>
      <c r="AJ22">
        <v>59.113333333333344</v>
      </c>
      <c r="BS22">
        <v>511.66666666666669</v>
      </c>
      <c r="BT22">
        <v>59.113333333333344</v>
      </c>
    </row>
    <row r="23" spans="2:72">
      <c r="B23" s="13">
        <v>16</v>
      </c>
      <c r="C23">
        <v>515</v>
      </c>
      <c r="D23">
        <v>58.3</v>
      </c>
      <c r="E23">
        <v>517</v>
      </c>
      <c r="F23">
        <v>68.3</v>
      </c>
      <c r="G23">
        <v>455</v>
      </c>
      <c r="H23">
        <v>63.3</v>
      </c>
      <c r="I23">
        <v>510</v>
      </c>
      <c r="J23">
        <v>61.7</v>
      </c>
      <c r="K23">
        <v>497</v>
      </c>
      <c r="L23">
        <v>53.3</v>
      </c>
      <c r="M23">
        <v>518</v>
      </c>
      <c r="N23">
        <v>66.7</v>
      </c>
      <c r="O23">
        <v>505</v>
      </c>
      <c r="P23">
        <v>50</v>
      </c>
      <c r="Q23">
        <v>492</v>
      </c>
      <c r="R23">
        <v>60</v>
      </c>
      <c r="S23">
        <v>508</v>
      </c>
      <c r="T23">
        <v>66.7</v>
      </c>
      <c r="U23">
        <v>510</v>
      </c>
      <c r="V23">
        <v>63.9</v>
      </c>
      <c r="W23">
        <v>541</v>
      </c>
      <c r="X23">
        <v>75.400000000000006</v>
      </c>
      <c r="AA23">
        <v>538</v>
      </c>
      <c r="AB23">
        <v>56.7</v>
      </c>
      <c r="AC23">
        <v>553</v>
      </c>
      <c r="AD23">
        <v>65</v>
      </c>
      <c r="AE23">
        <v>475</v>
      </c>
      <c r="AF23">
        <v>56.9</v>
      </c>
      <c r="AG23">
        <v>521</v>
      </c>
      <c r="AH23">
        <v>49.2</v>
      </c>
      <c r="AI23">
        <v>510.33333333333331</v>
      </c>
      <c r="AJ23">
        <v>61.026666666666664</v>
      </c>
      <c r="BS23">
        <v>510.33333333333331</v>
      </c>
      <c r="BT23">
        <v>61.026666666666664</v>
      </c>
    </row>
    <row r="24" spans="2:72">
      <c r="B24" s="11">
        <v>5</v>
      </c>
      <c r="C24">
        <v>585</v>
      </c>
      <c r="D24">
        <v>92.500000000000014</v>
      </c>
      <c r="E24">
        <v>591.8125</v>
      </c>
      <c r="F24">
        <v>89.293750000000017</v>
      </c>
      <c r="G24">
        <v>595.9375</v>
      </c>
      <c r="H24">
        <v>91.143749999999997</v>
      </c>
      <c r="I24">
        <v>595.75</v>
      </c>
      <c r="J24">
        <v>89.600000000000009</v>
      </c>
      <c r="K24">
        <v>617.375</v>
      </c>
      <c r="L24">
        <v>88.037500000000009</v>
      </c>
      <c r="M24">
        <v>598.5625</v>
      </c>
      <c r="N24">
        <v>56.724999999999994</v>
      </c>
      <c r="O24">
        <v>613.25</v>
      </c>
      <c r="P24">
        <v>54.512500000000003</v>
      </c>
      <c r="Q24">
        <v>575.75</v>
      </c>
      <c r="R24">
        <v>55.606250000000003</v>
      </c>
      <c r="S24">
        <v>622.5625</v>
      </c>
      <c r="T24">
        <v>60.481249999999996</v>
      </c>
      <c r="U24">
        <v>613.4375</v>
      </c>
      <c r="V24">
        <v>78.018749999999997</v>
      </c>
      <c r="W24">
        <v>611.3125</v>
      </c>
      <c r="X24">
        <v>83.887500000000003</v>
      </c>
      <c r="Y24">
        <v>550.625</v>
      </c>
      <c r="Z24">
        <v>85.625</v>
      </c>
      <c r="AA24">
        <v>612.25</v>
      </c>
      <c r="AB24">
        <v>88.543749999999989</v>
      </c>
      <c r="AC24">
        <v>649.9375</v>
      </c>
      <c r="AD24">
        <v>86.974999999999994</v>
      </c>
      <c r="AE24">
        <v>592.1875</v>
      </c>
      <c r="AF24">
        <v>59.725000000000009</v>
      </c>
      <c r="AG24">
        <v>621.5</v>
      </c>
      <c r="AH24">
        <v>59.6875</v>
      </c>
      <c r="AI24">
        <v>602.953125</v>
      </c>
      <c r="AJ24">
        <v>76.272656249999997</v>
      </c>
      <c r="AK24">
        <v>819.4</v>
      </c>
      <c r="AL24">
        <v>89</v>
      </c>
      <c r="AM24">
        <v>765.5</v>
      </c>
      <c r="AN24">
        <v>76.666666666666671</v>
      </c>
      <c r="AO24">
        <v>818.66666666666663</v>
      </c>
      <c r="AP24">
        <v>84.166666666666671</v>
      </c>
      <c r="AQ24">
        <v>825.8</v>
      </c>
      <c r="AR24">
        <v>89.14</v>
      </c>
      <c r="AS24">
        <v>811.33333333333337</v>
      </c>
      <c r="AT24">
        <v>90.833333333333329</v>
      </c>
      <c r="AU24">
        <v>865.33333333333337</v>
      </c>
      <c r="AV24">
        <v>66.666666666666671</v>
      </c>
      <c r="AW24">
        <v>819.16666666666663</v>
      </c>
      <c r="AX24">
        <v>52.633333333333333</v>
      </c>
      <c r="AY24">
        <v>839.16666666666663</v>
      </c>
      <c r="AZ24">
        <v>56.949999999999996</v>
      </c>
      <c r="BA24">
        <v>842.16666666666663</v>
      </c>
      <c r="BB24">
        <v>61.15</v>
      </c>
      <c r="BC24">
        <v>867.83333333333337</v>
      </c>
      <c r="BD24">
        <v>78.333333333333329</v>
      </c>
      <c r="BE24">
        <v>875.16666666666663</v>
      </c>
      <c r="BF24">
        <v>82.86666666666666</v>
      </c>
      <c r="BG24">
        <v>857.33333333333337</v>
      </c>
      <c r="BH24">
        <v>79.566666666666663</v>
      </c>
      <c r="BI24">
        <v>815.16666666666663</v>
      </c>
      <c r="BJ24">
        <v>90.833333333333329</v>
      </c>
      <c r="BK24">
        <v>879.83333333333337</v>
      </c>
      <c r="BL24">
        <v>87.5</v>
      </c>
      <c r="BM24">
        <v>888</v>
      </c>
      <c r="BN24">
        <v>65</v>
      </c>
      <c r="BO24">
        <v>910.16666666666663</v>
      </c>
      <c r="BP24">
        <v>55.833333333333336</v>
      </c>
      <c r="BQ24">
        <v>844.20212765957444</v>
      </c>
      <c r="BR24">
        <v>75.1563829787234</v>
      </c>
      <c r="BS24">
        <v>667.74571428571426</v>
      </c>
      <c r="BT24">
        <v>75.972857142857123</v>
      </c>
    </row>
    <row r="25" spans="2:72">
      <c r="B25" s="13">
        <v>1</v>
      </c>
      <c r="C25">
        <v>531</v>
      </c>
      <c r="D25">
        <v>95</v>
      </c>
      <c r="E25">
        <v>468</v>
      </c>
      <c r="F25">
        <v>91.7</v>
      </c>
      <c r="G25">
        <v>495</v>
      </c>
      <c r="H25">
        <v>93.3</v>
      </c>
      <c r="I25">
        <v>499</v>
      </c>
      <c r="J25">
        <v>91.7</v>
      </c>
      <c r="K25">
        <v>568</v>
      </c>
      <c r="L25">
        <v>90</v>
      </c>
      <c r="M25">
        <v>595</v>
      </c>
      <c r="N25">
        <v>58.3</v>
      </c>
      <c r="O25">
        <v>610</v>
      </c>
      <c r="P25">
        <v>51.7</v>
      </c>
      <c r="Q25">
        <v>576</v>
      </c>
      <c r="R25">
        <v>50.8</v>
      </c>
      <c r="S25">
        <v>600</v>
      </c>
      <c r="T25">
        <v>59.7</v>
      </c>
      <c r="U25">
        <v>660</v>
      </c>
      <c r="V25">
        <v>75</v>
      </c>
      <c r="W25">
        <v>617</v>
      </c>
      <c r="X25">
        <v>81.7</v>
      </c>
      <c r="Y25">
        <v>480</v>
      </c>
      <c r="Z25">
        <v>85</v>
      </c>
      <c r="AA25">
        <v>559</v>
      </c>
      <c r="AB25">
        <v>90</v>
      </c>
      <c r="AC25">
        <v>574</v>
      </c>
      <c r="AD25">
        <v>95</v>
      </c>
      <c r="AE25">
        <v>582</v>
      </c>
      <c r="AF25">
        <v>57.1</v>
      </c>
      <c r="AG25">
        <v>557</v>
      </c>
      <c r="AH25">
        <v>58.3</v>
      </c>
      <c r="AI25">
        <v>560.6875</v>
      </c>
      <c r="AJ25">
        <v>76.518749999999997</v>
      </c>
      <c r="AK25">
        <v>703</v>
      </c>
      <c r="AL25">
        <v>85</v>
      </c>
      <c r="AQ25">
        <v>726</v>
      </c>
      <c r="AR25">
        <v>90</v>
      </c>
      <c r="BQ25">
        <v>714.5</v>
      </c>
      <c r="BR25">
        <v>87.5</v>
      </c>
      <c r="BS25">
        <v>577.77777777777783</v>
      </c>
      <c r="BT25">
        <v>77.73888888888888</v>
      </c>
    </row>
    <row r="26" spans="2:72">
      <c r="B26" s="13">
        <v>2</v>
      </c>
      <c r="C26">
        <v>516</v>
      </c>
      <c r="D26">
        <v>90</v>
      </c>
      <c r="E26">
        <v>549</v>
      </c>
      <c r="F26">
        <v>93.3</v>
      </c>
      <c r="G26">
        <v>500</v>
      </c>
      <c r="H26">
        <v>95</v>
      </c>
      <c r="I26">
        <v>555</v>
      </c>
      <c r="J26">
        <v>85</v>
      </c>
      <c r="K26">
        <v>583</v>
      </c>
      <c r="L26">
        <v>96.7</v>
      </c>
      <c r="M26">
        <v>540</v>
      </c>
      <c r="N26">
        <v>61.7</v>
      </c>
      <c r="O26">
        <v>592</v>
      </c>
      <c r="P26">
        <v>45</v>
      </c>
      <c r="Q26">
        <v>572</v>
      </c>
      <c r="R26">
        <v>65</v>
      </c>
      <c r="S26">
        <v>638</v>
      </c>
      <c r="T26">
        <v>56.5</v>
      </c>
      <c r="U26">
        <v>627</v>
      </c>
      <c r="V26">
        <v>76.7</v>
      </c>
      <c r="W26">
        <v>626</v>
      </c>
      <c r="X26">
        <v>83.3</v>
      </c>
      <c r="Y26">
        <v>502</v>
      </c>
      <c r="Z26">
        <v>73.3</v>
      </c>
      <c r="AA26">
        <v>491</v>
      </c>
      <c r="AB26">
        <v>83.3</v>
      </c>
      <c r="AC26">
        <v>579</v>
      </c>
      <c r="AD26">
        <v>81.7</v>
      </c>
      <c r="AE26">
        <v>543</v>
      </c>
      <c r="AF26">
        <v>61.7</v>
      </c>
      <c r="AG26">
        <v>581</v>
      </c>
      <c r="AH26">
        <v>71.7</v>
      </c>
      <c r="AI26">
        <v>562.125</v>
      </c>
      <c r="AJ26">
        <v>76.243750000000006</v>
      </c>
      <c r="AK26">
        <v>717</v>
      </c>
      <c r="AL26">
        <v>85</v>
      </c>
      <c r="AM26">
        <v>705</v>
      </c>
      <c r="AN26">
        <v>80</v>
      </c>
      <c r="AO26">
        <v>676</v>
      </c>
      <c r="AP26">
        <v>70</v>
      </c>
      <c r="AQ26">
        <v>737</v>
      </c>
      <c r="AR26">
        <v>80</v>
      </c>
      <c r="AS26">
        <v>699</v>
      </c>
      <c r="AT26">
        <v>95</v>
      </c>
      <c r="AU26">
        <v>818</v>
      </c>
      <c r="AV26">
        <v>80</v>
      </c>
      <c r="AW26">
        <v>810</v>
      </c>
      <c r="AX26">
        <v>15.8</v>
      </c>
      <c r="AY26">
        <v>1085</v>
      </c>
      <c r="AZ26">
        <v>65</v>
      </c>
      <c r="BA26">
        <v>811</v>
      </c>
      <c r="BB26">
        <v>50</v>
      </c>
      <c r="BC26">
        <v>840</v>
      </c>
      <c r="BD26">
        <v>80</v>
      </c>
      <c r="BE26">
        <v>853</v>
      </c>
      <c r="BF26">
        <v>81</v>
      </c>
      <c r="BG26">
        <v>754</v>
      </c>
      <c r="BH26">
        <v>100</v>
      </c>
      <c r="BI26">
        <v>693</v>
      </c>
      <c r="BJ26">
        <v>100</v>
      </c>
      <c r="BK26">
        <v>742</v>
      </c>
      <c r="BL26">
        <v>80</v>
      </c>
      <c r="BM26">
        <v>878</v>
      </c>
      <c r="BN26">
        <v>65</v>
      </c>
      <c r="BO26">
        <v>983</v>
      </c>
      <c r="BP26">
        <v>50</v>
      </c>
      <c r="BQ26">
        <v>800.0625</v>
      </c>
      <c r="BR26">
        <v>73.55</v>
      </c>
      <c r="BS26">
        <v>681.09375</v>
      </c>
      <c r="BT26">
        <v>74.896874999999994</v>
      </c>
    </row>
    <row r="27" spans="2:72">
      <c r="B27" s="13">
        <v>3</v>
      </c>
      <c r="C27">
        <v>519</v>
      </c>
      <c r="D27">
        <v>95</v>
      </c>
      <c r="E27">
        <v>536</v>
      </c>
      <c r="F27">
        <v>88.5</v>
      </c>
      <c r="G27">
        <v>512</v>
      </c>
      <c r="H27">
        <v>96.7</v>
      </c>
      <c r="I27">
        <v>587</v>
      </c>
      <c r="J27">
        <v>86.7</v>
      </c>
      <c r="K27">
        <v>592</v>
      </c>
      <c r="L27">
        <v>85</v>
      </c>
      <c r="M27">
        <v>558</v>
      </c>
      <c r="N27">
        <v>51.7</v>
      </c>
      <c r="O27">
        <v>600</v>
      </c>
      <c r="P27">
        <v>68.3</v>
      </c>
      <c r="Q27">
        <v>587</v>
      </c>
      <c r="R27">
        <v>57.3</v>
      </c>
      <c r="S27">
        <v>610</v>
      </c>
      <c r="T27">
        <v>56.5</v>
      </c>
      <c r="U27">
        <v>629</v>
      </c>
      <c r="V27">
        <v>40</v>
      </c>
      <c r="W27">
        <v>673</v>
      </c>
      <c r="X27">
        <v>75</v>
      </c>
      <c r="Y27">
        <v>543</v>
      </c>
      <c r="Z27">
        <v>70</v>
      </c>
      <c r="AA27">
        <v>554</v>
      </c>
      <c r="AB27">
        <v>91.7</v>
      </c>
      <c r="AC27">
        <v>572</v>
      </c>
      <c r="AD27">
        <v>86.7</v>
      </c>
      <c r="AE27">
        <v>577</v>
      </c>
      <c r="AF27">
        <v>65</v>
      </c>
      <c r="AG27">
        <v>600</v>
      </c>
      <c r="AH27">
        <v>68.3</v>
      </c>
      <c r="AI27">
        <v>578.0625</v>
      </c>
      <c r="AJ27">
        <v>73.899999999999991</v>
      </c>
      <c r="AK27">
        <v>845</v>
      </c>
      <c r="AL27">
        <v>85</v>
      </c>
      <c r="AM27">
        <v>673</v>
      </c>
      <c r="AN27">
        <v>65</v>
      </c>
      <c r="AO27">
        <v>783</v>
      </c>
      <c r="AP27">
        <v>85</v>
      </c>
      <c r="AQ27">
        <v>877</v>
      </c>
      <c r="AR27">
        <v>95</v>
      </c>
      <c r="AS27">
        <v>691</v>
      </c>
      <c r="AT27">
        <v>90</v>
      </c>
      <c r="AU27">
        <v>836</v>
      </c>
      <c r="AV27">
        <v>60</v>
      </c>
      <c r="AW27">
        <v>785</v>
      </c>
      <c r="AX27">
        <v>60</v>
      </c>
      <c r="AY27">
        <v>822</v>
      </c>
      <c r="AZ27">
        <v>65</v>
      </c>
      <c r="BA27">
        <v>841</v>
      </c>
      <c r="BB27">
        <v>60</v>
      </c>
      <c r="BC27">
        <v>825</v>
      </c>
      <c r="BD27">
        <v>65</v>
      </c>
      <c r="BE27">
        <v>801</v>
      </c>
      <c r="BF27">
        <v>75</v>
      </c>
      <c r="BG27">
        <v>767</v>
      </c>
      <c r="BH27">
        <v>85</v>
      </c>
      <c r="BI27">
        <v>821</v>
      </c>
      <c r="BJ27">
        <v>90</v>
      </c>
      <c r="BK27">
        <v>745</v>
      </c>
      <c r="BL27">
        <v>75</v>
      </c>
      <c r="BM27">
        <v>905</v>
      </c>
      <c r="BN27">
        <v>55</v>
      </c>
      <c r="BO27">
        <v>862</v>
      </c>
      <c r="BP27">
        <v>70</v>
      </c>
      <c r="BQ27">
        <v>804.9375</v>
      </c>
      <c r="BR27">
        <v>73.75</v>
      </c>
      <c r="BS27">
        <v>691.5</v>
      </c>
      <c r="BT27">
        <v>73.824999999999989</v>
      </c>
    </row>
    <row r="28" spans="2:72">
      <c r="B28" s="13">
        <v>4</v>
      </c>
      <c r="C28">
        <v>525</v>
      </c>
      <c r="D28">
        <v>93.3</v>
      </c>
      <c r="E28">
        <v>545</v>
      </c>
      <c r="F28">
        <v>80</v>
      </c>
      <c r="G28">
        <v>670</v>
      </c>
      <c r="H28">
        <v>86.7</v>
      </c>
      <c r="I28">
        <v>583</v>
      </c>
      <c r="J28">
        <v>81.7</v>
      </c>
      <c r="K28">
        <v>581</v>
      </c>
      <c r="L28">
        <v>91.7</v>
      </c>
      <c r="M28">
        <v>573</v>
      </c>
      <c r="N28">
        <v>41.7</v>
      </c>
      <c r="O28">
        <v>610</v>
      </c>
      <c r="P28">
        <v>53.3</v>
      </c>
      <c r="Q28">
        <v>580</v>
      </c>
      <c r="R28">
        <v>55</v>
      </c>
      <c r="S28">
        <v>626</v>
      </c>
      <c r="T28">
        <v>59.7</v>
      </c>
      <c r="U28">
        <v>563</v>
      </c>
      <c r="V28">
        <v>85</v>
      </c>
      <c r="W28">
        <v>578</v>
      </c>
      <c r="X28">
        <v>60</v>
      </c>
      <c r="Y28">
        <v>509</v>
      </c>
      <c r="Z28">
        <v>90</v>
      </c>
      <c r="AA28">
        <v>561</v>
      </c>
      <c r="AB28">
        <v>96.7</v>
      </c>
      <c r="AC28">
        <v>547</v>
      </c>
      <c r="AD28">
        <v>78.3</v>
      </c>
      <c r="AE28">
        <v>580</v>
      </c>
      <c r="AF28">
        <v>55</v>
      </c>
      <c r="AG28">
        <v>608</v>
      </c>
      <c r="AH28">
        <v>46.7</v>
      </c>
      <c r="AI28">
        <v>577.4375</v>
      </c>
      <c r="AJ28">
        <v>72.175000000000011</v>
      </c>
      <c r="AK28">
        <v>883</v>
      </c>
      <c r="AL28">
        <v>95</v>
      </c>
      <c r="AM28">
        <v>809</v>
      </c>
      <c r="AN28">
        <v>90</v>
      </c>
      <c r="AO28">
        <v>801</v>
      </c>
      <c r="AP28">
        <v>85</v>
      </c>
      <c r="AQ28">
        <v>820</v>
      </c>
      <c r="AR28">
        <v>85.7</v>
      </c>
      <c r="AS28">
        <v>835</v>
      </c>
      <c r="AT28">
        <v>90</v>
      </c>
      <c r="AU28">
        <v>782</v>
      </c>
      <c r="AV28">
        <v>80</v>
      </c>
      <c r="AW28">
        <v>799</v>
      </c>
      <c r="AX28">
        <v>65</v>
      </c>
      <c r="AY28">
        <v>785</v>
      </c>
      <c r="AZ28">
        <v>50</v>
      </c>
      <c r="BA28">
        <v>824</v>
      </c>
      <c r="BB28">
        <v>55</v>
      </c>
      <c r="BC28">
        <v>871</v>
      </c>
      <c r="BD28">
        <v>100</v>
      </c>
      <c r="BE28">
        <v>859</v>
      </c>
      <c r="BF28">
        <v>90</v>
      </c>
      <c r="BG28">
        <v>842</v>
      </c>
      <c r="BH28">
        <v>32.4</v>
      </c>
      <c r="BI28">
        <v>792</v>
      </c>
      <c r="BJ28">
        <v>90</v>
      </c>
      <c r="BK28">
        <v>840</v>
      </c>
      <c r="BL28">
        <v>95</v>
      </c>
      <c r="BM28">
        <v>850</v>
      </c>
      <c r="BN28">
        <v>60</v>
      </c>
      <c r="BO28">
        <v>873</v>
      </c>
      <c r="BP28">
        <v>50</v>
      </c>
      <c r="BQ28">
        <v>829.0625</v>
      </c>
      <c r="BR28">
        <v>75.818749999999994</v>
      </c>
      <c r="BS28">
        <v>703.25</v>
      </c>
      <c r="BT28">
        <v>73.996875000000003</v>
      </c>
    </row>
    <row r="29" spans="2:72">
      <c r="B29" s="13">
        <v>5</v>
      </c>
      <c r="C29">
        <v>528</v>
      </c>
      <c r="D29">
        <v>91.5</v>
      </c>
      <c r="E29">
        <v>538</v>
      </c>
      <c r="F29">
        <v>91.7</v>
      </c>
      <c r="G29">
        <v>603</v>
      </c>
      <c r="H29">
        <v>86.7</v>
      </c>
      <c r="I29">
        <v>576</v>
      </c>
      <c r="J29">
        <v>78.3</v>
      </c>
      <c r="K29">
        <v>577</v>
      </c>
      <c r="L29">
        <v>91.7</v>
      </c>
      <c r="M29">
        <v>568</v>
      </c>
      <c r="N29">
        <v>50</v>
      </c>
      <c r="O29">
        <v>614</v>
      </c>
      <c r="P29">
        <v>63.3</v>
      </c>
      <c r="Q29">
        <v>587</v>
      </c>
      <c r="R29">
        <v>63.9</v>
      </c>
      <c r="S29">
        <v>631</v>
      </c>
      <c r="T29">
        <v>71</v>
      </c>
      <c r="U29">
        <v>539</v>
      </c>
      <c r="V29">
        <v>85</v>
      </c>
      <c r="W29">
        <v>593</v>
      </c>
      <c r="X29">
        <v>81.7</v>
      </c>
      <c r="Y29">
        <v>529</v>
      </c>
      <c r="Z29">
        <v>90</v>
      </c>
      <c r="AA29">
        <v>538</v>
      </c>
      <c r="AB29">
        <v>86.7</v>
      </c>
      <c r="AC29">
        <v>586</v>
      </c>
      <c r="AD29">
        <v>58.3</v>
      </c>
      <c r="AE29">
        <v>597</v>
      </c>
      <c r="AF29">
        <v>65</v>
      </c>
      <c r="AG29">
        <v>598</v>
      </c>
      <c r="AH29">
        <v>63.3</v>
      </c>
      <c r="AI29">
        <v>575.125</v>
      </c>
      <c r="AJ29">
        <v>76.131249999999994</v>
      </c>
      <c r="AK29">
        <v>949</v>
      </c>
      <c r="AL29">
        <v>95</v>
      </c>
      <c r="AM29">
        <v>730</v>
      </c>
      <c r="AN29">
        <v>80</v>
      </c>
      <c r="AO29">
        <v>824</v>
      </c>
      <c r="AP29">
        <v>85</v>
      </c>
      <c r="AQ29">
        <v>969</v>
      </c>
      <c r="AR29">
        <v>95</v>
      </c>
      <c r="AS29">
        <v>856</v>
      </c>
      <c r="AT29">
        <v>85</v>
      </c>
      <c r="AU29">
        <v>870</v>
      </c>
      <c r="AV29">
        <v>60</v>
      </c>
      <c r="AW29">
        <v>842</v>
      </c>
      <c r="AX29">
        <v>60</v>
      </c>
      <c r="AY29">
        <v>802</v>
      </c>
      <c r="AZ29">
        <v>45</v>
      </c>
      <c r="BA29">
        <v>841</v>
      </c>
      <c r="BB29">
        <v>70</v>
      </c>
      <c r="BC29">
        <v>882</v>
      </c>
      <c r="BD29">
        <v>85</v>
      </c>
      <c r="BE29">
        <v>874</v>
      </c>
      <c r="BF29">
        <v>85</v>
      </c>
      <c r="BG29">
        <v>897</v>
      </c>
      <c r="BH29">
        <v>85</v>
      </c>
      <c r="BI29">
        <v>817</v>
      </c>
      <c r="BJ29">
        <v>85</v>
      </c>
      <c r="BK29">
        <v>883</v>
      </c>
      <c r="BL29">
        <v>90</v>
      </c>
      <c r="BM29">
        <v>910</v>
      </c>
      <c r="BN29">
        <v>70</v>
      </c>
      <c r="BO29">
        <v>896</v>
      </c>
      <c r="BP29">
        <v>45</v>
      </c>
      <c r="BQ29">
        <v>865.125</v>
      </c>
      <c r="BR29">
        <v>76.25</v>
      </c>
      <c r="BS29">
        <v>720.125</v>
      </c>
      <c r="BT29">
        <v>76.190624999999997</v>
      </c>
    </row>
    <row r="30" spans="2:72">
      <c r="B30" s="13">
        <v>6</v>
      </c>
      <c r="C30">
        <v>589</v>
      </c>
      <c r="D30">
        <v>88.3</v>
      </c>
      <c r="E30">
        <v>532</v>
      </c>
      <c r="F30">
        <v>90</v>
      </c>
      <c r="G30">
        <v>577</v>
      </c>
      <c r="H30">
        <v>96.7</v>
      </c>
      <c r="I30">
        <v>547</v>
      </c>
      <c r="J30">
        <v>91.7</v>
      </c>
      <c r="K30">
        <v>619</v>
      </c>
      <c r="L30">
        <v>71.7</v>
      </c>
      <c r="M30">
        <v>598</v>
      </c>
      <c r="N30">
        <v>53.3</v>
      </c>
      <c r="O30">
        <v>621</v>
      </c>
      <c r="P30">
        <v>48.3</v>
      </c>
      <c r="Q30">
        <v>565</v>
      </c>
      <c r="R30">
        <v>47.5</v>
      </c>
      <c r="S30">
        <v>660</v>
      </c>
      <c r="T30">
        <v>65.599999999999994</v>
      </c>
      <c r="U30">
        <v>539</v>
      </c>
      <c r="V30">
        <v>95</v>
      </c>
      <c r="W30">
        <v>575</v>
      </c>
      <c r="X30">
        <v>85</v>
      </c>
      <c r="Y30">
        <v>513</v>
      </c>
      <c r="Z30">
        <v>86.7</v>
      </c>
      <c r="AA30">
        <v>559</v>
      </c>
      <c r="AB30">
        <v>76.7</v>
      </c>
      <c r="AC30">
        <v>655</v>
      </c>
      <c r="AD30">
        <v>93.3</v>
      </c>
      <c r="AE30">
        <v>580</v>
      </c>
      <c r="AF30">
        <v>50</v>
      </c>
      <c r="AG30">
        <v>609</v>
      </c>
      <c r="AH30">
        <v>56.7</v>
      </c>
      <c r="AI30">
        <v>583.625</v>
      </c>
      <c r="AJ30">
        <v>74.781250000000014</v>
      </c>
      <c r="AM30">
        <v>863</v>
      </c>
      <c r="AN30">
        <v>55</v>
      </c>
      <c r="AO30">
        <v>893</v>
      </c>
      <c r="AP30">
        <v>90</v>
      </c>
      <c r="AS30">
        <v>838</v>
      </c>
      <c r="AT30">
        <v>85</v>
      </c>
      <c r="AU30">
        <v>1000.9999999999999</v>
      </c>
      <c r="AV30">
        <v>45</v>
      </c>
      <c r="AW30">
        <v>836</v>
      </c>
      <c r="AX30">
        <v>45</v>
      </c>
      <c r="AY30">
        <v>819</v>
      </c>
      <c r="AZ30">
        <v>50</v>
      </c>
      <c r="BA30">
        <v>861</v>
      </c>
      <c r="BB30">
        <v>70</v>
      </c>
      <c r="BC30">
        <v>933</v>
      </c>
      <c r="BD30">
        <v>65</v>
      </c>
      <c r="BE30">
        <v>980</v>
      </c>
      <c r="BF30">
        <v>90</v>
      </c>
      <c r="BG30">
        <v>947</v>
      </c>
      <c r="BH30">
        <v>90</v>
      </c>
      <c r="BI30">
        <v>857</v>
      </c>
      <c r="BJ30">
        <v>80</v>
      </c>
      <c r="BK30">
        <v>989</v>
      </c>
      <c r="BL30">
        <v>90</v>
      </c>
      <c r="BM30">
        <v>903</v>
      </c>
      <c r="BN30">
        <v>70</v>
      </c>
      <c r="BO30">
        <v>920</v>
      </c>
      <c r="BP30">
        <v>60</v>
      </c>
      <c r="BQ30">
        <v>902.85714285714289</v>
      </c>
      <c r="BR30">
        <v>70.357142857142861</v>
      </c>
      <c r="BS30">
        <v>732.6</v>
      </c>
      <c r="BT30">
        <v>72.716666666666669</v>
      </c>
    </row>
    <row r="31" spans="2:72">
      <c r="B31" s="13">
        <v>7</v>
      </c>
      <c r="C31">
        <v>671</v>
      </c>
      <c r="D31">
        <v>86.7</v>
      </c>
      <c r="E31">
        <v>686</v>
      </c>
      <c r="F31">
        <v>91.7</v>
      </c>
      <c r="G31">
        <v>679</v>
      </c>
      <c r="H31">
        <v>93.3</v>
      </c>
      <c r="I31">
        <v>689</v>
      </c>
      <c r="J31">
        <v>85</v>
      </c>
      <c r="K31">
        <v>699</v>
      </c>
      <c r="L31">
        <v>85</v>
      </c>
      <c r="M31">
        <v>589</v>
      </c>
      <c r="N31">
        <v>65</v>
      </c>
      <c r="O31">
        <v>620</v>
      </c>
      <c r="P31">
        <v>53.3</v>
      </c>
      <c r="Q31">
        <v>584</v>
      </c>
      <c r="R31">
        <v>65</v>
      </c>
      <c r="S31">
        <v>622</v>
      </c>
      <c r="T31">
        <v>61.7</v>
      </c>
      <c r="U31">
        <v>675</v>
      </c>
      <c r="V31">
        <v>88.3</v>
      </c>
      <c r="W31">
        <v>675</v>
      </c>
      <c r="X31">
        <v>86.7</v>
      </c>
      <c r="Y31">
        <v>605</v>
      </c>
      <c r="Z31">
        <v>90</v>
      </c>
      <c r="AA31">
        <v>708</v>
      </c>
      <c r="AB31">
        <v>93.3</v>
      </c>
      <c r="AC31">
        <v>747</v>
      </c>
      <c r="AD31">
        <v>90</v>
      </c>
      <c r="AE31">
        <v>599</v>
      </c>
      <c r="AF31">
        <v>71.7</v>
      </c>
      <c r="AG31">
        <v>617</v>
      </c>
      <c r="AH31">
        <v>60</v>
      </c>
      <c r="AI31">
        <v>654.0625</v>
      </c>
      <c r="AJ31">
        <v>79.168750000000003</v>
      </c>
      <c r="AM31">
        <v>813</v>
      </c>
      <c r="AN31">
        <v>90</v>
      </c>
      <c r="AO31">
        <v>935</v>
      </c>
      <c r="AP31">
        <v>90</v>
      </c>
      <c r="AS31">
        <v>949</v>
      </c>
      <c r="AT31">
        <v>100</v>
      </c>
      <c r="AU31">
        <v>885</v>
      </c>
      <c r="AV31">
        <v>75</v>
      </c>
      <c r="AW31">
        <v>843</v>
      </c>
      <c r="AX31">
        <v>70</v>
      </c>
      <c r="AY31">
        <v>722</v>
      </c>
      <c r="AZ31">
        <v>66.7</v>
      </c>
      <c r="BA31">
        <v>875</v>
      </c>
      <c r="BB31">
        <v>61.9</v>
      </c>
      <c r="BC31">
        <v>856</v>
      </c>
      <c r="BD31">
        <v>75</v>
      </c>
      <c r="BE31">
        <v>884</v>
      </c>
      <c r="BF31">
        <v>76.2</v>
      </c>
      <c r="BG31">
        <v>937</v>
      </c>
      <c r="BH31">
        <v>85</v>
      </c>
      <c r="BI31">
        <v>911</v>
      </c>
      <c r="BJ31">
        <v>100</v>
      </c>
      <c r="BK31">
        <v>1080</v>
      </c>
      <c r="BL31">
        <v>95</v>
      </c>
      <c r="BM31">
        <v>882</v>
      </c>
      <c r="BN31">
        <v>70</v>
      </c>
      <c r="BO31">
        <v>927</v>
      </c>
      <c r="BP31">
        <v>60</v>
      </c>
      <c r="BQ31">
        <v>892.78571428571433</v>
      </c>
      <c r="BR31">
        <v>79.628571428571448</v>
      </c>
      <c r="BS31">
        <v>765.4666666666667</v>
      </c>
      <c r="BT31">
        <v>79.38333333333334</v>
      </c>
    </row>
    <row r="32" spans="2:72">
      <c r="B32" s="13">
        <v>8</v>
      </c>
      <c r="C32">
        <v>670</v>
      </c>
      <c r="D32">
        <v>91.7</v>
      </c>
      <c r="E32">
        <v>701</v>
      </c>
      <c r="F32">
        <v>91.7</v>
      </c>
      <c r="G32">
        <v>645</v>
      </c>
      <c r="H32">
        <v>93.3</v>
      </c>
      <c r="I32">
        <v>703</v>
      </c>
      <c r="J32">
        <v>95</v>
      </c>
      <c r="K32">
        <v>723</v>
      </c>
      <c r="L32">
        <v>88.3</v>
      </c>
      <c r="M32">
        <v>623</v>
      </c>
      <c r="N32">
        <v>60</v>
      </c>
      <c r="O32">
        <v>616</v>
      </c>
      <c r="P32">
        <v>63.3</v>
      </c>
      <c r="Q32">
        <v>573</v>
      </c>
      <c r="R32">
        <v>45</v>
      </c>
      <c r="S32">
        <v>588</v>
      </c>
      <c r="T32">
        <v>59</v>
      </c>
      <c r="U32">
        <v>663</v>
      </c>
      <c r="V32">
        <v>76.7</v>
      </c>
      <c r="W32">
        <v>661</v>
      </c>
      <c r="X32">
        <v>90</v>
      </c>
      <c r="Y32">
        <v>608</v>
      </c>
      <c r="Z32">
        <v>91.7</v>
      </c>
      <c r="AA32">
        <v>723</v>
      </c>
      <c r="AB32">
        <v>93.3</v>
      </c>
      <c r="AC32">
        <v>739</v>
      </c>
      <c r="AD32">
        <v>90</v>
      </c>
      <c r="AE32">
        <v>607</v>
      </c>
      <c r="AF32">
        <v>65</v>
      </c>
      <c r="AG32">
        <v>632</v>
      </c>
      <c r="AH32">
        <v>56.7</v>
      </c>
      <c r="AI32">
        <v>654.6875</v>
      </c>
      <c r="AJ32">
        <v>78.168750000000003</v>
      </c>
      <c r="BS32">
        <v>654.6875</v>
      </c>
      <c r="BT32">
        <v>78.168750000000003</v>
      </c>
    </row>
    <row r="33" spans="2:72">
      <c r="B33" s="13">
        <v>9</v>
      </c>
      <c r="C33">
        <v>665</v>
      </c>
      <c r="D33">
        <v>88.3</v>
      </c>
      <c r="E33">
        <v>631</v>
      </c>
      <c r="F33">
        <v>75</v>
      </c>
      <c r="G33">
        <v>670</v>
      </c>
      <c r="H33">
        <v>88.3</v>
      </c>
      <c r="I33">
        <v>581</v>
      </c>
      <c r="J33">
        <v>95</v>
      </c>
      <c r="K33">
        <v>623</v>
      </c>
      <c r="L33">
        <v>81.7</v>
      </c>
      <c r="M33">
        <v>612</v>
      </c>
      <c r="N33">
        <v>43.3</v>
      </c>
      <c r="O33">
        <v>626</v>
      </c>
      <c r="P33">
        <v>50</v>
      </c>
      <c r="Q33">
        <v>575</v>
      </c>
      <c r="R33">
        <v>56.7</v>
      </c>
      <c r="S33">
        <v>594</v>
      </c>
      <c r="T33">
        <v>67.2</v>
      </c>
      <c r="U33">
        <v>599</v>
      </c>
      <c r="V33">
        <v>75</v>
      </c>
      <c r="W33">
        <v>654</v>
      </c>
      <c r="X33">
        <v>91.7</v>
      </c>
      <c r="Y33">
        <v>621</v>
      </c>
      <c r="Z33">
        <v>85</v>
      </c>
      <c r="AA33">
        <v>686</v>
      </c>
      <c r="AB33">
        <v>73.3</v>
      </c>
      <c r="AC33">
        <v>729</v>
      </c>
      <c r="AD33">
        <v>90</v>
      </c>
      <c r="AE33">
        <v>568</v>
      </c>
      <c r="AF33">
        <v>55</v>
      </c>
      <c r="AG33">
        <v>615</v>
      </c>
      <c r="AH33">
        <v>53.3</v>
      </c>
      <c r="AI33">
        <v>628.0625</v>
      </c>
      <c r="AJ33">
        <v>73.05</v>
      </c>
      <c r="BS33">
        <v>628.0625</v>
      </c>
      <c r="BT33">
        <v>73.05</v>
      </c>
    </row>
    <row r="34" spans="2:72">
      <c r="B34" s="13">
        <v>10</v>
      </c>
      <c r="C34">
        <v>601</v>
      </c>
      <c r="D34">
        <v>95</v>
      </c>
      <c r="E34">
        <v>596</v>
      </c>
      <c r="F34">
        <v>91.7</v>
      </c>
      <c r="G34">
        <v>655</v>
      </c>
      <c r="H34">
        <v>88.3</v>
      </c>
      <c r="I34">
        <v>608</v>
      </c>
      <c r="J34">
        <v>96.7</v>
      </c>
      <c r="K34">
        <v>613</v>
      </c>
      <c r="L34">
        <v>96.7</v>
      </c>
      <c r="M34">
        <v>603</v>
      </c>
      <c r="N34">
        <v>55</v>
      </c>
      <c r="O34">
        <v>603</v>
      </c>
      <c r="P34">
        <v>63.3</v>
      </c>
      <c r="Q34">
        <v>571</v>
      </c>
      <c r="R34">
        <v>46.8</v>
      </c>
      <c r="S34">
        <v>624</v>
      </c>
      <c r="T34">
        <v>65</v>
      </c>
      <c r="U34">
        <v>565</v>
      </c>
      <c r="V34">
        <v>73.3</v>
      </c>
      <c r="W34">
        <v>595</v>
      </c>
      <c r="X34">
        <v>91.7</v>
      </c>
      <c r="Y34">
        <v>617</v>
      </c>
      <c r="Z34">
        <v>83.3</v>
      </c>
      <c r="AA34">
        <v>619</v>
      </c>
      <c r="AB34">
        <v>80</v>
      </c>
      <c r="AC34">
        <v>674</v>
      </c>
      <c r="AD34">
        <v>91.7</v>
      </c>
      <c r="AE34">
        <v>574</v>
      </c>
      <c r="AF34">
        <v>56.7</v>
      </c>
      <c r="AG34">
        <v>633</v>
      </c>
      <c r="AH34">
        <v>68.3</v>
      </c>
      <c r="AI34">
        <v>609.4375</v>
      </c>
      <c r="AJ34">
        <v>77.718749999999986</v>
      </c>
      <c r="BS34">
        <v>609.4375</v>
      </c>
      <c r="BT34">
        <v>77.718749999999986</v>
      </c>
    </row>
    <row r="35" spans="2:72">
      <c r="B35" s="13">
        <v>11</v>
      </c>
      <c r="C35">
        <v>597</v>
      </c>
      <c r="D35">
        <v>95.1</v>
      </c>
      <c r="E35">
        <v>610</v>
      </c>
      <c r="F35">
        <v>86.7</v>
      </c>
      <c r="G35">
        <v>585</v>
      </c>
      <c r="H35">
        <v>91.7</v>
      </c>
      <c r="I35">
        <v>603</v>
      </c>
      <c r="J35">
        <v>91.7</v>
      </c>
      <c r="K35">
        <v>621</v>
      </c>
      <c r="L35">
        <v>91.7</v>
      </c>
      <c r="M35">
        <v>601</v>
      </c>
      <c r="N35">
        <v>58.3</v>
      </c>
      <c r="O35">
        <v>604</v>
      </c>
      <c r="P35">
        <v>55</v>
      </c>
      <c r="Q35">
        <v>575</v>
      </c>
      <c r="R35">
        <v>55</v>
      </c>
      <c r="S35">
        <v>622</v>
      </c>
      <c r="T35">
        <v>55</v>
      </c>
      <c r="U35">
        <v>604</v>
      </c>
      <c r="V35">
        <v>78.3</v>
      </c>
      <c r="W35">
        <v>591</v>
      </c>
      <c r="X35">
        <v>90</v>
      </c>
      <c r="Y35">
        <v>522</v>
      </c>
      <c r="Z35">
        <v>90</v>
      </c>
      <c r="AA35">
        <v>644</v>
      </c>
      <c r="AB35">
        <v>91.7</v>
      </c>
      <c r="AC35">
        <v>662</v>
      </c>
      <c r="AD35">
        <v>93.3</v>
      </c>
      <c r="AE35">
        <v>588</v>
      </c>
      <c r="AF35">
        <v>65</v>
      </c>
      <c r="AG35">
        <v>621</v>
      </c>
      <c r="AH35">
        <v>61.7</v>
      </c>
      <c r="AI35">
        <v>603.125</v>
      </c>
      <c r="AJ35">
        <v>78.137499999999989</v>
      </c>
      <c r="BS35">
        <v>603.125</v>
      </c>
      <c r="BT35">
        <v>78.137499999999989</v>
      </c>
    </row>
    <row r="36" spans="2:72">
      <c r="B36" s="13">
        <v>12</v>
      </c>
      <c r="C36">
        <v>590</v>
      </c>
      <c r="D36">
        <v>91.7</v>
      </c>
      <c r="E36">
        <v>632</v>
      </c>
      <c r="F36">
        <v>91.7</v>
      </c>
      <c r="G36">
        <v>583</v>
      </c>
      <c r="H36">
        <v>90</v>
      </c>
      <c r="I36">
        <v>591</v>
      </c>
      <c r="J36">
        <v>86.7</v>
      </c>
      <c r="K36">
        <v>621</v>
      </c>
      <c r="L36">
        <v>81.7</v>
      </c>
      <c r="M36">
        <v>625</v>
      </c>
      <c r="N36">
        <v>60</v>
      </c>
      <c r="O36">
        <v>611</v>
      </c>
      <c r="P36">
        <v>43.3</v>
      </c>
      <c r="Q36">
        <v>596</v>
      </c>
      <c r="R36">
        <v>53.3</v>
      </c>
      <c r="S36">
        <v>622</v>
      </c>
      <c r="T36">
        <v>53.3</v>
      </c>
      <c r="U36">
        <v>602</v>
      </c>
      <c r="V36">
        <v>61.7</v>
      </c>
      <c r="W36">
        <v>595</v>
      </c>
      <c r="X36">
        <v>93.3</v>
      </c>
      <c r="Y36">
        <v>530</v>
      </c>
      <c r="Z36">
        <v>88.3</v>
      </c>
      <c r="AA36">
        <v>629</v>
      </c>
      <c r="AB36">
        <v>91.7</v>
      </c>
      <c r="AC36">
        <v>665</v>
      </c>
      <c r="AD36">
        <v>86.7</v>
      </c>
      <c r="AE36">
        <v>612</v>
      </c>
      <c r="AF36">
        <v>46.7</v>
      </c>
      <c r="AG36">
        <v>644</v>
      </c>
      <c r="AH36">
        <v>56.7</v>
      </c>
      <c r="AI36">
        <v>609.25</v>
      </c>
      <c r="AJ36">
        <v>73.55</v>
      </c>
      <c r="BS36">
        <v>609.25</v>
      </c>
      <c r="BT36">
        <v>73.55</v>
      </c>
    </row>
    <row r="37" spans="2:72">
      <c r="B37" s="13">
        <v>13</v>
      </c>
      <c r="C37">
        <v>592</v>
      </c>
      <c r="D37">
        <v>96.7</v>
      </c>
      <c r="E37">
        <v>610</v>
      </c>
      <c r="F37">
        <v>91.7</v>
      </c>
      <c r="G37">
        <v>596</v>
      </c>
      <c r="H37">
        <v>93.3</v>
      </c>
      <c r="I37">
        <v>617</v>
      </c>
      <c r="J37">
        <v>91.7</v>
      </c>
      <c r="K37">
        <v>608</v>
      </c>
      <c r="L37">
        <v>90</v>
      </c>
      <c r="M37">
        <v>623</v>
      </c>
      <c r="N37">
        <v>65</v>
      </c>
      <c r="O37">
        <v>627</v>
      </c>
      <c r="P37">
        <v>61.7</v>
      </c>
      <c r="Q37">
        <v>581</v>
      </c>
      <c r="R37">
        <v>56.7</v>
      </c>
      <c r="S37">
        <v>647</v>
      </c>
      <c r="T37">
        <v>50.8</v>
      </c>
      <c r="U37">
        <v>593</v>
      </c>
      <c r="V37">
        <v>78.3</v>
      </c>
      <c r="W37">
        <v>580</v>
      </c>
      <c r="X37">
        <v>81.7</v>
      </c>
      <c r="Y37">
        <v>522</v>
      </c>
      <c r="Z37">
        <v>96.7</v>
      </c>
      <c r="AA37">
        <v>634</v>
      </c>
      <c r="AB37">
        <v>95</v>
      </c>
      <c r="AC37">
        <v>669</v>
      </c>
      <c r="AD37">
        <v>93.3</v>
      </c>
      <c r="AE37">
        <v>633</v>
      </c>
      <c r="AF37">
        <v>66.7</v>
      </c>
      <c r="AG37">
        <v>648</v>
      </c>
      <c r="AH37">
        <v>43.3</v>
      </c>
      <c r="AI37">
        <v>611.25</v>
      </c>
      <c r="AJ37">
        <v>78.287500000000009</v>
      </c>
      <c r="BS37">
        <v>611.25</v>
      </c>
      <c r="BT37">
        <v>78.287500000000009</v>
      </c>
    </row>
    <row r="38" spans="2:72">
      <c r="B38" s="13">
        <v>14</v>
      </c>
      <c r="C38">
        <v>598</v>
      </c>
      <c r="D38">
        <v>90</v>
      </c>
      <c r="E38">
        <v>624</v>
      </c>
      <c r="F38">
        <v>88.3</v>
      </c>
      <c r="G38">
        <v>616</v>
      </c>
      <c r="H38">
        <v>86.7</v>
      </c>
      <c r="I38">
        <v>595</v>
      </c>
      <c r="J38">
        <v>91.7</v>
      </c>
      <c r="K38">
        <v>621</v>
      </c>
      <c r="L38">
        <v>90</v>
      </c>
      <c r="M38">
        <v>612</v>
      </c>
      <c r="N38">
        <v>56.7</v>
      </c>
      <c r="O38">
        <v>621</v>
      </c>
      <c r="P38">
        <v>55</v>
      </c>
      <c r="Q38">
        <v>548</v>
      </c>
      <c r="R38">
        <v>46.7</v>
      </c>
      <c r="S38">
        <v>628</v>
      </c>
      <c r="T38">
        <v>55</v>
      </c>
      <c r="U38">
        <v>648</v>
      </c>
      <c r="V38">
        <v>86.7</v>
      </c>
      <c r="W38">
        <v>585</v>
      </c>
      <c r="X38">
        <v>82</v>
      </c>
      <c r="Y38">
        <v>519</v>
      </c>
      <c r="Z38">
        <v>85</v>
      </c>
      <c r="AA38">
        <v>633</v>
      </c>
      <c r="AB38">
        <v>93.3</v>
      </c>
      <c r="AC38">
        <v>668</v>
      </c>
      <c r="AD38">
        <v>83.3</v>
      </c>
      <c r="AE38">
        <v>597</v>
      </c>
      <c r="AF38">
        <v>65</v>
      </c>
      <c r="AG38">
        <v>663</v>
      </c>
      <c r="AH38">
        <v>61.7</v>
      </c>
      <c r="AI38">
        <v>611</v>
      </c>
      <c r="AJ38">
        <v>76.068750000000009</v>
      </c>
      <c r="BS38">
        <v>611</v>
      </c>
      <c r="BT38">
        <v>76.068750000000009</v>
      </c>
    </row>
    <row r="39" spans="2:72">
      <c r="B39" s="13">
        <v>15</v>
      </c>
      <c r="C39">
        <v>584</v>
      </c>
      <c r="D39">
        <v>95</v>
      </c>
      <c r="E39">
        <v>605</v>
      </c>
      <c r="F39">
        <v>93.3</v>
      </c>
      <c r="G39">
        <v>569</v>
      </c>
      <c r="H39">
        <v>90</v>
      </c>
      <c r="I39">
        <v>598</v>
      </c>
      <c r="J39">
        <v>85</v>
      </c>
      <c r="K39">
        <v>625</v>
      </c>
      <c r="L39">
        <v>95</v>
      </c>
      <c r="M39">
        <v>624</v>
      </c>
      <c r="N39">
        <v>68.3</v>
      </c>
      <c r="O39">
        <v>621</v>
      </c>
      <c r="P39">
        <v>55</v>
      </c>
      <c r="Q39">
        <v>571</v>
      </c>
      <c r="R39">
        <v>66.7</v>
      </c>
      <c r="S39">
        <v>642</v>
      </c>
      <c r="T39">
        <v>65</v>
      </c>
      <c r="U39">
        <v>672</v>
      </c>
      <c r="V39">
        <v>85</v>
      </c>
      <c r="W39">
        <v>592</v>
      </c>
      <c r="X39">
        <v>86.7</v>
      </c>
      <c r="Y39">
        <v>584</v>
      </c>
      <c r="Z39">
        <v>71.7</v>
      </c>
      <c r="AA39">
        <v>634</v>
      </c>
      <c r="AB39">
        <v>88.3</v>
      </c>
      <c r="AC39">
        <v>668</v>
      </c>
      <c r="AD39">
        <v>93.3</v>
      </c>
      <c r="AE39">
        <v>622</v>
      </c>
      <c r="AF39">
        <v>51.7</v>
      </c>
      <c r="AG39">
        <v>655</v>
      </c>
      <c r="AH39">
        <v>63.3</v>
      </c>
      <c r="AI39">
        <v>616.625</v>
      </c>
      <c r="AJ39">
        <v>78.331250000000011</v>
      </c>
      <c r="BS39">
        <v>616.625</v>
      </c>
      <c r="BT39">
        <v>78.331250000000011</v>
      </c>
    </row>
    <row r="40" spans="2:72">
      <c r="B40" s="13">
        <v>16</v>
      </c>
      <c r="C40">
        <v>584</v>
      </c>
      <c r="D40">
        <v>96.7</v>
      </c>
      <c r="E40">
        <v>606</v>
      </c>
      <c r="F40">
        <v>91.7</v>
      </c>
      <c r="G40">
        <v>580</v>
      </c>
      <c r="H40">
        <v>88.3</v>
      </c>
      <c r="I40">
        <v>600</v>
      </c>
      <c r="J40">
        <v>100</v>
      </c>
      <c r="K40">
        <v>604</v>
      </c>
      <c r="L40">
        <v>81.7</v>
      </c>
      <c r="M40">
        <v>633</v>
      </c>
      <c r="N40">
        <v>59.3</v>
      </c>
      <c r="O40">
        <v>616</v>
      </c>
      <c r="P40">
        <v>42.4</v>
      </c>
      <c r="Q40">
        <v>571</v>
      </c>
      <c r="R40">
        <v>58.3</v>
      </c>
      <c r="S40">
        <v>607</v>
      </c>
      <c r="T40">
        <v>66.7</v>
      </c>
      <c r="U40">
        <v>637</v>
      </c>
      <c r="V40">
        <v>88.3</v>
      </c>
      <c r="W40">
        <v>591</v>
      </c>
      <c r="X40">
        <v>81.7</v>
      </c>
      <c r="Y40">
        <v>606</v>
      </c>
      <c r="Z40">
        <v>93.3</v>
      </c>
      <c r="AA40">
        <v>624</v>
      </c>
      <c r="AB40">
        <v>91.7</v>
      </c>
      <c r="AC40">
        <v>665</v>
      </c>
      <c r="AD40">
        <v>86.7</v>
      </c>
      <c r="AE40">
        <v>616</v>
      </c>
      <c r="AF40">
        <v>58.3</v>
      </c>
      <c r="AG40">
        <v>663</v>
      </c>
      <c r="AH40">
        <v>65</v>
      </c>
      <c r="AI40">
        <v>612.6875</v>
      </c>
      <c r="AJ40">
        <v>78.131249999999994</v>
      </c>
      <c r="BS40">
        <v>612.6875</v>
      </c>
      <c r="BT40">
        <v>78.131249999999994</v>
      </c>
    </row>
    <row r="41" spans="2:72">
      <c r="B41" s="11">
        <v>6</v>
      </c>
      <c r="C41">
        <v>698.4375</v>
      </c>
      <c r="D41">
        <v>84.256249999999994</v>
      </c>
      <c r="E41">
        <v>708.8125</v>
      </c>
      <c r="F41">
        <v>85.437499999999986</v>
      </c>
      <c r="G41">
        <v>731.8125</v>
      </c>
      <c r="H41">
        <v>86.125</v>
      </c>
      <c r="I41">
        <v>727.5</v>
      </c>
      <c r="J41">
        <v>90.206249999999997</v>
      </c>
      <c r="K41">
        <v>756.5</v>
      </c>
      <c r="L41">
        <v>85.112500000000011</v>
      </c>
      <c r="M41">
        <v>713.3125</v>
      </c>
      <c r="N41">
        <v>58.618750000000006</v>
      </c>
      <c r="O41">
        <v>695.375</v>
      </c>
      <c r="P41">
        <v>89.481250000000003</v>
      </c>
      <c r="Q41">
        <v>688.5</v>
      </c>
      <c r="R41">
        <v>87.6</v>
      </c>
      <c r="S41">
        <v>730.625</v>
      </c>
      <c r="T41">
        <v>88.562500000000014</v>
      </c>
      <c r="U41">
        <v>737.1875</v>
      </c>
      <c r="V41">
        <v>80.018749999999983</v>
      </c>
      <c r="W41">
        <v>728.5</v>
      </c>
      <c r="X41">
        <v>83.837500000000006</v>
      </c>
      <c r="Y41">
        <v>685.625</v>
      </c>
      <c r="Z41">
        <v>81.256249999999994</v>
      </c>
      <c r="AA41">
        <v>727.875</v>
      </c>
      <c r="AB41">
        <v>83.443749999999994</v>
      </c>
      <c r="AC41">
        <v>719.75</v>
      </c>
      <c r="AD41">
        <v>85.362499999999997</v>
      </c>
      <c r="AE41">
        <v>709.5625</v>
      </c>
      <c r="AF41">
        <v>79.587500000000006</v>
      </c>
      <c r="AG41">
        <v>752.375</v>
      </c>
      <c r="AH41">
        <v>84.6875</v>
      </c>
      <c r="AI41">
        <v>719.484375</v>
      </c>
      <c r="AJ41">
        <v>83.349609374999986</v>
      </c>
      <c r="AK41">
        <v>1012.4</v>
      </c>
      <c r="AL41">
        <v>82</v>
      </c>
      <c r="AM41">
        <v>941.66666666666663</v>
      </c>
      <c r="AN41">
        <v>74.166666666666671</v>
      </c>
      <c r="AO41">
        <v>1014.3333333333334</v>
      </c>
      <c r="AP41">
        <v>78</v>
      </c>
      <c r="AQ41">
        <v>1001</v>
      </c>
      <c r="AR41">
        <v>85</v>
      </c>
      <c r="AS41">
        <v>986.5</v>
      </c>
      <c r="AT41">
        <v>86.666666666666671</v>
      </c>
      <c r="AU41">
        <v>1036.1666666666667</v>
      </c>
      <c r="AV41">
        <v>59.166666666666664</v>
      </c>
      <c r="AW41">
        <v>1023.1666666666666</v>
      </c>
      <c r="AX41">
        <v>95</v>
      </c>
      <c r="AY41">
        <v>951.83333333333337</v>
      </c>
      <c r="AZ41">
        <v>87.5</v>
      </c>
      <c r="BA41">
        <v>1001</v>
      </c>
      <c r="BB41">
        <v>81.666666666666671</v>
      </c>
      <c r="BC41">
        <v>1049.5</v>
      </c>
      <c r="BD41">
        <v>81.783333333333331</v>
      </c>
      <c r="BE41">
        <v>1058.8333333333333</v>
      </c>
      <c r="BF41">
        <v>79.166666666666671</v>
      </c>
      <c r="BG41">
        <v>1067.1666666666667</v>
      </c>
      <c r="BH41">
        <v>73.333333333333329</v>
      </c>
      <c r="BI41">
        <v>991.66666666666663</v>
      </c>
      <c r="BJ41">
        <v>76.95</v>
      </c>
      <c r="BK41">
        <v>938</v>
      </c>
      <c r="BL41">
        <v>79.2</v>
      </c>
      <c r="BM41">
        <v>1071</v>
      </c>
      <c r="BN41">
        <v>77.5</v>
      </c>
      <c r="BO41">
        <v>1113.3333333333333</v>
      </c>
      <c r="BP41">
        <v>79.166666666666671</v>
      </c>
      <c r="BQ41">
        <v>1016.2978723404256</v>
      </c>
      <c r="BR41">
        <v>79.687234042553186</v>
      </c>
      <c r="BS41">
        <v>799.2</v>
      </c>
      <c r="BT41">
        <v>82.365999999999985</v>
      </c>
    </row>
    <row r="42" spans="2:72">
      <c r="B42" s="13">
        <v>1</v>
      </c>
      <c r="C42">
        <v>597</v>
      </c>
      <c r="D42">
        <v>53.3</v>
      </c>
      <c r="E42">
        <v>578</v>
      </c>
      <c r="F42">
        <v>83.3</v>
      </c>
      <c r="G42">
        <v>625</v>
      </c>
      <c r="H42">
        <v>88.3</v>
      </c>
      <c r="I42">
        <v>617</v>
      </c>
      <c r="J42">
        <v>88.3</v>
      </c>
      <c r="K42">
        <v>719</v>
      </c>
      <c r="L42">
        <v>91.7</v>
      </c>
      <c r="M42">
        <v>735</v>
      </c>
      <c r="N42">
        <v>66.7</v>
      </c>
      <c r="O42">
        <v>595</v>
      </c>
      <c r="P42">
        <v>86.7</v>
      </c>
      <c r="Q42">
        <v>619</v>
      </c>
      <c r="R42">
        <v>73.3</v>
      </c>
      <c r="S42">
        <v>741</v>
      </c>
      <c r="T42">
        <v>76.7</v>
      </c>
      <c r="U42">
        <v>775</v>
      </c>
      <c r="V42">
        <v>93.3</v>
      </c>
      <c r="W42">
        <v>730</v>
      </c>
      <c r="X42">
        <v>86.9</v>
      </c>
      <c r="Y42">
        <v>678</v>
      </c>
      <c r="Z42">
        <v>68.3</v>
      </c>
      <c r="AA42">
        <v>683</v>
      </c>
      <c r="AB42">
        <v>86.7</v>
      </c>
      <c r="AC42">
        <v>645</v>
      </c>
      <c r="AD42">
        <v>88</v>
      </c>
      <c r="AE42">
        <v>680</v>
      </c>
      <c r="AF42">
        <v>81.7</v>
      </c>
      <c r="AG42">
        <v>754</v>
      </c>
      <c r="AH42">
        <v>91.7</v>
      </c>
      <c r="AI42">
        <v>673.1875</v>
      </c>
      <c r="AJ42">
        <v>81.556249999999991</v>
      </c>
      <c r="AK42">
        <v>908</v>
      </c>
      <c r="AL42">
        <v>80</v>
      </c>
      <c r="AQ42">
        <v>920</v>
      </c>
      <c r="AR42">
        <v>80</v>
      </c>
      <c r="BQ42">
        <v>914</v>
      </c>
      <c r="BR42">
        <v>80</v>
      </c>
      <c r="BS42">
        <v>699.94444444444446</v>
      </c>
      <c r="BT42">
        <v>81.383333333333326</v>
      </c>
    </row>
    <row r="43" spans="2:72">
      <c r="B43" s="13">
        <v>2</v>
      </c>
      <c r="C43">
        <v>665</v>
      </c>
      <c r="D43">
        <v>75</v>
      </c>
      <c r="E43">
        <v>682</v>
      </c>
      <c r="F43">
        <v>86.7</v>
      </c>
      <c r="G43">
        <v>671</v>
      </c>
      <c r="H43">
        <v>90</v>
      </c>
      <c r="I43">
        <v>678</v>
      </c>
      <c r="J43">
        <v>90</v>
      </c>
      <c r="K43">
        <v>731</v>
      </c>
      <c r="L43">
        <v>90</v>
      </c>
      <c r="M43">
        <v>670</v>
      </c>
      <c r="N43">
        <v>58.3</v>
      </c>
      <c r="O43">
        <v>605</v>
      </c>
      <c r="P43">
        <v>90</v>
      </c>
      <c r="Q43">
        <v>627</v>
      </c>
      <c r="R43">
        <v>88.3</v>
      </c>
      <c r="S43">
        <v>688</v>
      </c>
      <c r="T43">
        <v>81.7</v>
      </c>
      <c r="U43">
        <v>753</v>
      </c>
      <c r="V43">
        <v>80.3</v>
      </c>
      <c r="W43">
        <v>731</v>
      </c>
      <c r="X43">
        <v>83.3</v>
      </c>
      <c r="Y43">
        <v>682</v>
      </c>
      <c r="Z43">
        <v>56.7</v>
      </c>
      <c r="AA43">
        <v>655</v>
      </c>
      <c r="AB43">
        <v>83.3</v>
      </c>
      <c r="AC43">
        <v>646</v>
      </c>
      <c r="AD43">
        <v>66.7</v>
      </c>
      <c r="AE43">
        <v>705</v>
      </c>
      <c r="AF43">
        <v>75</v>
      </c>
      <c r="AG43">
        <v>730</v>
      </c>
      <c r="AH43">
        <v>93.3</v>
      </c>
      <c r="AI43">
        <v>682.4375</v>
      </c>
      <c r="AJ43">
        <v>80.537499999999994</v>
      </c>
      <c r="AK43">
        <v>943</v>
      </c>
      <c r="AL43">
        <v>65</v>
      </c>
      <c r="AM43">
        <v>850</v>
      </c>
      <c r="AN43">
        <v>65</v>
      </c>
      <c r="AO43">
        <v>915</v>
      </c>
      <c r="AP43">
        <v>90</v>
      </c>
      <c r="AQ43">
        <v>967</v>
      </c>
      <c r="AR43">
        <v>80</v>
      </c>
      <c r="AS43">
        <v>878</v>
      </c>
      <c r="AT43">
        <v>95</v>
      </c>
      <c r="AU43">
        <v>985</v>
      </c>
      <c r="AV43">
        <v>65</v>
      </c>
      <c r="AW43">
        <v>873</v>
      </c>
      <c r="AX43">
        <v>100</v>
      </c>
      <c r="AY43">
        <v>895</v>
      </c>
      <c r="AZ43">
        <v>70</v>
      </c>
      <c r="BA43">
        <v>865</v>
      </c>
      <c r="BB43">
        <v>80</v>
      </c>
      <c r="BC43">
        <v>1006.9999999999999</v>
      </c>
      <c r="BD43">
        <v>70</v>
      </c>
      <c r="BE43">
        <v>1006.9999999999999</v>
      </c>
      <c r="BF43">
        <v>65</v>
      </c>
      <c r="BG43">
        <v>917</v>
      </c>
      <c r="BH43">
        <v>90</v>
      </c>
      <c r="BI43">
        <v>929</v>
      </c>
      <c r="BJ43">
        <v>65</v>
      </c>
      <c r="BK43">
        <v>800</v>
      </c>
      <c r="BL43">
        <v>65.2</v>
      </c>
      <c r="BM43">
        <v>985</v>
      </c>
      <c r="BN43">
        <v>65</v>
      </c>
      <c r="BO43">
        <v>1022</v>
      </c>
      <c r="BP43">
        <v>55</v>
      </c>
      <c r="BQ43">
        <v>927.375</v>
      </c>
      <c r="BR43">
        <v>74.075000000000003</v>
      </c>
      <c r="BS43">
        <v>804.90625</v>
      </c>
      <c r="BT43">
        <v>77.306249999999991</v>
      </c>
    </row>
    <row r="44" spans="2:72">
      <c r="B44" s="13">
        <v>3</v>
      </c>
      <c r="C44">
        <v>682</v>
      </c>
      <c r="D44">
        <v>83.3</v>
      </c>
      <c r="E44">
        <v>662</v>
      </c>
      <c r="F44">
        <v>90</v>
      </c>
      <c r="G44">
        <v>634</v>
      </c>
      <c r="H44">
        <v>90</v>
      </c>
      <c r="I44">
        <v>720</v>
      </c>
      <c r="J44">
        <v>91.7</v>
      </c>
      <c r="K44">
        <v>717</v>
      </c>
      <c r="L44">
        <v>90</v>
      </c>
      <c r="M44">
        <v>654</v>
      </c>
      <c r="N44">
        <v>50</v>
      </c>
      <c r="O44">
        <v>601</v>
      </c>
      <c r="P44">
        <v>85</v>
      </c>
      <c r="Q44">
        <v>639</v>
      </c>
      <c r="R44">
        <v>88.3</v>
      </c>
      <c r="S44">
        <v>676</v>
      </c>
      <c r="T44">
        <v>95</v>
      </c>
      <c r="U44">
        <v>738</v>
      </c>
      <c r="V44">
        <v>28.3</v>
      </c>
      <c r="W44">
        <v>795</v>
      </c>
      <c r="X44">
        <v>72.099999999999994</v>
      </c>
      <c r="Y44">
        <v>731</v>
      </c>
      <c r="Z44">
        <v>75</v>
      </c>
      <c r="AA44">
        <v>665</v>
      </c>
      <c r="AB44">
        <v>90</v>
      </c>
      <c r="AC44">
        <v>623</v>
      </c>
      <c r="AD44">
        <v>76.900000000000006</v>
      </c>
      <c r="AE44">
        <v>760</v>
      </c>
      <c r="AF44">
        <v>48.3</v>
      </c>
      <c r="AG44">
        <v>829</v>
      </c>
      <c r="AH44">
        <v>80</v>
      </c>
      <c r="AI44">
        <v>695.375</v>
      </c>
      <c r="AJ44">
        <v>77.118749999999991</v>
      </c>
      <c r="AK44">
        <v>979</v>
      </c>
      <c r="AL44">
        <v>85</v>
      </c>
      <c r="AM44">
        <v>892</v>
      </c>
      <c r="AN44">
        <v>85</v>
      </c>
      <c r="AO44">
        <v>995</v>
      </c>
      <c r="AP44">
        <v>77.3</v>
      </c>
      <c r="AQ44">
        <v>994</v>
      </c>
      <c r="AR44">
        <v>85</v>
      </c>
      <c r="AS44">
        <v>788</v>
      </c>
      <c r="AT44">
        <v>55</v>
      </c>
      <c r="AU44">
        <v>1044</v>
      </c>
      <c r="AV44">
        <v>55</v>
      </c>
      <c r="AW44">
        <v>955</v>
      </c>
      <c r="AX44">
        <v>85</v>
      </c>
      <c r="AY44">
        <v>850</v>
      </c>
      <c r="AZ44">
        <v>80</v>
      </c>
      <c r="BA44">
        <v>991</v>
      </c>
      <c r="BB44">
        <v>65</v>
      </c>
      <c r="BC44">
        <v>1062</v>
      </c>
      <c r="BD44">
        <v>75</v>
      </c>
      <c r="BE44">
        <v>974</v>
      </c>
      <c r="BF44">
        <v>85</v>
      </c>
      <c r="BG44">
        <v>1014.9999999999999</v>
      </c>
      <c r="BH44">
        <v>80</v>
      </c>
      <c r="BI44">
        <v>999</v>
      </c>
      <c r="BJ44">
        <v>66.7</v>
      </c>
      <c r="BK44">
        <v>863</v>
      </c>
      <c r="BL44">
        <v>75</v>
      </c>
      <c r="BM44">
        <v>1006.9999999999999</v>
      </c>
      <c r="BN44">
        <v>80</v>
      </c>
      <c r="BO44">
        <v>1087</v>
      </c>
      <c r="BP44">
        <v>95</v>
      </c>
      <c r="BQ44">
        <v>968.4375</v>
      </c>
      <c r="BR44">
        <v>76.8125</v>
      </c>
      <c r="BS44">
        <v>831.90625</v>
      </c>
      <c r="BT44">
        <v>76.965624999999989</v>
      </c>
    </row>
    <row r="45" spans="2:72">
      <c r="B45" s="13">
        <v>4</v>
      </c>
      <c r="C45">
        <v>670</v>
      </c>
      <c r="D45">
        <v>83.3</v>
      </c>
      <c r="E45">
        <v>675</v>
      </c>
      <c r="F45">
        <v>80</v>
      </c>
      <c r="G45">
        <v>846</v>
      </c>
      <c r="H45">
        <v>81.7</v>
      </c>
      <c r="I45">
        <v>699</v>
      </c>
      <c r="J45">
        <v>91.7</v>
      </c>
      <c r="K45">
        <v>732</v>
      </c>
      <c r="L45">
        <v>88.3</v>
      </c>
      <c r="M45">
        <v>655</v>
      </c>
      <c r="N45">
        <v>50</v>
      </c>
      <c r="O45">
        <v>610</v>
      </c>
      <c r="P45">
        <v>91.7</v>
      </c>
      <c r="Q45">
        <v>653</v>
      </c>
      <c r="R45">
        <v>86.7</v>
      </c>
      <c r="S45">
        <v>662</v>
      </c>
      <c r="T45">
        <v>81.7</v>
      </c>
      <c r="U45">
        <v>731</v>
      </c>
      <c r="V45">
        <v>78.3</v>
      </c>
      <c r="W45">
        <v>685</v>
      </c>
      <c r="X45">
        <v>63.3</v>
      </c>
      <c r="Y45">
        <v>746</v>
      </c>
      <c r="Z45">
        <v>81.7</v>
      </c>
      <c r="AA45">
        <v>686</v>
      </c>
      <c r="AB45">
        <v>86.7</v>
      </c>
      <c r="AC45">
        <v>612</v>
      </c>
      <c r="AD45">
        <v>78</v>
      </c>
      <c r="AE45">
        <v>646</v>
      </c>
      <c r="AF45">
        <v>73.3</v>
      </c>
      <c r="AG45">
        <v>649</v>
      </c>
      <c r="AH45">
        <v>81.7</v>
      </c>
      <c r="AI45">
        <v>684.8125</v>
      </c>
      <c r="AJ45">
        <v>79.881250000000009</v>
      </c>
      <c r="AK45">
        <v>1055</v>
      </c>
      <c r="AL45">
        <v>85</v>
      </c>
      <c r="AM45">
        <v>961</v>
      </c>
      <c r="AN45">
        <v>70</v>
      </c>
      <c r="AO45">
        <v>988</v>
      </c>
      <c r="AP45">
        <v>85</v>
      </c>
      <c r="AQ45">
        <v>984</v>
      </c>
      <c r="AR45">
        <v>95</v>
      </c>
      <c r="AS45">
        <v>1020</v>
      </c>
      <c r="AT45">
        <v>95</v>
      </c>
      <c r="AU45">
        <v>927</v>
      </c>
      <c r="AV45">
        <v>50</v>
      </c>
      <c r="AW45">
        <v>995</v>
      </c>
      <c r="AX45">
        <v>100</v>
      </c>
      <c r="AY45">
        <v>951</v>
      </c>
      <c r="AZ45">
        <v>95</v>
      </c>
      <c r="BA45">
        <v>1002</v>
      </c>
      <c r="BB45">
        <v>90</v>
      </c>
      <c r="BC45">
        <v>989</v>
      </c>
      <c r="BD45">
        <v>85.7</v>
      </c>
      <c r="BE45">
        <v>1010.9999999999999</v>
      </c>
      <c r="BF45">
        <v>90</v>
      </c>
      <c r="BG45">
        <v>1117</v>
      </c>
      <c r="BH45">
        <v>45</v>
      </c>
      <c r="BI45">
        <v>902</v>
      </c>
      <c r="BJ45">
        <v>75</v>
      </c>
      <c r="BK45">
        <v>861</v>
      </c>
      <c r="BL45">
        <v>85</v>
      </c>
      <c r="BM45">
        <v>1048</v>
      </c>
      <c r="BN45">
        <v>95</v>
      </c>
      <c r="BO45">
        <v>1039</v>
      </c>
      <c r="BP45">
        <v>100</v>
      </c>
      <c r="BQ45">
        <v>990.625</v>
      </c>
      <c r="BR45">
        <v>83.793750000000003</v>
      </c>
      <c r="BS45">
        <v>837.71875</v>
      </c>
      <c r="BT45">
        <v>81.837500000000006</v>
      </c>
    </row>
    <row r="46" spans="2:72">
      <c r="B46" s="13">
        <v>5</v>
      </c>
      <c r="C46">
        <v>669</v>
      </c>
      <c r="D46">
        <v>81.7</v>
      </c>
      <c r="E46">
        <v>649</v>
      </c>
      <c r="F46">
        <v>86.7</v>
      </c>
      <c r="G46">
        <v>709</v>
      </c>
      <c r="H46">
        <v>78.3</v>
      </c>
      <c r="I46">
        <v>698</v>
      </c>
      <c r="J46">
        <v>78.3</v>
      </c>
      <c r="K46">
        <v>698</v>
      </c>
      <c r="L46">
        <v>88.3</v>
      </c>
      <c r="M46">
        <v>694</v>
      </c>
      <c r="N46">
        <v>43.3</v>
      </c>
      <c r="O46">
        <v>607</v>
      </c>
      <c r="P46">
        <v>93.3</v>
      </c>
      <c r="Q46">
        <v>674</v>
      </c>
      <c r="R46">
        <v>85</v>
      </c>
      <c r="S46">
        <v>713</v>
      </c>
      <c r="T46">
        <v>88.3</v>
      </c>
      <c r="U46">
        <v>643</v>
      </c>
      <c r="V46">
        <v>88.3</v>
      </c>
      <c r="W46">
        <v>709</v>
      </c>
      <c r="X46">
        <v>75</v>
      </c>
      <c r="Y46">
        <v>637</v>
      </c>
      <c r="Z46">
        <v>85</v>
      </c>
      <c r="AA46">
        <v>664</v>
      </c>
      <c r="AB46">
        <v>81.7</v>
      </c>
      <c r="AC46">
        <v>635</v>
      </c>
      <c r="AD46">
        <v>76</v>
      </c>
      <c r="AE46">
        <v>628</v>
      </c>
      <c r="AF46">
        <v>68.3</v>
      </c>
      <c r="AG46">
        <v>691</v>
      </c>
      <c r="AH46">
        <v>73.3</v>
      </c>
      <c r="AI46">
        <v>669.875</v>
      </c>
      <c r="AJ46">
        <v>79.424999999999983</v>
      </c>
      <c r="AK46">
        <v>1177</v>
      </c>
      <c r="AL46">
        <v>95</v>
      </c>
      <c r="AM46">
        <v>939</v>
      </c>
      <c r="AN46">
        <v>65</v>
      </c>
      <c r="AO46">
        <v>988</v>
      </c>
      <c r="AP46">
        <v>85.7</v>
      </c>
      <c r="AQ46">
        <v>1140</v>
      </c>
      <c r="AR46">
        <v>85</v>
      </c>
      <c r="AS46">
        <v>1049</v>
      </c>
      <c r="AT46">
        <v>95</v>
      </c>
      <c r="AU46">
        <v>1062</v>
      </c>
      <c r="AV46">
        <v>55</v>
      </c>
      <c r="AW46">
        <v>995</v>
      </c>
      <c r="AX46">
        <v>95</v>
      </c>
      <c r="AY46">
        <v>978</v>
      </c>
      <c r="AZ46">
        <v>100</v>
      </c>
      <c r="BA46">
        <v>1029</v>
      </c>
      <c r="BB46">
        <v>90</v>
      </c>
      <c r="BC46">
        <v>1054</v>
      </c>
      <c r="BD46">
        <v>85</v>
      </c>
      <c r="BE46">
        <v>1022.9999999999999</v>
      </c>
      <c r="BF46">
        <v>80</v>
      </c>
      <c r="BG46">
        <v>1051</v>
      </c>
      <c r="BH46">
        <v>70</v>
      </c>
      <c r="BI46">
        <v>1040</v>
      </c>
      <c r="BJ46">
        <v>80</v>
      </c>
      <c r="BK46">
        <v>946</v>
      </c>
      <c r="BL46">
        <v>90</v>
      </c>
      <c r="BM46">
        <v>1020.9999999999999</v>
      </c>
      <c r="BN46">
        <v>95</v>
      </c>
      <c r="BO46">
        <v>1093</v>
      </c>
      <c r="BP46">
        <v>65</v>
      </c>
      <c r="BQ46">
        <v>1036.5625</v>
      </c>
      <c r="BR46">
        <v>83.168750000000003</v>
      </c>
      <c r="BS46">
        <v>853.21875</v>
      </c>
      <c r="BT46">
        <v>81.296875</v>
      </c>
    </row>
    <row r="47" spans="2:72">
      <c r="B47" s="13">
        <v>6</v>
      </c>
      <c r="C47">
        <v>694</v>
      </c>
      <c r="D47">
        <v>90</v>
      </c>
      <c r="E47">
        <v>665</v>
      </c>
      <c r="F47">
        <v>81.7</v>
      </c>
      <c r="G47">
        <v>711</v>
      </c>
      <c r="H47">
        <v>86.7</v>
      </c>
      <c r="I47">
        <v>659</v>
      </c>
      <c r="J47">
        <v>96.7</v>
      </c>
      <c r="K47">
        <v>748</v>
      </c>
      <c r="L47">
        <v>60</v>
      </c>
      <c r="M47">
        <v>687</v>
      </c>
      <c r="N47">
        <v>51.7</v>
      </c>
      <c r="O47">
        <v>720</v>
      </c>
      <c r="P47">
        <v>71.7</v>
      </c>
      <c r="Q47">
        <v>687</v>
      </c>
      <c r="R47">
        <v>86.7</v>
      </c>
      <c r="S47">
        <v>699</v>
      </c>
      <c r="T47">
        <v>88.3</v>
      </c>
      <c r="U47">
        <v>650</v>
      </c>
      <c r="V47">
        <v>68.3</v>
      </c>
      <c r="W47">
        <v>689</v>
      </c>
      <c r="X47">
        <v>85</v>
      </c>
      <c r="Y47">
        <v>649</v>
      </c>
      <c r="Z47">
        <v>90</v>
      </c>
      <c r="AA47">
        <v>654</v>
      </c>
      <c r="AB47">
        <v>66.7</v>
      </c>
      <c r="AC47">
        <v>714</v>
      </c>
      <c r="AD47">
        <v>78</v>
      </c>
      <c r="AE47">
        <v>733</v>
      </c>
      <c r="AF47">
        <v>70</v>
      </c>
      <c r="AG47">
        <v>745</v>
      </c>
      <c r="AH47">
        <v>81.7</v>
      </c>
      <c r="AI47">
        <v>694</v>
      </c>
      <c r="AJ47">
        <v>78.325000000000003</v>
      </c>
      <c r="AM47">
        <v>1020.9999999999999</v>
      </c>
      <c r="AN47">
        <v>85</v>
      </c>
      <c r="AO47">
        <v>1076</v>
      </c>
      <c r="AP47">
        <v>60</v>
      </c>
      <c r="AS47">
        <v>1047</v>
      </c>
      <c r="AT47">
        <v>85</v>
      </c>
      <c r="AU47">
        <v>1100</v>
      </c>
      <c r="AV47">
        <v>70</v>
      </c>
      <c r="AW47">
        <v>1181</v>
      </c>
      <c r="AX47">
        <v>100</v>
      </c>
      <c r="AY47">
        <v>1096</v>
      </c>
      <c r="AZ47">
        <v>95</v>
      </c>
      <c r="BA47">
        <v>1064</v>
      </c>
      <c r="BB47">
        <v>80</v>
      </c>
      <c r="BC47">
        <v>1098</v>
      </c>
      <c r="BD47">
        <v>90</v>
      </c>
      <c r="BE47">
        <v>1244</v>
      </c>
      <c r="BF47">
        <v>70</v>
      </c>
      <c r="BG47">
        <v>1155</v>
      </c>
      <c r="BH47">
        <v>80</v>
      </c>
      <c r="BI47">
        <v>1034</v>
      </c>
      <c r="BJ47">
        <v>85</v>
      </c>
      <c r="BK47">
        <v>1030</v>
      </c>
      <c r="BL47">
        <v>70</v>
      </c>
      <c r="BM47">
        <v>1177</v>
      </c>
      <c r="BN47">
        <v>50</v>
      </c>
      <c r="BO47">
        <v>1211</v>
      </c>
      <c r="BP47">
        <v>75</v>
      </c>
      <c r="BQ47">
        <v>1109.5714285714287</v>
      </c>
      <c r="BR47">
        <v>78.214285714285708</v>
      </c>
      <c r="BS47">
        <v>887.93333333333328</v>
      </c>
      <c r="BT47">
        <v>78.273333333333326</v>
      </c>
    </row>
    <row r="48" spans="2:72">
      <c r="B48" s="13">
        <v>7</v>
      </c>
      <c r="C48">
        <v>776</v>
      </c>
      <c r="D48">
        <v>96.7</v>
      </c>
      <c r="E48">
        <v>815</v>
      </c>
      <c r="F48">
        <v>80.3</v>
      </c>
      <c r="G48">
        <v>819</v>
      </c>
      <c r="H48">
        <v>91.7</v>
      </c>
      <c r="I48">
        <v>841</v>
      </c>
      <c r="J48">
        <v>91.7</v>
      </c>
      <c r="K48">
        <v>842</v>
      </c>
      <c r="L48">
        <v>85</v>
      </c>
      <c r="M48">
        <v>705</v>
      </c>
      <c r="N48">
        <v>55</v>
      </c>
      <c r="O48">
        <v>847</v>
      </c>
      <c r="P48">
        <v>93.3</v>
      </c>
      <c r="Q48">
        <v>782</v>
      </c>
      <c r="R48">
        <v>83.3</v>
      </c>
      <c r="S48">
        <v>821</v>
      </c>
      <c r="T48">
        <v>85</v>
      </c>
      <c r="U48">
        <v>803</v>
      </c>
      <c r="V48">
        <v>80</v>
      </c>
      <c r="W48">
        <v>765</v>
      </c>
      <c r="X48">
        <v>84.1</v>
      </c>
      <c r="Y48">
        <v>726</v>
      </c>
      <c r="Z48">
        <v>91.7</v>
      </c>
      <c r="AA48">
        <v>809</v>
      </c>
      <c r="AB48">
        <v>83.3</v>
      </c>
      <c r="AC48">
        <v>782</v>
      </c>
      <c r="AD48">
        <v>94</v>
      </c>
      <c r="AE48">
        <v>791</v>
      </c>
      <c r="AF48">
        <v>86.7</v>
      </c>
      <c r="AG48">
        <v>810</v>
      </c>
      <c r="AH48">
        <v>90</v>
      </c>
      <c r="AI48">
        <v>795.875</v>
      </c>
      <c r="AJ48">
        <v>85.737499999999997</v>
      </c>
      <c r="AM48">
        <v>987</v>
      </c>
      <c r="AN48">
        <v>75</v>
      </c>
      <c r="AO48">
        <v>1124</v>
      </c>
      <c r="AP48">
        <v>70</v>
      </c>
      <c r="AS48">
        <v>1137</v>
      </c>
      <c r="AT48">
        <v>95</v>
      </c>
      <c r="AU48">
        <v>1099</v>
      </c>
      <c r="AV48">
        <v>60</v>
      </c>
      <c r="AW48">
        <v>1140</v>
      </c>
      <c r="AX48">
        <v>90</v>
      </c>
      <c r="AY48">
        <v>941</v>
      </c>
      <c r="AZ48">
        <v>85</v>
      </c>
      <c r="BA48">
        <v>1055</v>
      </c>
      <c r="BB48">
        <v>85</v>
      </c>
      <c r="BC48">
        <v>1087</v>
      </c>
      <c r="BD48">
        <v>85</v>
      </c>
      <c r="BE48">
        <v>1094</v>
      </c>
      <c r="BF48">
        <v>85</v>
      </c>
      <c r="BG48">
        <v>1148</v>
      </c>
      <c r="BH48">
        <v>75</v>
      </c>
      <c r="BI48">
        <v>1046</v>
      </c>
      <c r="BJ48">
        <v>90</v>
      </c>
      <c r="BK48">
        <v>1128</v>
      </c>
      <c r="BL48">
        <v>90</v>
      </c>
      <c r="BM48">
        <v>1188</v>
      </c>
      <c r="BN48">
        <v>80</v>
      </c>
      <c r="BO48">
        <v>1228</v>
      </c>
      <c r="BP48">
        <v>85</v>
      </c>
      <c r="BQ48">
        <v>1100.1428571428571</v>
      </c>
      <c r="BR48">
        <v>82.142857142857139</v>
      </c>
      <c r="BS48">
        <v>937.86666666666667</v>
      </c>
      <c r="BT48">
        <v>84.06</v>
      </c>
    </row>
    <row r="49" spans="2:72">
      <c r="B49" s="13">
        <v>8</v>
      </c>
      <c r="C49">
        <v>788</v>
      </c>
      <c r="D49">
        <v>81.7</v>
      </c>
      <c r="E49">
        <v>816</v>
      </c>
      <c r="F49">
        <v>93.3</v>
      </c>
      <c r="G49">
        <v>787</v>
      </c>
      <c r="H49">
        <v>75</v>
      </c>
      <c r="I49">
        <v>828</v>
      </c>
      <c r="J49">
        <v>96.7</v>
      </c>
      <c r="K49">
        <v>850</v>
      </c>
      <c r="L49">
        <v>91.7</v>
      </c>
      <c r="M49">
        <v>709</v>
      </c>
      <c r="N49">
        <v>51.7</v>
      </c>
      <c r="O49">
        <v>856</v>
      </c>
      <c r="P49">
        <v>95</v>
      </c>
      <c r="Q49">
        <v>782</v>
      </c>
      <c r="R49">
        <v>93.3</v>
      </c>
      <c r="S49">
        <v>804</v>
      </c>
      <c r="T49">
        <v>91.7</v>
      </c>
      <c r="U49">
        <v>806</v>
      </c>
      <c r="V49">
        <v>78.3</v>
      </c>
      <c r="W49">
        <v>759</v>
      </c>
      <c r="X49">
        <v>90</v>
      </c>
      <c r="Y49">
        <v>726</v>
      </c>
      <c r="Z49">
        <v>80</v>
      </c>
      <c r="AA49">
        <v>833</v>
      </c>
      <c r="AB49">
        <v>90</v>
      </c>
      <c r="AC49">
        <v>781</v>
      </c>
      <c r="AD49">
        <v>94</v>
      </c>
      <c r="AE49">
        <v>808</v>
      </c>
      <c r="AF49">
        <v>86.7</v>
      </c>
      <c r="AG49">
        <v>813</v>
      </c>
      <c r="AH49">
        <v>91.7</v>
      </c>
      <c r="AI49">
        <v>796.625</v>
      </c>
      <c r="AJ49">
        <v>86.3</v>
      </c>
      <c r="BS49">
        <v>796.625</v>
      </c>
      <c r="BT49">
        <v>86.3</v>
      </c>
    </row>
    <row r="50" spans="2:72">
      <c r="B50" s="13">
        <v>9</v>
      </c>
      <c r="C50">
        <v>762</v>
      </c>
      <c r="D50">
        <v>83.3</v>
      </c>
      <c r="E50">
        <v>714</v>
      </c>
      <c r="F50">
        <v>78.3</v>
      </c>
      <c r="G50">
        <v>796</v>
      </c>
      <c r="H50">
        <v>85</v>
      </c>
      <c r="I50">
        <v>709</v>
      </c>
      <c r="J50">
        <v>93.3</v>
      </c>
      <c r="K50">
        <v>765</v>
      </c>
      <c r="L50">
        <v>86.7</v>
      </c>
      <c r="M50">
        <v>704</v>
      </c>
      <c r="N50">
        <v>65</v>
      </c>
      <c r="O50">
        <v>715</v>
      </c>
      <c r="P50">
        <v>90</v>
      </c>
      <c r="Q50">
        <v>783</v>
      </c>
      <c r="R50">
        <v>88.3</v>
      </c>
      <c r="S50">
        <v>800</v>
      </c>
      <c r="T50">
        <v>86.7</v>
      </c>
      <c r="U50">
        <v>699</v>
      </c>
      <c r="V50">
        <v>90</v>
      </c>
      <c r="W50">
        <v>782</v>
      </c>
      <c r="X50">
        <v>86.7</v>
      </c>
      <c r="Y50">
        <v>726</v>
      </c>
      <c r="Z50">
        <v>86.7</v>
      </c>
      <c r="AA50">
        <v>763</v>
      </c>
      <c r="AB50">
        <v>65</v>
      </c>
      <c r="AC50">
        <v>794</v>
      </c>
      <c r="AD50">
        <v>78.400000000000006</v>
      </c>
      <c r="AE50">
        <v>681</v>
      </c>
      <c r="AF50">
        <v>80</v>
      </c>
      <c r="AG50">
        <v>799</v>
      </c>
      <c r="AH50">
        <v>68.3</v>
      </c>
      <c r="AI50">
        <v>749.5</v>
      </c>
      <c r="AJ50">
        <v>81.981250000000003</v>
      </c>
      <c r="BS50">
        <v>749.5</v>
      </c>
      <c r="BT50">
        <v>81.981250000000003</v>
      </c>
    </row>
    <row r="51" spans="2:72">
      <c r="B51" s="13">
        <v>10</v>
      </c>
      <c r="C51">
        <v>703</v>
      </c>
      <c r="D51">
        <v>78.3</v>
      </c>
      <c r="E51">
        <v>725</v>
      </c>
      <c r="F51">
        <v>85</v>
      </c>
      <c r="G51">
        <v>792</v>
      </c>
      <c r="H51">
        <v>88.3</v>
      </c>
      <c r="I51">
        <v>724</v>
      </c>
      <c r="J51">
        <v>88.3</v>
      </c>
      <c r="K51">
        <v>721</v>
      </c>
      <c r="L51">
        <v>86.7</v>
      </c>
      <c r="M51">
        <v>704</v>
      </c>
      <c r="N51">
        <v>67.8</v>
      </c>
      <c r="O51">
        <v>714</v>
      </c>
      <c r="P51">
        <v>90</v>
      </c>
      <c r="Q51">
        <v>691</v>
      </c>
      <c r="R51">
        <v>86.7</v>
      </c>
      <c r="S51">
        <v>789</v>
      </c>
      <c r="T51">
        <v>81.7</v>
      </c>
      <c r="U51">
        <v>704</v>
      </c>
      <c r="V51">
        <v>78.3</v>
      </c>
      <c r="W51">
        <v>707</v>
      </c>
      <c r="X51">
        <v>86.7</v>
      </c>
      <c r="Y51">
        <v>723</v>
      </c>
      <c r="Z51">
        <v>88.3</v>
      </c>
      <c r="AA51">
        <v>747</v>
      </c>
      <c r="AB51">
        <v>86.7</v>
      </c>
      <c r="AC51">
        <v>846</v>
      </c>
      <c r="AD51">
        <v>94</v>
      </c>
      <c r="AE51">
        <v>674</v>
      </c>
      <c r="AF51">
        <v>85</v>
      </c>
      <c r="AG51">
        <v>729</v>
      </c>
      <c r="AH51">
        <v>85</v>
      </c>
      <c r="AI51">
        <v>730.8125</v>
      </c>
      <c r="AJ51">
        <v>84.800000000000011</v>
      </c>
      <c r="BS51">
        <v>730.8125</v>
      </c>
      <c r="BT51">
        <v>84.800000000000011</v>
      </c>
    </row>
    <row r="52" spans="2:72">
      <c r="B52" s="13">
        <v>11</v>
      </c>
      <c r="C52">
        <v>721</v>
      </c>
      <c r="D52">
        <v>93.2</v>
      </c>
      <c r="E52">
        <v>714</v>
      </c>
      <c r="F52">
        <v>91.7</v>
      </c>
      <c r="G52">
        <v>734</v>
      </c>
      <c r="H52">
        <v>79.7</v>
      </c>
      <c r="I52">
        <v>760</v>
      </c>
      <c r="J52">
        <v>95</v>
      </c>
      <c r="K52">
        <v>773</v>
      </c>
      <c r="L52">
        <v>85</v>
      </c>
      <c r="M52">
        <v>740</v>
      </c>
      <c r="N52">
        <v>60</v>
      </c>
      <c r="O52">
        <v>710</v>
      </c>
      <c r="P52">
        <v>88.3</v>
      </c>
      <c r="Q52">
        <v>683</v>
      </c>
      <c r="R52">
        <v>91.7</v>
      </c>
      <c r="S52">
        <v>718</v>
      </c>
      <c r="T52">
        <v>91.8</v>
      </c>
      <c r="U52">
        <v>731</v>
      </c>
      <c r="V52">
        <v>80</v>
      </c>
      <c r="W52">
        <v>729</v>
      </c>
      <c r="X52">
        <v>83.3</v>
      </c>
      <c r="Y52">
        <v>641</v>
      </c>
      <c r="Z52">
        <v>85</v>
      </c>
      <c r="AA52">
        <v>744</v>
      </c>
      <c r="AB52">
        <v>80</v>
      </c>
      <c r="AC52">
        <v>840</v>
      </c>
      <c r="AD52">
        <v>91.8</v>
      </c>
      <c r="AE52">
        <v>704</v>
      </c>
      <c r="AF52">
        <v>93.3</v>
      </c>
      <c r="AG52">
        <v>747</v>
      </c>
      <c r="AH52">
        <v>88.3</v>
      </c>
      <c r="AI52">
        <v>730.5625</v>
      </c>
      <c r="AJ52">
        <v>86.13124999999998</v>
      </c>
      <c r="BS52">
        <v>730.5625</v>
      </c>
      <c r="BT52">
        <v>86.13124999999998</v>
      </c>
    </row>
    <row r="53" spans="2:72">
      <c r="B53" s="13">
        <v>12</v>
      </c>
      <c r="C53">
        <v>687</v>
      </c>
      <c r="D53">
        <v>88.3</v>
      </c>
      <c r="E53">
        <v>737</v>
      </c>
      <c r="F53">
        <v>91.7</v>
      </c>
      <c r="G53">
        <v>710</v>
      </c>
      <c r="H53">
        <v>88.3</v>
      </c>
      <c r="I53">
        <v>710</v>
      </c>
      <c r="J53">
        <v>90</v>
      </c>
      <c r="K53">
        <v>749</v>
      </c>
      <c r="L53">
        <v>83.3</v>
      </c>
      <c r="M53">
        <v>761</v>
      </c>
      <c r="N53">
        <v>66.7</v>
      </c>
      <c r="O53">
        <v>704</v>
      </c>
      <c r="P53">
        <v>93.3</v>
      </c>
      <c r="Q53">
        <v>678</v>
      </c>
      <c r="R53">
        <v>91.7</v>
      </c>
      <c r="S53">
        <v>721</v>
      </c>
      <c r="T53">
        <v>91.7</v>
      </c>
      <c r="U53">
        <v>706</v>
      </c>
      <c r="V53">
        <v>78.7</v>
      </c>
      <c r="W53">
        <v>716</v>
      </c>
      <c r="X53">
        <v>91.7</v>
      </c>
      <c r="Y53">
        <v>621</v>
      </c>
      <c r="Z53">
        <v>81.7</v>
      </c>
      <c r="AA53">
        <v>755</v>
      </c>
      <c r="AB53">
        <v>90</v>
      </c>
      <c r="AC53">
        <v>727</v>
      </c>
      <c r="AD53">
        <v>88</v>
      </c>
      <c r="AE53">
        <v>708</v>
      </c>
      <c r="AF53">
        <v>81.7</v>
      </c>
      <c r="AG53">
        <v>749</v>
      </c>
      <c r="AH53">
        <v>81.7</v>
      </c>
      <c r="AI53">
        <v>714.9375</v>
      </c>
      <c r="AJ53">
        <v>86.156250000000014</v>
      </c>
      <c r="BS53">
        <v>714.9375</v>
      </c>
      <c r="BT53">
        <v>86.156250000000014</v>
      </c>
    </row>
    <row r="54" spans="2:72">
      <c r="B54" s="13">
        <v>13</v>
      </c>
      <c r="C54">
        <v>705</v>
      </c>
      <c r="D54">
        <v>90</v>
      </c>
      <c r="E54">
        <v>731</v>
      </c>
      <c r="F54">
        <v>81.7</v>
      </c>
      <c r="G54">
        <v>722</v>
      </c>
      <c r="H54">
        <v>93.3</v>
      </c>
      <c r="I54">
        <v>765</v>
      </c>
      <c r="J54">
        <v>85</v>
      </c>
      <c r="K54">
        <v>752</v>
      </c>
      <c r="L54">
        <v>86.7</v>
      </c>
      <c r="M54">
        <v>741</v>
      </c>
      <c r="N54">
        <v>75</v>
      </c>
      <c r="O54">
        <v>693</v>
      </c>
      <c r="P54">
        <v>95</v>
      </c>
      <c r="Q54">
        <v>683</v>
      </c>
      <c r="R54">
        <v>90</v>
      </c>
      <c r="S54">
        <v>693</v>
      </c>
      <c r="T54">
        <v>96.7</v>
      </c>
      <c r="U54">
        <v>761</v>
      </c>
      <c r="V54">
        <v>78.3</v>
      </c>
      <c r="W54">
        <v>705</v>
      </c>
      <c r="X54">
        <v>83.3</v>
      </c>
      <c r="Y54">
        <v>637</v>
      </c>
      <c r="Z54">
        <v>90</v>
      </c>
      <c r="AA54">
        <v>742</v>
      </c>
      <c r="AB54">
        <v>85</v>
      </c>
      <c r="AC54">
        <v>716</v>
      </c>
      <c r="AD54">
        <v>88</v>
      </c>
      <c r="AE54">
        <v>722</v>
      </c>
      <c r="AF54">
        <v>86.7</v>
      </c>
      <c r="AG54">
        <v>746</v>
      </c>
      <c r="AH54">
        <v>86.7</v>
      </c>
      <c r="AI54">
        <v>719.625</v>
      </c>
      <c r="AJ54">
        <v>86.962500000000006</v>
      </c>
      <c r="BS54">
        <v>719.625</v>
      </c>
      <c r="BT54">
        <v>86.962500000000006</v>
      </c>
    </row>
    <row r="55" spans="2:72">
      <c r="B55" s="13">
        <v>14</v>
      </c>
      <c r="C55">
        <v>689</v>
      </c>
      <c r="D55">
        <v>83.3</v>
      </c>
      <c r="E55">
        <v>736</v>
      </c>
      <c r="F55">
        <v>83.3</v>
      </c>
      <c r="G55">
        <v>721</v>
      </c>
      <c r="H55">
        <v>90</v>
      </c>
      <c r="I55">
        <v>739</v>
      </c>
      <c r="J55">
        <v>83.3</v>
      </c>
      <c r="K55">
        <v>757</v>
      </c>
      <c r="L55">
        <v>76.7</v>
      </c>
      <c r="M55">
        <v>780</v>
      </c>
      <c r="N55">
        <v>56.7</v>
      </c>
      <c r="O55">
        <v>718</v>
      </c>
      <c r="P55">
        <v>91.7</v>
      </c>
      <c r="Q55">
        <v>668</v>
      </c>
      <c r="R55">
        <v>85</v>
      </c>
      <c r="S55">
        <v>724</v>
      </c>
      <c r="T55">
        <v>91.7</v>
      </c>
      <c r="U55">
        <v>742</v>
      </c>
      <c r="V55">
        <v>93.3</v>
      </c>
      <c r="W55">
        <v>706</v>
      </c>
      <c r="X55">
        <v>93.3</v>
      </c>
      <c r="Y55">
        <v>626</v>
      </c>
      <c r="Z55">
        <v>86.7</v>
      </c>
      <c r="AA55">
        <v>744</v>
      </c>
      <c r="AB55">
        <v>80</v>
      </c>
      <c r="AC55">
        <v>710</v>
      </c>
      <c r="AD55">
        <v>94</v>
      </c>
      <c r="AE55">
        <v>698</v>
      </c>
      <c r="AF55">
        <v>83.3</v>
      </c>
      <c r="AG55">
        <v>753</v>
      </c>
      <c r="AH55">
        <v>88.3</v>
      </c>
      <c r="AI55">
        <v>719.4375</v>
      </c>
      <c r="AJ55">
        <v>85.037499999999994</v>
      </c>
      <c r="BS55">
        <v>719.4375</v>
      </c>
      <c r="BT55">
        <v>85.037499999999994</v>
      </c>
    </row>
    <row r="56" spans="2:72">
      <c r="B56" s="13">
        <v>15</v>
      </c>
      <c r="C56">
        <v>699</v>
      </c>
      <c r="D56">
        <v>90</v>
      </c>
      <c r="E56">
        <v>719</v>
      </c>
      <c r="F56">
        <v>80</v>
      </c>
      <c r="G56">
        <v>721</v>
      </c>
      <c r="H56">
        <v>86.7</v>
      </c>
      <c r="I56">
        <v>750</v>
      </c>
      <c r="J56">
        <v>93.3</v>
      </c>
      <c r="K56">
        <v>778</v>
      </c>
      <c r="L56">
        <v>86.7</v>
      </c>
      <c r="M56">
        <v>734</v>
      </c>
      <c r="N56">
        <v>68.3</v>
      </c>
      <c r="O56">
        <v>713</v>
      </c>
      <c r="P56">
        <v>90</v>
      </c>
      <c r="Q56">
        <v>667</v>
      </c>
      <c r="R56">
        <v>90</v>
      </c>
      <c r="S56">
        <v>728</v>
      </c>
      <c r="T56">
        <v>98.3</v>
      </c>
      <c r="U56">
        <v>780</v>
      </c>
      <c r="V56">
        <v>93.3</v>
      </c>
      <c r="W56">
        <v>723</v>
      </c>
      <c r="X56">
        <v>85</v>
      </c>
      <c r="Y56">
        <v>706</v>
      </c>
      <c r="Z56">
        <v>65</v>
      </c>
      <c r="AA56">
        <v>736</v>
      </c>
      <c r="AB56">
        <v>90</v>
      </c>
      <c r="AC56">
        <v>731</v>
      </c>
      <c r="AD56">
        <v>94</v>
      </c>
      <c r="AE56">
        <v>704</v>
      </c>
      <c r="AF56">
        <v>81.7</v>
      </c>
      <c r="AG56">
        <v>761</v>
      </c>
      <c r="AH56">
        <v>90</v>
      </c>
      <c r="AI56">
        <v>728.125</v>
      </c>
      <c r="AJ56">
        <v>86.393749999999997</v>
      </c>
      <c r="BS56">
        <v>728.125</v>
      </c>
      <c r="BT56">
        <v>86.393749999999997</v>
      </c>
    </row>
    <row r="57" spans="2:72">
      <c r="B57" s="13">
        <v>16</v>
      </c>
      <c r="C57">
        <v>668</v>
      </c>
      <c r="D57">
        <v>96.7</v>
      </c>
      <c r="E57">
        <v>723</v>
      </c>
      <c r="F57">
        <v>93.3</v>
      </c>
      <c r="G57">
        <v>711</v>
      </c>
      <c r="H57">
        <v>85</v>
      </c>
      <c r="I57">
        <v>743</v>
      </c>
      <c r="J57">
        <v>90</v>
      </c>
      <c r="K57">
        <v>772</v>
      </c>
      <c r="L57">
        <v>85</v>
      </c>
      <c r="M57">
        <v>740</v>
      </c>
      <c r="N57">
        <v>51.7</v>
      </c>
      <c r="O57">
        <v>718</v>
      </c>
      <c r="P57">
        <v>86.7</v>
      </c>
      <c r="Q57">
        <v>700</v>
      </c>
      <c r="R57">
        <v>93.3</v>
      </c>
      <c r="S57">
        <v>713</v>
      </c>
      <c r="T57">
        <v>90</v>
      </c>
      <c r="U57">
        <v>773</v>
      </c>
      <c r="V57">
        <v>93.3</v>
      </c>
      <c r="W57">
        <v>725</v>
      </c>
      <c r="X57">
        <v>91.7</v>
      </c>
      <c r="Y57">
        <v>715</v>
      </c>
      <c r="Z57">
        <v>88.3</v>
      </c>
      <c r="AA57">
        <v>766</v>
      </c>
      <c r="AB57">
        <v>90</v>
      </c>
      <c r="AC57">
        <v>714</v>
      </c>
      <c r="AD57">
        <v>86</v>
      </c>
      <c r="AE57">
        <v>711</v>
      </c>
      <c r="AF57">
        <v>91.7</v>
      </c>
      <c r="AG57">
        <v>733</v>
      </c>
      <c r="AH57">
        <v>83.3</v>
      </c>
      <c r="AI57">
        <v>726.5625</v>
      </c>
      <c r="AJ57">
        <v>87.25</v>
      </c>
      <c r="BS57">
        <v>726.5625</v>
      </c>
      <c r="BT57">
        <v>87.25</v>
      </c>
    </row>
    <row r="58" spans="2:72">
      <c r="B58" s="11">
        <v>7</v>
      </c>
      <c r="M58">
        <v>823.0625</v>
      </c>
      <c r="N58">
        <v>85.206249999999997</v>
      </c>
      <c r="O58">
        <v>840.4375</v>
      </c>
      <c r="P58">
        <v>88.325000000000003</v>
      </c>
      <c r="Q58">
        <v>810.3125</v>
      </c>
      <c r="R58">
        <v>86.462499999999991</v>
      </c>
      <c r="S58">
        <v>847.25</v>
      </c>
      <c r="T58">
        <v>83.96875</v>
      </c>
      <c r="U58">
        <v>841.375</v>
      </c>
      <c r="V58">
        <v>80.287499999999994</v>
      </c>
      <c r="W58">
        <v>831.1875</v>
      </c>
      <c r="X58">
        <v>77.40000000000002</v>
      </c>
      <c r="Y58">
        <v>801</v>
      </c>
      <c r="Z58">
        <v>78.849999999999994</v>
      </c>
      <c r="AA58">
        <v>845.875</v>
      </c>
      <c r="AB58">
        <v>80.537500000000023</v>
      </c>
      <c r="AC58">
        <v>868.875</v>
      </c>
      <c r="AD58">
        <v>84.737499999999997</v>
      </c>
      <c r="AE58">
        <v>817.4375</v>
      </c>
      <c r="AF58">
        <v>79.362499999999997</v>
      </c>
      <c r="AG58">
        <v>865.9375</v>
      </c>
      <c r="AH58">
        <v>83.756249999999994</v>
      </c>
      <c r="AI58">
        <v>835.7045454545455</v>
      </c>
      <c r="AJ58">
        <v>82.626704545454572</v>
      </c>
      <c r="AU58">
        <v>1185.6666666666667</v>
      </c>
      <c r="AV58">
        <v>90</v>
      </c>
      <c r="AW58">
        <v>1203.1666666666667</v>
      </c>
      <c r="AX58">
        <v>88.333333333333329</v>
      </c>
      <c r="AY58">
        <v>1156.8333333333333</v>
      </c>
      <c r="AZ58">
        <v>76.666666666666671</v>
      </c>
      <c r="BA58">
        <v>1191.6666666666667</v>
      </c>
      <c r="BB58">
        <v>79.166666666666671</v>
      </c>
      <c r="BC58">
        <v>1235.1666666666667</v>
      </c>
      <c r="BD58">
        <v>77.5</v>
      </c>
      <c r="BE58">
        <v>1230</v>
      </c>
      <c r="BF58">
        <v>72.816666666666663</v>
      </c>
      <c r="BG58">
        <v>1246.3333333333333</v>
      </c>
      <c r="BH58">
        <v>86.75</v>
      </c>
      <c r="BI58">
        <v>1196.1666666666667</v>
      </c>
      <c r="BJ58">
        <v>75.45</v>
      </c>
      <c r="BK58">
        <v>1207.8571428571429</v>
      </c>
      <c r="BL58">
        <v>79.55714285714285</v>
      </c>
      <c r="BM58">
        <v>1268.6666666666667</v>
      </c>
      <c r="BN58">
        <v>79.166666666666671</v>
      </c>
      <c r="BO58">
        <v>1264.8333333333333</v>
      </c>
      <c r="BP58">
        <v>79.166666666666671</v>
      </c>
      <c r="BQ58">
        <v>1216.8059701492537</v>
      </c>
      <c r="BR58">
        <v>80.402985074626869</v>
      </c>
      <c r="BS58">
        <v>940.7818930041152</v>
      </c>
      <c r="BT58">
        <v>82.013580246913591</v>
      </c>
    </row>
    <row r="59" spans="2:72">
      <c r="B59" s="13">
        <v>1</v>
      </c>
      <c r="M59">
        <v>791</v>
      </c>
      <c r="N59">
        <v>78.3</v>
      </c>
      <c r="O59">
        <v>787</v>
      </c>
      <c r="P59">
        <v>90</v>
      </c>
      <c r="Q59">
        <v>739</v>
      </c>
      <c r="R59">
        <v>71.7</v>
      </c>
      <c r="S59">
        <v>868</v>
      </c>
      <c r="T59">
        <v>60</v>
      </c>
      <c r="U59">
        <v>872</v>
      </c>
      <c r="V59">
        <v>76.7</v>
      </c>
      <c r="W59">
        <v>852</v>
      </c>
      <c r="X59">
        <v>83.3</v>
      </c>
      <c r="Y59">
        <v>709</v>
      </c>
      <c r="Z59">
        <v>76.7</v>
      </c>
      <c r="AA59">
        <v>808</v>
      </c>
      <c r="AB59">
        <v>83.3</v>
      </c>
      <c r="AC59">
        <v>828</v>
      </c>
      <c r="AD59">
        <v>86.7</v>
      </c>
      <c r="AE59">
        <v>804</v>
      </c>
      <c r="AF59">
        <v>93.3</v>
      </c>
      <c r="AG59">
        <v>836</v>
      </c>
      <c r="AH59">
        <v>81.7</v>
      </c>
      <c r="AI59">
        <v>808.5454545454545</v>
      </c>
      <c r="AJ59">
        <v>80.154545454545456</v>
      </c>
      <c r="BK59">
        <v>1099</v>
      </c>
      <c r="BL59">
        <v>65</v>
      </c>
      <c r="BQ59">
        <v>1099</v>
      </c>
      <c r="BR59">
        <v>65</v>
      </c>
      <c r="BS59">
        <v>832.75</v>
      </c>
      <c r="BT59">
        <v>78.891666666666666</v>
      </c>
    </row>
    <row r="60" spans="2:72">
      <c r="B60" s="13">
        <v>2</v>
      </c>
      <c r="M60">
        <v>738</v>
      </c>
      <c r="N60">
        <v>85</v>
      </c>
      <c r="O60">
        <v>776</v>
      </c>
      <c r="P60">
        <v>88.3</v>
      </c>
      <c r="Q60">
        <v>760</v>
      </c>
      <c r="R60">
        <v>88.3</v>
      </c>
      <c r="S60">
        <v>779</v>
      </c>
      <c r="T60">
        <v>83.3</v>
      </c>
      <c r="U60">
        <v>861</v>
      </c>
      <c r="V60">
        <v>90</v>
      </c>
      <c r="W60">
        <v>842</v>
      </c>
      <c r="X60">
        <v>71.7</v>
      </c>
      <c r="Y60">
        <v>731</v>
      </c>
      <c r="Z60">
        <v>58.3</v>
      </c>
      <c r="AA60">
        <v>782</v>
      </c>
      <c r="AB60">
        <v>76.7</v>
      </c>
      <c r="AC60">
        <v>816</v>
      </c>
      <c r="AD60">
        <v>81.7</v>
      </c>
      <c r="AE60">
        <v>808</v>
      </c>
      <c r="AF60">
        <v>63.3</v>
      </c>
      <c r="AG60">
        <v>848</v>
      </c>
      <c r="AH60">
        <v>90</v>
      </c>
      <c r="AI60">
        <v>794.63636363636363</v>
      </c>
      <c r="AJ60">
        <v>79.690909090909088</v>
      </c>
      <c r="AU60">
        <v>1105</v>
      </c>
      <c r="AV60">
        <v>90</v>
      </c>
      <c r="AW60">
        <v>1153</v>
      </c>
      <c r="AX60">
        <v>85</v>
      </c>
      <c r="AY60">
        <v>1042</v>
      </c>
      <c r="AZ60">
        <v>70</v>
      </c>
      <c r="BA60">
        <v>1069</v>
      </c>
      <c r="BB60">
        <v>75</v>
      </c>
      <c r="BC60">
        <v>1193</v>
      </c>
      <c r="BD60">
        <v>65</v>
      </c>
      <c r="BE60">
        <v>1179</v>
      </c>
      <c r="BF60">
        <v>85</v>
      </c>
      <c r="BG60">
        <v>1114</v>
      </c>
      <c r="BH60">
        <v>100</v>
      </c>
      <c r="BI60">
        <v>1091</v>
      </c>
      <c r="BJ60">
        <v>80</v>
      </c>
      <c r="BK60">
        <v>1186</v>
      </c>
      <c r="BL60">
        <v>75</v>
      </c>
      <c r="BM60">
        <v>1186</v>
      </c>
      <c r="BN60">
        <v>70</v>
      </c>
      <c r="BO60">
        <v>1212</v>
      </c>
      <c r="BP60">
        <v>70</v>
      </c>
      <c r="BQ60">
        <v>1139.090909090909</v>
      </c>
      <c r="BR60">
        <v>78.63636363636364</v>
      </c>
      <c r="BS60">
        <v>966.86363636363637</v>
      </c>
      <c r="BT60">
        <v>79.163636363636357</v>
      </c>
    </row>
    <row r="61" spans="2:72">
      <c r="B61" s="13">
        <v>3</v>
      </c>
      <c r="M61">
        <v>780</v>
      </c>
      <c r="N61">
        <v>86.7</v>
      </c>
      <c r="O61">
        <v>764</v>
      </c>
      <c r="P61">
        <v>90</v>
      </c>
      <c r="Q61">
        <v>797</v>
      </c>
      <c r="R61">
        <v>96.7</v>
      </c>
      <c r="S61">
        <v>804</v>
      </c>
      <c r="T61">
        <v>85</v>
      </c>
      <c r="U61">
        <v>839</v>
      </c>
      <c r="V61">
        <v>32.799999999999997</v>
      </c>
      <c r="W61">
        <v>898</v>
      </c>
      <c r="X61">
        <v>80</v>
      </c>
      <c r="Y61">
        <v>792</v>
      </c>
      <c r="Z61">
        <v>76.7</v>
      </c>
      <c r="AA61">
        <v>801</v>
      </c>
      <c r="AB61">
        <v>91.7</v>
      </c>
      <c r="AC61">
        <v>791</v>
      </c>
      <c r="AD61">
        <v>83.3</v>
      </c>
      <c r="AE61">
        <v>830</v>
      </c>
      <c r="AF61">
        <v>60</v>
      </c>
      <c r="AG61">
        <v>921</v>
      </c>
      <c r="AH61">
        <v>90</v>
      </c>
      <c r="AI61">
        <v>819.72727272727275</v>
      </c>
      <c r="AJ61">
        <v>79.354545454545459</v>
      </c>
      <c r="AU61">
        <v>1160</v>
      </c>
      <c r="AV61">
        <v>80</v>
      </c>
      <c r="AW61">
        <v>1202</v>
      </c>
      <c r="AX61">
        <v>85</v>
      </c>
      <c r="AY61">
        <v>1131</v>
      </c>
      <c r="AZ61">
        <v>60</v>
      </c>
      <c r="BA61">
        <v>1171</v>
      </c>
      <c r="BB61">
        <v>80</v>
      </c>
      <c r="BC61">
        <v>1276</v>
      </c>
      <c r="BD61">
        <v>65</v>
      </c>
      <c r="BE61">
        <v>1111</v>
      </c>
      <c r="BF61">
        <v>61.9</v>
      </c>
      <c r="BG61">
        <v>1149</v>
      </c>
      <c r="BH61">
        <v>90.5</v>
      </c>
      <c r="BI61">
        <v>1175</v>
      </c>
      <c r="BJ61">
        <v>66.7</v>
      </c>
      <c r="BK61">
        <v>1257</v>
      </c>
      <c r="BL61">
        <v>85.7</v>
      </c>
      <c r="BM61">
        <v>1239</v>
      </c>
      <c r="BN61">
        <v>80</v>
      </c>
      <c r="BO61">
        <v>1284</v>
      </c>
      <c r="BP61">
        <v>95</v>
      </c>
      <c r="BQ61">
        <v>1195.909090909091</v>
      </c>
      <c r="BR61">
        <v>77.254545454545465</v>
      </c>
      <c r="BS61">
        <v>1007.8181818181819</v>
      </c>
      <c r="BT61">
        <v>78.304545454545462</v>
      </c>
    </row>
    <row r="62" spans="2:72">
      <c r="B62" s="13">
        <v>4</v>
      </c>
      <c r="M62">
        <v>777</v>
      </c>
      <c r="N62">
        <v>91.7</v>
      </c>
      <c r="O62">
        <v>789</v>
      </c>
      <c r="P62">
        <v>93.2</v>
      </c>
      <c r="Q62">
        <v>777</v>
      </c>
      <c r="R62">
        <v>90</v>
      </c>
      <c r="S62">
        <v>776</v>
      </c>
      <c r="T62">
        <v>88.3</v>
      </c>
      <c r="U62">
        <v>840</v>
      </c>
      <c r="V62">
        <v>76.7</v>
      </c>
      <c r="W62">
        <v>813</v>
      </c>
      <c r="X62">
        <v>48.3</v>
      </c>
      <c r="Y62">
        <v>806</v>
      </c>
      <c r="Z62">
        <v>65</v>
      </c>
      <c r="AA62">
        <v>824</v>
      </c>
      <c r="AB62">
        <v>85</v>
      </c>
      <c r="AC62">
        <v>787</v>
      </c>
      <c r="AD62">
        <v>86.7</v>
      </c>
      <c r="AE62">
        <v>761</v>
      </c>
      <c r="AF62">
        <v>75</v>
      </c>
      <c r="AG62">
        <v>786</v>
      </c>
      <c r="AH62">
        <v>81.7</v>
      </c>
      <c r="AI62">
        <v>794.18181818181813</v>
      </c>
      <c r="AJ62">
        <v>80.145454545454555</v>
      </c>
      <c r="AU62">
        <v>1214</v>
      </c>
      <c r="AV62">
        <v>85</v>
      </c>
      <c r="AW62">
        <v>1211</v>
      </c>
      <c r="AX62">
        <v>95</v>
      </c>
      <c r="AY62">
        <v>1163</v>
      </c>
      <c r="AZ62">
        <v>75</v>
      </c>
      <c r="BA62">
        <v>1166</v>
      </c>
      <c r="BB62">
        <v>60</v>
      </c>
      <c r="BC62">
        <v>1127</v>
      </c>
      <c r="BD62">
        <v>80</v>
      </c>
      <c r="BE62">
        <v>1221</v>
      </c>
      <c r="BF62">
        <v>60</v>
      </c>
      <c r="BG62">
        <v>1298</v>
      </c>
      <c r="BH62">
        <v>70</v>
      </c>
      <c r="BI62">
        <v>1104</v>
      </c>
      <c r="BJ62">
        <v>90</v>
      </c>
      <c r="BK62">
        <v>1143</v>
      </c>
      <c r="BL62">
        <v>90</v>
      </c>
      <c r="BM62">
        <v>1227</v>
      </c>
      <c r="BN62">
        <v>90</v>
      </c>
      <c r="BO62">
        <v>1182</v>
      </c>
      <c r="BP62">
        <v>60</v>
      </c>
      <c r="BQ62">
        <v>1186.909090909091</v>
      </c>
      <c r="BR62">
        <v>77.727272727272734</v>
      </c>
      <c r="BS62">
        <v>990.5454545454545</v>
      </c>
      <c r="BT62">
        <v>78.936363636363637</v>
      </c>
    </row>
    <row r="63" spans="2:72">
      <c r="B63" s="13">
        <v>5</v>
      </c>
      <c r="M63">
        <v>736</v>
      </c>
      <c r="N63">
        <v>90</v>
      </c>
      <c r="O63">
        <v>774</v>
      </c>
      <c r="P63">
        <v>91.7</v>
      </c>
      <c r="Q63">
        <v>781</v>
      </c>
      <c r="R63">
        <v>86.7</v>
      </c>
      <c r="S63">
        <v>822</v>
      </c>
      <c r="T63">
        <v>85</v>
      </c>
      <c r="U63">
        <v>781</v>
      </c>
      <c r="V63">
        <v>86.7</v>
      </c>
      <c r="W63">
        <v>822</v>
      </c>
      <c r="X63">
        <v>70</v>
      </c>
      <c r="Y63">
        <v>757</v>
      </c>
      <c r="Z63">
        <v>85</v>
      </c>
      <c r="AA63">
        <v>800</v>
      </c>
      <c r="AB63">
        <v>71.7</v>
      </c>
      <c r="AC63">
        <v>779</v>
      </c>
      <c r="AD63">
        <v>71.7</v>
      </c>
      <c r="AE63">
        <v>747</v>
      </c>
      <c r="AF63">
        <v>66.7</v>
      </c>
      <c r="AG63">
        <v>807</v>
      </c>
      <c r="AH63">
        <v>75</v>
      </c>
      <c r="AI63">
        <v>782.36363636363637</v>
      </c>
      <c r="AJ63">
        <v>80.018181818181816</v>
      </c>
      <c r="AU63">
        <v>1266</v>
      </c>
      <c r="AV63">
        <v>85</v>
      </c>
      <c r="AW63">
        <v>1212</v>
      </c>
      <c r="AX63">
        <v>95</v>
      </c>
      <c r="AY63">
        <v>1101</v>
      </c>
      <c r="AZ63">
        <v>75</v>
      </c>
      <c r="BA63">
        <v>1245</v>
      </c>
      <c r="BB63">
        <v>90</v>
      </c>
      <c r="BC63">
        <v>1246</v>
      </c>
      <c r="BD63">
        <v>90</v>
      </c>
      <c r="BE63">
        <v>1209</v>
      </c>
      <c r="BF63">
        <v>70</v>
      </c>
      <c r="BG63">
        <v>1209</v>
      </c>
      <c r="BH63">
        <v>80</v>
      </c>
      <c r="BI63">
        <v>1275</v>
      </c>
      <c r="BJ63">
        <v>65</v>
      </c>
      <c r="BK63">
        <v>1227</v>
      </c>
      <c r="BL63">
        <v>76.2</v>
      </c>
      <c r="BM63">
        <v>1215</v>
      </c>
      <c r="BN63">
        <v>75</v>
      </c>
      <c r="BO63">
        <v>1219</v>
      </c>
      <c r="BP63">
        <v>80</v>
      </c>
      <c r="BQ63">
        <v>1220.3636363636363</v>
      </c>
      <c r="BR63">
        <v>80.109090909090909</v>
      </c>
      <c r="BS63">
        <v>1001.3636363636364</v>
      </c>
      <c r="BT63">
        <v>80.063636363636363</v>
      </c>
    </row>
    <row r="64" spans="2:72">
      <c r="B64" s="13">
        <v>6</v>
      </c>
      <c r="M64">
        <v>813</v>
      </c>
      <c r="N64">
        <v>50</v>
      </c>
      <c r="O64">
        <v>884</v>
      </c>
      <c r="P64">
        <v>70</v>
      </c>
      <c r="Q64">
        <v>793</v>
      </c>
      <c r="R64">
        <v>90</v>
      </c>
      <c r="S64">
        <v>810</v>
      </c>
      <c r="T64">
        <v>90</v>
      </c>
      <c r="U64">
        <v>775</v>
      </c>
      <c r="V64">
        <v>91.7</v>
      </c>
      <c r="W64">
        <v>788</v>
      </c>
      <c r="X64">
        <v>76.7</v>
      </c>
      <c r="Y64">
        <v>812</v>
      </c>
      <c r="Z64">
        <v>88.3</v>
      </c>
      <c r="AA64">
        <v>752</v>
      </c>
      <c r="AB64">
        <v>65</v>
      </c>
      <c r="AC64">
        <v>864</v>
      </c>
      <c r="AD64">
        <v>86.7</v>
      </c>
      <c r="AE64">
        <v>833</v>
      </c>
      <c r="AF64">
        <v>68.3</v>
      </c>
      <c r="AG64">
        <v>840</v>
      </c>
      <c r="AH64">
        <v>90</v>
      </c>
      <c r="AI64">
        <v>814.90909090909088</v>
      </c>
      <c r="AJ64">
        <v>78.790909090909082</v>
      </c>
      <c r="AU64">
        <v>1394</v>
      </c>
      <c r="AV64">
        <v>100</v>
      </c>
      <c r="AW64">
        <v>1315</v>
      </c>
      <c r="AX64">
        <v>95</v>
      </c>
      <c r="AY64">
        <v>1273</v>
      </c>
      <c r="AZ64">
        <v>95</v>
      </c>
      <c r="BA64">
        <v>1196</v>
      </c>
      <c r="BB64">
        <v>85</v>
      </c>
      <c r="BC64">
        <v>1289</v>
      </c>
      <c r="BD64">
        <v>80</v>
      </c>
      <c r="BE64">
        <v>1349</v>
      </c>
      <c r="BF64">
        <v>80</v>
      </c>
      <c r="BG64">
        <v>1306</v>
      </c>
      <c r="BH64">
        <v>90</v>
      </c>
      <c r="BI64">
        <v>1312</v>
      </c>
      <c r="BJ64">
        <v>81</v>
      </c>
      <c r="BK64">
        <v>1205</v>
      </c>
      <c r="BL64">
        <v>90</v>
      </c>
      <c r="BM64">
        <v>1366</v>
      </c>
      <c r="BN64">
        <v>70</v>
      </c>
      <c r="BO64">
        <v>1359</v>
      </c>
      <c r="BP64">
        <v>80</v>
      </c>
      <c r="BQ64">
        <v>1305.8181818181818</v>
      </c>
      <c r="BR64">
        <v>86</v>
      </c>
      <c r="BS64">
        <v>1060.3636363636363</v>
      </c>
      <c r="BT64">
        <v>82.395454545454541</v>
      </c>
    </row>
    <row r="65" spans="2:72">
      <c r="B65" s="13">
        <v>7</v>
      </c>
      <c r="M65">
        <v>957</v>
      </c>
      <c r="N65">
        <v>83.3</v>
      </c>
      <c r="O65">
        <v>969</v>
      </c>
      <c r="P65">
        <v>90</v>
      </c>
      <c r="Q65">
        <v>905</v>
      </c>
      <c r="R65">
        <v>86.7</v>
      </c>
      <c r="S65">
        <v>922</v>
      </c>
      <c r="T65">
        <v>81.7</v>
      </c>
      <c r="U65">
        <v>901</v>
      </c>
      <c r="V65">
        <v>78.3</v>
      </c>
      <c r="W65">
        <v>843</v>
      </c>
      <c r="X65">
        <v>78.3</v>
      </c>
      <c r="Y65">
        <v>809</v>
      </c>
      <c r="Z65">
        <v>93.3</v>
      </c>
      <c r="AA65">
        <v>925</v>
      </c>
      <c r="AB65">
        <v>81.7</v>
      </c>
      <c r="AC65">
        <v>912</v>
      </c>
      <c r="AD65">
        <v>90</v>
      </c>
      <c r="AE65">
        <v>880</v>
      </c>
      <c r="AF65">
        <v>83.3</v>
      </c>
      <c r="AG65">
        <v>926</v>
      </c>
      <c r="AH65">
        <v>90</v>
      </c>
      <c r="AI65">
        <v>904.4545454545455</v>
      </c>
      <c r="AJ65">
        <v>85.145454545454541</v>
      </c>
      <c r="AU65">
        <v>975</v>
      </c>
      <c r="AV65">
        <v>100</v>
      </c>
      <c r="AW65">
        <v>1126</v>
      </c>
      <c r="AX65">
        <v>75</v>
      </c>
      <c r="AY65">
        <v>1231</v>
      </c>
      <c r="AZ65">
        <v>85</v>
      </c>
      <c r="BA65">
        <v>1303</v>
      </c>
      <c r="BB65">
        <v>85</v>
      </c>
      <c r="BC65">
        <v>1280</v>
      </c>
      <c r="BD65">
        <v>85</v>
      </c>
      <c r="BE65">
        <v>1311</v>
      </c>
      <c r="BF65">
        <v>80</v>
      </c>
      <c r="BG65">
        <v>1402</v>
      </c>
      <c r="BH65">
        <v>90</v>
      </c>
      <c r="BI65">
        <v>1220</v>
      </c>
      <c r="BJ65">
        <v>70</v>
      </c>
      <c r="BK65">
        <v>1338</v>
      </c>
      <c r="BL65">
        <v>75</v>
      </c>
      <c r="BM65">
        <v>1379</v>
      </c>
      <c r="BN65">
        <v>90</v>
      </c>
      <c r="BO65">
        <v>1333</v>
      </c>
      <c r="BP65">
        <v>90</v>
      </c>
      <c r="BQ65">
        <v>1263.4545454545455</v>
      </c>
      <c r="BR65">
        <v>84.090909090909093</v>
      </c>
      <c r="BS65">
        <v>1083.9545454545455</v>
      </c>
      <c r="BT65">
        <v>84.61818181818181</v>
      </c>
    </row>
    <row r="66" spans="2:72">
      <c r="B66" s="13">
        <v>8</v>
      </c>
      <c r="M66">
        <v>935</v>
      </c>
      <c r="N66">
        <v>86.7</v>
      </c>
      <c r="O66">
        <v>985</v>
      </c>
      <c r="P66">
        <v>90</v>
      </c>
      <c r="Q66">
        <v>888</v>
      </c>
      <c r="R66">
        <v>83.3</v>
      </c>
      <c r="S66">
        <v>941</v>
      </c>
      <c r="T66">
        <v>91.7</v>
      </c>
      <c r="U66">
        <v>914</v>
      </c>
      <c r="V66">
        <v>76.7</v>
      </c>
      <c r="W66">
        <v>843</v>
      </c>
      <c r="X66">
        <v>78.3</v>
      </c>
      <c r="Y66">
        <v>862</v>
      </c>
      <c r="Z66">
        <v>75</v>
      </c>
      <c r="AA66">
        <v>941</v>
      </c>
      <c r="AB66">
        <v>86.7</v>
      </c>
      <c r="AC66">
        <v>936</v>
      </c>
      <c r="AD66">
        <v>85</v>
      </c>
      <c r="AE66">
        <v>923</v>
      </c>
      <c r="AF66">
        <v>81.7</v>
      </c>
      <c r="AG66">
        <v>929</v>
      </c>
      <c r="AH66">
        <v>83.3</v>
      </c>
      <c r="AI66">
        <v>917.90909090909088</v>
      </c>
      <c r="AJ66">
        <v>83.490909090909099</v>
      </c>
      <c r="BS66">
        <v>917.90909090909088</v>
      </c>
      <c r="BT66">
        <v>83.490909090909099</v>
      </c>
    </row>
    <row r="67" spans="2:72">
      <c r="B67" s="13">
        <v>9</v>
      </c>
      <c r="M67">
        <v>794</v>
      </c>
      <c r="N67">
        <v>88.3</v>
      </c>
      <c r="O67">
        <v>840</v>
      </c>
      <c r="P67">
        <v>76.7</v>
      </c>
      <c r="Q67">
        <v>902</v>
      </c>
      <c r="R67">
        <v>88.3</v>
      </c>
      <c r="S67">
        <v>902</v>
      </c>
      <c r="T67">
        <v>80</v>
      </c>
      <c r="U67">
        <v>798</v>
      </c>
      <c r="V67">
        <v>83.3</v>
      </c>
      <c r="W67">
        <v>857</v>
      </c>
      <c r="X67">
        <v>86.7</v>
      </c>
      <c r="Y67">
        <v>835</v>
      </c>
      <c r="Z67">
        <v>73.3</v>
      </c>
      <c r="AA67">
        <v>876</v>
      </c>
      <c r="AB67">
        <v>68.3</v>
      </c>
      <c r="AC67">
        <v>952</v>
      </c>
      <c r="AD67">
        <v>81.7</v>
      </c>
      <c r="AE67">
        <v>771</v>
      </c>
      <c r="AF67">
        <v>75</v>
      </c>
      <c r="AG67">
        <v>919</v>
      </c>
      <c r="AH67">
        <v>65</v>
      </c>
      <c r="AI67">
        <v>858.72727272727275</v>
      </c>
      <c r="AJ67">
        <v>78.781818181818181</v>
      </c>
      <c r="BS67">
        <v>858.72727272727275</v>
      </c>
      <c r="BT67">
        <v>78.781818181818181</v>
      </c>
    </row>
    <row r="68" spans="2:72">
      <c r="B68" s="13">
        <v>10</v>
      </c>
      <c r="M68">
        <v>844</v>
      </c>
      <c r="N68">
        <v>83.3</v>
      </c>
      <c r="O68">
        <v>828</v>
      </c>
      <c r="P68">
        <v>95</v>
      </c>
      <c r="Q68">
        <v>808</v>
      </c>
      <c r="R68">
        <v>96.7</v>
      </c>
      <c r="S68">
        <v>927</v>
      </c>
      <c r="T68">
        <v>63.3</v>
      </c>
      <c r="U68">
        <v>785</v>
      </c>
      <c r="V68">
        <v>88.3</v>
      </c>
      <c r="W68">
        <v>782</v>
      </c>
      <c r="X68">
        <v>91.7</v>
      </c>
      <c r="Y68">
        <v>855</v>
      </c>
      <c r="Z68">
        <v>83.3</v>
      </c>
      <c r="AA68">
        <v>839</v>
      </c>
      <c r="AB68">
        <v>66.7</v>
      </c>
      <c r="AC68">
        <v>910</v>
      </c>
      <c r="AD68">
        <v>81.7</v>
      </c>
      <c r="AE68">
        <v>790</v>
      </c>
      <c r="AF68">
        <v>85</v>
      </c>
      <c r="AG68">
        <v>841</v>
      </c>
      <c r="AH68">
        <v>86.7</v>
      </c>
      <c r="AI68">
        <v>837.18181818181813</v>
      </c>
      <c r="AJ68">
        <v>83.790909090909111</v>
      </c>
      <c r="BS68">
        <v>837.18181818181813</v>
      </c>
      <c r="BT68">
        <v>83.790909090909111</v>
      </c>
    </row>
    <row r="69" spans="2:72">
      <c r="B69" s="13">
        <v>11</v>
      </c>
      <c r="M69">
        <v>835</v>
      </c>
      <c r="N69">
        <v>91.7</v>
      </c>
      <c r="O69">
        <v>850</v>
      </c>
      <c r="P69">
        <v>86.7</v>
      </c>
      <c r="Q69">
        <v>808</v>
      </c>
      <c r="R69">
        <v>93.3</v>
      </c>
      <c r="S69">
        <v>827</v>
      </c>
      <c r="T69">
        <v>85</v>
      </c>
      <c r="U69">
        <v>825</v>
      </c>
      <c r="V69">
        <v>85</v>
      </c>
      <c r="W69">
        <v>818</v>
      </c>
      <c r="X69">
        <v>88.3</v>
      </c>
      <c r="Y69">
        <v>774</v>
      </c>
      <c r="Z69">
        <v>85</v>
      </c>
      <c r="AA69">
        <v>854</v>
      </c>
      <c r="AB69">
        <v>81.7</v>
      </c>
      <c r="AC69">
        <v>916</v>
      </c>
      <c r="AD69">
        <v>86.7</v>
      </c>
      <c r="AE69">
        <v>816</v>
      </c>
      <c r="AF69">
        <v>78.3</v>
      </c>
      <c r="AG69">
        <v>864</v>
      </c>
      <c r="AH69">
        <v>85</v>
      </c>
      <c r="AI69">
        <v>835.18181818181813</v>
      </c>
      <c r="AJ69">
        <v>86.063636363636363</v>
      </c>
      <c r="BS69">
        <v>835.18181818181813</v>
      </c>
      <c r="BT69">
        <v>86.063636363636363</v>
      </c>
    </row>
    <row r="70" spans="2:72">
      <c r="B70" s="13">
        <v>12</v>
      </c>
      <c r="M70">
        <v>823</v>
      </c>
      <c r="N70">
        <v>88.3</v>
      </c>
      <c r="O70">
        <v>821</v>
      </c>
      <c r="P70">
        <v>90</v>
      </c>
      <c r="Q70">
        <v>799</v>
      </c>
      <c r="R70">
        <v>90</v>
      </c>
      <c r="S70">
        <v>860</v>
      </c>
      <c r="T70">
        <v>83.3</v>
      </c>
      <c r="U70">
        <v>803</v>
      </c>
      <c r="V70">
        <v>85</v>
      </c>
      <c r="W70">
        <v>813</v>
      </c>
      <c r="X70">
        <v>76.7</v>
      </c>
      <c r="Y70">
        <v>799</v>
      </c>
      <c r="Z70">
        <v>80</v>
      </c>
      <c r="AA70">
        <v>864</v>
      </c>
      <c r="AB70">
        <v>86.7</v>
      </c>
      <c r="AC70">
        <v>917</v>
      </c>
      <c r="AD70">
        <v>83.9</v>
      </c>
      <c r="AE70">
        <v>808</v>
      </c>
      <c r="AF70">
        <v>83.3</v>
      </c>
      <c r="AG70">
        <v>876</v>
      </c>
      <c r="AH70">
        <v>88.3</v>
      </c>
      <c r="AI70">
        <v>834.81818181818187</v>
      </c>
      <c r="AJ70">
        <v>85.045454545454547</v>
      </c>
      <c r="BS70">
        <v>834.81818181818187</v>
      </c>
      <c r="BT70">
        <v>85.045454545454547</v>
      </c>
    </row>
    <row r="71" spans="2:72">
      <c r="B71" s="13">
        <v>13</v>
      </c>
      <c r="M71">
        <v>823</v>
      </c>
      <c r="N71">
        <v>90</v>
      </c>
      <c r="O71">
        <v>832</v>
      </c>
      <c r="P71">
        <v>83.3</v>
      </c>
      <c r="Q71">
        <v>813</v>
      </c>
      <c r="R71">
        <v>81.7</v>
      </c>
      <c r="S71">
        <v>826</v>
      </c>
      <c r="T71">
        <v>91.8</v>
      </c>
      <c r="U71">
        <v>854</v>
      </c>
      <c r="V71">
        <v>86.7</v>
      </c>
      <c r="W71">
        <v>812</v>
      </c>
      <c r="X71">
        <v>76.7</v>
      </c>
      <c r="Y71">
        <v>805</v>
      </c>
      <c r="Z71">
        <v>88.3</v>
      </c>
      <c r="AA71">
        <v>862</v>
      </c>
      <c r="AB71">
        <v>90</v>
      </c>
      <c r="AC71">
        <v>887</v>
      </c>
      <c r="AD71">
        <v>91.7</v>
      </c>
      <c r="AE71">
        <v>830</v>
      </c>
      <c r="AF71">
        <v>93.3</v>
      </c>
      <c r="AG71">
        <v>873</v>
      </c>
      <c r="AH71">
        <v>86.7</v>
      </c>
      <c r="AI71">
        <v>837.90909090909088</v>
      </c>
      <c r="AJ71">
        <v>87.290909090909096</v>
      </c>
      <c r="BS71">
        <v>837.90909090909088</v>
      </c>
      <c r="BT71">
        <v>87.290909090909096</v>
      </c>
    </row>
    <row r="72" spans="2:72">
      <c r="B72" s="13">
        <v>14</v>
      </c>
      <c r="M72">
        <v>836</v>
      </c>
      <c r="N72">
        <v>88.3</v>
      </c>
      <c r="O72">
        <v>842</v>
      </c>
      <c r="P72">
        <v>93.3</v>
      </c>
      <c r="Q72">
        <v>792</v>
      </c>
      <c r="R72">
        <v>81.7</v>
      </c>
      <c r="S72">
        <v>834</v>
      </c>
      <c r="T72">
        <v>90</v>
      </c>
      <c r="U72">
        <v>850</v>
      </c>
      <c r="V72">
        <v>85</v>
      </c>
      <c r="W72">
        <v>830</v>
      </c>
      <c r="X72">
        <v>75</v>
      </c>
      <c r="Y72">
        <v>802</v>
      </c>
      <c r="Z72">
        <v>81.7</v>
      </c>
      <c r="AA72">
        <v>872</v>
      </c>
      <c r="AB72">
        <v>81.7</v>
      </c>
      <c r="AC72">
        <v>897</v>
      </c>
      <c r="AD72">
        <v>88.3</v>
      </c>
      <c r="AE72">
        <v>835</v>
      </c>
      <c r="AF72">
        <v>95</v>
      </c>
      <c r="AG72">
        <v>879</v>
      </c>
      <c r="AH72">
        <v>76.7</v>
      </c>
      <c r="AI72">
        <v>842.63636363636363</v>
      </c>
      <c r="AJ72">
        <v>85.154545454545456</v>
      </c>
      <c r="BS72">
        <v>842.63636363636363</v>
      </c>
      <c r="BT72">
        <v>85.154545454545456</v>
      </c>
    </row>
    <row r="73" spans="2:72">
      <c r="B73" s="13">
        <v>15</v>
      </c>
      <c r="M73">
        <v>827</v>
      </c>
      <c r="N73">
        <v>90</v>
      </c>
      <c r="O73">
        <v>863</v>
      </c>
      <c r="P73">
        <v>93.3</v>
      </c>
      <c r="Q73">
        <v>808</v>
      </c>
      <c r="R73">
        <v>80</v>
      </c>
      <c r="S73">
        <v>836</v>
      </c>
      <c r="T73">
        <v>90</v>
      </c>
      <c r="U73">
        <v>887</v>
      </c>
      <c r="V73">
        <v>75</v>
      </c>
      <c r="W73">
        <v>836</v>
      </c>
      <c r="X73">
        <v>76.7</v>
      </c>
      <c r="Y73">
        <v>825</v>
      </c>
      <c r="Z73">
        <v>71.7</v>
      </c>
      <c r="AA73">
        <v>873</v>
      </c>
      <c r="AB73">
        <v>85</v>
      </c>
      <c r="AC73">
        <v>822</v>
      </c>
      <c r="AD73">
        <v>80</v>
      </c>
      <c r="AE73">
        <v>815</v>
      </c>
      <c r="AF73">
        <v>80</v>
      </c>
      <c r="AG73">
        <v>863</v>
      </c>
      <c r="AH73">
        <v>90</v>
      </c>
      <c r="AI73">
        <v>841.36363636363637</v>
      </c>
      <c r="AJ73">
        <v>82.88181818181819</v>
      </c>
      <c r="BS73">
        <v>841.36363636363637</v>
      </c>
      <c r="BT73">
        <v>82.88181818181819</v>
      </c>
    </row>
    <row r="74" spans="2:72">
      <c r="B74" s="13">
        <v>16</v>
      </c>
      <c r="M74">
        <v>860</v>
      </c>
      <c r="N74">
        <v>91.7</v>
      </c>
      <c r="O74">
        <v>843</v>
      </c>
      <c r="P74">
        <v>91.7</v>
      </c>
      <c r="Q74">
        <v>795</v>
      </c>
      <c r="R74">
        <v>78.3</v>
      </c>
      <c r="S74">
        <v>822</v>
      </c>
      <c r="T74">
        <v>95.1</v>
      </c>
      <c r="U74">
        <v>877</v>
      </c>
      <c r="V74">
        <v>86.7</v>
      </c>
      <c r="W74">
        <v>850</v>
      </c>
      <c r="X74">
        <v>80</v>
      </c>
      <c r="Y74">
        <v>843</v>
      </c>
      <c r="Z74">
        <v>80</v>
      </c>
      <c r="AA74">
        <v>861</v>
      </c>
      <c r="AB74">
        <v>86.7</v>
      </c>
      <c r="AC74">
        <v>888</v>
      </c>
      <c r="AD74">
        <v>90</v>
      </c>
      <c r="AE74">
        <v>828</v>
      </c>
      <c r="AF74">
        <v>88.3</v>
      </c>
      <c r="AG74">
        <v>847</v>
      </c>
      <c r="AH74">
        <v>80</v>
      </c>
      <c r="AI74">
        <v>846.72727272727275</v>
      </c>
      <c r="AJ74">
        <v>86.227272727272734</v>
      </c>
      <c r="BS74">
        <v>846.72727272727275</v>
      </c>
      <c r="BT74">
        <v>86.227272727272734</v>
      </c>
    </row>
    <row r="75" spans="2:72">
      <c r="B75" s="11">
        <v>8</v>
      </c>
      <c r="U75">
        <v>942.0625</v>
      </c>
      <c r="V75">
        <v>76.781250000000014</v>
      </c>
      <c r="W75">
        <v>944.75</v>
      </c>
      <c r="X75">
        <v>77.056250000000006</v>
      </c>
      <c r="Y75">
        <v>909.1875</v>
      </c>
      <c r="Z75">
        <v>76.487500000000011</v>
      </c>
      <c r="AA75">
        <v>946.25</v>
      </c>
      <c r="AB75">
        <v>78.012500000000003</v>
      </c>
      <c r="AC75">
        <v>993.8125</v>
      </c>
      <c r="AD75">
        <v>76.45</v>
      </c>
      <c r="AE75">
        <v>911.625</v>
      </c>
      <c r="AF75">
        <v>78.118750000000006</v>
      </c>
      <c r="AG75">
        <v>947.5</v>
      </c>
      <c r="AH75">
        <v>81.043750000000003</v>
      </c>
      <c r="AI75">
        <v>942.16964285714289</v>
      </c>
      <c r="AJ75">
        <v>77.70714285714287</v>
      </c>
      <c r="BC75">
        <v>1391.8333333333333</v>
      </c>
      <c r="BD75">
        <v>70.833333333333329</v>
      </c>
      <c r="BE75">
        <v>1388.5</v>
      </c>
      <c r="BF75">
        <v>77.5</v>
      </c>
      <c r="BG75">
        <v>1360.6666666666667</v>
      </c>
      <c r="BH75">
        <v>69.516666666666666</v>
      </c>
      <c r="BI75">
        <v>1307.2857142857142</v>
      </c>
      <c r="BJ75">
        <v>73.571428571428569</v>
      </c>
      <c r="BK75">
        <v>1356.8571428571429</v>
      </c>
      <c r="BL75">
        <v>71.428571428571431</v>
      </c>
      <c r="BM75">
        <v>1419.6666666666667</v>
      </c>
      <c r="BN75">
        <v>83.333333333333329</v>
      </c>
      <c r="BO75">
        <v>1458.6666666666667</v>
      </c>
      <c r="BP75">
        <v>80</v>
      </c>
      <c r="BQ75">
        <v>1381.0227272727273</v>
      </c>
      <c r="BR75">
        <v>75.047727272727272</v>
      </c>
      <c r="BS75">
        <v>1065.948717948718</v>
      </c>
      <c r="BT75">
        <v>76.957051282051296</v>
      </c>
    </row>
    <row r="76" spans="2:72">
      <c r="B76" s="13">
        <v>1</v>
      </c>
      <c r="U76">
        <v>957</v>
      </c>
      <c r="V76">
        <v>73.3</v>
      </c>
      <c r="W76">
        <v>949</v>
      </c>
      <c r="X76">
        <v>78.3</v>
      </c>
      <c r="Y76">
        <v>877</v>
      </c>
      <c r="Z76">
        <v>70</v>
      </c>
      <c r="AA76">
        <v>875</v>
      </c>
      <c r="AB76">
        <v>88.3</v>
      </c>
      <c r="AC76">
        <v>957</v>
      </c>
      <c r="AD76">
        <v>80</v>
      </c>
      <c r="AE76">
        <v>889</v>
      </c>
      <c r="AF76">
        <v>88.3</v>
      </c>
      <c r="AG76">
        <v>937</v>
      </c>
      <c r="AH76">
        <v>86.7</v>
      </c>
      <c r="AI76">
        <v>920.14285714285711</v>
      </c>
      <c r="AJ76">
        <v>80.7</v>
      </c>
      <c r="BI76">
        <v>1153</v>
      </c>
      <c r="BJ76">
        <v>50</v>
      </c>
      <c r="BK76">
        <v>1238</v>
      </c>
      <c r="BL76">
        <v>70</v>
      </c>
      <c r="BQ76">
        <v>1195.5</v>
      </c>
      <c r="BR76">
        <v>60</v>
      </c>
      <c r="BS76">
        <v>981.33333333333337</v>
      </c>
      <c r="BT76">
        <v>76.099999999999994</v>
      </c>
    </row>
    <row r="77" spans="2:72">
      <c r="B77" s="13">
        <v>2</v>
      </c>
      <c r="U77">
        <v>922</v>
      </c>
      <c r="V77">
        <v>70</v>
      </c>
      <c r="W77">
        <v>940</v>
      </c>
      <c r="X77">
        <v>78.3</v>
      </c>
      <c r="Y77">
        <v>881</v>
      </c>
      <c r="Z77">
        <v>60</v>
      </c>
      <c r="AA77">
        <v>889</v>
      </c>
      <c r="AB77">
        <v>71.7</v>
      </c>
      <c r="AC77">
        <v>959</v>
      </c>
      <c r="AD77">
        <v>65</v>
      </c>
      <c r="AE77">
        <v>904</v>
      </c>
      <c r="AF77">
        <v>66.7</v>
      </c>
      <c r="AG77">
        <v>946</v>
      </c>
      <c r="AH77">
        <v>75</v>
      </c>
      <c r="AI77">
        <v>920.14285714285711</v>
      </c>
      <c r="AJ77">
        <v>69.528571428571425</v>
      </c>
      <c r="BC77">
        <v>1372</v>
      </c>
      <c r="BD77">
        <v>55</v>
      </c>
      <c r="BE77">
        <v>1375</v>
      </c>
      <c r="BF77">
        <v>80</v>
      </c>
      <c r="BG77">
        <v>1199</v>
      </c>
      <c r="BH77">
        <v>70</v>
      </c>
      <c r="BI77">
        <v>1315</v>
      </c>
      <c r="BJ77">
        <v>55</v>
      </c>
      <c r="BK77">
        <v>1378</v>
      </c>
      <c r="BL77">
        <v>65</v>
      </c>
      <c r="BM77">
        <v>1356</v>
      </c>
      <c r="BN77">
        <v>75</v>
      </c>
      <c r="BO77">
        <v>1393</v>
      </c>
      <c r="BP77">
        <v>80</v>
      </c>
      <c r="BQ77">
        <v>1341.1428571428571</v>
      </c>
      <c r="BR77">
        <v>68.571428571428569</v>
      </c>
      <c r="BS77">
        <v>1130.6428571428571</v>
      </c>
      <c r="BT77">
        <v>69.05</v>
      </c>
    </row>
    <row r="78" spans="2:72">
      <c r="B78" s="13">
        <v>3</v>
      </c>
      <c r="U78">
        <v>928</v>
      </c>
      <c r="V78">
        <v>40</v>
      </c>
      <c r="W78">
        <v>988</v>
      </c>
      <c r="X78">
        <v>81.7</v>
      </c>
      <c r="Y78">
        <v>936</v>
      </c>
      <c r="Z78">
        <v>66.7</v>
      </c>
      <c r="AA78">
        <v>896</v>
      </c>
      <c r="AB78">
        <v>78.3</v>
      </c>
      <c r="AC78">
        <v>922</v>
      </c>
      <c r="AD78">
        <v>75</v>
      </c>
      <c r="AE78">
        <v>947</v>
      </c>
      <c r="AF78">
        <v>60</v>
      </c>
      <c r="AG78">
        <v>1028</v>
      </c>
      <c r="AH78">
        <v>81.7</v>
      </c>
      <c r="AI78">
        <v>949.28571428571433</v>
      </c>
      <c r="AJ78">
        <v>69.05714285714285</v>
      </c>
      <c r="BC78">
        <v>1442</v>
      </c>
      <c r="BD78">
        <v>55</v>
      </c>
      <c r="BE78">
        <v>1293</v>
      </c>
      <c r="BF78">
        <v>70</v>
      </c>
      <c r="BG78">
        <v>1292</v>
      </c>
      <c r="BH78">
        <v>75</v>
      </c>
      <c r="BI78">
        <v>1292</v>
      </c>
      <c r="BJ78">
        <v>85</v>
      </c>
      <c r="BK78">
        <v>1290</v>
      </c>
      <c r="BL78">
        <v>80</v>
      </c>
      <c r="BM78">
        <v>1387</v>
      </c>
      <c r="BN78">
        <v>90</v>
      </c>
      <c r="BO78">
        <v>1483</v>
      </c>
      <c r="BP78">
        <v>80</v>
      </c>
      <c r="BQ78">
        <v>1354.1428571428571</v>
      </c>
      <c r="BR78">
        <v>76.428571428571431</v>
      </c>
      <c r="BS78">
        <v>1151.7142857142858</v>
      </c>
      <c r="BT78">
        <v>72.742857142857147</v>
      </c>
    </row>
    <row r="79" spans="2:72">
      <c r="B79" s="13">
        <v>4</v>
      </c>
      <c r="U79">
        <v>921</v>
      </c>
      <c r="V79">
        <v>66.7</v>
      </c>
      <c r="W79">
        <v>860</v>
      </c>
      <c r="X79">
        <v>71.7</v>
      </c>
      <c r="Y79">
        <v>934</v>
      </c>
      <c r="Z79">
        <v>65</v>
      </c>
      <c r="AA79">
        <v>938</v>
      </c>
      <c r="AB79">
        <v>85</v>
      </c>
      <c r="AC79">
        <v>922</v>
      </c>
      <c r="AD79">
        <v>73.3</v>
      </c>
      <c r="AE79">
        <v>906</v>
      </c>
      <c r="AF79">
        <v>73.3</v>
      </c>
      <c r="AG79">
        <v>894</v>
      </c>
      <c r="AH79">
        <v>90</v>
      </c>
      <c r="AI79">
        <v>910.71428571428567</v>
      </c>
      <c r="AJ79">
        <v>75</v>
      </c>
      <c r="BC79">
        <v>1290</v>
      </c>
      <c r="BD79">
        <v>90</v>
      </c>
      <c r="BE79">
        <v>1405</v>
      </c>
      <c r="BF79">
        <v>75</v>
      </c>
      <c r="BG79">
        <v>1394</v>
      </c>
      <c r="BH79">
        <v>57.1</v>
      </c>
      <c r="BI79">
        <v>1205</v>
      </c>
      <c r="BJ79">
        <v>70</v>
      </c>
      <c r="BK79">
        <v>1318</v>
      </c>
      <c r="BL79">
        <v>80</v>
      </c>
      <c r="BM79">
        <v>1371</v>
      </c>
      <c r="BN79">
        <v>100</v>
      </c>
      <c r="BO79">
        <v>1440</v>
      </c>
      <c r="BP79">
        <v>80</v>
      </c>
      <c r="BQ79">
        <v>1346.1428571428571</v>
      </c>
      <c r="BR79">
        <v>78.871428571428581</v>
      </c>
      <c r="BS79">
        <v>1128.4285714285713</v>
      </c>
      <c r="BT79">
        <v>76.935714285714283</v>
      </c>
    </row>
    <row r="80" spans="2:72">
      <c r="B80" s="13">
        <v>5</v>
      </c>
      <c r="U80">
        <v>911</v>
      </c>
      <c r="V80">
        <v>78.3</v>
      </c>
      <c r="W80">
        <v>910</v>
      </c>
      <c r="X80">
        <v>66.7</v>
      </c>
      <c r="Y80">
        <v>904</v>
      </c>
      <c r="Z80">
        <v>78.7</v>
      </c>
      <c r="AA80">
        <v>890</v>
      </c>
      <c r="AB80">
        <v>83.3</v>
      </c>
      <c r="AC80">
        <v>929</v>
      </c>
      <c r="AD80">
        <v>56.7</v>
      </c>
      <c r="AE80">
        <v>841</v>
      </c>
      <c r="AF80">
        <v>63.3</v>
      </c>
      <c r="AG80">
        <v>889</v>
      </c>
      <c r="AH80">
        <v>70</v>
      </c>
      <c r="AI80">
        <v>896.28571428571433</v>
      </c>
      <c r="AJ80">
        <v>71</v>
      </c>
      <c r="BC80">
        <v>1420</v>
      </c>
      <c r="BD80">
        <v>85</v>
      </c>
      <c r="BE80">
        <v>1422</v>
      </c>
      <c r="BF80">
        <v>75</v>
      </c>
      <c r="BG80">
        <v>1311</v>
      </c>
      <c r="BH80">
        <v>70</v>
      </c>
      <c r="BI80">
        <v>1492</v>
      </c>
      <c r="BJ80">
        <v>85</v>
      </c>
      <c r="BK80">
        <v>1418</v>
      </c>
      <c r="BL80">
        <v>80</v>
      </c>
      <c r="BM80">
        <v>1461</v>
      </c>
      <c r="BN80">
        <v>80</v>
      </c>
      <c r="BO80">
        <v>1423</v>
      </c>
      <c r="BP80">
        <v>90</v>
      </c>
      <c r="BQ80">
        <v>1421</v>
      </c>
      <c r="BR80">
        <v>80.714285714285708</v>
      </c>
      <c r="BS80">
        <v>1158.6428571428571</v>
      </c>
      <c r="BT80">
        <v>75.857142857142861</v>
      </c>
    </row>
    <row r="81" spans="2:72">
      <c r="B81" s="13">
        <v>6</v>
      </c>
      <c r="U81">
        <v>909</v>
      </c>
      <c r="V81">
        <v>73.3</v>
      </c>
      <c r="W81">
        <v>941</v>
      </c>
      <c r="X81">
        <v>66.7</v>
      </c>
      <c r="Y81">
        <v>877</v>
      </c>
      <c r="Z81">
        <v>78.3</v>
      </c>
      <c r="AA81">
        <v>862</v>
      </c>
      <c r="AB81">
        <v>68.3</v>
      </c>
      <c r="AC81">
        <v>973</v>
      </c>
      <c r="AD81">
        <v>75</v>
      </c>
      <c r="AE81">
        <v>923</v>
      </c>
      <c r="AF81">
        <v>68.3</v>
      </c>
      <c r="AG81">
        <v>905</v>
      </c>
      <c r="AH81">
        <v>83.3</v>
      </c>
      <c r="AI81">
        <v>912.85714285714289</v>
      </c>
      <c r="AJ81">
        <v>73.314285714285717</v>
      </c>
      <c r="BC81">
        <v>1421</v>
      </c>
      <c r="BD81">
        <v>65</v>
      </c>
      <c r="BE81">
        <v>1439</v>
      </c>
      <c r="BF81">
        <v>70</v>
      </c>
      <c r="BG81">
        <v>1442</v>
      </c>
      <c r="BH81">
        <v>80</v>
      </c>
      <c r="BI81">
        <v>1432</v>
      </c>
      <c r="BJ81">
        <v>85</v>
      </c>
      <c r="BK81">
        <v>1365</v>
      </c>
      <c r="BL81">
        <v>50</v>
      </c>
      <c r="BM81">
        <v>1451</v>
      </c>
      <c r="BN81">
        <v>70</v>
      </c>
      <c r="BO81">
        <v>1531</v>
      </c>
      <c r="BP81">
        <v>60</v>
      </c>
      <c r="BQ81">
        <v>1440.1428571428571</v>
      </c>
      <c r="BR81">
        <v>68.571428571428569</v>
      </c>
      <c r="BS81">
        <v>1176.5</v>
      </c>
      <c r="BT81">
        <v>70.94285714285715</v>
      </c>
    </row>
    <row r="82" spans="2:72">
      <c r="B82" s="13">
        <v>7</v>
      </c>
      <c r="U82">
        <v>970</v>
      </c>
      <c r="V82">
        <v>80</v>
      </c>
      <c r="W82">
        <v>961</v>
      </c>
      <c r="X82">
        <v>80</v>
      </c>
      <c r="Y82">
        <v>912</v>
      </c>
      <c r="Z82">
        <v>81.7</v>
      </c>
      <c r="AA82">
        <v>991</v>
      </c>
      <c r="AB82">
        <v>73.3</v>
      </c>
      <c r="AC82">
        <v>1036</v>
      </c>
      <c r="AD82">
        <v>83.3</v>
      </c>
      <c r="AE82">
        <v>976</v>
      </c>
      <c r="AF82">
        <v>81.7</v>
      </c>
      <c r="AG82">
        <v>997</v>
      </c>
      <c r="AH82">
        <v>78.3</v>
      </c>
      <c r="AI82">
        <v>977.57142857142856</v>
      </c>
      <c r="AJ82">
        <v>79.757142857142853</v>
      </c>
      <c r="BC82">
        <v>1406</v>
      </c>
      <c r="BD82">
        <v>75</v>
      </c>
      <c r="BE82">
        <v>1397</v>
      </c>
      <c r="BF82">
        <v>95</v>
      </c>
      <c r="BG82">
        <v>1526</v>
      </c>
      <c r="BH82">
        <v>65</v>
      </c>
      <c r="BI82">
        <v>1262</v>
      </c>
      <c r="BJ82">
        <v>85</v>
      </c>
      <c r="BK82">
        <v>1491</v>
      </c>
      <c r="BL82">
        <v>75</v>
      </c>
      <c r="BM82">
        <v>1492</v>
      </c>
      <c r="BN82">
        <v>85</v>
      </c>
      <c r="BO82">
        <v>1482</v>
      </c>
      <c r="BP82">
        <v>90</v>
      </c>
      <c r="BQ82">
        <v>1436.5714285714287</v>
      </c>
      <c r="BR82">
        <v>81.428571428571431</v>
      </c>
      <c r="BS82">
        <v>1207.0714285714287</v>
      </c>
      <c r="BT82">
        <v>80.592857142857142</v>
      </c>
    </row>
    <row r="83" spans="2:72">
      <c r="B83" s="13">
        <v>8</v>
      </c>
      <c r="U83">
        <v>1010.9999999999999</v>
      </c>
      <c r="V83">
        <v>80</v>
      </c>
      <c r="W83">
        <v>989</v>
      </c>
      <c r="X83">
        <v>78.3</v>
      </c>
      <c r="Y83">
        <v>942</v>
      </c>
      <c r="Z83">
        <v>80</v>
      </c>
      <c r="AA83">
        <v>1033</v>
      </c>
      <c r="AB83">
        <v>90</v>
      </c>
      <c r="AC83">
        <v>1103</v>
      </c>
      <c r="AD83">
        <v>83.3</v>
      </c>
      <c r="AE83">
        <v>989</v>
      </c>
      <c r="AF83">
        <v>80</v>
      </c>
      <c r="AG83">
        <v>1031</v>
      </c>
      <c r="AH83">
        <v>85</v>
      </c>
      <c r="AI83">
        <v>1014</v>
      </c>
      <c r="AJ83">
        <v>82.371428571428581</v>
      </c>
      <c r="BS83">
        <v>1014</v>
      </c>
      <c r="BT83">
        <v>82.371428571428581</v>
      </c>
    </row>
    <row r="84" spans="2:72">
      <c r="B84" s="13">
        <v>9</v>
      </c>
      <c r="U84">
        <v>936</v>
      </c>
      <c r="V84">
        <v>86.7</v>
      </c>
      <c r="W84">
        <v>999</v>
      </c>
      <c r="X84">
        <v>76.7</v>
      </c>
      <c r="Y84">
        <v>939</v>
      </c>
      <c r="Z84">
        <v>80</v>
      </c>
      <c r="AA84">
        <v>997</v>
      </c>
      <c r="AB84">
        <v>66.7</v>
      </c>
      <c r="AC84">
        <v>1029</v>
      </c>
      <c r="AD84">
        <v>83.3</v>
      </c>
      <c r="AE84">
        <v>853</v>
      </c>
      <c r="AF84">
        <v>80</v>
      </c>
      <c r="AG84">
        <v>984</v>
      </c>
      <c r="AH84">
        <v>56.7</v>
      </c>
      <c r="AI84">
        <v>962.42857142857144</v>
      </c>
      <c r="AJ84">
        <v>75.728571428571428</v>
      </c>
      <c r="BS84">
        <v>962.42857142857144</v>
      </c>
      <c r="BT84">
        <v>75.728571428571428</v>
      </c>
    </row>
    <row r="85" spans="2:72">
      <c r="B85" s="13">
        <v>10</v>
      </c>
      <c r="U85">
        <v>950</v>
      </c>
      <c r="V85">
        <v>76.7</v>
      </c>
      <c r="W85">
        <v>948</v>
      </c>
      <c r="X85">
        <v>81.7</v>
      </c>
      <c r="Y85">
        <v>942</v>
      </c>
      <c r="Z85">
        <v>88.3</v>
      </c>
      <c r="AA85">
        <v>963</v>
      </c>
      <c r="AB85">
        <v>85</v>
      </c>
      <c r="AC85">
        <v>1016.9999999999999</v>
      </c>
      <c r="AD85">
        <v>81.7</v>
      </c>
      <c r="AE85">
        <v>869</v>
      </c>
      <c r="AF85">
        <v>85</v>
      </c>
      <c r="AG85">
        <v>897</v>
      </c>
      <c r="AH85">
        <v>80</v>
      </c>
      <c r="AI85">
        <v>940.85714285714289</v>
      </c>
      <c r="AJ85">
        <v>82.628571428571419</v>
      </c>
      <c r="BS85">
        <v>940.85714285714289</v>
      </c>
      <c r="BT85">
        <v>82.628571428571419</v>
      </c>
    </row>
    <row r="86" spans="2:72">
      <c r="B86" s="13">
        <v>11</v>
      </c>
      <c r="U86">
        <v>907</v>
      </c>
      <c r="V86">
        <v>86.7</v>
      </c>
      <c r="W86">
        <v>928</v>
      </c>
      <c r="X86">
        <v>81.7</v>
      </c>
      <c r="Y86">
        <v>916</v>
      </c>
      <c r="Z86">
        <v>78.3</v>
      </c>
      <c r="AA86">
        <v>983</v>
      </c>
      <c r="AB86">
        <v>71.7</v>
      </c>
      <c r="AC86">
        <v>980</v>
      </c>
      <c r="AD86">
        <v>80</v>
      </c>
      <c r="AE86">
        <v>924</v>
      </c>
      <c r="AF86">
        <v>86.7</v>
      </c>
      <c r="AG86">
        <v>960</v>
      </c>
      <c r="AH86">
        <v>76.7</v>
      </c>
      <c r="AI86">
        <v>942.57142857142856</v>
      </c>
      <c r="AJ86">
        <v>80.257142857142853</v>
      </c>
      <c r="BS86">
        <v>942.57142857142856</v>
      </c>
      <c r="BT86">
        <v>80.257142857142853</v>
      </c>
    </row>
    <row r="87" spans="2:72">
      <c r="B87" s="13">
        <v>12</v>
      </c>
      <c r="U87">
        <v>909</v>
      </c>
      <c r="V87">
        <v>75</v>
      </c>
      <c r="W87">
        <v>929</v>
      </c>
      <c r="X87">
        <v>78.3</v>
      </c>
      <c r="Y87">
        <v>871</v>
      </c>
      <c r="Z87">
        <v>76.7</v>
      </c>
      <c r="AA87">
        <v>962</v>
      </c>
      <c r="AB87">
        <v>80</v>
      </c>
      <c r="AC87">
        <v>1033</v>
      </c>
      <c r="AD87">
        <v>78.3</v>
      </c>
      <c r="AE87">
        <v>898</v>
      </c>
      <c r="AF87">
        <v>85</v>
      </c>
      <c r="AG87">
        <v>954</v>
      </c>
      <c r="AH87">
        <v>78.3</v>
      </c>
      <c r="AI87">
        <v>936.57142857142856</v>
      </c>
      <c r="AJ87">
        <v>78.8</v>
      </c>
      <c r="BS87">
        <v>936.57142857142856</v>
      </c>
      <c r="BT87">
        <v>78.8</v>
      </c>
    </row>
    <row r="88" spans="2:72">
      <c r="B88" s="13">
        <v>13</v>
      </c>
      <c r="U88">
        <v>956</v>
      </c>
      <c r="V88">
        <v>86.7</v>
      </c>
      <c r="W88">
        <v>935</v>
      </c>
      <c r="X88">
        <v>77.8</v>
      </c>
      <c r="Y88">
        <v>878</v>
      </c>
      <c r="Z88">
        <v>81.7</v>
      </c>
      <c r="AA88">
        <v>975</v>
      </c>
      <c r="AB88">
        <v>81.7</v>
      </c>
      <c r="AC88">
        <v>978</v>
      </c>
      <c r="AD88">
        <v>75</v>
      </c>
      <c r="AE88">
        <v>924</v>
      </c>
      <c r="AF88">
        <v>75</v>
      </c>
      <c r="AG88">
        <v>916</v>
      </c>
      <c r="AH88">
        <v>95</v>
      </c>
      <c r="AI88">
        <v>937.42857142857144</v>
      </c>
      <c r="AJ88">
        <v>81.842857142857142</v>
      </c>
      <c r="BS88">
        <v>937.42857142857144</v>
      </c>
      <c r="BT88">
        <v>81.842857142857142</v>
      </c>
    </row>
    <row r="89" spans="2:72">
      <c r="B89" s="13">
        <v>14</v>
      </c>
      <c r="U89">
        <v>937</v>
      </c>
      <c r="V89">
        <v>86.7</v>
      </c>
      <c r="W89">
        <v>945</v>
      </c>
      <c r="X89">
        <v>75</v>
      </c>
      <c r="Y89">
        <v>871</v>
      </c>
      <c r="Z89">
        <v>80</v>
      </c>
      <c r="AA89">
        <v>969</v>
      </c>
      <c r="AB89">
        <v>78.3</v>
      </c>
      <c r="AC89">
        <v>1020</v>
      </c>
      <c r="AD89">
        <v>83.3</v>
      </c>
      <c r="AE89">
        <v>906</v>
      </c>
      <c r="AF89">
        <v>83.3</v>
      </c>
      <c r="AG89">
        <v>945</v>
      </c>
      <c r="AH89">
        <v>90</v>
      </c>
      <c r="AI89">
        <v>941.85714285714289</v>
      </c>
      <c r="AJ89">
        <v>82.371428571428581</v>
      </c>
      <c r="BS89">
        <v>941.85714285714289</v>
      </c>
      <c r="BT89">
        <v>82.371428571428581</v>
      </c>
    </row>
    <row r="90" spans="2:72">
      <c r="B90" s="13">
        <v>15</v>
      </c>
      <c r="U90">
        <v>985</v>
      </c>
      <c r="V90">
        <v>86.7</v>
      </c>
      <c r="W90">
        <v>961</v>
      </c>
      <c r="X90">
        <v>83.3</v>
      </c>
      <c r="Y90">
        <v>919</v>
      </c>
      <c r="Z90">
        <v>76.7</v>
      </c>
      <c r="AA90">
        <v>963</v>
      </c>
      <c r="AB90">
        <v>73.3</v>
      </c>
      <c r="AC90">
        <v>1042</v>
      </c>
      <c r="AD90">
        <v>76.7</v>
      </c>
      <c r="AE90">
        <v>914</v>
      </c>
      <c r="AF90">
        <v>85</v>
      </c>
      <c r="AG90">
        <v>951</v>
      </c>
      <c r="AH90">
        <v>88.3</v>
      </c>
      <c r="AI90">
        <v>962.14285714285711</v>
      </c>
      <c r="AJ90">
        <v>81.428571428571431</v>
      </c>
      <c r="BS90">
        <v>962.14285714285711</v>
      </c>
      <c r="BT90">
        <v>81.428571428571431</v>
      </c>
    </row>
    <row r="91" spans="2:72">
      <c r="B91" s="13">
        <v>16</v>
      </c>
      <c r="U91">
        <v>964</v>
      </c>
      <c r="V91">
        <v>81.7</v>
      </c>
      <c r="W91">
        <v>933</v>
      </c>
      <c r="X91">
        <v>76.7</v>
      </c>
      <c r="Y91">
        <v>948</v>
      </c>
      <c r="Z91">
        <v>81.7</v>
      </c>
      <c r="AA91">
        <v>954</v>
      </c>
      <c r="AB91">
        <v>73.3</v>
      </c>
      <c r="AC91">
        <v>1000.9999999999999</v>
      </c>
      <c r="AD91">
        <v>73.3</v>
      </c>
      <c r="AE91">
        <v>923</v>
      </c>
      <c r="AF91">
        <v>88.3</v>
      </c>
      <c r="AG91">
        <v>926</v>
      </c>
      <c r="AH91">
        <v>81.7</v>
      </c>
      <c r="AI91">
        <v>949.85714285714289</v>
      </c>
      <c r="AJ91">
        <v>79.528571428571439</v>
      </c>
      <c r="BS91">
        <v>949.85714285714289</v>
      </c>
      <c r="BT91">
        <v>79.528571428571439</v>
      </c>
    </row>
    <row r="92" spans="2:72">
      <c r="B92" s="11">
        <v>9</v>
      </c>
      <c r="AE92">
        <v>1027.5625</v>
      </c>
      <c r="AF92">
        <v>78.4375</v>
      </c>
      <c r="AG92">
        <v>1078.5625</v>
      </c>
      <c r="AH92">
        <v>78.637500000000003</v>
      </c>
      <c r="AI92">
        <v>1053.0625</v>
      </c>
      <c r="AJ92">
        <v>78.537500000000009</v>
      </c>
      <c r="BM92">
        <v>1618.1666666666667</v>
      </c>
      <c r="BN92">
        <v>77.5</v>
      </c>
      <c r="BO92">
        <v>1545.6666666666667</v>
      </c>
      <c r="BP92">
        <v>67.5</v>
      </c>
      <c r="BQ92">
        <v>1581.9166666666667</v>
      </c>
      <c r="BR92">
        <v>72.5</v>
      </c>
      <c r="BS92">
        <v>1197.2954545454545</v>
      </c>
      <c r="BT92">
        <v>76.890909090909091</v>
      </c>
    </row>
    <row r="93" spans="2:72">
      <c r="B93" s="13">
        <v>1</v>
      </c>
      <c r="AE93">
        <v>1036</v>
      </c>
      <c r="AF93">
        <v>80</v>
      </c>
      <c r="AG93">
        <v>1036</v>
      </c>
      <c r="AH93">
        <v>85</v>
      </c>
      <c r="AI93">
        <v>1036</v>
      </c>
      <c r="AJ93">
        <v>82.5</v>
      </c>
      <c r="BS93">
        <v>1036</v>
      </c>
      <c r="BT93">
        <v>82.5</v>
      </c>
    </row>
    <row r="94" spans="2:72">
      <c r="B94" s="13">
        <v>2</v>
      </c>
      <c r="AE94">
        <v>998</v>
      </c>
      <c r="AF94">
        <v>75</v>
      </c>
      <c r="AG94">
        <v>1069</v>
      </c>
      <c r="AH94">
        <v>86.7</v>
      </c>
      <c r="AI94">
        <v>1033.5</v>
      </c>
      <c r="AJ94">
        <v>80.849999999999994</v>
      </c>
      <c r="BM94">
        <v>1522</v>
      </c>
      <c r="BN94">
        <v>60</v>
      </c>
      <c r="BO94">
        <v>1515</v>
      </c>
      <c r="BP94">
        <v>70</v>
      </c>
      <c r="BQ94">
        <v>1518.5</v>
      </c>
      <c r="BR94">
        <v>65</v>
      </c>
      <c r="BS94">
        <v>1276</v>
      </c>
      <c r="BT94">
        <v>72.924999999999997</v>
      </c>
    </row>
    <row r="95" spans="2:72">
      <c r="B95" s="13">
        <v>3</v>
      </c>
      <c r="AE95">
        <v>1081</v>
      </c>
      <c r="AF95">
        <v>61.7</v>
      </c>
      <c r="AG95">
        <v>1125</v>
      </c>
      <c r="AH95">
        <v>86.7</v>
      </c>
      <c r="AI95">
        <v>1103</v>
      </c>
      <c r="AJ95">
        <v>74.2</v>
      </c>
      <c r="BM95">
        <v>1600</v>
      </c>
      <c r="BN95">
        <v>90</v>
      </c>
      <c r="BO95">
        <v>1535</v>
      </c>
      <c r="BP95">
        <v>65</v>
      </c>
      <c r="BQ95">
        <v>1567.5</v>
      </c>
      <c r="BR95">
        <v>77.5</v>
      </c>
      <c r="BS95">
        <v>1335.25</v>
      </c>
      <c r="BT95">
        <v>75.849999999999994</v>
      </c>
    </row>
    <row r="96" spans="2:72">
      <c r="B96" s="13">
        <v>4</v>
      </c>
      <c r="AE96">
        <v>966</v>
      </c>
      <c r="AF96">
        <v>74.599999999999994</v>
      </c>
      <c r="AG96">
        <v>1062</v>
      </c>
      <c r="AH96">
        <v>75.8</v>
      </c>
      <c r="AI96">
        <v>1014</v>
      </c>
      <c r="AJ96">
        <v>75.199999999999989</v>
      </c>
      <c r="BM96">
        <v>1618</v>
      </c>
      <c r="BN96">
        <v>85</v>
      </c>
      <c r="BO96">
        <v>1590</v>
      </c>
      <c r="BP96">
        <v>70</v>
      </c>
      <c r="BQ96">
        <v>1604</v>
      </c>
      <c r="BR96">
        <v>77.5</v>
      </c>
      <c r="BS96">
        <v>1309</v>
      </c>
      <c r="BT96">
        <v>76.349999999999994</v>
      </c>
    </row>
    <row r="97" spans="2:72">
      <c r="B97" s="13">
        <v>5</v>
      </c>
      <c r="AE97">
        <v>933</v>
      </c>
      <c r="AF97">
        <v>75</v>
      </c>
      <c r="AG97">
        <v>1035</v>
      </c>
      <c r="AH97">
        <v>59</v>
      </c>
      <c r="AI97">
        <v>984</v>
      </c>
      <c r="AJ97">
        <v>67</v>
      </c>
      <c r="BM97">
        <v>1655</v>
      </c>
      <c r="BN97">
        <v>85</v>
      </c>
      <c r="BO97">
        <v>1551</v>
      </c>
      <c r="BP97">
        <v>75</v>
      </c>
      <c r="BQ97">
        <v>1603</v>
      </c>
      <c r="BR97">
        <v>80</v>
      </c>
      <c r="BS97">
        <v>1293.5</v>
      </c>
      <c r="BT97">
        <v>73.5</v>
      </c>
    </row>
    <row r="98" spans="2:72">
      <c r="B98" s="13">
        <v>6</v>
      </c>
      <c r="AE98">
        <v>1031</v>
      </c>
      <c r="AF98">
        <v>71.7</v>
      </c>
      <c r="AG98">
        <v>1054</v>
      </c>
      <c r="AH98">
        <v>71.7</v>
      </c>
      <c r="AI98">
        <v>1042.5</v>
      </c>
      <c r="AJ98">
        <v>71.7</v>
      </c>
      <c r="BM98">
        <v>1612</v>
      </c>
      <c r="BN98">
        <v>55</v>
      </c>
      <c r="BO98">
        <v>1562</v>
      </c>
      <c r="BP98">
        <v>50</v>
      </c>
      <c r="BQ98">
        <v>1587</v>
      </c>
      <c r="BR98">
        <v>52.5</v>
      </c>
      <c r="BS98">
        <v>1314.75</v>
      </c>
      <c r="BT98">
        <v>62.1</v>
      </c>
    </row>
    <row r="99" spans="2:72">
      <c r="B99" s="13">
        <v>7</v>
      </c>
      <c r="AE99">
        <v>1073</v>
      </c>
      <c r="AF99">
        <v>76.7</v>
      </c>
      <c r="AG99">
        <v>1102</v>
      </c>
      <c r="AH99">
        <v>86.7</v>
      </c>
      <c r="AI99">
        <v>1087.5</v>
      </c>
      <c r="AJ99">
        <v>81.7</v>
      </c>
      <c r="BM99">
        <v>1702</v>
      </c>
      <c r="BN99">
        <v>90</v>
      </c>
      <c r="BO99">
        <v>1521</v>
      </c>
      <c r="BP99">
        <v>75</v>
      </c>
      <c r="BQ99">
        <v>1611.5</v>
      </c>
      <c r="BR99">
        <v>82.5</v>
      </c>
      <c r="BS99">
        <v>1349.5</v>
      </c>
      <c r="BT99">
        <v>82.1</v>
      </c>
    </row>
    <row r="100" spans="2:72">
      <c r="B100" s="13">
        <v>8</v>
      </c>
      <c r="AE100">
        <v>1116</v>
      </c>
      <c r="AF100">
        <v>85</v>
      </c>
      <c r="AG100">
        <v>1203</v>
      </c>
      <c r="AH100">
        <v>81.7</v>
      </c>
      <c r="AI100">
        <v>1159.5</v>
      </c>
      <c r="AJ100">
        <v>83.35</v>
      </c>
      <c r="BS100">
        <v>1159.5</v>
      </c>
      <c r="BT100">
        <v>83.35</v>
      </c>
    </row>
    <row r="101" spans="2:72">
      <c r="B101" s="13">
        <v>9</v>
      </c>
      <c r="AE101">
        <v>1000.9999999999999</v>
      </c>
      <c r="AF101">
        <v>80</v>
      </c>
      <c r="AG101">
        <v>1111</v>
      </c>
      <c r="AH101">
        <v>65</v>
      </c>
      <c r="AI101">
        <v>1056</v>
      </c>
      <c r="AJ101">
        <v>72.5</v>
      </c>
      <c r="BS101">
        <v>1056</v>
      </c>
      <c r="BT101">
        <v>72.5</v>
      </c>
    </row>
    <row r="102" spans="2:72">
      <c r="B102" s="13">
        <v>10</v>
      </c>
      <c r="AE102">
        <v>975</v>
      </c>
      <c r="AF102">
        <v>76.7</v>
      </c>
      <c r="AG102">
        <v>1067</v>
      </c>
      <c r="AH102">
        <v>80</v>
      </c>
      <c r="AI102">
        <v>1021</v>
      </c>
      <c r="AJ102">
        <v>78.349999999999994</v>
      </c>
      <c r="BS102">
        <v>1021</v>
      </c>
      <c r="BT102">
        <v>78.349999999999994</v>
      </c>
    </row>
    <row r="103" spans="2:72">
      <c r="B103" s="13">
        <v>11</v>
      </c>
      <c r="AE103">
        <v>1058</v>
      </c>
      <c r="AF103">
        <v>76.7</v>
      </c>
      <c r="AG103">
        <v>1075</v>
      </c>
      <c r="AH103">
        <v>75</v>
      </c>
      <c r="AI103">
        <v>1066.5</v>
      </c>
      <c r="AJ103">
        <v>75.849999999999994</v>
      </c>
      <c r="BS103">
        <v>1066.5</v>
      </c>
      <c r="BT103">
        <v>75.849999999999994</v>
      </c>
    </row>
    <row r="104" spans="2:72">
      <c r="B104" s="13">
        <v>12</v>
      </c>
      <c r="AE104">
        <v>1024</v>
      </c>
      <c r="AF104">
        <v>85</v>
      </c>
      <c r="AG104">
        <v>1050</v>
      </c>
      <c r="AH104">
        <v>83.3</v>
      </c>
      <c r="AI104">
        <v>1037</v>
      </c>
      <c r="AJ104">
        <v>84.15</v>
      </c>
      <c r="BS104">
        <v>1037</v>
      </c>
      <c r="BT104">
        <v>84.15</v>
      </c>
    </row>
    <row r="105" spans="2:72">
      <c r="B105" s="13">
        <v>13</v>
      </c>
      <c r="AE105">
        <v>1069</v>
      </c>
      <c r="AF105">
        <v>83.6</v>
      </c>
      <c r="AG105">
        <v>1047</v>
      </c>
      <c r="AH105">
        <v>83.3</v>
      </c>
      <c r="AI105">
        <v>1058</v>
      </c>
      <c r="AJ105">
        <v>83.449999999999989</v>
      </c>
      <c r="BS105">
        <v>1058</v>
      </c>
      <c r="BT105">
        <v>83.449999999999989</v>
      </c>
    </row>
    <row r="106" spans="2:72">
      <c r="B106" s="13">
        <v>14</v>
      </c>
      <c r="AE106">
        <v>1012</v>
      </c>
      <c r="AF106">
        <v>85</v>
      </c>
      <c r="AG106">
        <v>1083</v>
      </c>
      <c r="AH106">
        <v>73.3</v>
      </c>
      <c r="AI106">
        <v>1047.5</v>
      </c>
      <c r="AJ106">
        <v>79.150000000000006</v>
      </c>
      <c r="BS106">
        <v>1047.5</v>
      </c>
      <c r="BT106">
        <v>79.150000000000006</v>
      </c>
    </row>
    <row r="107" spans="2:72">
      <c r="B107" s="13">
        <v>15</v>
      </c>
      <c r="AE107">
        <v>1028</v>
      </c>
      <c r="AF107">
        <v>83.3</v>
      </c>
      <c r="AG107">
        <v>1063</v>
      </c>
      <c r="AH107">
        <v>86.7</v>
      </c>
      <c r="AI107">
        <v>1045.5</v>
      </c>
      <c r="AJ107">
        <v>85</v>
      </c>
      <c r="BS107">
        <v>1045.5</v>
      </c>
      <c r="BT107">
        <v>85</v>
      </c>
    </row>
    <row r="108" spans="2:72">
      <c r="B108" s="13">
        <v>16</v>
      </c>
      <c r="AE108">
        <v>1040</v>
      </c>
      <c r="AF108">
        <v>85</v>
      </c>
      <c r="AG108">
        <v>1075</v>
      </c>
      <c r="AH108">
        <v>78.3</v>
      </c>
      <c r="AI108">
        <v>1057.5</v>
      </c>
      <c r="AJ108">
        <v>81.650000000000006</v>
      </c>
      <c r="BS108">
        <v>1057.5</v>
      </c>
      <c r="BT108">
        <v>81.650000000000006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B1:AG86"/>
  <sheetViews>
    <sheetView topLeftCell="F1" zoomScale="70" zoomScaleNormal="70" workbookViewId="0">
      <selection activeCell="V18" sqref="V18"/>
    </sheetView>
  </sheetViews>
  <sheetFormatPr defaultRowHeight="14.1"/>
  <cols>
    <col min="4" max="4" width="12.875" customWidth="1"/>
    <col min="5" max="5" width="12.125" customWidth="1"/>
    <col min="6" max="8" width="12.875" customWidth="1"/>
    <col min="10" max="10" width="7" style="108" customWidth="1"/>
    <col min="11" max="12" width="12.375" style="108" customWidth="1"/>
    <col min="13" max="13" width="11.75" style="106" customWidth="1"/>
    <col min="14" max="14" width="13.25" style="106" customWidth="1"/>
    <col min="15" max="15" width="15.125" style="108" customWidth="1"/>
    <col min="16" max="16" width="12" style="108" customWidth="1"/>
    <col min="17" max="17" width="14.375" style="108" customWidth="1"/>
    <col min="18" max="18" width="12.375" style="108" customWidth="1"/>
    <col min="19" max="19" width="12.125" style="106" customWidth="1"/>
    <col min="20" max="20" width="11.875" style="106" customWidth="1"/>
    <col min="21" max="21" width="14.625" style="108" customWidth="1"/>
    <col min="22" max="22" width="14.25" style="106" bestFit="1" customWidth="1"/>
    <col min="23" max="23" width="4.25" style="108" customWidth="1"/>
    <col min="25" max="33" width="9" style="108"/>
  </cols>
  <sheetData>
    <row r="1" spans="2:23" ht="15.6" thickBot="1">
      <c r="D1" t="s">
        <v>94</v>
      </c>
      <c r="E1">
        <v>3</v>
      </c>
      <c r="F1">
        <f>E1+1</f>
        <v>4</v>
      </c>
      <c r="G1">
        <f>F1+1</f>
        <v>5</v>
      </c>
      <c r="H1">
        <f>G1+1</f>
        <v>6</v>
      </c>
      <c r="J1" s="106"/>
      <c r="K1" s="107"/>
      <c r="L1" s="107"/>
      <c r="O1" s="107"/>
      <c r="P1" s="107"/>
      <c r="Q1" s="107"/>
      <c r="R1" s="107"/>
      <c r="U1" s="107"/>
      <c r="W1" s="107"/>
    </row>
    <row r="2" spans="2:23" ht="18" thickBot="1">
      <c r="B2" t="str">
        <f>RIGHT(C2,2)</f>
        <v>01</v>
      </c>
      <c r="C2" s="2" t="s">
        <v>95</v>
      </c>
      <c r="D2" s="4">
        <v>44778</v>
      </c>
      <c r="E2" s="4">
        <f>$D2+(E$1*7)</f>
        <v>44799</v>
      </c>
      <c r="F2" s="4">
        <f>$D2+(F$1*7)</f>
        <v>44806</v>
      </c>
      <c r="G2" s="4">
        <f>$D2+(G$1*7)</f>
        <v>44813</v>
      </c>
      <c r="H2" s="4">
        <f>$D2+(H$1*7)</f>
        <v>44820</v>
      </c>
      <c r="J2" s="109"/>
      <c r="K2" s="185" t="s">
        <v>1</v>
      </c>
      <c r="L2" s="186"/>
      <c r="M2" s="187" t="s">
        <v>2</v>
      </c>
      <c r="N2" s="187"/>
      <c r="O2" s="341" t="s">
        <v>96</v>
      </c>
      <c r="P2" s="342"/>
      <c r="Q2" s="342"/>
      <c r="R2" s="343"/>
      <c r="S2" s="177" t="s">
        <v>97</v>
      </c>
      <c r="T2" s="178"/>
      <c r="U2" s="344" t="s">
        <v>98</v>
      </c>
      <c r="V2" s="179"/>
      <c r="W2" s="110"/>
    </row>
    <row r="3" spans="2:23" ht="14.45" thickBot="1">
      <c r="B3" t="str">
        <f t="shared" ref="B3:B17" si="0">RIGHT(C3,2)</f>
        <v>02</v>
      </c>
      <c r="C3" s="3" t="s">
        <v>99</v>
      </c>
      <c r="D3" s="4">
        <v>44778</v>
      </c>
      <c r="E3" s="4">
        <f t="shared" ref="E3:H17" si="1">$D3+(E$1*7)</f>
        <v>44799</v>
      </c>
      <c r="F3" s="4">
        <f t="shared" si="1"/>
        <v>44806</v>
      </c>
      <c r="G3" s="4">
        <f t="shared" si="1"/>
        <v>44813</v>
      </c>
      <c r="H3" s="4">
        <f t="shared" si="1"/>
        <v>44820</v>
      </c>
      <c r="J3" s="347" t="s">
        <v>100</v>
      </c>
      <c r="K3" s="188" t="s">
        <v>101</v>
      </c>
      <c r="L3" s="189"/>
      <c r="M3" s="190" t="s">
        <v>101</v>
      </c>
      <c r="N3" s="190"/>
      <c r="O3" s="349" t="s">
        <v>102</v>
      </c>
      <c r="P3" s="350"/>
      <c r="Q3" s="349" t="s">
        <v>101</v>
      </c>
      <c r="R3" s="350"/>
      <c r="S3" s="339" t="s">
        <v>102</v>
      </c>
      <c r="T3" s="340"/>
      <c r="U3" s="345"/>
      <c r="V3" s="112"/>
      <c r="W3" s="111"/>
    </row>
    <row r="4" spans="2:23" ht="14.45" thickBot="1">
      <c r="B4" t="str">
        <f t="shared" si="0"/>
        <v>03</v>
      </c>
      <c r="C4" s="2" t="s">
        <v>103</v>
      </c>
      <c r="D4" s="211">
        <v>44781</v>
      </c>
      <c r="E4" s="211">
        <f t="shared" si="1"/>
        <v>44802</v>
      </c>
      <c r="F4" s="211">
        <f t="shared" si="1"/>
        <v>44809</v>
      </c>
      <c r="G4" s="211">
        <f t="shared" si="1"/>
        <v>44816</v>
      </c>
      <c r="H4" s="211">
        <f t="shared" si="1"/>
        <v>44823</v>
      </c>
      <c r="J4" s="348"/>
      <c r="K4" s="117" t="s">
        <v>81</v>
      </c>
      <c r="L4" s="118" t="s">
        <v>104</v>
      </c>
      <c r="M4" s="115" t="s">
        <v>105</v>
      </c>
      <c r="N4" s="116" t="s">
        <v>104</v>
      </c>
      <c r="O4" s="113" t="s">
        <v>106</v>
      </c>
      <c r="P4" s="114" t="s">
        <v>104</v>
      </c>
      <c r="Q4" s="115" t="s">
        <v>107</v>
      </c>
      <c r="R4" s="116" t="s">
        <v>104</v>
      </c>
      <c r="S4" s="113" t="s">
        <v>106</v>
      </c>
      <c r="T4" s="116" t="s">
        <v>104</v>
      </c>
      <c r="U4" s="346"/>
      <c r="V4" s="119"/>
    </row>
    <row r="5" spans="2:23">
      <c r="B5" t="str">
        <f t="shared" si="0"/>
        <v>04</v>
      </c>
      <c r="C5" s="3" t="s">
        <v>108</v>
      </c>
      <c r="D5" s="211">
        <v>44781</v>
      </c>
      <c r="E5" s="211">
        <f t="shared" si="1"/>
        <v>44802</v>
      </c>
      <c r="F5" s="211">
        <f t="shared" si="1"/>
        <v>44809</v>
      </c>
      <c r="G5" s="211">
        <f t="shared" si="1"/>
        <v>44816</v>
      </c>
      <c r="H5" s="211">
        <f t="shared" si="1"/>
        <v>44823</v>
      </c>
      <c r="J5" s="120">
        <v>1</v>
      </c>
      <c r="K5" s="125">
        <v>115</v>
      </c>
      <c r="L5" s="125">
        <f>K5-40</f>
        <v>75</v>
      </c>
      <c r="M5" s="123">
        <v>150</v>
      </c>
      <c r="N5" s="129"/>
      <c r="O5" s="121">
        <v>24</v>
      </c>
      <c r="P5" s="122"/>
      <c r="Q5" s="123">
        <v>115</v>
      </c>
      <c r="R5" s="124">
        <f>Q5-40</f>
        <v>75</v>
      </c>
      <c r="S5" s="128">
        <v>31</v>
      </c>
      <c r="T5" s="129"/>
      <c r="U5" s="126" t="s">
        <v>109</v>
      </c>
      <c r="V5" s="126" t="s">
        <v>109</v>
      </c>
      <c r="W5" s="127"/>
    </row>
    <row r="6" spans="2:23">
      <c r="B6" t="str">
        <f t="shared" si="0"/>
        <v>05</v>
      </c>
      <c r="C6" s="2" t="s">
        <v>110</v>
      </c>
      <c r="D6" s="215">
        <v>44785</v>
      </c>
      <c r="E6" s="5">
        <f t="shared" si="1"/>
        <v>44806</v>
      </c>
      <c r="F6" s="5">
        <f t="shared" si="1"/>
        <v>44813</v>
      </c>
      <c r="G6" s="5">
        <f t="shared" si="1"/>
        <v>44820</v>
      </c>
      <c r="H6" s="5">
        <f t="shared" si="1"/>
        <v>44827</v>
      </c>
      <c r="J6" s="130">
        <v>2</v>
      </c>
      <c r="K6" s="134">
        <v>215</v>
      </c>
      <c r="L6" s="134">
        <f t="shared" ref="L6:L29" si="2">K6-K5</f>
        <v>100</v>
      </c>
      <c r="M6" s="132">
        <v>320</v>
      </c>
      <c r="N6" s="137">
        <f t="shared" ref="N6:N69" si="3">M6-M5</f>
        <v>170</v>
      </c>
      <c r="O6" s="121">
        <v>28</v>
      </c>
      <c r="P6" s="131">
        <f>O6-O5</f>
        <v>4</v>
      </c>
      <c r="Q6" s="132">
        <v>215</v>
      </c>
      <c r="R6" s="133">
        <f>Q6-Q5</f>
        <v>100</v>
      </c>
      <c r="S6" s="136">
        <v>36</v>
      </c>
      <c r="T6" s="137">
        <f>S6-S5</f>
        <v>5</v>
      </c>
      <c r="U6" s="135" t="s">
        <v>109</v>
      </c>
      <c r="V6" s="135" t="s">
        <v>109</v>
      </c>
      <c r="W6" s="127"/>
    </row>
    <row r="7" spans="2:23">
      <c r="B7" t="str">
        <f t="shared" si="0"/>
        <v>06</v>
      </c>
      <c r="C7" s="3" t="s">
        <v>111</v>
      </c>
      <c r="D7" s="5">
        <v>44785</v>
      </c>
      <c r="E7" s="5">
        <f t="shared" si="1"/>
        <v>44806</v>
      </c>
      <c r="F7" s="5">
        <f t="shared" si="1"/>
        <v>44813</v>
      </c>
      <c r="G7" s="5">
        <f t="shared" si="1"/>
        <v>44820</v>
      </c>
      <c r="H7" s="5">
        <f t="shared" si="1"/>
        <v>44827</v>
      </c>
      <c r="J7" s="130">
        <v>3</v>
      </c>
      <c r="K7" s="134">
        <v>335</v>
      </c>
      <c r="L7" s="134">
        <f t="shared" si="2"/>
        <v>120</v>
      </c>
      <c r="M7" s="132">
        <v>525</v>
      </c>
      <c r="N7" s="137">
        <f t="shared" si="3"/>
        <v>205</v>
      </c>
      <c r="O7" s="121">
        <v>33</v>
      </c>
      <c r="P7" s="131">
        <f t="shared" ref="P7:P29" si="4">O7-O6</f>
        <v>5</v>
      </c>
      <c r="Q7" s="132">
        <v>345</v>
      </c>
      <c r="R7" s="133">
        <f t="shared" ref="R7:R29" si="5">Q7-Q6</f>
        <v>130</v>
      </c>
      <c r="S7" s="136">
        <v>42</v>
      </c>
      <c r="T7" s="137">
        <f>S7-S6</f>
        <v>6</v>
      </c>
      <c r="U7" s="135" t="s">
        <v>109</v>
      </c>
      <c r="V7" s="135" t="s">
        <v>109</v>
      </c>
      <c r="W7" s="127"/>
    </row>
    <row r="8" spans="2:23">
      <c r="B8" t="str">
        <f t="shared" si="0"/>
        <v>07</v>
      </c>
      <c r="C8" s="2" t="s">
        <v>112</v>
      </c>
      <c r="D8" s="5">
        <v>44785</v>
      </c>
      <c r="E8" s="5">
        <f t="shared" si="1"/>
        <v>44806</v>
      </c>
      <c r="F8" s="5">
        <f t="shared" si="1"/>
        <v>44813</v>
      </c>
      <c r="G8" s="5">
        <f t="shared" si="1"/>
        <v>44820</v>
      </c>
      <c r="H8" s="5">
        <f t="shared" si="1"/>
        <v>44827</v>
      </c>
      <c r="J8" s="138">
        <v>4</v>
      </c>
      <c r="K8" s="134">
        <v>470</v>
      </c>
      <c r="L8" s="134">
        <f t="shared" si="2"/>
        <v>135</v>
      </c>
      <c r="M8" s="132">
        <v>755</v>
      </c>
      <c r="N8" s="137">
        <f t="shared" si="3"/>
        <v>230</v>
      </c>
      <c r="O8" s="139">
        <v>36</v>
      </c>
      <c r="P8" s="140">
        <f t="shared" si="4"/>
        <v>3</v>
      </c>
      <c r="Q8" s="141">
        <v>475</v>
      </c>
      <c r="R8" s="142">
        <f t="shared" si="5"/>
        <v>130</v>
      </c>
      <c r="S8" s="143">
        <v>50</v>
      </c>
      <c r="T8" s="144">
        <f>S8-S7</f>
        <v>8</v>
      </c>
      <c r="U8" s="135" t="s">
        <v>113</v>
      </c>
      <c r="V8" s="135" t="s">
        <v>114</v>
      </c>
      <c r="W8" s="127"/>
    </row>
    <row r="9" spans="2:23">
      <c r="B9" t="str">
        <f t="shared" si="0"/>
        <v>08</v>
      </c>
      <c r="C9" s="3" t="s">
        <v>115</v>
      </c>
      <c r="D9" s="213">
        <v>44788</v>
      </c>
      <c r="E9" s="213">
        <f t="shared" si="1"/>
        <v>44809</v>
      </c>
      <c r="F9" s="213">
        <f t="shared" si="1"/>
        <v>44816</v>
      </c>
      <c r="G9" s="213">
        <f t="shared" si="1"/>
        <v>44823</v>
      </c>
      <c r="H9" s="213">
        <f t="shared" si="1"/>
        <v>44830</v>
      </c>
      <c r="J9" s="138">
        <v>5</v>
      </c>
      <c r="K9" s="134">
        <v>590</v>
      </c>
      <c r="L9" s="134">
        <f t="shared" si="2"/>
        <v>120</v>
      </c>
      <c r="M9" s="141">
        <v>945</v>
      </c>
      <c r="N9" s="148">
        <f t="shared" si="3"/>
        <v>190</v>
      </c>
      <c r="O9" s="145">
        <v>39</v>
      </c>
      <c r="P9" s="140">
        <f t="shared" si="4"/>
        <v>3</v>
      </c>
      <c r="Q9" s="141">
        <v>595</v>
      </c>
      <c r="R9" s="142">
        <f t="shared" si="5"/>
        <v>120</v>
      </c>
      <c r="S9" s="146">
        <v>55</v>
      </c>
      <c r="T9" s="147">
        <f t="shared" ref="T9:T70" si="6">S9-S8</f>
        <v>5</v>
      </c>
      <c r="U9" s="180"/>
      <c r="V9" s="180"/>
      <c r="W9" s="127"/>
    </row>
    <row r="10" spans="2:23">
      <c r="B10" t="str">
        <f t="shared" si="0"/>
        <v>09</v>
      </c>
      <c r="C10" s="2" t="s">
        <v>116</v>
      </c>
      <c r="D10" s="213">
        <v>44788</v>
      </c>
      <c r="E10" s="213">
        <f t="shared" si="1"/>
        <v>44809</v>
      </c>
      <c r="F10" s="213">
        <f t="shared" si="1"/>
        <v>44816</v>
      </c>
      <c r="G10" s="213">
        <f t="shared" si="1"/>
        <v>44823</v>
      </c>
      <c r="H10" s="213">
        <f t="shared" si="1"/>
        <v>44830</v>
      </c>
      <c r="J10" s="138">
        <v>6</v>
      </c>
      <c r="K10" s="134">
        <v>700</v>
      </c>
      <c r="L10" s="134">
        <f t="shared" si="2"/>
        <v>110</v>
      </c>
      <c r="M10" s="141">
        <v>1130</v>
      </c>
      <c r="N10" s="148">
        <f t="shared" si="3"/>
        <v>185</v>
      </c>
      <c r="O10" s="145">
        <v>42</v>
      </c>
      <c r="P10" s="140">
        <f t="shared" si="4"/>
        <v>3</v>
      </c>
      <c r="Q10" s="141">
        <v>705</v>
      </c>
      <c r="R10" s="142">
        <f t="shared" si="5"/>
        <v>110</v>
      </c>
      <c r="S10" s="146">
        <v>60</v>
      </c>
      <c r="T10" s="147">
        <f t="shared" si="6"/>
        <v>5</v>
      </c>
      <c r="U10" s="180"/>
      <c r="V10" s="180"/>
      <c r="W10" s="127"/>
    </row>
    <row r="11" spans="2:23">
      <c r="B11" t="str">
        <f t="shared" si="0"/>
        <v>10</v>
      </c>
      <c r="C11" s="3" t="s">
        <v>117</v>
      </c>
      <c r="D11" s="212">
        <v>44791</v>
      </c>
      <c r="E11" s="212">
        <f t="shared" si="1"/>
        <v>44812</v>
      </c>
      <c r="F11" s="212">
        <f t="shared" si="1"/>
        <v>44819</v>
      </c>
      <c r="G11" s="212">
        <f t="shared" si="1"/>
        <v>44826</v>
      </c>
      <c r="H11" s="212">
        <f t="shared" si="1"/>
        <v>44833</v>
      </c>
      <c r="J11" s="138">
        <v>7</v>
      </c>
      <c r="K11" s="134">
        <v>800</v>
      </c>
      <c r="L11" s="134">
        <f t="shared" si="2"/>
        <v>100</v>
      </c>
      <c r="M11" s="141">
        <v>1280</v>
      </c>
      <c r="N11" s="148">
        <f t="shared" si="3"/>
        <v>150</v>
      </c>
      <c r="O11" s="145">
        <v>45</v>
      </c>
      <c r="P11" s="140">
        <f t="shared" si="4"/>
        <v>3</v>
      </c>
      <c r="Q11" s="141">
        <v>805</v>
      </c>
      <c r="R11" s="142">
        <f t="shared" si="5"/>
        <v>100</v>
      </c>
      <c r="S11" s="146">
        <v>65</v>
      </c>
      <c r="T11" s="147">
        <f t="shared" si="6"/>
        <v>5</v>
      </c>
      <c r="U11" s="180"/>
      <c r="V11" s="180"/>
      <c r="W11" s="127"/>
    </row>
    <row r="12" spans="2:23">
      <c r="B12" t="str">
        <f t="shared" si="0"/>
        <v>11</v>
      </c>
      <c r="C12" s="2" t="s">
        <v>118</v>
      </c>
      <c r="D12" s="212">
        <v>44791</v>
      </c>
      <c r="E12" s="212">
        <f t="shared" si="1"/>
        <v>44812</v>
      </c>
      <c r="F12" s="212">
        <f t="shared" si="1"/>
        <v>44819</v>
      </c>
      <c r="G12" s="212">
        <f t="shared" si="1"/>
        <v>44826</v>
      </c>
      <c r="H12" s="212">
        <f t="shared" si="1"/>
        <v>44833</v>
      </c>
      <c r="J12" s="149">
        <v>8</v>
      </c>
      <c r="K12" s="134">
        <v>910</v>
      </c>
      <c r="L12" s="134">
        <f t="shared" si="2"/>
        <v>110</v>
      </c>
      <c r="M12" s="152">
        <v>1420</v>
      </c>
      <c r="N12" s="156">
        <f t="shared" si="3"/>
        <v>140</v>
      </c>
      <c r="O12" s="150">
        <v>48</v>
      </c>
      <c r="P12" s="151">
        <f t="shared" si="4"/>
        <v>3</v>
      </c>
      <c r="Q12" s="152">
        <v>905</v>
      </c>
      <c r="R12" s="153">
        <f t="shared" si="5"/>
        <v>100</v>
      </c>
      <c r="S12" s="154">
        <v>70</v>
      </c>
      <c r="T12" s="155">
        <f t="shared" si="6"/>
        <v>5</v>
      </c>
      <c r="U12" s="180"/>
      <c r="V12" s="180"/>
      <c r="W12" s="127"/>
    </row>
    <row r="13" spans="2:23">
      <c r="B13" t="str">
        <f t="shared" si="0"/>
        <v>12</v>
      </c>
      <c r="C13" s="3" t="s">
        <v>119</v>
      </c>
      <c r="D13" s="7">
        <v>44795</v>
      </c>
      <c r="E13" s="7">
        <f t="shared" si="1"/>
        <v>44816</v>
      </c>
      <c r="F13" s="7">
        <f t="shared" si="1"/>
        <v>44823</v>
      </c>
      <c r="G13" s="7">
        <f t="shared" si="1"/>
        <v>44830</v>
      </c>
      <c r="H13" s="7">
        <f t="shared" si="1"/>
        <v>44837</v>
      </c>
      <c r="J13" s="149">
        <v>9</v>
      </c>
      <c r="K13" s="134">
        <v>1020</v>
      </c>
      <c r="L13" s="134">
        <f t="shared" si="2"/>
        <v>110</v>
      </c>
      <c r="M13" s="152">
        <v>1545</v>
      </c>
      <c r="N13" s="156">
        <f t="shared" si="3"/>
        <v>125</v>
      </c>
      <c r="O13" s="150">
        <v>50</v>
      </c>
      <c r="P13" s="151">
        <f t="shared" si="4"/>
        <v>2</v>
      </c>
      <c r="Q13" s="152">
        <v>1005</v>
      </c>
      <c r="R13" s="153">
        <f t="shared" si="5"/>
        <v>100</v>
      </c>
      <c r="S13" s="154">
        <v>73</v>
      </c>
      <c r="T13" s="155">
        <f t="shared" si="6"/>
        <v>3</v>
      </c>
      <c r="U13" s="181"/>
      <c r="V13" s="181"/>
      <c r="W13" s="127"/>
    </row>
    <row r="14" spans="2:23">
      <c r="B14" t="str">
        <f t="shared" si="0"/>
        <v>13</v>
      </c>
      <c r="C14" s="2" t="s">
        <v>120</v>
      </c>
      <c r="D14" s="7">
        <v>44795</v>
      </c>
      <c r="E14" s="7">
        <f t="shared" si="1"/>
        <v>44816</v>
      </c>
      <c r="F14" s="7">
        <f t="shared" si="1"/>
        <v>44823</v>
      </c>
      <c r="G14" s="7">
        <f t="shared" si="1"/>
        <v>44830</v>
      </c>
      <c r="H14" s="7">
        <f t="shared" si="1"/>
        <v>44837</v>
      </c>
      <c r="J14" s="149">
        <f>J13+1</f>
        <v>10</v>
      </c>
      <c r="K14" s="134">
        <v>1130</v>
      </c>
      <c r="L14" s="134">
        <f t="shared" si="2"/>
        <v>110</v>
      </c>
      <c r="M14" s="152">
        <v>1670</v>
      </c>
      <c r="N14" s="156">
        <f t="shared" si="3"/>
        <v>125</v>
      </c>
      <c r="O14" s="150">
        <v>52</v>
      </c>
      <c r="P14" s="151">
        <f t="shared" si="4"/>
        <v>2</v>
      </c>
      <c r="Q14" s="152">
        <v>1105</v>
      </c>
      <c r="R14" s="153">
        <f t="shared" si="5"/>
        <v>100</v>
      </c>
      <c r="S14" s="154">
        <v>76</v>
      </c>
      <c r="T14" s="155">
        <f t="shared" si="6"/>
        <v>3</v>
      </c>
      <c r="U14" s="182" t="s">
        <v>121</v>
      </c>
      <c r="V14" s="182" t="s">
        <v>121</v>
      </c>
      <c r="W14" s="127"/>
    </row>
    <row r="15" spans="2:23">
      <c r="B15" t="str">
        <f t="shared" si="0"/>
        <v>14</v>
      </c>
      <c r="C15" s="3" t="s">
        <v>122</v>
      </c>
      <c r="D15" s="214">
        <v>44798</v>
      </c>
      <c r="E15" s="214">
        <f t="shared" si="1"/>
        <v>44819</v>
      </c>
      <c r="F15" s="214">
        <f t="shared" si="1"/>
        <v>44826</v>
      </c>
      <c r="G15" s="214">
        <f t="shared" si="1"/>
        <v>44833</v>
      </c>
      <c r="H15" s="214">
        <f t="shared" si="1"/>
        <v>44840</v>
      </c>
      <c r="J15" s="149">
        <f t="shared" ref="J15:J29" si="7">J14+1</f>
        <v>11</v>
      </c>
      <c r="K15" s="134">
        <v>1240</v>
      </c>
      <c r="L15" s="134">
        <f t="shared" si="2"/>
        <v>110</v>
      </c>
      <c r="M15" s="152">
        <v>1795</v>
      </c>
      <c r="N15" s="156">
        <f t="shared" si="3"/>
        <v>125</v>
      </c>
      <c r="O15" s="150">
        <v>54</v>
      </c>
      <c r="P15" s="151">
        <f t="shared" si="4"/>
        <v>2</v>
      </c>
      <c r="Q15" s="152">
        <v>1205</v>
      </c>
      <c r="R15" s="153">
        <f t="shared" si="5"/>
        <v>100</v>
      </c>
      <c r="S15" s="154">
        <v>79</v>
      </c>
      <c r="T15" s="155">
        <f t="shared" si="6"/>
        <v>3</v>
      </c>
      <c r="U15" s="180"/>
      <c r="V15" s="180"/>
      <c r="W15" s="127"/>
    </row>
    <row r="16" spans="2:23" ht="14.45" thickBot="1">
      <c r="B16" t="str">
        <f t="shared" si="0"/>
        <v>15</v>
      </c>
      <c r="C16" s="2" t="s">
        <v>123</v>
      </c>
      <c r="D16" s="6">
        <v>44799</v>
      </c>
      <c r="E16" s="6">
        <f t="shared" si="1"/>
        <v>44820</v>
      </c>
      <c r="F16" s="6">
        <f t="shared" si="1"/>
        <v>44827</v>
      </c>
      <c r="G16" s="6">
        <f t="shared" si="1"/>
        <v>44834</v>
      </c>
      <c r="H16" s="6">
        <f t="shared" si="1"/>
        <v>44841</v>
      </c>
      <c r="J16" s="149">
        <f t="shared" si="7"/>
        <v>12</v>
      </c>
      <c r="K16" s="134">
        <v>1340</v>
      </c>
      <c r="L16" s="134">
        <f t="shared" si="2"/>
        <v>100</v>
      </c>
      <c r="M16" s="152">
        <v>1920</v>
      </c>
      <c r="N16" s="156">
        <f t="shared" si="3"/>
        <v>125</v>
      </c>
      <c r="O16" s="150">
        <v>57</v>
      </c>
      <c r="P16" s="151">
        <f t="shared" si="4"/>
        <v>3</v>
      </c>
      <c r="Q16" s="152">
        <v>1305</v>
      </c>
      <c r="R16" s="153">
        <f t="shared" si="5"/>
        <v>100</v>
      </c>
      <c r="S16" s="154">
        <v>82</v>
      </c>
      <c r="T16" s="155">
        <f t="shared" si="6"/>
        <v>3</v>
      </c>
      <c r="U16" s="180"/>
      <c r="V16" s="180"/>
      <c r="W16" s="127"/>
    </row>
    <row r="17" spans="2:32">
      <c r="B17" t="str">
        <f t="shared" si="0"/>
        <v>16</v>
      </c>
      <c r="C17" s="3" t="s">
        <v>124</v>
      </c>
      <c r="D17" s="6">
        <v>44799</v>
      </c>
      <c r="E17" s="6">
        <f t="shared" si="1"/>
        <v>44820</v>
      </c>
      <c r="F17" s="6">
        <f t="shared" si="1"/>
        <v>44827</v>
      </c>
      <c r="G17" s="6">
        <f t="shared" si="1"/>
        <v>44834</v>
      </c>
      <c r="H17" s="6">
        <f t="shared" si="1"/>
        <v>44841</v>
      </c>
      <c r="J17" s="149">
        <f t="shared" si="7"/>
        <v>13</v>
      </c>
      <c r="K17" s="134">
        <v>1440</v>
      </c>
      <c r="L17" s="134">
        <f t="shared" si="2"/>
        <v>100</v>
      </c>
      <c r="M17" s="152">
        <v>2045</v>
      </c>
      <c r="N17" s="156">
        <f t="shared" si="3"/>
        <v>125</v>
      </c>
      <c r="O17" s="150">
        <v>61</v>
      </c>
      <c r="P17" s="151">
        <f t="shared" si="4"/>
        <v>4</v>
      </c>
      <c r="Q17" s="152">
        <v>1405</v>
      </c>
      <c r="R17" s="153">
        <f t="shared" si="5"/>
        <v>100</v>
      </c>
      <c r="S17" s="154">
        <v>85</v>
      </c>
      <c r="T17" s="155">
        <f t="shared" si="6"/>
        <v>3</v>
      </c>
      <c r="U17" s="180"/>
      <c r="V17" s="180"/>
      <c r="W17" s="127"/>
      <c r="AC17" s="353" t="s">
        <v>125</v>
      </c>
      <c r="AD17" s="354"/>
      <c r="AE17" s="354"/>
      <c r="AF17" s="355"/>
    </row>
    <row r="18" spans="2:32">
      <c r="J18" s="149">
        <f t="shared" si="7"/>
        <v>14</v>
      </c>
      <c r="K18" s="134">
        <v>1540</v>
      </c>
      <c r="L18" s="134">
        <f t="shared" si="2"/>
        <v>100</v>
      </c>
      <c r="M18" s="152">
        <v>2170</v>
      </c>
      <c r="N18" s="156">
        <f t="shared" si="3"/>
        <v>125</v>
      </c>
      <c r="O18" s="150">
        <v>65</v>
      </c>
      <c r="P18" s="151">
        <f t="shared" si="4"/>
        <v>4</v>
      </c>
      <c r="Q18" s="152">
        <v>1505</v>
      </c>
      <c r="R18" s="153">
        <f t="shared" si="5"/>
        <v>100</v>
      </c>
      <c r="S18" s="154">
        <v>88</v>
      </c>
      <c r="T18" s="155">
        <f t="shared" si="6"/>
        <v>3</v>
      </c>
      <c r="U18" s="180"/>
      <c r="V18" s="180"/>
      <c r="W18" s="127"/>
      <c r="AC18" s="356"/>
      <c r="AD18" s="357"/>
      <c r="AE18" s="357"/>
      <c r="AF18" s="358"/>
    </row>
    <row r="19" spans="2:32" ht="15">
      <c r="J19" s="149">
        <f t="shared" si="7"/>
        <v>15</v>
      </c>
      <c r="K19" s="134">
        <v>1650</v>
      </c>
      <c r="L19" s="134">
        <f t="shared" si="2"/>
        <v>110</v>
      </c>
      <c r="M19" s="152">
        <v>2295</v>
      </c>
      <c r="N19" s="156">
        <f t="shared" si="3"/>
        <v>125</v>
      </c>
      <c r="O19" s="150">
        <v>71</v>
      </c>
      <c r="P19" s="151">
        <f t="shared" si="4"/>
        <v>6</v>
      </c>
      <c r="Q19" s="152">
        <v>1605</v>
      </c>
      <c r="R19" s="153">
        <f t="shared" si="5"/>
        <v>100</v>
      </c>
      <c r="S19" s="154">
        <v>93</v>
      </c>
      <c r="T19" s="155">
        <f t="shared" si="6"/>
        <v>5</v>
      </c>
      <c r="U19" s="180"/>
      <c r="V19" s="180"/>
      <c r="W19" s="127"/>
      <c r="AC19" s="157" t="s">
        <v>126</v>
      </c>
      <c r="AD19" s="359" t="s">
        <v>127</v>
      </c>
      <c r="AE19" s="360"/>
      <c r="AF19" s="361"/>
    </row>
    <row r="20" spans="2:32">
      <c r="D20" s="210"/>
      <c r="J20" s="149">
        <f t="shared" si="7"/>
        <v>16</v>
      </c>
      <c r="K20" s="134">
        <v>1780</v>
      </c>
      <c r="L20" s="134">
        <f t="shared" si="2"/>
        <v>130</v>
      </c>
      <c r="M20" s="152">
        <v>2420</v>
      </c>
      <c r="N20" s="156">
        <f t="shared" si="3"/>
        <v>125</v>
      </c>
      <c r="O20" s="150">
        <v>79</v>
      </c>
      <c r="P20" s="151">
        <f t="shared" si="4"/>
        <v>8</v>
      </c>
      <c r="Q20" s="152">
        <v>1710</v>
      </c>
      <c r="R20" s="153">
        <f t="shared" si="5"/>
        <v>105</v>
      </c>
      <c r="S20" s="154">
        <v>98</v>
      </c>
      <c r="T20" s="155">
        <f t="shared" si="6"/>
        <v>5</v>
      </c>
      <c r="U20" s="183"/>
      <c r="V20" s="183"/>
      <c r="W20" s="127"/>
      <c r="AC20" s="158" t="s">
        <v>128</v>
      </c>
      <c r="AD20" s="362" t="s">
        <v>129</v>
      </c>
      <c r="AE20" s="363"/>
      <c r="AF20" s="363"/>
    </row>
    <row r="21" spans="2:32">
      <c r="D21" s="210"/>
      <c r="J21" s="149">
        <f t="shared" si="7"/>
        <v>17</v>
      </c>
      <c r="K21" s="134">
        <v>1920</v>
      </c>
      <c r="L21" s="134">
        <f t="shared" si="2"/>
        <v>140</v>
      </c>
      <c r="M21" s="152">
        <v>2560</v>
      </c>
      <c r="N21" s="156">
        <f t="shared" si="3"/>
        <v>140</v>
      </c>
      <c r="O21" s="150">
        <v>87</v>
      </c>
      <c r="P21" s="151">
        <f t="shared" si="4"/>
        <v>8</v>
      </c>
      <c r="Q21" s="152">
        <v>1820</v>
      </c>
      <c r="R21" s="153">
        <f t="shared" si="5"/>
        <v>110</v>
      </c>
      <c r="S21" s="154">
        <v>103</v>
      </c>
      <c r="T21" s="155">
        <f t="shared" si="6"/>
        <v>5</v>
      </c>
      <c r="U21" s="183"/>
      <c r="V21" s="183"/>
      <c r="W21" s="127"/>
      <c r="AC21" s="158" t="s">
        <v>130</v>
      </c>
      <c r="AD21" s="362" t="s">
        <v>131</v>
      </c>
      <c r="AE21" s="363"/>
      <c r="AF21" s="363"/>
    </row>
    <row r="22" spans="2:32">
      <c r="D22" s="210"/>
      <c r="J22" s="149">
        <f t="shared" si="7"/>
        <v>18</v>
      </c>
      <c r="K22" s="134">
        <v>2060</v>
      </c>
      <c r="L22" s="134">
        <f t="shared" si="2"/>
        <v>140</v>
      </c>
      <c r="M22" s="152">
        <v>2715</v>
      </c>
      <c r="N22" s="156">
        <f t="shared" si="3"/>
        <v>155</v>
      </c>
      <c r="O22" s="150">
        <v>94</v>
      </c>
      <c r="P22" s="151">
        <f t="shared" si="4"/>
        <v>7</v>
      </c>
      <c r="Q22" s="152">
        <v>1945</v>
      </c>
      <c r="R22" s="153">
        <f t="shared" si="5"/>
        <v>125</v>
      </c>
      <c r="S22" s="154">
        <v>108</v>
      </c>
      <c r="T22" s="155">
        <f t="shared" si="6"/>
        <v>5</v>
      </c>
      <c r="U22" s="183"/>
      <c r="V22" s="183"/>
      <c r="W22" s="127"/>
      <c r="AC22" s="158" t="s">
        <v>132</v>
      </c>
      <c r="AD22" s="362" t="s">
        <v>133</v>
      </c>
      <c r="AE22" s="363"/>
      <c r="AF22" s="363"/>
    </row>
    <row r="23" spans="2:32" ht="14.45" thickBot="1">
      <c r="D23" s="210"/>
      <c r="J23" s="149">
        <f t="shared" si="7"/>
        <v>19</v>
      </c>
      <c r="K23" s="134">
        <v>2200</v>
      </c>
      <c r="L23" s="134">
        <f t="shared" si="2"/>
        <v>140</v>
      </c>
      <c r="M23" s="152">
        <v>2875</v>
      </c>
      <c r="N23" s="156">
        <f t="shared" si="3"/>
        <v>160</v>
      </c>
      <c r="O23" s="150">
        <v>100</v>
      </c>
      <c r="P23" s="151">
        <f t="shared" si="4"/>
        <v>6</v>
      </c>
      <c r="Q23" s="152">
        <v>2095</v>
      </c>
      <c r="R23" s="153">
        <f t="shared" si="5"/>
        <v>150</v>
      </c>
      <c r="S23" s="154">
        <v>113</v>
      </c>
      <c r="T23" s="155">
        <f t="shared" si="6"/>
        <v>5</v>
      </c>
      <c r="U23" s="184" t="s">
        <v>134</v>
      </c>
      <c r="V23" s="184" t="s">
        <v>134</v>
      </c>
      <c r="W23" s="127"/>
      <c r="AC23" s="159" t="s">
        <v>135</v>
      </c>
      <c r="AD23" s="351" t="s">
        <v>136</v>
      </c>
      <c r="AE23" s="352"/>
      <c r="AF23" s="352"/>
    </row>
    <row r="24" spans="2:32">
      <c r="J24" s="149">
        <f t="shared" si="7"/>
        <v>20</v>
      </c>
      <c r="K24" s="134">
        <v>2340</v>
      </c>
      <c r="L24" s="134">
        <f t="shared" si="2"/>
        <v>140</v>
      </c>
      <c r="M24" s="152">
        <v>3035</v>
      </c>
      <c r="N24" s="156">
        <f t="shared" si="3"/>
        <v>160</v>
      </c>
      <c r="O24" s="150">
        <v>105</v>
      </c>
      <c r="P24" s="151">
        <f t="shared" si="4"/>
        <v>5</v>
      </c>
      <c r="Q24" s="152">
        <v>2245</v>
      </c>
      <c r="R24" s="153">
        <f t="shared" si="5"/>
        <v>150</v>
      </c>
      <c r="S24" s="154">
        <v>118</v>
      </c>
      <c r="T24" s="155">
        <f t="shared" si="6"/>
        <v>5</v>
      </c>
      <c r="U24" s="183"/>
      <c r="V24" s="183"/>
      <c r="W24" s="127"/>
    </row>
    <row r="25" spans="2:32">
      <c r="D25" s="210"/>
      <c r="J25" s="149">
        <f t="shared" si="7"/>
        <v>21</v>
      </c>
      <c r="K25" s="161">
        <v>2505</v>
      </c>
      <c r="L25" s="161">
        <f t="shared" si="2"/>
        <v>165</v>
      </c>
      <c r="M25" s="152">
        <v>3195</v>
      </c>
      <c r="N25" s="156">
        <f t="shared" si="3"/>
        <v>160</v>
      </c>
      <c r="O25" s="150">
        <v>110</v>
      </c>
      <c r="P25" s="151">
        <f t="shared" si="4"/>
        <v>5</v>
      </c>
      <c r="Q25" s="152">
        <v>2400</v>
      </c>
      <c r="R25" s="160">
        <f t="shared" si="5"/>
        <v>155</v>
      </c>
      <c r="S25" s="154">
        <v>123</v>
      </c>
      <c r="T25" s="155">
        <f t="shared" si="6"/>
        <v>5</v>
      </c>
      <c r="U25" s="183"/>
      <c r="V25" s="183"/>
      <c r="W25" s="127"/>
    </row>
    <row r="26" spans="2:32">
      <c r="D26" s="210"/>
      <c r="J26" s="149">
        <f t="shared" si="7"/>
        <v>22</v>
      </c>
      <c r="K26" s="134">
        <v>2675</v>
      </c>
      <c r="L26" s="134">
        <f t="shared" si="2"/>
        <v>170</v>
      </c>
      <c r="M26" s="152">
        <v>3355</v>
      </c>
      <c r="N26" s="156">
        <f t="shared" si="3"/>
        <v>160</v>
      </c>
      <c r="O26" s="150">
        <v>114</v>
      </c>
      <c r="P26" s="151">
        <f t="shared" si="4"/>
        <v>4</v>
      </c>
      <c r="Q26" s="152">
        <v>2550</v>
      </c>
      <c r="R26" s="153">
        <f t="shared" si="5"/>
        <v>150</v>
      </c>
      <c r="S26" s="154">
        <v>125</v>
      </c>
      <c r="T26" s="155">
        <f t="shared" si="6"/>
        <v>2</v>
      </c>
      <c r="U26" s="162" t="s">
        <v>137</v>
      </c>
      <c r="V26" s="162" t="s">
        <v>137</v>
      </c>
      <c r="W26" s="127"/>
    </row>
    <row r="27" spans="2:32">
      <c r="D27" s="210"/>
      <c r="J27" s="149">
        <f t="shared" si="7"/>
        <v>23</v>
      </c>
      <c r="K27" s="134">
        <v>2825</v>
      </c>
      <c r="L27" s="134">
        <f t="shared" si="2"/>
        <v>150</v>
      </c>
      <c r="M27" s="152">
        <v>3515</v>
      </c>
      <c r="N27" s="156">
        <f t="shared" si="3"/>
        <v>160</v>
      </c>
      <c r="O27" s="150">
        <v>117</v>
      </c>
      <c r="P27" s="151">
        <f t="shared" si="4"/>
        <v>3</v>
      </c>
      <c r="Q27" s="152">
        <v>2700</v>
      </c>
      <c r="R27" s="153">
        <f t="shared" si="5"/>
        <v>150</v>
      </c>
      <c r="S27" s="154">
        <v>125</v>
      </c>
      <c r="T27" s="155">
        <f t="shared" si="6"/>
        <v>0</v>
      </c>
      <c r="U27" s="162" t="s">
        <v>137</v>
      </c>
      <c r="V27" s="162" t="s">
        <v>137</v>
      </c>
      <c r="W27" s="127"/>
    </row>
    <row r="28" spans="2:32">
      <c r="D28" s="210"/>
      <c r="J28" s="149">
        <f t="shared" si="7"/>
        <v>24</v>
      </c>
      <c r="K28" s="134">
        <v>2965</v>
      </c>
      <c r="L28" s="134">
        <f t="shared" si="2"/>
        <v>140</v>
      </c>
      <c r="M28" s="152">
        <v>3675</v>
      </c>
      <c r="N28" s="156">
        <f t="shared" si="3"/>
        <v>160</v>
      </c>
      <c r="O28" s="150">
        <v>119</v>
      </c>
      <c r="P28" s="151">
        <f t="shared" si="4"/>
        <v>2</v>
      </c>
      <c r="Q28" s="152">
        <v>2845</v>
      </c>
      <c r="R28" s="153">
        <f t="shared" si="5"/>
        <v>145</v>
      </c>
      <c r="S28" s="154">
        <v>125</v>
      </c>
      <c r="T28" s="155">
        <f t="shared" si="6"/>
        <v>0</v>
      </c>
      <c r="U28" s="135" t="s">
        <v>138</v>
      </c>
      <c r="V28" s="135" t="s">
        <v>138</v>
      </c>
      <c r="W28" s="127"/>
    </row>
    <row r="29" spans="2:32" ht="14.45" thickBot="1">
      <c r="D29" s="210"/>
      <c r="J29" s="163">
        <f t="shared" si="7"/>
        <v>25</v>
      </c>
      <c r="K29" s="134">
        <v>3090</v>
      </c>
      <c r="L29" s="134">
        <f t="shared" si="2"/>
        <v>125</v>
      </c>
      <c r="M29" s="152">
        <v>3825</v>
      </c>
      <c r="N29" s="156">
        <f t="shared" si="3"/>
        <v>150</v>
      </c>
      <c r="O29" s="164">
        <v>121</v>
      </c>
      <c r="P29" s="151">
        <f t="shared" si="4"/>
        <v>2</v>
      </c>
      <c r="Q29" s="152">
        <v>2970</v>
      </c>
      <c r="R29" s="153">
        <f t="shared" si="5"/>
        <v>125</v>
      </c>
      <c r="S29" s="154">
        <v>125</v>
      </c>
      <c r="T29" s="155">
        <f t="shared" si="6"/>
        <v>0</v>
      </c>
      <c r="U29" s="135" t="s">
        <v>138</v>
      </c>
      <c r="V29" s="135" t="s">
        <v>138</v>
      </c>
      <c r="W29" s="127"/>
    </row>
    <row r="30" spans="2:32" ht="17.45">
      <c r="D30" s="210"/>
      <c r="J30" s="165" t="s">
        <v>139</v>
      </c>
      <c r="K30" s="166">
        <v>3090</v>
      </c>
      <c r="L30" s="167">
        <f t="shared" ref="L30:L80" si="8">K30-K29</f>
        <v>0</v>
      </c>
      <c r="M30" s="151">
        <v>3960</v>
      </c>
      <c r="N30" s="170">
        <f t="shared" si="3"/>
        <v>135</v>
      </c>
      <c r="O30" s="131">
        <v>125</v>
      </c>
      <c r="P30" s="131">
        <f>O30-O29</f>
        <v>4</v>
      </c>
      <c r="Q30" s="166">
        <v>2970</v>
      </c>
      <c r="R30" s="133">
        <f t="shared" ref="R30:R80" si="9">Q30-Q29</f>
        <v>0</v>
      </c>
      <c r="S30" s="151">
        <v>125</v>
      </c>
      <c r="T30" s="169">
        <f t="shared" si="6"/>
        <v>0</v>
      </c>
      <c r="U30" s="168"/>
      <c r="W30" s="168"/>
    </row>
    <row r="31" spans="2:32" ht="17.45">
      <c r="D31" s="210"/>
      <c r="J31" s="171" t="s">
        <v>140</v>
      </c>
      <c r="K31" s="166">
        <v>3090</v>
      </c>
      <c r="L31" s="167">
        <f t="shared" si="8"/>
        <v>0</v>
      </c>
      <c r="M31" s="151">
        <v>4035</v>
      </c>
      <c r="N31" s="170">
        <f t="shared" si="3"/>
        <v>75</v>
      </c>
      <c r="O31" s="131">
        <v>127</v>
      </c>
      <c r="P31" s="131">
        <f t="shared" ref="P31:P80" si="10">O31-O30</f>
        <v>2</v>
      </c>
      <c r="Q31" s="166">
        <v>2970</v>
      </c>
      <c r="R31" s="133">
        <f t="shared" si="9"/>
        <v>0</v>
      </c>
      <c r="S31" s="151">
        <v>125</v>
      </c>
      <c r="T31" s="169">
        <f t="shared" si="6"/>
        <v>0</v>
      </c>
      <c r="U31" s="168"/>
      <c r="W31" s="168"/>
    </row>
    <row r="32" spans="2:32" ht="15">
      <c r="D32" s="210"/>
      <c r="J32" s="171" t="s">
        <v>141</v>
      </c>
      <c r="K32" s="172">
        <v>3120</v>
      </c>
      <c r="L32" s="167">
        <f t="shared" si="8"/>
        <v>30</v>
      </c>
      <c r="M32" s="151">
        <v>4090</v>
      </c>
      <c r="N32" s="170">
        <f t="shared" si="3"/>
        <v>55</v>
      </c>
      <c r="O32" s="131">
        <v>129</v>
      </c>
      <c r="P32" s="131">
        <f t="shared" si="10"/>
        <v>2</v>
      </c>
      <c r="Q32" s="172">
        <v>3080</v>
      </c>
      <c r="R32" s="133">
        <f t="shared" si="9"/>
        <v>110</v>
      </c>
      <c r="S32" s="151">
        <v>125</v>
      </c>
      <c r="T32" s="169">
        <f t="shared" si="6"/>
        <v>0</v>
      </c>
      <c r="U32" s="173"/>
      <c r="W32" s="173"/>
    </row>
    <row r="33" spans="4:33">
      <c r="D33" s="210"/>
      <c r="J33" s="171" t="s">
        <v>142</v>
      </c>
      <c r="K33" s="166">
        <v>3120</v>
      </c>
      <c r="L33" s="167">
        <f t="shared" si="8"/>
        <v>0</v>
      </c>
      <c r="M33" s="151">
        <v>4120</v>
      </c>
      <c r="N33" s="170">
        <f t="shared" si="3"/>
        <v>30</v>
      </c>
      <c r="O33" s="131">
        <v>134</v>
      </c>
      <c r="P33" s="131">
        <f t="shared" si="10"/>
        <v>5</v>
      </c>
      <c r="Q33" s="166">
        <v>3080</v>
      </c>
      <c r="R33" s="133">
        <f t="shared" si="9"/>
        <v>0</v>
      </c>
      <c r="S33" s="151">
        <v>130</v>
      </c>
      <c r="T33" s="169">
        <f t="shared" si="6"/>
        <v>5</v>
      </c>
      <c r="U33" s="106"/>
      <c r="W33" s="106"/>
    </row>
    <row r="34" spans="4:33">
      <c r="D34" s="210"/>
      <c r="J34" s="171" t="s">
        <v>143</v>
      </c>
      <c r="K34" s="166">
        <v>3150</v>
      </c>
      <c r="L34" s="167">
        <f t="shared" si="8"/>
        <v>30</v>
      </c>
      <c r="M34" s="151">
        <v>4150</v>
      </c>
      <c r="N34" s="170">
        <f t="shared" si="3"/>
        <v>30</v>
      </c>
      <c r="O34" s="131">
        <v>139</v>
      </c>
      <c r="P34" s="131">
        <f t="shared" si="10"/>
        <v>5</v>
      </c>
      <c r="Q34" s="166">
        <v>3080</v>
      </c>
      <c r="R34" s="133">
        <f t="shared" si="9"/>
        <v>0</v>
      </c>
      <c r="S34" s="151">
        <v>130</v>
      </c>
      <c r="T34" s="169">
        <f t="shared" si="6"/>
        <v>0</v>
      </c>
      <c r="U34" s="106"/>
      <c r="W34" s="106"/>
    </row>
    <row r="35" spans="4:33">
      <c r="D35" s="210"/>
      <c r="J35" s="171" t="s">
        <v>144</v>
      </c>
      <c r="K35" s="166">
        <v>3150</v>
      </c>
      <c r="L35" s="167">
        <f t="shared" si="8"/>
        <v>0</v>
      </c>
      <c r="M35" s="151">
        <v>4180</v>
      </c>
      <c r="N35" s="170">
        <f t="shared" si="3"/>
        <v>30</v>
      </c>
      <c r="O35" s="131">
        <v>143</v>
      </c>
      <c r="P35" s="131">
        <f t="shared" si="10"/>
        <v>4</v>
      </c>
      <c r="Q35" s="166">
        <v>3100</v>
      </c>
      <c r="R35" s="133">
        <f t="shared" si="9"/>
        <v>20</v>
      </c>
      <c r="S35" s="151">
        <v>130</v>
      </c>
      <c r="T35" s="169">
        <f t="shared" si="6"/>
        <v>0</v>
      </c>
      <c r="U35" s="106"/>
      <c r="W35" s="106"/>
    </row>
    <row r="36" spans="4:33">
      <c r="J36" s="171" t="s">
        <v>145</v>
      </c>
      <c r="K36" s="166">
        <v>3200</v>
      </c>
      <c r="L36" s="167">
        <f t="shared" si="8"/>
        <v>50</v>
      </c>
      <c r="M36" s="151">
        <v>4210</v>
      </c>
      <c r="N36" s="170">
        <f t="shared" si="3"/>
        <v>30</v>
      </c>
      <c r="O36" s="131">
        <v>147</v>
      </c>
      <c r="P36" s="131">
        <f t="shared" si="10"/>
        <v>4</v>
      </c>
      <c r="Q36" s="166">
        <v>3100</v>
      </c>
      <c r="R36" s="133">
        <f t="shared" si="9"/>
        <v>0</v>
      </c>
      <c r="S36" s="151">
        <v>130</v>
      </c>
      <c r="T36" s="169">
        <f t="shared" si="6"/>
        <v>0</v>
      </c>
      <c r="U36" s="106"/>
      <c r="W36" s="106"/>
    </row>
    <row r="37" spans="4:33">
      <c r="J37" s="171" t="s">
        <v>146</v>
      </c>
      <c r="K37" s="166">
        <v>3200</v>
      </c>
      <c r="L37" s="167">
        <f t="shared" si="8"/>
        <v>0</v>
      </c>
      <c r="M37" s="151">
        <v>4240</v>
      </c>
      <c r="N37" s="170">
        <f t="shared" si="3"/>
        <v>30</v>
      </c>
      <c r="O37" s="131">
        <v>150</v>
      </c>
      <c r="P37" s="131">
        <f t="shared" si="10"/>
        <v>3</v>
      </c>
      <c r="Q37" s="166">
        <v>3180</v>
      </c>
      <c r="R37" s="133">
        <f t="shared" si="9"/>
        <v>80</v>
      </c>
      <c r="S37" s="151">
        <v>130</v>
      </c>
      <c r="T37" s="169">
        <f t="shared" si="6"/>
        <v>0</v>
      </c>
      <c r="U37" s="106"/>
      <c r="W37" s="106"/>
    </row>
    <row r="38" spans="4:33">
      <c r="J38" s="171" t="s">
        <v>147</v>
      </c>
      <c r="K38" s="166">
        <v>3250</v>
      </c>
      <c r="L38" s="167">
        <f t="shared" si="8"/>
        <v>50</v>
      </c>
      <c r="M38" s="151">
        <v>4270</v>
      </c>
      <c r="N38" s="170">
        <f t="shared" si="3"/>
        <v>30</v>
      </c>
      <c r="O38" s="131">
        <v>153</v>
      </c>
      <c r="P38" s="131">
        <f t="shared" si="10"/>
        <v>3</v>
      </c>
      <c r="Q38" s="172">
        <v>3180</v>
      </c>
      <c r="R38" s="133">
        <f t="shared" si="9"/>
        <v>0</v>
      </c>
      <c r="S38" s="151">
        <v>130</v>
      </c>
      <c r="T38" s="169">
        <f t="shared" si="6"/>
        <v>0</v>
      </c>
      <c r="U38" s="106"/>
      <c r="W38" s="106"/>
    </row>
    <row r="39" spans="4:33">
      <c r="J39" s="171" t="s">
        <v>148</v>
      </c>
      <c r="K39" s="166">
        <v>3300</v>
      </c>
      <c r="L39" s="167">
        <f t="shared" si="8"/>
        <v>50</v>
      </c>
      <c r="M39" s="151">
        <v>4300</v>
      </c>
      <c r="N39" s="170">
        <f t="shared" si="3"/>
        <v>30</v>
      </c>
      <c r="O39" s="131">
        <v>156</v>
      </c>
      <c r="P39" s="131">
        <f t="shared" si="10"/>
        <v>3</v>
      </c>
      <c r="Q39" s="166">
        <v>3180</v>
      </c>
      <c r="R39" s="133">
        <f t="shared" si="9"/>
        <v>0</v>
      </c>
      <c r="S39" s="151">
        <v>130</v>
      </c>
      <c r="T39" s="169">
        <f t="shared" si="6"/>
        <v>0</v>
      </c>
      <c r="U39" s="106"/>
      <c r="W39" s="106"/>
    </row>
    <row r="40" spans="4:33">
      <c r="J40" s="171" t="s">
        <v>149</v>
      </c>
      <c r="K40" s="166">
        <v>3300</v>
      </c>
      <c r="L40" s="167">
        <f t="shared" si="8"/>
        <v>0</v>
      </c>
      <c r="M40" s="151">
        <v>4330</v>
      </c>
      <c r="N40" s="170">
        <f t="shared" si="3"/>
        <v>30</v>
      </c>
      <c r="O40" s="131">
        <v>158</v>
      </c>
      <c r="P40" s="131">
        <f t="shared" si="10"/>
        <v>2</v>
      </c>
      <c r="Q40" s="166">
        <v>3200</v>
      </c>
      <c r="R40" s="133">
        <f t="shared" si="9"/>
        <v>20</v>
      </c>
      <c r="S40" s="151">
        <v>130</v>
      </c>
      <c r="T40" s="169">
        <f t="shared" si="6"/>
        <v>0</v>
      </c>
      <c r="U40" s="106"/>
      <c r="W40" s="106"/>
    </row>
    <row r="41" spans="4:33">
      <c r="J41" s="174">
        <v>27</v>
      </c>
      <c r="K41" s="174">
        <v>3375</v>
      </c>
      <c r="L41" s="176">
        <f t="shared" si="8"/>
        <v>75</v>
      </c>
      <c r="M41" s="151">
        <v>4360</v>
      </c>
      <c r="N41" s="170">
        <f t="shared" si="3"/>
        <v>30</v>
      </c>
      <c r="O41" s="174">
        <v>158</v>
      </c>
      <c r="P41" s="174">
        <f t="shared" si="10"/>
        <v>0</v>
      </c>
      <c r="Q41" s="174">
        <v>3275</v>
      </c>
      <c r="R41" s="175">
        <f t="shared" si="9"/>
        <v>75</v>
      </c>
      <c r="S41" s="151">
        <v>130</v>
      </c>
      <c r="T41" s="169">
        <f t="shared" si="6"/>
        <v>0</v>
      </c>
      <c r="U41" s="106"/>
      <c r="W41" s="106"/>
    </row>
    <row r="42" spans="4:33">
      <c r="J42" s="174">
        <v>28</v>
      </c>
      <c r="K42" s="174">
        <v>3460</v>
      </c>
      <c r="L42" s="176">
        <f t="shared" si="8"/>
        <v>85</v>
      </c>
      <c r="M42" s="151">
        <v>4390</v>
      </c>
      <c r="N42" s="170">
        <f t="shared" si="3"/>
        <v>30</v>
      </c>
      <c r="O42" s="174">
        <v>158</v>
      </c>
      <c r="P42" s="174">
        <f t="shared" si="10"/>
        <v>0</v>
      </c>
      <c r="Q42" s="174">
        <v>3365</v>
      </c>
      <c r="R42" s="175">
        <f t="shared" si="9"/>
        <v>90</v>
      </c>
      <c r="S42" s="151">
        <v>130</v>
      </c>
      <c r="T42" s="169">
        <f t="shared" si="6"/>
        <v>0</v>
      </c>
      <c r="U42" s="106"/>
      <c r="W42" s="106"/>
    </row>
    <row r="43" spans="4:33">
      <c r="J43" s="174">
        <v>29</v>
      </c>
      <c r="K43" s="174">
        <v>3520</v>
      </c>
      <c r="L43" s="176">
        <f t="shared" si="8"/>
        <v>60</v>
      </c>
      <c r="M43" s="151">
        <v>4420</v>
      </c>
      <c r="N43" s="170">
        <f t="shared" si="3"/>
        <v>30</v>
      </c>
      <c r="O43" s="174">
        <v>158</v>
      </c>
      <c r="P43" s="174">
        <f t="shared" si="10"/>
        <v>0</v>
      </c>
      <c r="Q43" s="174">
        <v>3415</v>
      </c>
      <c r="R43" s="175">
        <f t="shared" si="9"/>
        <v>50</v>
      </c>
      <c r="S43" s="151">
        <v>130</v>
      </c>
      <c r="T43" s="169">
        <f t="shared" si="6"/>
        <v>0</v>
      </c>
      <c r="U43" s="106"/>
      <c r="W43" s="106"/>
    </row>
    <row r="44" spans="4:33">
      <c r="J44" s="174">
        <v>30</v>
      </c>
      <c r="K44" s="174">
        <v>3570</v>
      </c>
      <c r="L44" s="176">
        <f t="shared" si="8"/>
        <v>50</v>
      </c>
      <c r="M44" s="151">
        <v>4450</v>
      </c>
      <c r="N44" s="170">
        <f t="shared" si="3"/>
        <v>30</v>
      </c>
      <c r="O44" s="174">
        <v>157</v>
      </c>
      <c r="P44" s="174">
        <f t="shared" si="10"/>
        <v>-1</v>
      </c>
      <c r="Q44" s="174">
        <v>3460</v>
      </c>
      <c r="R44" s="175">
        <f t="shared" si="9"/>
        <v>45</v>
      </c>
      <c r="S44" s="151">
        <v>130</v>
      </c>
      <c r="T44" s="169">
        <f t="shared" si="6"/>
        <v>0</v>
      </c>
      <c r="U44" s="106"/>
      <c r="W44" s="106"/>
    </row>
    <row r="45" spans="4:33">
      <c r="J45" s="174">
        <v>31</v>
      </c>
      <c r="K45" s="174">
        <v>3615</v>
      </c>
      <c r="L45" s="176">
        <f t="shared" si="8"/>
        <v>45</v>
      </c>
      <c r="M45" s="151">
        <v>4480</v>
      </c>
      <c r="N45" s="170">
        <f t="shared" si="3"/>
        <v>30</v>
      </c>
      <c r="O45" s="174">
        <v>157</v>
      </c>
      <c r="P45" s="174">
        <f t="shared" si="10"/>
        <v>0</v>
      </c>
      <c r="Q45" s="174">
        <v>3500</v>
      </c>
      <c r="R45" s="175">
        <f t="shared" si="9"/>
        <v>40</v>
      </c>
      <c r="S45" s="151">
        <v>130</v>
      </c>
      <c r="T45" s="169">
        <f t="shared" si="6"/>
        <v>0</v>
      </c>
      <c r="U45" s="106"/>
      <c r="W45" s="106"/>
      <c r="Y45" s="106"/>
      <c r="Z45" s="106"/>
      <c r="AA45" s="106"/>
      <c r="AB45" s="106"/>
      <c r="AC45" s="106"/>
      <c r="AD45" s="106"/>
      <c r="AE45" s="106"/>
      <c r="AF45" s="106"/>
      <c r="AG45" s="106"/>
    </row>
    <row r="46" spans="4:33">
      <c r="J46" s="174">
        <v>32</v>
      </c>
      <c r="K46" s="174">
        <v>3660</v>
      </c>
      <c r="L46" s="176">
        <f t="shared" si="8"/>
        <v>45</v>
      </c>
      <c r="M46" s="151">
        <v>4510</v>
      </c>
      <c r="N46" s="170">
        <f t="shared" si="3"/>
        <v>30</v>
      </c>
      <c r="O46" s="174">
        <v>156</v>
      </c>
      <c r="P46" s="174">
        <f t="shared" si="10"/>
        <v>-1</v>
      </c>
      <c r="Q46" s="174">
        <v>3545</v>
      </c>
      <c r="R46" s="175">
        <f t="shared" si="9"/>
        <v>45</v>
      </c>
      <c r="S46" s="151">
        <v>130</v>
      </c>
      <c r="T46" s="169">
        <f t="shared" si="6"/>
        <v>0</v>
      </c>
      <c r="U46" s="106"/>
      <c r="W46" s="106"/>
      <c r="Y46" s="106"/>
      <c r="Z46" s="106"/>
      <c r="AA46" s="106"/>
      <c r="AB46" s="106"/>
      <c r="AC46" s="106"/>
      <c r="AD46" s="106"/>
      <c r="AE46" s="106"/>
      <c r="AF46" s="106"/>
      <c r="AG46" s="106"/>
    </row>
    <row r="47" spans="4:33">
      <c r="J47" s="174">
        <v>33</v>
      </c>
      <c r="K47" s="174">
        <v>3700</v>
      </c>
      <c r="L47" s="176">
        <f t="shared" si="8"/>
        <v>40</v>
      </c>
      <c r="M47" s="151">
        <v>4540</v>
      </c>
      <c r="N47" s="170">
        <f t="shared" si="3"/>
        <v>30</v>
      </c>
      <c r="O47" s="174">
        <v>156</v>
      </c>
      <c r="P47" s="174">
        <f t="shared" si="10"/>
        <v>0</v>
      </c>
      <c r="Q47" s="174">
        <v>3585</v>
      </c>
      <c r="R47" s="175">
        <f t="shared" si="9"/>
        <v>40</v>
      </c>
      <c r="S47" s="151">
        <v>130</v>
      </c>
      <c r="T47" s="169">
        <f t="shared" si="6"/>
        <v>0</v>
      </c>
      <c r="U47" s="106"/>
      <c r="W47" s="106"/>
      <c r="Y47" s="106"/>
      <c r="Z47" s="106"/>
      <c r="AA47" s="106"/>
      <c r="AB47" s="106"/>
      <c r="AC47" s="106"/>
      <c r="AD47" s="106"/>
      <c r="AE47" s="106"/>
      <c r="AF47" s="106"/>
      <c r="AG47" s="106"/>
    </row>
    <row r="48" spans="4:33">
      <c r="J48" s="174">
        <v>34</v>
      </c>
      <c r="K48" s="174">
        <v>3730</v>
      </c>
      <c r="L48" s="176">
        <f t="shared" si="8"/>
        <v>30</v>
      </c>
      <c r="M48" s="151">
        <v>4570</v>
      </c>
      <c r="N48" s="170">
        <f t="shared" si="3"/>
        <v>30</v>
      </c>
      <c r="O48" s="174">
        <v>155</v>
      </c>
      <c r="P48" s="174">
        <f t="shared" si="10"/>
        <v>-1</v>
      </c>
      <c r="Q48" s="174">
        <v>3615</v>
      </c>
      <c r="R48" s="175">
        <f t="shared" si="9"/>
        <v>30</v>
      </c>
      <c r="S48" s="151">
        <v>130</v>
      </c>
      <c r="T48" s="169">
        <f t="shared" si="6"/>
        <v>0</v>
      </c>
      <c r="U48" s="106"/>
      <c r="W48" s="106"/>
      <c r="Y48" s="106"/>
      <c r="Z48" s="106"/>
      <c r="AA48" s="106"/>
      <c r="AB48" s="106"/>
      <c r="AC48" s="106"/>
      <c r="AD48" s="106"/>
      <c r="AE48" s="106"/>
      <c r="AF48" s="106"/>
      <c r="AG48" s="106"/>
    </row>
    <row r="49" spans="10:33">
      <c r="J49" s="174">
        <v>35</v>
      </c>
      <c r="K49" s="174">
        <v>3760</v>
      </c>
      <c r="L49" s="176">
        <f t="shared" si="8"/>
        <v>30</v>
      </c>
      <c r="M49" s="151">
        <v>4600</v>
      </c>
      <c r="N49" s="170">
        <f t="shared" si="3"/>
        <v>30</v>
      </c>
      <c r="O49" s="174">
        <v>155</v>
      </c>
      <c r="P49" s="174">
        <f t="shared" si="10"/>
        <v>0</v>
      </c>
      <c r="Q49" s="174">
        <v>3645</v>
      </c>
      <c r="R49" s="175">
        <f t="shared" si="9"/>
        <v>30</v>
      </c>
      <c r="S49" s="151">
        <v>130</v>
      </c>
      <c r="T49" s="169">
        <f t="shared" si="6"/>
        <v>0</v>
      </c>
      <c r="U49" s="106"/>
      <c r="W49" s="106"/>
      <c r="Y49" s="106"/>
      <c r="Z49" s="106"/>
      <c r="AA49" s="106"/>
      <c r="AB49" s="106"/>
      <c r="AC49" s="106"/>
      <c r="AD49" s="106"/>
      <c r="AE49" s="106"/>
      <c r="AF49" s="106"/>
      <c r="AG49" s="106"/>
    </row>
    <row r="50" spans="10:33">
      <c r="J50" s="174">
        <v>36</v>
      </c>
      <c r="K50" s="174">
        <v>3785</v>
      </c>
      <c r="L50" s="176">
        <f t="shared" si="8"/>
        <v>25</v>
      </c>
      <c r="M50" s="151">
        <v>4630</v>
      </c>
      <c r="N50" s="170">
        <f t="shared" si="3"/>
        <v>30</v>
      </c>
      <c r="O50" s="174">
        <v>154</v>
      </c>
      <c r="P50" s="174">
        <f t="shared" si="10"/>
        <v>-1</v>
      </c>
      <c r="Q50" s="174">
        <v>3670</v>
      </c>
      <c r="R50" s="175">
        <f t="shared" si="9"/>
        <v>25</v>
      </c>
      <c r="S50" s="151">
        <v>130</v>
      </c>
      <c r="T50" s="169">
        <f t="shared" si="6"/>
        <v>0</v>
      </c>
      <c r="U50" s="106"/>
      <c r="W50" s="106"/>
      <c r="Y50" s="106"/>
      <c r="Z50" s="106"/>
      <c r="AA50" s="106"/>
      <c r="AB50" s="106"/>
      <c r="AC50" s="106"/>
      <c r="AD50" s="106"/>
      <c r="AE50" s="106"/>
      <c r="AF50" s="106"/>
      <c r="AG50" s="106"/>
    </row>
    <row r="51" spans="10:33">
      <c r="J51" s="174">
        <v>37</v>
      </c>
      <c r="K51" s="174">
        <v>3810</v>
      </c>
      <c r="L51" s="176">
        <f t="shared" si="8"/>
        <v>25</v>
      </c>
      <c r="M51" s="151">
        <v>4660</v>
      </c>
      <c r="N51" s="170">
        <f t="shared" si="3"/>
        <v>30</v>
      </c>
      <c r="O51" s="174">
        <v>154</v>
      </c>
      <c r="P51" s="174">
        <f t="shared" si="10"/>
        <v>0</v>
      </c>
      <c r="Q51" s="174">
        <v>3695</v>
      </c>
      <c r="R51" s="175">
        <f t="shared" si="9"/>
        <v>25</v>
      </c>
      <c r="S51" s="151">
        <v>130</v>
      </c>
      <c r="T51" s="169">
        <f t="shared" si="6"/>
        <v>0</v>
      </c>
      <c r="U51" s="106"/>
      <c r="W51" s="106"/>
      <c r="Y51" s="106"/>
      <c r="Z51" s="106"/>
      <c r="AA51" s="106"/>
      <c r="AB51" s="106"/>
      <c r="AC51" s="106"/>
      <c r="AD51" s="106"/>
      <c r="AE51" s="106"/>
      <c r="AF51" s="106"/>
      <c r="AG51" s="106"/>
    </row>
    <row r="52" spans="10:33">
      <c r="J52" s="174">
        <v>38</v>
      </c>
      <c r="K52" s="174">
        <v>3835</v>
      </c>
      <c r="L52" s="176">
        <f t="shared" si="8"/>
        <v>25</v>
      </c>
      <c r="M52" s="151">
        <v>4690</v>
      </c>
      <c r="N52" s="170">
        <f t="shared" si="3"/>
        <v>30</v>
      </c>
      <c r="O52" s="174">
        <v>153</v>
      </c>
      <c r="P52" s="174">
        <f t="shared" si="10"/>
        <v>-1</v>
      </c>
      <c r="Q52" s="174">
        <v>3720</v>
      </c>
      <c r="R52" s="175">
        <f t="shared" si="9"/>
        <v>25</v>
      </c>
      <c r="S52" s="151">
        <v>130</v>
      </c>
      <c r="T52" s="169">
        <f t="shared" si="6"/>
        <v>0</v>
      </c>
      <c r="U52" s="106"/>
      <c r="W52" s="106"/>
      <c r="Y52" s="106"/>
      <c r="Z52" s="106"/>
      <c r="AA52" s="106"/>
      <c r="AB52" s="106"/>
      <c r="AC52" s="106"/>
      <c r="AD52" s="106"/>
      <c r="AE52" s="106"/>
      <c r="AF52" s="106"/>
      <c r="AG52" s="106"/>
    </row>
    <row r="53" spans="10:33">
      <c r="J53" s="174">
        <v>39</v>
      </c>
      <c r="K53" s="174">
        <v>3855</v>
      </c>
      <c r="L53" s="176">
        <f t="shared" si="8"/>
        <v>20</v>
      </c>
      <c r="M53" s="151">
        <v>4720</v>
      </c>
      <c r="N53" s="170">
        <f t="shared" si="3"/>
        <v>30</v>
      </c>
      <c r="O53" s="174">
        <v>153</v>
      </c>
      <c r="P53" s="174">
        <f t="shared" si="10"/>
        <v>0</v>
      </c>
      <c r="Q53" s="174">
        <v>3740</v>
      </c>
      <c r="R53" s="175">
        <f t="shared" si="9"/>
        <v>20</v>
      </c>
      <c r="S53" s="151">
        <v>130</v>
      </c>
      <c r="T53" s="169">
        <f t="shared" si="6"/>
        <v>0</v>
      </c>
      <c r="U53" s="106"/>
      <c r="W53" s="106"/>
      <c r="Y53" s="106"/>
      <c r="Z53" s="106"/>
      <c r="AA53" s="106"/>
      <c r="AB53" s="106"/>
      <c r="AC53" s="106"/>
      <c r="AD53" s="106"/>
      <c r="AE53" s="106"/>
      <c r="AF53" s="106"/>
      <c r="AG53" s="106"/>
    </row>
    <row r="54" spans="10:33">
      <c r="J54" s="174">
        <v>40</v>
      </c>
      <c r="K54" s="174">
        <v>3875</v>
      </c>
      <c r="L54" s="176">
        <f t="shared" si="8"/>
        <v>20</v>
      </c>
      <c r="M54" s="151">
        <v>4750</v>
      </c>
      <c r="N54" s="170">
        <f t="shared" si="3"/>
        <v>30</v>
      </c>
      <c r="O54" s="174">
        <v>153</v>
      </c>
      <c r="P54" s="174">
        <f t="shared" si="10"/>
        <v>0</v>
      </c>
      <c r="Q54" s="174">
        <v>3760</v>
      </c>
      <c r="R54" s="175">
        <f t="shared" si="9"/>
        <v>20</v>
      </c>
      <c r="S54" s="151">
        <v>130</v>
      </c>
      <c r="T54" s="169">
        <f t="shared" si="6"/>
        <v>0</v>
      </c>
      <c r="U54" s="106"/>
      <c r="W54" s="106"/>
      <c r="Y54" s="106"/>
      <c r="Z54" s="106"/>
      <c r="AA54" s="106"/>
      <c r="AB54" s="106"/>
      <c r="AC54" s="106"/>
      <c r="AD54" s="106"/>
      <c r="AE54" s="106"/>
      <c r="AF54" s="106"/>
      <c r="AG54" s="106"/>
    </row>
    <row r="55" spans="10:33">
      <c r="J55" s="174">
        <v>41</v>
      </c>
      <c r="K55" s="174">
        <v>3895</v>
      </c>
      <c r="L55" s="176">
        <f t="shared" si="8"/>
        <v>20</v>
      </c>
      <c r="M55" s="151">
        <v>4775</v>
      </c>
      <c r="N55" s="170">
        <f t="shared" si="3"/>
        <v>25</v>
      </c>
      <c r="O55" s="174">
        <v>153</v>
      </c>
      <c r="P55" s="174">
        <f t="shared" si="10"/>
        <v>0</v>
      </c>
      <c r="Q55" s="174">
        <v>3780</v>
      </c>
      <c r="R55" s="175">
        <f t="shared" si="9"/>
        <v>20</v>
      </c>
      <c r="S55" s="151">
        <v>130</v>
      </c>
      <c r="T55" s="169">
        <f t="shared" si="6"/>
        <v>0</v>
      </c>
      <c r="U55" s="106"/>
      <c r="W55" s="106"/>
      <c r="Y55" s="106"/>
      <c r="Z55" s="106"/>
      <c r="AA55" s="106"/>
      <c r="AB55" s="106"/>
      <c r="AC55" s="106"/>
      <c r="AD55" s="106"/>
      <c r="AE55" s="106"/>
      <c r="AF55" s="106"/>
      <c r="AG55" s="106"/>
    </row>
    <row r="56" spans="10:33">
      <c r="J56" s="174">
        <v>42</v>
      </c>
      <c r="K56" s="174">
        <v>3915</v>
      </c>
      <c r="L56" s="176">
        <f t="shared" si="8"/>
        <v>20</v>
      </c>
      <c r="M56" s="151">
        <v>4800</v>
      </c>
      <c r="N56" s="170">
        <f t="shared" si="3"/>
        <v>25</v>
      </c>
      <c r="O56" s="174">
        <v>152</v>
      </c>
      <c r="P56" s="174">
        <f t="shared" si="10"/>
        <v>-1</v>
      </c>
      <c r="Q56" s="174">
        <v>3800</v>
      </c>
      <c r="R56" s="175">
        <f t="shared" si="9"/>
        <v>20</v>
      </c>
      <c r="S56" s="151">
        <v>130</v>
      </c>
      <c r="T56" s="169">
        <f t="shared" si="6"/>
        <v>0</v>
      </c>
      <c r="U56" s="106"/>
      <c r="W56" s="106"/>
      <c r="Y56" s="106"/>
      <c r="Z56" s="106"/>
      <c r="AA56" s="106"/>
      <c r="AB56" s="106"/>
      <c r="AC56" s="106"/>
      <c r="AD56" s="106"/>
      <c r="AE56" s="106"/>
      <c r="AF56" s="106"/>
      <c r="AG56" s="106"/>
    </row>
    <row r="57" spans="10:33">
      <c r="J57" s="174">
        <v>43</v>
      </c>
      <c r="K57" s="174">
        <v>3935</v>
      </c>
      <c r="L57" s="176">
        <f t="shared" si="8"/>
        <v>20</v>
      </c>
      <c r="M57" s="151">
        <v>4825</v>
      </c>
      <c r="N57" s="170">
        <f t="shared" si="3"/>
        <v>25</v>
      </c>
      <c r="O57" s="174">
        <v>152</v>
      </c>
      <c r="P57" s="174">
        <f t="shared" si="10"/>
        <v>0</v>
      </c>
      <c r="Q57" s="174">
        <v>3820</v>
      </c>
      <c r="R57" s="175">
        <f t="shared" si="9"/>
        <v>20</v>
      </c>
      <c r="S57" s="151">
        <v>130</v>
      </c>
      <c r="T57" s="169">
        <f t="shared" si="6"/>
        <v>0</v>
      </c>
      <c r="U57" s="106"/>
      <c r="W57" s="106"/>
      <c r="Y57" s="106"/>
      <c r="Z57" s="106"/>
      <c r="AA57" s="106"/>
      <c r="AB57" s="106"/>
      <c r="AC57" s="106"/>
      <c r="AD57" s="106"/>
      <c r="AE57" s="106"/>
      <c r="AF57" s="106"/>
      <c r="AG57" s="106"/>
    </row>
    <row r="58" spans="10:33">
      <c r="J58" s="174">
        <v>44</v>
      </c>
      <c r="K58" s="174">
        <v>3955</v>
      </c>
      <c r="L58" s="176">
        <f t="shared" si="8"/>
        <v>20</v>
      </c>
      <c r="M58" s="151">
        <v>4850</v>
      </c>
      <c r="N58" s="170">
        <f t="shared" si="3"/>
        <v>25</v>
      </c>
      <c r="O58" s="174">
        <v>152</v>
      </c>
      <c r="P58" s="174">
        <f t="shared" si="10"/>
        <v>0</v>
      </c>
      <c r="Q58" s="174">
        <v>3840</v>
      </c>
      <c r="R58" s="175">
        <f t="shared" si="9"/>
        <v>20</v>
      </c>
      <c r="S58" s="151">
        <v>130</v>
      </c>
      <c r="T58" s="169">
        <f t="shared" si="6"/>
        <v>0</v>
      </c>
      <c r="U58" s="106"/>
      <c r="W58" s="106"/>
      <c r="Y58" s="106"/>
      <c r="Z58" s="106"/>
      <c r="AA58" s="106"/>
      <c r="AB58" s="106"/>
      <c r="AC58" s="106"/>
      <c r="AD58" s="106"/>
      <c r="AE58" s="106"/>
      <c r="AF58" s="106"/>
      <c r="AG58" s="106"/>
    </row>
    <row r="59" spans="10:33">
      <c r="J59" s="174">
        <v>45</v>
      </c>
      <c r="K59" s="174">
        <v>3975</v>
      </c>
      <c r="L59" s="176">
        <f t="shared" si="8"/>
        <v>20</v>
      </c>
      <c r="M59" s="151">
        <v>4875</v>
      </c>
      <c r="N59" s="170">
        <f t="shared" si="3"/>
        <v>25</v>
      </c>
      <c r="O59" s="174">
        <v>152</v>
      </c>
      <c r="P59" s="174">
        <f t="shared" si="10"/>
        <v>0</v>
      </c>
      <c r="Q59" s="174">
        <v>3860</v>
      </c>
      <c r="R59" s="175">
        <f t="shared" si="9"/>
        <v>20</v>
      </c>
      <c r="S59" s="151">
        <v>130</v>
      </c>
      <c r="T59" s="169">
        <f t="shared" si="6"/>
        <v>0</v>
      </c>
      <c r="U59" s="106"/>
      <c r="W59" s="106"/>
      <c r="Y59" s="106"/>
      <c r="Z59" s="106"/>
      <c r="AA59" s="106"/>
      <c r="AB59" s="106"/>
      <c r="AC59" s="106"/>
      <c r="AD59" s="106"/>
      <c r="AE59" s="106"/>
      <c r="AF59" s="106"/>
      <c r="AG59" s="106"/>
    </row>
    <row r="60" spans="10:33">
      <c r="J60" s="174">
        <v>46</v>
      </c>
      <c r="K60" s="174">
        <v>3995</v>
      </c>
      <c r="L60" s="176">
        <f t="shared" si="8"/>
        <v>20</v>
      </c>
      <c r="M60" s="151">
        <v>4900</v>
      </c>
      <c r="N60" s="170">
        <f t="shared" si="3"/>
        <v>25</v>
      </c>
      <c r="O60" s="174">
        <v>151</v>
      </c>
      <c r="P60" s="174">
        <f t="shared" si="10"/>
        <v>-1</v>
      </c>
      <c r="Q60" s="174">
        <v>3880</v>
      </c>
      <c r="R60" s="175">
        <f t="shared" si="9"/>
        <v>20</v>
      </c>
      <c r="S60" s="151">
        <v>130</v>
      </c>
      <c r="T60" s="169">
        <f t="shared" si="6"/>
        <v>0</v>
      </c>
      <c r="U60" s="106"/>
      <c r="W60" s="106"/>
      <c r="Y60" s="106"/>
      <c r="Z60" s="106"/>
      <c r="AA60" s="106"/>
      <c r="AB60" s="106"/>
      <c r="AC60" s="106"/>
      <c r="AD60" s="106"/>
      <c r="AE60" s="106"/>
      <c r="AF60" s="106"/>
      <c r="AG60" s="106"/>
    </row>
    <row r="61" spans="10:33">
      <c r="J61" s="174">
        <v>47</v>
      </c>
      <c r="K61" s="174">
        <v>4015</v>
      </c>
      <c r="L61" s="176">
        <f t="shared" si="8"/>
        <v>20</v>
      </c>
      <c r="M61" s="151">
        <v>4925</v>
      </c>
      <c r="N61" s="170">
        <f t="shared" si="3"/>
        <v>25</v>
      </c>
      <c r="O61" s="174">
        <v>151</v>
      </c>
      <c r="P61" s="174">
        <f t="shared" si="10"/>
        <v>0</v>
      </c>
      <c r="Q61" s="174">
        <v>3900</v>
      </c>
      <c r="R61" s="175">
        <f t="shared" si="9"/>
        <v>20</v>
      </c>
      <c r="S61" s="151">
        <v>130</v>
      </c>
      <c r="T61" s="169">
        <f t="shared" si="6"/>
        <v>0</v>
      </c>
      <c r="U61" s="106"/>
      <c r="W61" s="106"/>
      <c r="Y61" s="106"/>
      <c r="Z61" s="106"/>
      <c r="AA61" s="106"/>
      <c r="AB61" s="106"/>
      <c r="AC61" s="106"/>
      <c r="AD61" s="106"/>
      <c r="AE61" s="106"/>
      <c r="AF61" s="106"/>
      <c r="AG61" s="106"/>
    </row>
    <row r="62" spans="10:33">
      <c r="J62" s="174">
        <v>48</v>
      </c>
      <c r="K62" s="174">
        <v>4035</v>
      </c>
      <c r="L62" s="176">
        <f t="shared" si="8"/>
        <v>20</v>
      </c>
      <c r="M62" s="151">
        <v>4950</v>
      </c>
      <c r="N62" s="170">
        <f t="shared" si="3"/>
        <v>25</v>
      </c>
      <c r="O62" s="174">
        <v>151</v>
      </c>
      <c r="P62" s="174">
        <f t="shared" si="10"/>
        <v>0</v>
      </c>
      <c r="Q62" s="174">
        <v>3920</v>
      </c>
      <c r="R62" s="175">
        <f t="shared" si="9"/>
        <v>20</v>
      </c>
      <c r="S62" s="151">
        <v>130</v>
      </c>
      <c r="T62" s="169">
        <f t="shared" si="6"/>
        <v>0</v>
      </c>
      <c r="U62" s="106"/>
      <c r="W62" s="106"/>
      <c r="Y62" s="106"/>
      <c r="Z62" s="106"/>
      <c r="AA62" s="106"/>
      <c r="AB62" s="106"/>
      <c r="AC62" s="106"/>
      <c r="AD62" s="106"/>
      <c r="AE62" s="106"/>
      <c r="AF62" s="106"/>
      <c r="AG62" s="106"/>
    </row>
    <row r="63" spans="10:33">
      <c r="J63" s="174">
        <v>49</v>
      </c>
      <c r="K63" s="174">
        <v>4055</v>
      </c>
      <c r="L63" s="176">
        <f t="shared" si="8"/>
        <v>20</v>
      </c>
      <c r="M63" s="151">
        <v>4975</v>
      </c>
      <c r="N63" s="170">
        <f t="shared" si="3"/>
        <v>25</v>
      </c>
      <c r="O63" s="174">
        <v>151</v>
      </c>
      <c r="P63" s="174">
        <f t="shared" si="10"/>
        <v>0</v>
      </c>
      <c r="Q63" s="174">
        <v>3940</v>
      </c>
      <c r="R63" s="175">
        <f t="shared" si="9"/>
        <v>20</v>
      </c>
      <c r="S63" s="151">
        <v>130</v>
      </c>
      <c r="T63" s="169">
        <f t="shared" si="6"/>
        <v>0</v>
      </c>
      <c r="U63" s="106"/>
      <c r="W63" s="106"/>
      <c r="Y63" s="106"/>
      <c r="Z63" s="106"/>
      <c r="AA63" s="106"/>
      <c r="AB63" s="106"/>
      <c r="AC63" s="106"/>
      <c r="AD63" s="106"/>
      <c r="AE63" s="106"/>
      <c r="AF63" s="106"/>
      <c r="AG63" s="106"/>
    </row>
    <row r="64" spans="10:33">
      <c r="J64" s="174">
        <v>50</v>
      </c>
      <c r="K64" s="174">
        <v>4075</v>
      </c>
      <c r="L64" s="176">
        <f t="shared" si="8"/>
        <v>20</v>
      </c>
      <c r="M64" s="151">
        <v>5000</v>
      </c>
      <c r="N64" s="170">
        <f t="shared" si="3"/>
        <v>25</v>
      </c>
      <c r="O64" s="174">
        <v>151</v>
      </c>
      <c r="P64" s="174">
        <f t="shared" si="10"/>
        <v>0</v>
      </c>
      <c r="Q64" s="174">
        <v>3960</v>
      </c>
      <c r="R64" s="175">
        <f t="shared" si="9"/>
        <v>20</v>
      </c>
      <c r="S64" s="151">
        <v>130</v>
      </c>
      <c r="T64" s="169">
        <f t="shared" si="6"/>
        <v>0</v>
      </c>
      <c r="U64" s="106"/>
      <c r="W64" s="106"/>
      <c r="Y64" s="106"/>
      <c r="Z64" s="106"/>
      <c r="AA64" s="106"/>
      <c r="AB64" s="106"/>
      <c r="AC64" s="106"/>
      <c r="AD64" s="106"/>
      <c r="AE64" s="106"/>
      <c r="AF64" s="106"/>
      <c r="AG64" s="106"/>
    </row>
    <row r="65" spans="10:33">
      <c r="J65" s="174">
        <v>51</v>
      </c>
      <c r="K65" s="174">
        <v>4090</v>
      </c>
      <c r="L65" s="176">
        <f t="shared" si="8"/>
        <v>15</v>
      </c>
      <c r="M65" s="151">
        <v>5025</v>
      </c>
      <c r="N65" s="170">
        <f t="shared" si="3"/>
        <v>25</v>
      </c>
      <c r="O65" s="174">
        <v>151</v>
      </c>
      <c r="P65" s="174">
        <f t="shared" si="10"/>
        <v>0</v>
      </c>
      <c r="Q65" s="174">
        <v>3975</v>
      </c>
      <c r="R65" s="175">
        <f t="shared" si="9"/>
        <v>15</v>
      </c>
      <c r="S65" s="151">
        <v>130</v>
      </c>
      <c r="T65" s="169">
        <f t="shared" si="6"/>
        <v>0</v>
      </c>
      <c r="U65" s="106"/>
      <c r="W65" s="106"/>
      <c r="Y65" s="106"/>
      <c r="Z65" s="106"/>
      <c r="AA65" s="106"/>
      <c r="AB65" s="106"/>
      <c r="AC65" s="106"/>
      <c r="AD65" s="106"/>
      <c r="AE65" s="106"/>
      <c r="AF65" s="106"/>
      <c r="AG65" s="106"/>
    </row>
    <row r="66" spans="10:33">
      <c r="J66" s="174">
        <v>52</v>
      </c>
      <c r="K66" s="174">
        <v>4105</v>
      </c>
      <c r="L66" s="176">
        <f t="shared" si="8"/>
        <v>15</v>
      </c>
      <c r="M66" s="151">
        <v>5050</v>
      </c>
      <c r="N66" s="170">
        <f t="shared" si="3"/>
        <v>25</v>
      </c>
      <c r="O66" s="174">
        <v>151</v>
      </c>
      <c r="P66" s="174">
        <f t="shared" si="10"/>
        <v>0</v>
      </c>
      <c r="Q66" s="174">
        <v>3990</v>
      </c>
      <c r="R66" s="175">
        <f t="shared" si="9"/>
        <v>15</v>
      </c>
      <c r="S66" s="151">
        <v>130</v>
      </c>
      <c r="T66" s="169">
        <f t="shared" si="6"/>
        <v>0</v>
      </c>
      <c r="U66" s="106"/>
      <c r="W66" s="106"/>
      <c r="Y66" s="106"/>
      <c r="Z66" s="106"/>
      <c r="AA66" s="106"/>
      <c r="AB66" s="106"/>
      <c r="AC66" s="106"/>
      <c r="AD66" s="106"/>
      <c r="AE66" s="106"/>
      <c r="AF66" s="106"/>
      <c r="AG66" s="106"/>
    </row>
    <row r="67" spans="10:33">
      <c r="J67" s="174">
        <v>53</v>
      </c>
      <c r="K67" s="174">
        <v>4115</v>
      </c>
      <c r="L67" s="176">
        <f t="shared" si="8"/>
        <v>10</v>
      </c>
      <c r="M67" s="151">
        <v>5075</v>
      </c>
      <c r="N67" s="170">
        <f t="shared" si="3"/>
        <v>25</v>
      </c>
      <c r="O67" s="174">
        <v>150</v>
      </c>
      <c r="P67" s="174">
        <f t="shared" si="10"/>
        <v>-1</v>
      </c>
      <c r="Q67" s="174">
        <v>4000</v>
      </c>
      <c r="R67" s="175">
        <f t="shared" si="9"/>
        <v>10</v>
      </c>
      <c r="S67" s="151">
        <v>130</v>
      </c>
      <c r="T67" s="169">
        <f t="shared" si="6"/>
        <v>0</v>
      </c>
      <c r="U67" s="106"/>
      <c r="W67" s="106"/>
      <c r="Y67" s="106"/>
      <c r="Z67" s="106"/>
      <c r="AA67" s="106"/>
      <c r="AB67" s="106"/>
      <c r="AC67" s="106"/>
      <c r="AD67" s="106"/>
      <c r="AE67" s="106"/>
      <c r="AF67" s="106"/>
      <c r="AG67" s="106"/>
    </row>
    <row r="68" spans="10:33">
      <c r="J68" s="174">
        <v>54</v>
      </c>
      <c r="K68" s="174">
        <v>4125</v>
      </c>
      <c r="L68" s="176">
        <f t="shared" si="8"/>
        <v>10</v>
      </c>
      <c r="M68" s="151">
        <v>5100</v>
      </c>
      <c r="N68" s="170">
        <f t="shared" si="3"/>
        <v>25</v>
      </c>
      <c r="O68" s="174">
        <v>150</v>
      </c>
      <c r="P68" s="174">
        <f t="shared" si="10"/>
        <v>0</v>
      </c>
      <c r="Q68" s="174">
        <v>4010</v>
      </c>
      <c r="R68" s="175">
        <f t="shared" si="9"/>
        <v>10</v>
      </c>
      <c r="S68" s="151">
        <v>130</v>
      </c>
      <c r="T68" s="169">
        <f t="shared" si="6"/>
        <v>0</v>
      </c>
      <c r="U68" s="106"/>
      <c r="W68" s="106"/>
    </row>
    <row r="69" spans="10:33">
      <c r="J69" s="174">
        <v>55</v>
      </c>
      <c r="K69" s="174">
        <v>4135</v>
      </c>
      <c r="L69" s="176">
        <f t="shared" si="8"/>
        <v>10</v>
      </c>
      <c r="M69" s="151">
        <v>5150</v>
      </c>
      <c r="N69" s="170">
        <f t="shared" si="3"/>
        <v>50</v>
      </c>
      <c r="O69" s="174">
        <v>150</v>
      </c>
      <c r="P69" s="174">
        <f t="shared" si="10"/>
        <v>0</v>
      </c>
      <c r="Q69" s="174">
        <v>4020</v>
      </c>
      <c r="R69" s="175">
        <f t="shared" si="9"/>
        <v>10</v>
      </c>
      <c r="S69" s="151">
        <v>130</v>
      </c>
      <c r="T69" s="169">
        <f t="shared" si="6"/>
        <v>0</v>
      </c>
      <c r="U69" s="106"/>
      <c r="W69" s="106"/>
    </row>
    <row r="70" spans="10:33">
      <c r="J70" s="174">
        <v>56</v>
      </c>
      <c r="K70" s="174">
        <v>4145</v>
      </c>
      <c r="L70" s="176">
        <f t="shared" si="8"/>
        <v>10</v>
      </c>
      <c r="M70" s="151">
        <v>5200</v>
      </c>
      <c r="N70" s="170">
        <f t="shared" ref="N70" si="11">M70-M69</f>
        <v>50</v>
      </c>
      <c r="O70" s="174">
        <v>150</v>
      </c>
      <c r="P70" s="174">
        <f t="shared" si="10"/>
        <v>0</v>
      </c>
      <c r="Q70" s="174">
        <v>4030</v>
      </c>
      <c r="R70" s="175">
        <f t="shared" si="9"/>
        <v>10</v>
      </c>
      <c r="S70" s="151">
        <v>130</v>
      </c>
      <c r="T70" s="169">
        <f t="shared" si="6"/>
        <v>0</v>
      </c>
      <c r="U70" s="106"/>
      <c r="W70" s="106"/>
    </row>
    <row r="71" spans="10:33">
      <c r="J71" s="174">
        <v>57</v>
      </c>
      <c r="K71" s="174">
        <v>4155</v>
      </c>
      <c r="L71" s="176">
        <f t="shared" si="8"/>
        <v>10</v>
      </c>
      <c r="O71" s="174">
        <v>150</v>
      </c>
      <c r="P71" s="174">
        <f t="shared" si="10"/>
        <v>0</v>
      </c>
      <c r="Q71" s="174">
        <v>4040</v>
      </c>
      <c r="R71" s="175">
        <f t="shared" si="9"/>
        <v>10</v>
      </c>
      <c r="U71" s="106"/>
      <c r="W71" s="106"/>
    </row>
    <row r="72" spans="10:33">
      <c r="J72" s="174">
        <v>58</v>
      </c>
      <c r="K72" s="174">
        <v>4165</v>
      </c>
      <c r="L72" s="176">
        <f t="shared" si="8"/>
        <v>10</v>
      </c>
      <c r="O72" s="174">
        <v>150</v>
      </c>
      <c r="P72" s="174">
        <f t="shared" si="10"/>
        <v>0</v>
      </c>
      <c r="Q72" s="174">
        <v>4050</v>
      </c>
      <c r="R72" s="175">
        <f t="shared" si="9"/>
        <v>10</v>
      </c>
      <c r="U72" s="106"/>
      <c r="W72" s="106"/>
    </row>
    <row r="73" spans="10:33">
      <c r="J73" s="174">
        <v>59</v>
      </c>
      <c r="K73" s="174">
        <v>4175</v>
      </c>
      <c r="L73" s="176">
        <f t="shared" si="8"/>
        <v>10</v>
      </c>
      <c r="O73" s="174">
        <v>150</v>
      </c>
      <c r="P73" s="174">
        <f t="shared" si="10"/>
        <v>0</v>
      </c>
      <c r="Q73" s="174">
        <v>4060</v>
      </c>
      <c r="R73" s="175">
        <f t="shared" si="9"/>
        <v>10</v>
      </c>
      <c r="U73" s="106"/>
      <c r="W73" s="106"/>
    </row>
    <row r="74" spans="10:33">
      <c r="J74" s="174">
        <v>60</v>
      </c>
      <c r="K74" s="174">
        <v>4185</v>
      </c>
      <c r="L74" s="176">
        <f t="shared" si="8"/>
        <v>10</v>
      </c>
      <c r="O74" s="174">
        <v>150</v>
      </c>
      <c r="P74" s="174">
        <f t="shared" si="10"/>
        <v>0</v>
      </c>
      <c r="Q74" s="174">
        <v>4070</v>
      </c>
      <c r="R74" s="175">
        <f t="shared" si="9"/>
        <v>10</v>
      </c>
      <c r="U74" s="106"/>
      <c r="W74" s="106"/>
    </row>
    <row r="75" spans="10:33">
      <c r="J75" s="174">
        <v>61</v>
      </c>
      <c r="K75" s="174">
        <v>4195</v>
      </c>
      <c r="L75" s="176">
        <f t="shared" si="8"/>
        <v>10</v>
      </c>
      <c r="O75" s="174">
        <v>150</v>
      </c>
      <c r="P75" s="174">
        <f t="shared" si="10"/>
        <v>0</v>
      </c>
      <c r="Q75" s="174">
        <v>4080</v>
      </c>
      <c r="R75" s="175">
        <f t="shared" si="9"/>
        <v>10</v>
      </c>
      <c r="U75" s="106"/>
      <c r="W75" s="106"/>
    </row>
    <row r="76" spans="10:33">
      <c r="J76" s="174">
        <v>62</v>
      </c>
      <c r="K76" s="174">
        <v>4205</v>
      </c>
      <c r="L76" s="176">
        <f t="shared" si="8"/>
        <v>10</v>
      </c>
      <c r="O76" s="174">
        <v>150</v>
      </c>
      <c r="P76" s="174">
        <f t="shared" si="10"/>
        <v>0</v>
      </c>
      <c r="Q76" s="174">
        <v>4090</v>
      </c>
      <c r="R76" s="175">
        <f t="shared" si="9"/>
        <v>10</v>
      </c>
      <c r="U76" s="106"/>
      <c r="W76" s="106"/>
    </row>
    <row r="77" spans="10:33">
      <c r="J77" s="174">
        <v>63</v>
      </c>
      <c r="K77" s="174">
        <v>4215</v>
      </c>
      <c r="L77" s="176">
        <f t="shared" si="8"/>
        <v>10</v>
      </c>
      <c r="O77" s="174">
        <v>150</v>
      </c>
      <c r="P77" s="174">
        <f t="shared" si="10"/>
        <v>0</v>
      </c>
      <c r="Q77" s="174">
        <v>4100</v>
      </c>
      <c r="R77" s="175">
        <f t="shared" si="9"/>
        <v>10</v>
      </c>
      <c r="U77" s="106"/>
      <c r="W77" s="106"/>
    </row>
    <row r="78" spans="10:33">
      <c r="J78" s="174">
        <v>64</v>
      </c>
      <c r="K78" s="174">
        <v>4230</v>
      </c>
      <c r="L78" s="176">
        <f t="shared" si="8"/>
        <v>15</v>
      </c>
      <c r="O78" s="174">
        <v>150</v>
      </c>
      <c r="P78" s="174">
        <f t="shared" si="10"/>
        <v>0</v>
      </c>
      <c r="Q78" s="174">
        <v>4115</v>
      </c>
      <c r="R78" s="175">
        <f t="shared" si="9"/>
        <v>15</v>
      </c>
      <c r="U78" s="106"/>
      <c r="W78" s="106"/>
    </row>
    <row r="79" spans="10:33">
      <c r="J79" s="174">
        <v>65</v>
      </c>
      <c r="K79" s="174">
        <v>4245</v>
      </c>
      <c r="L79" s="176">
        <f t="shared" si="8"/>
        <v>15</v>
      </c>
      <c r="O79" s="174">
        <v>150</v>
      </c>
      <c r="P79" s="174">
        <f t="shared" si="10"/>
        <v>0</v>
      </c>
      <c r="Q79" s="174">
        <v>4150</v>
      </c>
      <c r="R79" s="175">
        <f t="shared" si="9"/>
        <v>35</v>
      </c>
      <c r="U79" s="106"/>
      <c r="W79" s="106"/>
    </row>
    <row r="80" spans="10:33">
      <c r="J80" s="174">
        <v>66</v>
      </c>
      <c r="K80" s="174">
        <v>4260</v>
      </c>
      <c r="L80" s="176">
        <f t="shared" si="8"/>
        <v>15</v>
      </c>
      <c r="O80" s="174">
        <v>150</v>
      </c>
      <c r="P80" s="174">
        <f t="shared" si="10"/>
        <v>0</v>
      </c>
      <c r="Q80" s="174">
        <v>4200</v>
      </c>
      <c r="R80" s="175">
        <f t="shared" si="9"/>
        <v>50</v>
      </c>
      <c r="U80" s="106"/>
      <c r="W80" s="106"/>
    </row>
    <row r="81" spans="10:23">
      <c r="J81" s="106"/>
      <c r="K81" s="106"/>
      <c r="L81" s="106"/>
      <c r="O81" s="106"/>
      <c r="P81" s="106"/>
      <c r="Q81" s="106"/>
      <c r="R81" s="106"/>
      <c r="U81" s="106"/>
      <c r="W81" s="106"/>
    </row>
    <row r="82" spans="10:23">
      <c r="J82" s="106"/>
      <c r="K82" s="106"/>
      <c r="L82" s="106"/>
      <c r="O82" s="106"/>
      <c r="P82" s="106"/>
      <c r="Q82" s="106"/>
      <c r="R82" s="106"/>
      <c r="U82" s="106"/>
      <c r="W82" s="106"/>
    </row>
    <row r="83" spans="10:23">
      <c r="J83" s="106"/>
      <c r="K83" s="106"/>
      <c r="L83" s="106"/>
      <c r="O83" s="106"/>
      <c r="P83" s="106"/>
      <c r="Q83" s="106"/>
      <c r="R83" s="106"/>
      <c r="U83" s="106"/>
      <c r="W83" s="106"/>
    </row>
    <row r="84" spans="10:23">
      <c r="J84" s="106"/>
      <c r="K84" s="106"/>
      <c r="L84" s="106"/>
      <c r="O84" s="106"/>
      <c r="P84" s="106"/>
      <c r="Q84" s="106"/>
      <c r="R84" s="106"/>
      <c r="U84" s="106"/>
      <c r="W84" s="106"/>
    </row>
    <row r="85" spans="10:23">
      <c r="J85" s="106"/>
      <c r="K85" s="106"/>
      <c r="L85" s="106"/>
      <c r="O85" s="106"/>
      <c r="P85" s="106"/>
      <c r="Q85" s="106"/>
      <c r="R85" s="106"/>
      <c r="U85" s="106"/>
      <c r="W85" s="106"/>
    </row>
    <row r="86" spans="10:23">
      <c r="J86" s="106"/>
      <c r="K86" s="106"/>
      <c r="L86" s="106"/>
      <c r="O86" s="106"/>
      <c r="P86" s="106"/>
      <c r="Q86" s="106"/>
      <c r="R86" s="106"/>
      <c r="U86" s="106"/>
      <c r="W86" s="106"/>
    </row>
  </sheetData>
  <mergeCells count="12">
    <mergeCell ref="AD23:AF23"/>
    <mergeCell ref="AC17:AF18"/>
    <mergeCell ref="AD19:AF19"/>
    <mergeCell ref="AD20:AF20"/>
    <mergeCell ref="AD21:AF21"/>
    <mergeCell ref="AD22:AF22"/>
    <mergeCell ref="S3:T3"/>
    <mergeCell ref="O2:R2"/>
    <mergeCell ref="U2:U4"/>
    <mergeCell ref="J3:J4"/>
    <mergeCell ref="O3:P3"/>
    <mergeCell ref="Q3:R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filterMode="1"/>
  <dimension ref="A1:S1459"/>
  <sheetViews>
    <sheetView zoomScale="85" zoomScaleNormal="85" workbookViewId="0">
      <pane xSplit="2" ySplit="1" topLeftCell="C1349" activePane="bottomRight" state="frozen"/>
      <selection pane="bottomRight" activeCell="M1364" sqref="M1364"/>
      <selection pane="bottomLeft" activeCell="D62" sqref="D62"/>
      <selection pane="topRight" activeCell="D62" sqref="D62"/>
    </sheetView>
  </sheetViews>
  <sheetFormatPr defaultRowHeight="14.1"/>
  <cols>
    <col min="1" max="1" width="16.625" style="319" customWidth="1"/>
    <col min="2" max="2" width="17.375" customWidth="1"/>
    <col min="3" max="8" width="5.875" customWidth="1"/>
    <col min="9" max="9" width="9" style="18"/>
    <col min="10" max="10" width="4.125" customWidth="1"/>
    <col min="11" max="12" width="2.375" customWidth="1"/>
    <col min="13" max="13" width="3.625" customWidth="1"/>
    <col min="14" max="14" width="12.125" customWidth="1"/>
    <col min="15" max="15" width="10.75" style="8" bestFit="1" customWidth="1"/>
    <col min="16" max="17" width="6.5" customWidth="1"/>
  </cols>
  <sheetData>
    <row r="1" spans="1:19" s="15" customFormat="1" ht="33" customHeight="1">
      <c r="A1" s="318" t="s">
        <v>150</v>
      </c>
      <c r="B1" s="15" t="s">
        <v>151</v>
      </c>
      <c r="C1" s="15" t="s">
        <v>152</v>
      </c>
      <c r="D1" s="15" t="s">
        <v>153</v>
      </c>
      <c r="E1" s="15" t="s">
        <v>154</v>
      </c>
      <c r="F1" s="15" t="s">
        <v>155</v>
      </c>
      <c r="G1" s="15" t="s">
        <v>156</v>
      </c>
      <c r="H1" s="15" t="s">
        <v>157</v>
      </c>
      <c r="I1" s="17" t="s">
        <v>158</v>
      </c>
      <c r="J1" s="15" t="s">
        <v>159</v>
      </c>
      <c r="K1" s="15" t="s">
        <v>160</v>
      </c>
      <c r="L1" s="15" t="s">
        <v>161</v>
      </c>
      <c r="M1" s="15" t="s">
        <v>46</v>
      </c>
      <c r="N1" s="15" t="s">
        <v>162</v>
      </c>
      <c r="O1" s="16" t="s">
        <v>163</v>
      </c>
      <c r="P1" s="15" t="s">
        <v>3</v>
      </c>
      <c r="Q1" s="15" t="s">
        <v>36</v>
      </c>
      <c r="R1" s="15" t="s">
        <v>164</v>
      </c>
      <c r="S1" s="15" t="s">
        <v>165</v>
      </c>
    </row>
    <row r="2" spans="1:19" hidden="1">
      <c r="A2" s="1">
        <v>44806.444027777776</v>
      </c>
      <c r="B2" t="s">
        <v>166</v>
      </c>
      <c r="C2">
        <v>65</v>
      </c>
      <c r="D2">
        <v>0.442</v>
      </c>
      <c r="E2">
        <v>5.6000000000000001E-2</v>
      </c>
      <c r="F2">
        <v>12.8</v>
      </c>
      <c r="G2">
        <v>52.3</v>
      </c>
      <c r="H2">
        <v>505</v>
      </c>
      <c r="I2" s="18">
        <f t="shared" ref="I2:I30" si="0">D2*1000</f>
        <v>442</v>
      </c>
      <c r="J2" t="str">
        <f t="shared" ref="J2:J30" si="1">RIGHT(B2,2)</f>
        <v>01</v>
      </c>
      <c r="K2" t="str">
        <f>LEFT(B2,1)</f>
        <v>J</v>
      </c>
      <c r="L2" t="str">
        <f>MID(B2,2,1)</f>
        <v>C</v>
      </c>
      <c r="M2" t="str">
        <f>MID(B2,3,2)</f>
        <v>01</v>
      </c>
      <c r="N2" t="str">
        <f>MID(B2,5,1)</f>
        <v>F</v>
      </c>
      <c r="O2" s="8">
        <f>VLOOKUP(raw!M2,master!$B$2:$D$17,3,FALSE)</f>
        <v>44778</v>
      </c>
      <c r="P2">
        <f>INT((A2-O2)/7)</f>
        <v>4</v>
      </c>
      <c r="Q2">
        <f>VALUE(J2)</f>
        <v>1</v>
      </c>
      <c r="R2" s="209">
        <f>A2-WEEKDAY(A2)+7</f>
        <v>44807.444027777776</v>
      </c>
      <c r="S2">
        <f>WEEKNUM(R2)</f>
        <v>36</v>
      </c>
    </row>
    <row r="3" spans="1:19" hidden="1">
      <c r="A3" s="1">
        <v>44806.452152777776</v>
      </c>
      <c r="B3" t="s">
        <v>167</v>
      </c>
      <c r="C3">
        <v>65</v>
      </c>
      <c r="D3">
        <v>0.46400000000000002</v>
      </c>
      <c r="E3">
        <v>0.05</v>
      </c>
      <c r="F3">
        <v>10.7</v>
      </c>
      <c r="G3">
        <v>64.599999999999994</v>
      </c>
      <c r="H3">
        <v>611</v>
      </c>
      <c r="I3" s="18">
        <f t="shared" si="0"/>
        <v>464</v>
      </c>
      <c r="J3" t="str">
        <f t="shared" si="1"/>
        <v>02</v>
      </c>
      <c r="K3" t="str">
        <f t="shared" ref="K3:K18" si="2">LEFT(B3,1)</f>
        <v>J</v>
      </c>
      <c r="L3" t="str">
        <f t="shared" ref="L3:L18" si="3">MID(B3,2,1)</f>
        <v>C</v>
      </c>
      <c r="M3" t="str">
        <f t="shared" ref="M3:M18" si="4">MID(B3,3,2)</f>
        <v>01</v>
      </c>
      <c r="N3" t="str">
        <f t="shared" ref="N3:N18" si="5">MID(B3,5,1)</f>
        <v>F</v>
      </c>
      <c r="O3" s="8">
        <f>VLOOKUP(raw!M3,master!$B$2:$D$17,3,FALSE)</f>
        <v>44778</v>
      </c>
      <c r="P3">
        <f t="shared" ref="P3:P47" si="6">INT((A3-O3)/7)</f>
        <v>4</v>
      </c>
      <c r="Q3">
        <f t="shared" ref="Q3:Q66" si="7">VALUE(J3)</f>
        <v>2</v>
      </c>
      <c r="R3" s="209">
        <f t="shared" ref="R3:R66" si="8">A3-WEEKDAY(A3)+7</f>
        <v>44807.452152777776</v>
      </c>
      <c r="S3">
        <f t="shared" ref="S3:S66" si="9">WEEKNUM(R3)</f>
        <v>36</v>
      </c>
    </row>
    <row r="4" spans="1:19" hidden="1">
      <c r="A4" s="1">
        <v>44806.458310185182</v>
      </c>
      <c r="B4" t="s">
        <v>168</v>
      </c>
      <c r="C4">
        <v>65</v>
      </c>
      <c r="D4">
        <v>0.51700000000000002</v>
      </c>
      <c r="E4">
        <v>7.4999999999999997E-2</v>
      </c>
      <c r="F4">
        <v>14.5</v>
      </c>
      <c r="G4">
        <v>49.2</v>
      </c>
      <c r="H4">
        <v>565</v>
      </c>
      <c r="I4" s="18">
        <f t="shared" si="0"/>
        <v>517</v>
      </c>
      <c r="J4" t="str">
        <f t="shared" si="1"/>
        <v>03</v>
      </c>
      <c r="K4" t="str">
        <f t="shared" si="2"/>
        <v>J</v>
      </c>
      <c r="L4" t="str">
        <f t="shared" si="3"/>
        <v>C</v>
      </c>
      <c r="M4" t="str">
        <f t="shared" si="4"/>
        <v>01</v>
      </c>
      <c r="N4" t="str">
        <f t="shared" si="5"/>
        <v>F</v>
      </c>
      <c r="O4" s="8">
        <f>VLOOKUP(raw!M4,master!$B$2:$D$17,3,FALSE)</f>
        <v>44778</v>
      </c>
      <c r="P4">
        <f t="shared" si="6"/>
        <v>4</v>
      </c>
      <c r="Q4">
        <f t="shared" si="7"/>
        <v>3</v>
      </c>
      <c r="R4" s="209">
        <f t="shared" si="8"/>
        <v>44807.458310185182</v>
      </c>
      <c r="S4">
        <f t="shared" si="9"/>
        <v>36</v>
      </c>
    </row>
    <row r="5" spans="1:19" hidden="1">
      <c r="A5" s="1">
        <v>44806.46435185185</v>
      </c>
      <c r="B5" t="s">
        <v>169</v>
      </c>
      <c r="C5">
        <v>65</v>
      </c>
      <c r="D5">
        <v>0.52</v>
      </c>
      <c r="E5">
        <v>6.6000000000000003E-2</v>
      </c>
      <c r="F5">
        <v>12.7</v>
      </c>
      <c r="G5">
        <v>58.5</v>
      </c>
      <c r="H5">
        <v>613</v>
      </c>
      <c r="I5" s="18">
        <f t="shared" si="0"/>
        <v>520</v>
      </c>
      <c r="J5" t="str">
        <f t="shared" si="1"/>
        <v>04</v>
      </c>
      <c r="K5" t="str">
        <f t="shared" si="2"/>
        <v>J</v>
      </c>
      <c r="L5" t="str">
        <f t="shared" si="3"/>
        <v>C</v>
      </c>
      <c r="M5" t="str">
        <f t="shared" si="4"/>
        <v>01</v>
      </c>
      <c r="N5" t="str">
        <f t="shared" si="5"/>
        <v>F</v>
      </c>
      <c r="O5" s="8">
        <f>VLOOKUP(raw!M5,master!$B$2:$D$17,3,FALSE)</f>
        <v>44778</v>
      </c>
      <c r="P5">
        <f t="shared" si="6"/>
        <v>4</v>
      </c>
      <c r="Q5">
        <f t="shared" si="7"/>
        <v>4</v>
      </c>
      <c r="R5" s="209">
        <f t="shared" si="8"/>
        <v>44807.46435185185</v>
      </c>
      <c r="S5">
        <f t="shared" si="9"/>
        <v>36</v>
      </c>
    </row>
    <row r="6" spans="1:19" hidden="1">
      <c r="A6" s="1">
        <v>44806.470868055556</v>
      </c>
      <c r="B6" t="s">
        <v>170</v>
      </c>
      <c r="C6">
        <v>20</v>
      </c>
      <c r="D6">
        <v>0.748</v>
      </c>
      <c r="E6">
        <v>9.0999999999999998E-2</v>
      </c>
      <c r="F6">
        <v>12.2</v>
      </c>
      <c r="G6">
        <v>65</v>
      </c>
      <c r="H6">
        <v>655</v>
      </c>
      <c r="I6" s="18">
        <f t="shared" si="0"/>
        <v>748</v>
      </c>
      <c r="J6" t="str">
        <f t="shared" si="1"/>
        <v>02</v>
      </c>
      <c r="K6" t="str">
        <f t="shared" si="2"/>
        <v>J</v>
      </c>
      <c r="L6" t="str">
        <f t="shared" si="3"/>
        <v>C</v>
      </c>
      <c r="M6" t="str">
        <f t="shared" si="4"/>
        <v>01</v>
      </c>
      <c r="N6" t="str">
        <f t="shared" si="5"/>
        <v>M</v>
      </c>
      <c r="O6" s="8">
        <f>VLOOKUP(raw!M6,master!$B$2:$D$17,3,FALSE)</f>
        <v>44778</v>
      </c>
      <c r="P6">
        <f t="shared" si="6"/>
        <v>4</v>
      </c>
      <c r="Q6">
        <f t="shared" si="7"/>
        <v>2</v>
      </c>
      <c r="R6" s="209">
        <f t="shared" si="8"/>
        <v>44807.470868055556</v>
      </c>
      <c r="S6">
        <f t="shared" si="9"/>
        <v>36</v>
      </c>
    </row>
    <row r="7" spans="1:19" hidden="1">
      <c r="A7" s="1">
        <v>44806.472731481481</v>
      </c>
      <c r="B7" t="s">
        <v>171</v>
      </c>
      <c r="C7">
        <v>20</v>
      </c>
      <c r="D7">
        <v>0.71099999999999997</v>
      </c>
      <c r="E7">
        <v>9.0999999999999998E-2</v>
      </c>
      <c r="F7">
        <v>12.8</v>
      </c>
      <c r="G7">
        <v>75</v>
      </c>
      <c r="H7">
        <v>621</v>
      </c>
      <c r="I7" s="18">
        <f t="shared" si="0"/>
        <v>711</v>
      </c>
      <c r="J7" t="str">
        <f t="shared" si="1"/>
        <v>03</v>
      </c>
      <c r="K7" t="str">
        <f t="shared" si="2"/>
        <v>J</v>
      </c>
      <c r="L7" t="str">
        <f t="shared" si="3"/>
        <v>C</v>
      </c>
      <c r="M7" t="str">
        <f t="shared" si="4"/>
        <v>01</v>
      </c>
      <c r="N7" t="str">
        <f t="shared" si="5"/>
        <v>M</v>
      </c>
      <c r="O7" s="8">
        <f>VLOOKUP(raw!M7,master!$B$2:$D$17,3,FALSE)</f>
        <v>44778</v>
      </c>
      <c r="P7">
        <f t="shared" si="6"/>
        <v>4</v>
      </c>
      <c r="Q7">
        <f t="shared" si="7"/>
        <v>3</v>
      </c>
      <c r="R7" s="209">
        <f t="shared" si="8"/>
        <v>44807.472731481481</v>
      </c>
      <c r="S7">
        <f t="shared" si="9"/>
        <v>36</v>
      </c>
    </row>
    <row r="8" spans="1:19" hidden="1">
      <c r="A8" s="1">
        <v>44806.475185185183</v>
      </c>
      <c r="B8" t="s">
        <v>172</v>
      </c>
      <c r="C8">
        <v>67</v>
      </c>
      <c r="D8">
        <v>0.503</v>
      </c>
      <c r="E8">
        <v>5.5E-2</v>
      </c>
      <c r="F8">
        <v>11</v>
      </c>
      <c r="G8">
        <v>68.7</v>
      </c>
      <c r="H8">
        <v>709</v>
      </c>
      <c r="I8" s="18">
        <f t="shared" si="0"/>
        <v>503</v>
      </c>
      <c r="J8" t="str">
        <f t="shared" si="1"/>
        <v>05</v>
      </c>
      <c r="K8" t="str">
        <f t="shared" si="2"/>
        <v>J</v>
      </c>
      <c r="L8" t="str">
        <f t="shared" si="3"/>
        <v>C</v>
      </c>
      <c r="M8" t="str">
        <f t="shared" si="4"/>
        <v>01</v>
      </c>
      <c r="N8" t="str">
        <f t="shared" si="5"/>
        <v>F</v>
      </c>
      <c r="O8" s="8">
        <f>VLOOKUP(raw!M8,master!$B$2:$D$17,3,FALSE)</f>
        <v>44778</v>
      </c>
      <c r="P8">
        <f t="shared" si="6"/>
        <v>4</v>
      </c>
      <c r="Q8">
        <f t="shared" si="7"/>
        <v>5</v>
      </c>
      <c r="R8" s="209">
        <f t="shared" si="8"/>
        <v>44807.475185185183</v>
      </c>
      <c r="S8">
        <f t="shared" si="9"/>
        <v>36</v>
      </c>
    </row>
    <row r="9" spans="1:19" hidden="1">
      <c r="A9" s="1">
        <v>44806.48028935185</v>
      </c>
      <c r="B9" t="s">
        <v>173</v>
      </c>
      <c r="C9">
        <v>65</v>
      </c>
      <c r="D9">
        <v>0.50800000000000001</v>
      </c>
      <c r="E9">
        <v>6.9000000000000006E-2</v>
      </c>
      <c r="F9">
        <v>13.5</v>
      </c>
      <c r="G9">
        <v>55.4</v>
      </c>
      <c r="H9">
        <v>690</v>
      </c>
      <c r="I9" s="18">
        <f t="shared" si="0"/>
        <v>508</v>
      </c>
      <c r="J9" t="str">
        <f t="shared" si="1"/>
        <v>06</v>
      </c>
      <c r="K9" t="str">
        <f t="shared" si="2"/>
        <v>J</v>
      </c>
      <c r="L9" t="str">
        <f t="shared" si="3"/>
        <v>C</v>
      </c>
      <c r="M9" t="str">
        <f t="shared" si="4"/>
        <v>01</v>
      </c>
      <c r="N9" t="str">
        <f t="shared" si="5"/>
        <v>F</v>
      </c>
      <c r="O9" s="8">
        <f>VLOOKUP(raw!M9,master!$B$2:$D$17,3,FALSE)</f>
        <v>44778</v>
      </c>
      <c r="P9">
        <f t="shared" si="6"/>
        <v>4</v>
      </c>
      <c r="Q9">
        <f t="shared" si="7"/>
        <v>6</v>
      </c>
      <c r="R9" s="209">
        <f t="shared" si="8"/>
        <v>44807.48028935185</v>
      </c>
      <c r="S9">
        <f t="shared" si="9"/>
        <v>36</v>
      </c>
    </row>
    <row r="10" spans="1:19" hidden="1">
      <c r="A10" s="1">
        <v>44806.485775462963</v>
      </c>
      <c r="B10" t="s">
        <v>174</v>
      </c>
      <c r="C10">
        <v>30</v>
      </c>
      <c r="D10">
        <v>0.74399999999999999</v>
      </c>
      <c r="E10">
        <v>8.5000000000000006E-2</v>
      </c>
      <c r="F10">
        <v>11.4</v>
      </c>
      <c r="G10">
        <v>66.7</v>
      </c>
      <c r="H10">
        <v>675</v>
      </c>
      <c r="I10" s="18">
        <f t="shared" si="0"/>
        <v>744</v>
      </c>
      <c r="J10" t="str">
        <f t="shared" si="1"/>
        <v>04</v>
      </c>
      <c r="K10" t="str">
        <f t="shared" si="2"/>
        <v>J</v>
      </c>
      <c r="L10" t="str">
        <f t="shared" si="3"/>
        <v>C</v>
      </c>
      <c r="M10" t="str">
        <f t="shared" si="4"/>
        <v>01</v>
      </c>
      <c r="N10" t="str">
        <f t="shared" si="5"/>
        <v>M</v>
      </c>
      <c r="O10" s="8">
        <f>VLOOKUP(raw!M10,master!$B$2:$D$17,3,FALSE)</f>
        <v>44778</v>
      </c>
      <c r="P10">
        <f t="shared" si="6"/>
        <v>4</v>
      </c>
      <c r="Q10">
        <f t="shared" si="7"/>
        <v>4</v>
      </c>
      <c r="R10" s="209">
        <f t="shared" si="8"/>
        <v>44807.485775462963</v>
      </c>
      <c r="S10">
        <f t="shared" si="9"/>
        <v>36</v>
      </c>
    </row>
    <row r="11" spans="1:19" hidden="1">
      <c r="A11" s="1">
        <v>44806.488622685189</v>
      </c>
      <c r="B11" t="s">
        <v>175</v>
      </c>
      <c r="C11">
        <v>65</v>
      </c>
      <c r="D11">
        <v>0.52500000000000002</v>
      </c>
      <c r="E11">
        <v>6.4000000000000001E-2</v>
      </c>
      <c r="F11">
        <v>12.1</v>
      </c>
      <c r="G11">
        <v>64.599999999999994</v>
      </c>
      <c r="H11">
        <v>657</v>
      </c>
      <c r="I11" s="18">
        <f t="shared" si="0"/>
        <v>525</v>
      </c>
      <c r="J11" t="str">
        <f t="shared" si="1"/>
        <v>07</v>
      </c>
      <c r="K11" t="str">
        <f t="shared" si="2"/>
        <v>J</v>
      </c>
      <c r="L11" t="str">
        <f t="shared" si="3"/>
        <v>C</v>
      </c>
      <c r="M11" t="str">
        <f t="shared" si="4"/>
        <v>01</v>
      </c>
      <c r="N11" t="str">
        <f t="shared" si="5"/>
        <v>F</v>
      </c>
      <c r="O11" s="8">
        <f>VLOOKUP(raw!M11,master!$B$2:$D$17,3,FALSE)</f>
        <v>44778</v>
      </c>
      <c r="P11">
        <f t="shared" si="6"/>
        <v>4</v>
      </c>
      <c r="Q11">
        <f t="shared" si="7"/>
        <v>7</v>
      </c>
      <c r="R11" s="209">
        <f t="shared" si="8"/>
        <v>44807.488622685189</v>
      </c>
      <c r="S11">
        <f t="shared" si="9"/>
        <v>36</v>
      </c>
    </row>
    <row r="12" spans="1:19" hidden="1">
      <c r="A12" s="1">
        <v>44806.493854166663</v>
      </c>
      <c r="B12" t="s">
        <v>176</v>
      </c>
      <c r="C12">
        <v>65</v>
      </c>
      <c r="D12">
        <v>0.51900000000000002</v>
      </c>
      <c r="E12">
        <v>6.4000000000000001E-2</v>
      </c>
      <c r="F12">
        <v>12.2</v>
      </c>
      <c r="G12">
        <v>64.599999999999994</v>
      </c>
      <c r="H12">
        <v>665</v>
      </c>
      <c r="I12" s="18">
        <f t="shared" si="0"/>
        <v>519</v>
      </c>
      <c r="J12" t="str">
        <f t="shared" si="1"/>
        <v>08</v>
      </c>
      <c r="K12" t="str">
        <f t="shared" si="2"/>
        <v>J</v>
      </c>
      <c r="L12" t="str">
        <f t="shared" si="3"/>
        <v>C</v>
      </c>
      <c r="M12" t="str">
        <f t="shared" si="4"/>
        <v>01</v>
      </c>
      <c r="N12" t="str">
        <f t="shared" si="5"/>
        <v>F</v>
      </c>
      <c r="O12" s="8">
        <f>VLOOKUP(raw!M12,master!$B$2:$D$17,3,FALSE)</f>
        <v>44778</v>
      </c>
      <c r="P12">
        <f t="shared" si="6"/>
        <v>4</v>
      </c>
      <c r="Q12">
        <f t="shared" si="7"/>
        <v>8</v>
      </c>
      <c r="R12" s="209">
        <f t="shared" si="8"/>
        <v>44807.493854166663</v>
      </c>
      <c r="S12">
        <f t="shared" si="9"/>
        <v>36</v>
      </c>
    </row>
    <row r="13" spans="1:19" hidden="1">
      <c r="A13" s="1">
        <v>44806.499224537038</v>
      </c>
      <c r="B13" t="s">
        <v>177</v>
      </c>
      <c r="C13">
        <v>30</v>
      </c>
      <c r="D13">
        <v>0.65700000000000003</v>
      </c>
      <c r="E13">
        <v>6.5000000000000002E-2</v>
      </c>
      <c r="F13">
        <v>9.9</v>
      </c>
      <c r="G13">
        <v>66.7</v>
      </c>
      <c r="H13">
        <v>635</v>
      </c>
      <c r="I13" s="18">
        <f t="shared" si="0"/>
        <v>657</v>
      </c>
      <c r="J13" t="str">
        <f t="shared" si="1"/>
        <v>05</v>
      </c>
      <c r="K13" t="str">
        <f t="shared" si="2"/>
        <v>J</v>
      </c>
      <c r="L13" t="str">
        <f t="shared" si="3"/>
        <v>C</v>
      </c>
      <c r="M13" t="str">
        <f t="shared" si="4"/>
        <v>01</v>
      </c>
      <c r="N13" t="str">
        <f t="shared" si="5"/>
        <v>M</v>
      </c>
      <c r="O13" s="8">
        <f>VLOOKUP(raw!M13,master!$B$2:$D$17,3,FALSE)</f>
        <v>44778</v>
      </c>
      <c r="P13">
        <f t="shared" si="6"/>
        <v>4</v>
      </c>
      <c r="Q13">
        <f t="shared" si="7"/>
        <v>5</v>
      </c>
      <c r="R13" s="209">
        <f t="shared" si="8"/>
        <v>44807.499224537038</v>
      </c>
      <c r="S13">
        <f t="shared" si="9"/>
        <v>36</v>
      </c>
    </row>
    <row r="14" spans="1:19" hidden="1">
      <c r="A14" s="1">
        <v>44806.502060185187</v>
      </c>
      <c r="B14" t="s">
        <v>178</v>
      </c>
      <c r="C14">
        <v>20</v>
      </c>
      <c r="D14">
        <v>0.70799999999999996</v>
      </c>
      <c r="E14">
        <v>6.5000000000000002E-2</v>
      </c>
      <c r="F14">
        <v>9.1</v>
      </c>
      <c r="G14">
        <v>80</v>
      </c>
      <c r="H14">
        <v>679</v>
      </c>
      <c r="I14" s="18">
        <f t="shared" si="0"/>
        <v>708</v>
      </c>
      <c r="J14" t="str">
        <f t="shared" si="1"/>
        <v>06</v>
      </c>
      <c r="K14" t="str">
        <f t="shared" si="2"/>
        <v>J</v>
      </c>
      <c r="L14" t="str">
        <f t="shared" si="3"/>
        <v>C</v>
      </c>
      <c r="M14" t="str">
        <f t="shared" si="4"/>
        <v>01</v>
      </c>
      <c r="N14" t="str">
        <f t="shared" si="5"/>
        <v>M</v>
      </c>
      <c r="O14" s="8">
        <f>VLOOKUP(raw!M14,master!$B$2:$D$17,3,FALSE)</f>
        <v>44778</v>
      </c>
      <c r="P14">
        <f t="shared" si="6"/>
        <v>4</v>
      </c>
      <c r="Q14">
        <f t="shared" si="7"/>
        <v>6</v>
      </c>
      <c r="R14" s="209">
        <f t="shared" si="8"/>
        <v>44807.502060185187</v>
      </c>
      <c r="S14">
        <f t="shared" si="9"/>
        <v>36</v>
      </c>
    </row>
    <row r="15" spans="1:19" hidden="1">
      <c r="A15" s="1">
        <v>44806.503842592596</v>
      </c>
      <c r="B15" t="s">
        <v>179</v>
      </c>
      <c r="C15">
        <v>20</v>
      </c>
      <c r="D15">
        <v>0.68899999999999995</v>
      </c>
      <c r="E15">
        <v>9.4E-2</v>
      </c>
      <c r="F15">
        <v>13.6</v>
      </c>
      <c r="G15">
        <v>50</v>
      </c>
      <c r="H15">
        <v>735</v>
      </c>
      <c r="I15" s="18">
        <f t="shared" si="0"/>
        <v>689</v>
      </c>
      <c r="J15" t="str">
        <f t="shared" si="1"/>
        <v>07</v>
      </c>
      <c r="K15" t="str">
        <f t="shared" si="2"/>
        <v>J</v>
      </c>
      <c r="L15" t="str">
        <f t="shared" si="3"/>
        <v>C</v>
      </c>
      <c r="M15" t="str">
        <f t="shared" si="4"/>
        <v>01</v>
      </c>
      <c r="N15" t="str">
        <f t="shared" si="5"/>
        <v>M</v>
      </c>
      <c r="O15" s="8">
        <f>VLOOKUP(raw!M15,master!$B$2:$D$17,3,FALSE)</f>
        <v>44778</v>
      </c>
      <c r="P15">
        <f t="shared" si="6"/>
        <v>4</v>
      </c>
      <c r="Q15">
        <f t="shared" si="7"/>
        <v>7</v>
      </c>
      <c r="R15" s="209">
        <f t="shared" si="8"/>
        <v>44807.503842592596</v>
      </c>
      <c r="S15">
        <f t="shared" si="9"/>
        <v>36</v>
      </c>
    </row>
    <row r="16" spans="1:19" hidden="1">
      <c r="A16" s="1">
        <v>44806.505995370368</v>
      </c>
      <c r="B16" t="s">
        <v>180</v>
      </c>
      <c r="C16">
        <v>65</v>
      </c>
      <c r="D16">
        <v>0.52100000000000002</v>
      </c>
      <c r="E16">
        <v>7.1999999999999995E-2</v>
      </c>
      <c r="F16">
        <v>13.8</v>
      </c>
      <c r="G16">
        <v>49.2</v>
      </c>
      <c r="H16">
        <v>731</v>
      </c>
      <c r="I16" s="18">
        <f t="shared" si="0"/>
        <v>521</v>
      </c>
      <c r="J16" t="str">
        <f t="shared" si="1"/>
        <v>16</v>
      </c>
      <c r="K16" t="str">
        <f t="shared" si="2"/>
        <v>J</v>
      </c>
      <c r="L16" t="str">
        <f t="shared" si="3"/>
        <v>C</v>
      </c>
      <c r="M16" t="str">
        <f t="shared" si="4"/>
        <v>01</v>
      </c>
      <c r="N16" t="str">
        <f t="shared" si="5"/>
        <v>F</v>
      </c>
      <c r="O16" s="8">
        <f>VLOOKUP(raw!M16,master!$B$2:$D$17,3,FALSE)</f>
        <v>44778</v>
      </c>
      <c r="P16">
        <f t="shared" si="6"/>
        <v>4</v>
      </c>
      <c r="Q16">
        <f t="shared" si="7"/>
        <v>16</v>
      </c>
      <c r="R16" s="209">
        <f t="shared" si="8"/>
        <v>44807.505995370368</v>
      </c>
      <c r="S16">
        <f t="shared" si="9"/>
        <v>36</v>
      </c>
    </row>
    <row r="17" spans="1:19" hidden="1">
      <c r="A17" s="1">
        <v>44806.510914351849</v>
      </c>
      <c r="B17" t="s">
        <v>181</v>
      </c>
      <c r="C17">
        <v>65</v>
      </c>
      <c r="D17">
        <v>0.52800000000000002</v>
      </c>
      <c r="E17">
        <v>6.8000000000000005E-2</v>
      </c>
      <c r="F17">
        <v>12.9</v>
      </c>
      <c r="G17">
        <v>61.5</v>
      </c>
      <c r="H17">
        <v>631</v>
      </c>
      <c r="I17" s="18">
        <f t="shared" si="0"/>
        <v>528</v>
      </c>
      <c r="J17" t="str">
        <f t="shared" si="1"/>
        <v>15</v>
      </c>
      <c r="K17" t="str">
        <f t="shared" si="2"/>
        <v>J</v>
      </c>
      <c r="L17" t="str">
        <f t="shared" si="3"/>
        <v>C</v>
      </c>
      <c r="M17" t="str">
        <f t="shared" si="4"/>
        <v>01</v>
      </c>
      <c r="N17" t="str">
        <f t="shared" si="5"/>
        <v>F</v>
      </c>
      <c r="O17" s="8">
        <f>VLOOKUP(raw!M17,master!$B$2:$D$17,3,FALSE)</f>
        <v>44778</v>
      </c>
      <c r="P17">
        <f t="shared" si="6"/>
        <v>4</v>
      </c>
      <c r="Q17">
        <f t="shared" si="7"/>
        <v>15</v>
      </c>
      <c r="R17" s="209">
        <f t="shared" si="8"/>
        <v>44807.510914351849</v>
      </c>
      <c r="S17">
        <f t="shared" si="9"/>
        <v>36</v>
      </c>
    </row>
    <row r="18" spans="1:19" hidden="1">
      <c r="A18" s="1">
        <v>44806.516342592593</v>
      </c>
      <c r="B18" t="s">
        <v>182</v>
      </c>
      <c r="C18">
        <v>65</v>
      </c>
      <c r="D18">
        <v>0.50800000000000001</v>
      </c>
      <c r="E18">
        <v>7.0999999999999994E-2</v>
      </c>
      <c r="F18">
        <v>14</v>
      </c>
      <c r="G18">
        <v>47.7</v>
      </c>
      <c r="H18">
        <v>674</v>
      </c>
      <c r="I18" s="18">
        <f t="shared" si="0"/>
        <v>508</v>
      </c>
      <c r="J18" t="str">
        <f t="shared" si="1"/>
        <v>14</v>
      </c>
      <c r="K18" t="str">
        <f t="shared" si="2"/>
        <v>J</v>
      </c>
      <c r="L18" t="str">
        <f t="shared" si="3"/>
        <v>C</v>
      </c>
      <c r="M18" t="str">
        <f t="shared" si="4"/>
        <v>01</v>
      </c>
      <c r="N18" t="str">
        <f t="shared" si="5"/>
        <v>F</v>
      </c>
      <c r="O18" s="8">
        <f>VLOOKUP(raw!M18,master!$B$2:$D$17,3,FALSE)</f>
        <v>44778</v>
      </c>
      <c r="P18">
        <f t="shared" si="6"/>
        <v>4</v>
      </c>
      <c r="Q18">
        <f t="shared" si="7"/>
        <v>14</v>
      </c>
      <c r="R18" s="209">
        <f t="shared" si="8"/>
        <v>44807.516342592593</v>
      </c>
      <c r="S18">
        <f t="shared" si="9"/>
        <v>36</v>
      </c>
    </row>
    <row r="19" spans="1:19" hidden="1">
      <c r="A19" s="1">
        <v>44806.521550925929</v>
      </c>
      <c r="B19" t="s">
        <v>183</v>
      </c>
      <c r="C19">
        <v>65</v>
      </c>
      <c r="D19">
        <v>0.52500000000000002</v>
      </c>
      <c r="E19">
        <v>6.2E-2</v>
      </c>
      <c r="F19">
        <v>11.8</v>
      </c>
      <c r="G19">
        <v>64.599999999999994</v>
      </c>
      <c r="H19">
        <v>643</v>
      </c>
      <c r="I19" s="18">
        <f t="shared" si="0"/>
        <v>525</v>
      </c>
      <c r="J19" t="str">
        <f t="shared" si="1"/>
        <v>13</v>
      </c>
      <c r="K19" t="str">
        <f t="shared" ref="K19:K24" si="10">LEFT(B19,1)</f>
        <v>J</v>
      </c>
      <c r="L19" t="str">
        <f t="shared" ref="L19:L24" si="11">MID(B19,2,1)</f>
        <v>C</v>
      </c>
      <c r="M19" t="str">
        <f t="shared" ref="M19:M24" si="12">MID(B19,3,2)</f>
        <v>01</v>
      </c>
      <c r="N19" t="str">
        <f t="shared" ref="N19:N24" si="13">MID(B19,5,1)</f>
        <v>F</v>
      </c>
      <c r="O19" s="8">
        <f>VLOOKUP(raw!M19,master!$B$2:$D$17,3,FALSE)</f>
        <v>44778</v>
      </c>
      <c r="P19">
        <f t="shared" si="6"/>
        <v>4</v>
      </c>
      <c r="Q19">
        <f t="shared" si="7"/>
        <v>13</v>
      </c>
      <c r="R19" s="209">
        <f t="shared" si="8"/>
        <v>44807.521550925929</v>
      </c>
      <c r="S19">
        <f t="shared" si="9"/>
        <v>36</v>
      </c>
    </row>
    <row r="20" spans="1:19" hidden="1">
      <c r="A20" s="1">
        <v>44806.527245370373</v>
      </c>
      <c r="B20" t="s">
        <v>184</v>
      </c>
      <c r="C20">
        <v>65</v>
      </c>
      <c r="D20">
        <v>0.51500000000000001</v>
      </c>
      <c r="E20">
        <v>7.0000000000000007E-2</v>
      </c>
      <c r="F20">
        <v>13.7</v>
      </c>
      <c r="G20">
        <v>47.7</v>
      </c>
      <c r="H20">
        <v>680</v>
      </c>
      <c r="I20" s="18">
        <f t="shared" si="0"/>
        <v>515</v>
      </c>
      <c r="J20" t="str">
        <f t="shared" si="1"/>
        <v>12</v>
      </c>
      <c r="K20" t="str">
        <f t="shared" si="10"/>
        <v>J</v>
      </c>
      <c r="L20" t="str">
        <f t="shared" si="11"/>
        <v>C</v>
      </c>
      <c r="M20" t="str">
        <f t="shared" si="12"/>
        <v>01</v>
      </c>
      <c r="N20" t="str">
        <f t="shared" si="13"/>
        <v>F</v>
      </c>
      <c r="O20" s="8">
        <f>VLOOKUP(raw!M20,master!$B$2:$D$17,3,FALSE)</f>
        <v>44778</v>
      </c>
      <c r="P20">
        <f t="shared" si="6"/>
        <v>4</v>
      </c>
      <c r="Q20">
        <f t="shared" si="7"/>
        <v>12</v>
      </c>
      <c r="R20" s="209">
        <f t="shared" si="8"/>
        <v>44807.527245370373</v>
      </c>
      <c r="S20">
        <f t="shared" si="9"/>
        <v>36</v>
      </c>
    </row>
    <row r="21" spans="1:19" hidden="1">
      <c r="A21" s="1">
        <v>44806.532592592594</v>
      </c>
      <c r="B21" t="s">
        <v>185</v>
      </c>
      <c r="C21">
        <v>65</v>
      </c>
      <c r="D21">
        <v>0.42899999999999999</v>
      </c>
      <c r="E21">
        <v>7.8E-2</v>
      </c>
      <c r="F21">
        <v>18.2</v>
      </c>
      <c r="G21">
        <v>35.4</v>
      </c>
      <c r="H21">
        <v>648</v>
      </c>
      <c r="I21" s="18">
        <f t="shared" si="0"/>
        <v>429</v>
      </c>
      <c r="J21" t="str">
        <f t="shared" si="1"/>
        <v>11</v>
      </c>
      <c r="K21" t="str">
        <f t="shared" si="10"/>
        <v>J</v>
      </c>
      <c r="L21" t="str">
        <f t="shared" si="11"/>
        <v>C</v>
      </c>
      <c r="M21" t="str">
        <f t="shared" si="12"/>
        <v>01</v>
      </c>
      <c r="N21" t="str">
        <f t="shared" si="13"/>
        <v>F</v>
      </c>
      <c r="O21" s="8">
        <f>VLOOKUP(raw!M21,master!$B$2:$D$17,3,FALSE)</f>
        <v>44778</v>
      </c>
      <c r="P21">
        <f t="shared" si="6"/>
        <v>4</v>
      </c>
      <c r="Q21">
        <f t="shared" si="7"/>
        <v>11</v>
      </c>
      <c r="R21" s="209">
        <f t="shared" si="8"/>
        <v>44807.532592592594</v>
      </c>
      <c r="S21">
        <f t="shared" si="9"/>
        <v>36</v>
      </c>
    </row>
    <row r="22" spans="1:19" hidden="1">
      <c r="A22" s="1">
        <v>44806.538391203707</v>
      </c>
      <c r="B22" t="s">
        <v>186</v>
      </c>
      <c r="C22">
        <v>75</v>
      </c>
      <c r="D22">
        <v>0.495</v>
      </c>
      <c r="E22">
        <v>7.1999999999999995E-2</v>
      </c>
      <c r="F22">
        <v>14.5</v>
      </c>
      <c r="G22">
        <v>56</v>
      </c>
      <c r="H22">
        <v>625</v>
      </c>
      <c r="I22" s="18">
        <f t="shared" si="0"/>
        <v>495</v>
      </c>
      <c r="J22" t="str">
        <f t="shared" si="1"/>
        <v>10</v>
      </c>
      <c r="K22" t="str">
        <f t="shared" si="10"/>
        <v>J</v>
      </c>
      <c r="L22" t="str">
        <f t="shared" si="11"/>
        <v>C</v>
      </c>
      <c r="M22" t="str">
        <f t="shared" si="12"/>
        <v>01</v>
      </c>
      <c r="N22" t="str">
        <f t="shared" si="13"/>
        <v>F</v>
      </c>
      <c r="O22" s="8">
        <f>VLOOKUP(raw!M22,master!$B$2:$D$17,3,FALSE)</f>
        <v>44778</v>
      </c>
      <c r="P22">
        <f t="shared" si="6"/>
        <v>4</v>
      </c>
      <c r="Q22">
        <f t="shared" si="7"/>
        <v>10</v>
      </c>
      <c r="R22" s="209">
        <f t="shared" si="8"/>
        <v>44807.538391203707</v>
      </c>
      <c r="S22">
        <f t="shared" si="9"/>
        <v>36</v>
      </c>
    </row>
    <row r="23" spans="1:19" hidden="1">
      <c r="A23" s="1">
        <v>44806.545601851853</v>
      </c>
      <c r="B23" t="s">
        <v>187</v>
      </c>
      <c r="C23">
        <v>75</v>
      </c>
      <c r="D23">
        <v>0.51200000000000001</v>
      </c>
      <c r="E23">
        <v>7.8E-2</v>
      </c>
      <c r="F23">
        <v>15.3</v>
      </c>
      <c r="G23">
        <v>52</v>
      </c>
      <c r="H23">
        <v>571</v>
      </c>
      <c r="I23" s="18">
        <f t="shared" si="0"/>
        <v>512</v>
      </c>
      <c r="J23" t="str">
        <f t="shared" si="1"/>
        <v>09</v>
      </c>
      <c r="K23" t="str">
        <f t="shared" si="10"/>
        <v>J</v>
      </c>
      <c r="L23" t="str">
        <f t="shared" si="11"/>
        <v>C</v>
      </c>
      <c r="M23" t="str">
        <f t="shared" si="12"/>
        <v>01</v>
      </c>
      <c r="N23" t="str">
        <f t="shared" si="13"/>
        <v>F</v>
      </c>
      <c r="O23" s="8">
        <f>VLOOKUP(raw!M23,master!$B$2:$D$17,3,FALSE)</f>
        <v>44778</v>
      </c>
      <c r="P23">
        <f t="shared" si="6"/>
        <v>4</v>
      </c>
      <c r="Q23">
        <f t="shared" si="7"/>
        <v>9</v>
      </c>
      <c r="R23" s="209">
        <f t="shared" si="8"/>
        <v>44807.545601851853</v>
      </c>
      <c r="S23">
        <f t="shared" si="9"/>
        <v>36</v>
      </c>
    </row>
    <row r="24" spans="1:19" hidden="1">
      <c r="A24" s="1">
        <v>44806.606898148151</v>
      </c>
      <c r="B24" t="s">
        <v>188</v>
      </c>
      <c r="C24">
        <v>20</v>
      </c>
      <c r="D24">
        <v>0.72</v>
      </c>
      <c r="E24">
        <v>7.0000000000000007E-2</v>
      </c>
      <c r="F24">
        <v>9.6999999999999993</v>
      </c>
      <c r="G24">
        <v>65</v>
      </c>
      <c r="H24">
        <v>545</v>
      </c>
      <c r="I24" s="18">
        <f t="shared" si="0"/>
        <v>720</v>
      </c>
      <c r="J24" t="str">
        <f t="shared" si="1"/>
        <v>02</v>
      </c>
      <c r="K24" t="str">
        <f t="shared" si="10"/>
        <v>J</v>
      </c>
      <c r="L24" t="str">
        <f t="shared" si="11"/>
        <v>C</v>
      </c>
      <c r="M24" t="str">
        <f t="shared" si="12"/>
        <v>02</v>
      </c>
      <c r="N24" t="str">
        <f t="shared" si="13"/>
        <v>M</v>
      </c>
      <c r="O24" s="8">
        <f>VLOOKUP(raw!M24,master!$B$2:$D$17,3,FALSE)</f>
        <v>44778</v>
      </c>
      <c r="P24">
        <f t="shared" si="6"/>
        <v>4</v>
      </c>
      <c r="Q24">
        <f t="shared" si="7"/>
        <v>2</v>
      </c>
      <c r="R24" s="209">
        <f t="shared" si="8"/>
        <v>44807.606898148151</v>
      </c>
      <c r="S24">
        <f t="shared" si="9"/>
        <v>36</v>
      </c>
    </row>
    <row r="25" spans="1:19" hidden="1">
      <c r="A25" s="1">
        <v>44806.609282407408</v>
      </c>
      <c r="B25" t="s">
        <v>189</v>
      </c>
      <c r="C25">
        <v>20</v>
      </c>
      <c r="D25">
        <v>0.71599999999999997</v>
      </c>
      <c r="E25">
        <v>0.1</v>
      </c>
      <c r="F25">
        <v>14</v>
      </c>
      <c r="G25">
        <v>50</v>
      </c>
      <c r="H25">
        <v>686</v>
      </c>
      <c r="I25" s="18">
        <f t="shared" si="0"/>
        <v>716</v>
      </c>
      <c r="J25" t="str">
        <f t="shared" si="1"/>
        <v>03</v>
      </c>
      <c r="K25" t="str">
        <f t="shared" ref="K25:K30" si="14">LEFT(B25,1)</f>
        <v>J</v>
      </c>
      <c r="L25" t="str">
        <f t="shared" ref="L25:L30" si="15">MID(B25,2,1)</f>
        <v>C</v>
      </c>
      <c r="M25" t="str">
        <f t="shared" ref="M25:M30" si="16">MID(B25,3,2)</f>
        <v>02</v>
      </c>
      <c r="N25" t="str">
        <f t="shared" ref="N25:N30" si="17">MID(B25,5,1)</f>
        <v>M</v>
      </c>
      <c r="O25" s="8">
        <f>VLOOKUP(raw!M25,master!$B$2:$D$17,3,FALSE)</f>
        <v>44778</v>
      </c>
      <c r="P25">
        <f t="shared" si="6"/>
        <v>4</v>
      </c>
      <c r="Q25">
        <f t="shared" si="7"/>
        <v>3</v>
      </c>
      <c r="R25" s="209">
        <f t="shared" si="8"/>
        <v>44807.609282407408</v>
      </c>
      <c r="S25">
        <f t="shared" si="9"/>
        <v>36</v>
      </c>
    </row>
    <row r="26" spans="1:19" hidden="1">
      <c r="A26" s="1">
        <v>44806.611203703702</v>
      </c>
      <c r="B26" t="s">
        <v>190</v>
      </c>
      <c r="C26">
        <v>30</v>
      </c>
      <c r="D26">
        <v>0.69199999999999995</v>
      </c>
      <c r="E26">
        <v>7.8E-2</v>
      </c>
      <c r="F26">
        <v>11.2</v>
      </c>
      <c r="G26">
        <v>60</v>
      </c>
      <c r="H26">
        <v>730</v>
      </c>
      <c r="I26" s="18">
        <f t="shared" si="0"/>
        <v>692</v>
      </c>
      <c r="J26" t="str">
        <f t="shared" si="1"/>
        <v>04</v>
      </c>
      <c r="K26" t="str">
        <f t="shared" si="14"/>
        <v>J</v>
      </c>
      <c r="L26" t="str">
        <f t="shared" si="15"/>
        <v>C</v>
      </c>
      <c r="M26" t="str">
        <f t="shared" si="16"/>
        <v>02</v>
      </c>
      <c r="N26" t="str">
        <f t="shared" si="17"/>
        <v>M</v>
      </c>
      <c r="O26" s="8">
        <f>VLOOKUP(raw!M26,master!$B$2:$D$17,3,FALSE)</f>
        <v>44778</v>
      </c>
      <c r="P26">
        <f t="shared" si="6"/>
        <v>4</v>
      </c>
      <c r="Q26">
        <f t="shared" si="7"/>
        <v>4</v>
      </c>
      <c r="R26" s="209">
        <f t="shared" si="8"/>
        <v>44807.611203703702</v>
      </c>
      <c r="S26">
        <f t="shared" si="9"/>
        <v>36</v>
      </c>
    </row>
    <row r="27" spans="1:19" hidden="1">
      <c r="A27" s="1">
        <v>44806.61347222222</v>
      </c>
      <c r="B27" t="s">
        <v>191</v>
      </c>
      <c r="C27">
        <v>30</v>
      </c>
      <c r="D27">
        <v>0.67600000000000005</v>
      </c>
      <c r="E27">
        <v>9.1999999999999998E-2</v>
      </c>
      <c r="F27">
        <v>13.6</v>
      </c>
      <c r="G27">
        <v>66.7</v>
      </c>
      <c r="H27">
        <v>635</v>
      </c>
      <c r="I27" s="18">
        <f t="shared" si="0"/>
        <v>676</v>
      </c>
      <c r="J27" t="str">
        <f t="shared" si="1"/>
        <v>05</v>
      </c>
      <c r="K27" t="str">
        <f t="shared" si="14"/>
        <v>J</v>
      </c>
      <c r="L27" t="str">
        <f t="shared" si="15"/>
        <v>C</v>
      </c>
      <c r="M27" t="str">
        <f t="shared" si="16"/>
        <v>02</v>
      </c>
      <c r="N27" t="str">
        <f t="shared" si="17"/>
        <v>M</v>
      </c>
      <c r="O27" s="8">
        <f>VLOOKUP(raw!M27,master!$B$2:$D$17,3,FALSE)</f>
        <v>44778</v>
      </c>
      <c r="P27">
        <f t="shared" si="6"/>
        <v>4</v>
      </c>
      <c r="Q27">
        <f t="shared" si="7"/>
        <v>5</v>
      </c>
      <c r="R27" s="209">
        <f t="shared" si="8"/>
        <v>44807.61347222222</v>
      </c>
      <c r="S27">
        <f t="shared" si="9"/>
        <v>36</v>
      </c>
    </row>
    <row r="28" spans="1:19" hidden="1">
      <c r="A28" s="1">
        <v>44806.616041666668</v>
      </c>
      <c r="B28" t="s">
        <v>192</v>
      </c>
      <c r="C28">
        <v>20</v>
      </c>
      <c r="D28">
        <v>0.73799999999999999</v>
      </c>
      <c r="E28">
        <v>7.3999999999999996E-2</v>
      </c>
      <c r="F28">
        <v>10</v>
      </c>
      <c r="G28">
        <v>80</v>
      </c>
      <c r="H28">
        <v>649</v>
      </c>
      <c r="I28" s="18">
        <f t="shared" si="0"/>
        <v>738</v>
      </c>
      <c r="J28" t="str">
        <f t="shared" si="1"/>
        <v>06</v>
      </c>
      <c r="K28" t="str">
        <f t="shared" si="14"/>
        <v>J</v>
      </c>
      <c r="L28" t="str">
        <f t="shared" si="15"/>
        <v>C</v>
      </c>
      <c r="M28" t="str">
        <f t="shared" si="16"/>
        <v>02</v>
      </c>
      <c r="N28" t="str">
        <f t="shared" si="17"/>
        <v>M</v>
      </c>
      <c r="O28" s="8">
        <f>VLOOKUP(raw!M28,master!$B$2:$D$17,3,FALSE)</f>
        <v>44778</v>
      </c>
      <c r="P28">
        <f t="shared" si="6"/>
        <v>4</v>
      </c>
      <c r="Q28">
        <f t="shared" si="7"/>
        <v>6</v>
      </c>
      <c r="R28" s="209">
        <f t="shared" si="8"/>
        <v>44807.616041666668</v>
      </c>
      <c r="S28">
        <f t="shared" si="9"/>
        <v>36</v>
      </c>
    </row>
    <row r="29" spans="1:19" hidden="1">
      <c r="A29" s="1">
        <v>44806.617847222224</v>
      </c>
      <c r="B29" t="s">
        <v>193</v>
      </c>
      <c r="C29">
        <v>20</v>
      </c>
      <c r="D29">
        <v>0.71599999999999997</v>
      </c>
      <c r="E29">
        <v>8.4000000000000005E-2</v>
      </c>
      <c r="F29">
        <v>11.8</v>
      </c>
      <c r="G29">
        <v>55</v>
      </c>
      <c r="H29">
        <v>679</v>
      </c>
      <c r="I29" s="18">
        <f t="shared" si="0"/>
        <v>716</v>
      </c>
      <c r="J29" t="str">
        <f t="shared" si="1"/>
        <v>07</v>
      </c>
      <c r="K29" t="str">
        <f t="shared" si="14"/>
        <v>J</v>
      </c>
      <c r="L29" t="str">
        <f t="shared" si="15"/>
        <v>C</v>
      </c>
      <c r="M29" t="str">
        <f t="shared" si="16"/>
        <v>02</v>
      </c>
      <c r="N29" t="str">
        <f t="shared" si="17"/>
        <v>M</v>
      </c>
      <c r="O29" s="8">
        <f>VLOOKUP(raw!M29,master!$B$2:$D$17,3,FALSE)</f>
        <v>44778</v>
      </c>
      <c r="P29">
        <f t="shared" si="6"/>
        <v>4</v>
      </c>
      <c r="Q29">
        <f t="shared" si="7"/>
        <v>7</v>
      </c>
      <c r="R29" s="209">
        <f t="shared" si="8"/>
        <v>44807.617847222224</v>
      </c>
      <c r="S29">
        <f t="shared" si="9"/>
        <v>36</v>
      </c>
    </row>
    <row r="30" spans="1:19" hidden="1">
      <c r="A30" s="1">
        <v>44806.620509259257</v>
      </c>
      <c r="B30" t="s">
        <v>194</v>
      </c>
      <c r="C30">
        <v>65</v>
      </c>
      <c r="D30">
        <v>0.47499999999999998</v>
      </c>
      <c r="E30">
        <v>6.6000000000000003E-2</v>
      </c>
      <c r="F30">
        <v>13.9</v>
      </c>
      <c r="G30">
        <v>56.9</v>
      </c>
      <c r="H30">
        <v>672</v>
      </c>
      <c r="I30" s="18">
        <f t="shared" si="0"/>
        <v>475</v>
      </c>
      <c r="J30" t="str">
        <f t="shared" si="1"/>
        <v>16</v>
      </c>
      <c r="K30" t="str">
        <f t="shared" si="14"/>
        <v>J</v>
      </c>
      <c r="L30" t="str">
        <f t="shared" si="15"/>
        <v>C</v>
      </c>
      <c r="M30" t="str">
        <f t="shared" si="16"/>
        <v>02</v>
      </c>
      <c r="N30" t="str">
        <f t="shared" si="17"/>
        <v>F</v>
      </c>
      <c r="O30" s="8">
        <f>VLOOKUP(raw!M30,master!$B$2:$D$17,3,FALSE)</f>
        <v>44778</v>
      </c>
      <c r="P30">
        <f t="shared" si="6"/>
        <v>4</v>
      </c>
      <c r="Q30">
        <f t="shared" si="7"/>
        <v>16</v>
      </c>
      <c r="R30" s="209">
        <f t="shared" si="8"/>
        <v>44807.620509259257</v>
      </c>
      <c r="S30">
        <f t="shared" si="9"/>
        <v>36</v>
      </c>
    </row>
    <row r="31" spans="1:19" hidden="1">
      <c r="A31" s="1">
        <v>44806.625659722224</v>
      </c>
      <c r="B31" t="s">
        <v>195</v>
      </c>
      <c r="C31">
        <v>65</v>
      </c>
      <c r="D31">
        <v>0.48699999999999999</v>
      </c>
      <c r="E31">
        <v>0.06</v>
      </c>
      <c r="F31">
        <v>12.4</v>
      </c>
      <c r="G31">
        <v>49.2</v>
      </c>
      <c r="H31">
        <v>581</v>
      </c>
      <c r="I31" s="18">
        <f>D31*1000</f>
        <v>487</v>
      </c>
      <c r="J31" t="str">
        <f>RIGHT(B31,2)</f>
        <v>15</v>
      </c>
      <c r="K31" t="str">
        <f t="shared" ref="K31:K47" si="18">LEFT(B31,1)</f>
        <v>J</v>
      </c>
      <c r="L31" t="str">
        <f t="shared" ref="L31:L47" si="19">MID(B31,2,1)</f>
        <v>C</v>
      </c>
      <c r="M31" t="str">
        <f t="shared" ref="M31:M47" si="20">MID(B31,3,2)</f>
        <v>02</v>
      </c>
      <c r="N31" t="str">
        <f t="shared" ref="N31:N47" si="21">MID(B31,5,1)</f>
        <v>F</v>
      </c>
      <c r="O31" s="8">
        <f>VLOOKUP(raw!M31,master!$B$2:$D$17,3,FALSE)</f>
        <v>44778</v>
      </c>
      <c r="P31">
        <f t="shared" si="6"/>
        <v>4</v>
      </c>
      <c r="Q31">
        <f t="shared" si="7"/>
        <v>15</v>
      </c>
      <c r="R31" s="209">
        <f t="shared" si="8"/>
        <v>44807.625659722224</v>
      </c>
      <c r="S31">
        <f t="shared" si="9"/>
        <v>36</v>
      </c>
    </row>
    <row r="32" spans="1:19" hidden="1">
      <c r="A32" s="1">
        <v>44806.63212962963</v>
      </c>
      <c r="B32" t="s">
        <v>196</v>
      </c>
      <c r="C32">
        <v>65</v>
      </c>
      <c r="D32">
        <v>0.46300000000000002</v>
      </c>
      <c r="E32">
        <v>6.5000000000000002E-2</v>
      </c>
      <c r="F32">
        <v>14</v>
      </c>
      <c r="G32">
        <v>46.2</v>
      </c>
      <c r="H32">
        <v>650</v>
      </c>
      <c r="I32" s="18">
        <f t="shared" ref="I32:I70" si="22">D32*1000</f>
        <v>463</v>
      </c>
      <c r="J32" t="str">
        <f t="shared" ref="J32:J70" si="23">RIGHT(B32,2)</f>
        <v>14</v>
      </c>
      <c r="K32" t="str">
        <f t="shared" si="18"/>
        <v>J</v>
      </c>
      <c r="L32" t="str">
        <f t="shared" si="19"/>
        <v>C</v>
      </c>
      <c r="M32" t="str">
        <f t="shared" si="20"/>
        <v>02</v>
      </c>
      <c r="N32" t="str">
        <f t="shared" si="21"/>
        <v>F</v>
      </c>
      <c r="O32" s="8">
        <f>VLOOKUP(raw!M32,master!$B$2:$D$17,3,FALSE)</f>
        <v>44778</v>
      </c>
      <c r="P32">
        <f t="shared" si="6"/>
        <v>4</v>
      </c>
      <c r="Q32">
        <f t="shared" si="7"/>
        <v>14</v>
      </c>
      <c r="R32" s="209">
        <f t="shared" si="8"/>
        <v>44807.63212962963</v>
      </c>
      <c r="S32">
        <f t="shared" si="9"/>
        <v>36</v>
      </c>
    </row>
    <row r="33" spans="1:19" hidden="1">
      <c r="A33" s="1">
        <v>44806.63863425926</v>
      </c>
      <c r="B33" t="s">
        <v>197</v>
      </c>
      <c r="C33">
        <v>65</v>
      </c>
      <c r="D33">
        <v>0.503</v>
      </c>
      <c r="E33">
        <v>6.0999999999999999E-2</v>
      </c>
      <c r="F33">
        <v>12.1</v>
      </c>
      <c r="G33">
        <v>67.7</v>
      </c>
      <c r="H33">
        <v>641</v>
      </c>
      <c r="I33" s="18">
        <f t="shared" si="22"/>
        <v>503</v>
      </c>
      <c r="J33" t="str">
        <f t="shared" si="23"/>
        <v>13</v>
      </c>
      <c r="K33" t="str">
        <f t="shared" si="18"/>
        <v>J</v>
      </c>
      <c r="L33" t="str">
        <f t="shared" si="19"/>
        <v>C</v>
      </c>
      <c r="M33" t="str">
        <f t="shared" si="20"/>
        <v>02</v>
      </c>
      <c r="N33" t="str">
        <f t="shared" si="21"/>
        <v>F</v>
      </c>
      <c r="O33" s="8">
        <f>VLOOKUP(raw!M33,master!$B$2:$D$17,3,FALSE)</f>
        <v>44778</v>
      </c>
      <c r="P33">
        <f t="shared" si="6"/>
        <v>4</v>
      </c>
      <c r="Q33">
        <f t="shared" si="7"/>
        <v>13</v>
      </c>
      <c r="R33" s="209">
        <f t="shared" si="8"/>
        <v>44807.63863425926</v>
      </c>
      <c r="S33">
        <f t="shared" si="9"/>
        <v>36</v>
      </c>
    </row>
    <row r="34" spans="1:19" hidden="1">
      <c r="A34" s="1">
        <v>44806.644247685188</v>
      </c>
      <c r="B34" t="s">
        <v>198</v>
      </c>
      <c r="C34">
        <v>65</v>
      </c>
      <c r="D34">
        <v>0.48299999999999998</v>
      </c>
      <c r="E34">
        <v>6.9000000000000006E-2</v>
      </c>
      <c r="F34">
        <v>14.3</v>
      </c>
      <c r="G34">
        <v>47.7</v>
      </c>
      <c r="H34">
        <v>627</v>
      </c>
      <c r="I34" s="18">
        <f t="shared" si="22"/>
        <v>483</v>
      </c>
      <c r="J34" t="str">
        <f t="shared" si="23"/>
        <v>12</v>
      </c>
      <c r="K34" t="str">
        <f t="shared" si="18"/>
        <v>J</v>
      </c>
      <c r="L34" t="str">
        <f t="shared" si="19"/>
        <v>C</v>
      </c>
      <c r="M34" t="str">
        <f t="shared" si="20"/>
        <v>02</v>
      </c>
      <c r="N34" t="str">
        <f t="shared" si="21"/>
        <v>F</v>
      </c>
      <c r="O34" s="8">
        <f>VLOOKUP(raw!M34,master!$B$2:$D$17,3,FALSE)</f>
        <v>44778</v>
      </c>
      <c r="P34">
        <f t="shared" si="6"/>
        <v>4</v>
      </c>
      <c r="Q34">
        <f t="shared" si="7"/>
        <v>12</v>
      </c>
      <c r="R34" s="209">
        <f t="shared" si="8"/>
        <v>44807.644247685188</v>
      </c>
      <c r="S34">
        <f t="shared" si="9"/>
        <v>36</v>
      </c>
    </row>
    <row r="35" spans="1:19" hidden="1">
      <c r="A35" s="1">
        <v>44806.650254629632</v>
      </c>
      <c r="B35" t="s">
        <v>199</v>
      </c>
      <c r="C35">
        <v>65</v>
      </c>
      <c r="D35">
        <v>0.49</v>
      </c>
      <c r="E35">
        <v>5.7000000000000002E-2</v>
      </c>
      <c r="F35">
        <v>11.7</v>
      </c>
      <c r="G35">
        <v>63.1</v>
      </c>
      <c r="H35">
        <v>646</v>
      </c>
      <c r="I35" s="18">
        <f t="shared" si="22"/>
        <v>490</v>
      </c>
      <c r="J35" t="str">
        <f t="shared" si="23"/>
        <v>11</v>
      </c>
      <c r="K35" t="str">
        <f t="shared" si="18"/>
        <v>J</v>
      </c>
      <c r="L35" t="str">
        <f t="shared" si="19"/>
        <v>C</v>
      </c>
      <c r="M35" t="str">
        <f t="shared" si="20"/>
        <v>02</v>
      </c>
      <c r="N35" t="str">
        <f t="shared" si="21"/>
        <v>F</v>
      </c>
      <c r="O35" s="8">
        <f>VLOOKUP(raw!M35,master!$B$2:$D$17,3,FALSE)</f>
        <v>44778</v>
      </c>
      <c r="P35">
        <f t="shared" si="6"/>
        <v>4</v>
      </c>
      <c r="Q35">
        <f t="shared" si="7"/>
        <v>11</v>
      </c>
      <c r="R35" s="209">
        <f t="shared" si="8"/>
        <v>44807.650254629632</v>
      </c>
      <c r="S35">
        <f t="shared" si="9"/>
        <v>36</v>
      </c>
    </row>
    <row r="36" spans="1:19" hidden="1">
      <c r="A36" s="1">
        <v>44806.657777777778</v>
      </c>
      <c r="B36" t="s">
        <v>200</v>
      </c>
      <c r="C36">
        <v>75</v>
      </c>
      <c r="D36">
        <v>0.46</v>
      </c>
      <c r="E36">
        <v>5.5E-2</v>
      </c>
      <c r="F36">
        <v>11.9</v>
      </c>
      <c r="G36">
        <v>48</v>
      </c>
      <c r="H36">
        <v>638</v>
      </c>
      <c r="I36" s="18">
        <f t="shared" si="22"/>
        <v>460</v>
      </c>
      <c r="J36" t="str">
        <f t="shared" si="23"/>
        <v>10</v>
      </c>
      <c r="K36" t="str">
        <f t="shared" si="18"/>
        <v>J</v>
      </c>
      <c r="L36" t="str">
        <f t="shared" si="19"/>
        <v>C</v>
      </c>
      <c r="M36" t="str">
        <f t="shared" si="20"/>
        <v>02</v>
      </c>
      <c r="N36" t="str">
        <f t="shared" si="21"/>
        <v>F</v>
      </c>
      <c r="O36" s="8">
        <f>VLOOKUP(raw!M36,master!$B$2:$D$17,3,FALSE)</f>
        <v>44778</v>
      </c>
      <c r="P36">
        <f t="shared" si="6"/>
        <v>4</v>
      </c>
      <c r="Q36">
        <f t="shared" si="7"/>
        <v>10</v>
      </c>
      <c r="R36" s="209">
        <f t="shared" si="8"/>
        <v>44807.657777777778</v>
      </c>
      <c r="S36">
        <f t="shared" si="9"/>
        <v>36</v>
      </c>
    </row>
    <row r="37" spans="1:19" hidden="1">
      <c r="A37" s="1">
        <v>44806.663854166669</v>
      </c>
      <c r="B37" t="s">
        <v>201</v>
      </c>
      <c r="C37">
        <v>75</v>
      </c>
      <c r="D37">
        <v>0.46400000000000002</v>
      </c>
      <c r="E37">
        <v>6.3E-2</v>
      </c>
      <c r="F37">
        <v>13.7</v>
      </c>
      <c r="G37">
        <v>49.3</v>
      </c>
      <c r="H37">
        <v>654</v>
      </c>
      <c r="I37" s="18">
        <f t="shared" si="22"/>
        <v>464</v>
      </c>
      <c r="J37" t="str">
        <f t="shared" si="23"/>
        <v>09</v>
      </c>
      <c r="K37" t="str">
        <f t="shared" si="18"/>
        <v>J</v>
      </c>
      <c r="L37" t="str">
        <f t="shared" si="19"/>
        <v>C</v>
      </c>
      <c r="M37" t="str">
        <f t="shared" si="20"/>
        <v>02</v>
      </c>
      <c r="N37" t="str">
        <f t="shared" si="21"/>
        <v>F</v>
      </c>
      <c r="O37" s="8">
        <f>VLOOKUP(raw!M37,master!$B$2:$D$17,3,FALSE)</f>
        <v>44778</v>
      </c>
      <c r="P37">
        <f t="shared" si="6"/>
        <v>4</v>
      </c>
      <c r="Q37">
        <f t="shared" si="7"/>
        <v>9</v>
      </c>
      <c r="R37" s="209">
        <f t="shared" si="8"/>
        <v>44807.663854166669</v>
      </c>
      <c r="S37">
        <f t="shared" si="9"/>
        <v>36</v>
      </c>
    </row>
    <row r="38" spans="1:19" hidden="1">
      <c r="A38" s="1">
        <v>44806.669965277775</v>
      </c>
      <c r="B38" t="s">
        <v>202</v>
      </c>
      <c r="C38">
        <v>65</v>
      </c>
      <c r="D38">
        <v>0.48399999999999999</v>
      </c>
      <c r="E38">
        <v>0.06</v>
      </c>
      <c r="F38">
        <v>12.3</v>
      </c>
      <c r="G38">
        <v>64.599999999999994</v>
      </c>
      <c r="H38">
        <v>648</v>
      </c>
      <c r="I38" s="18">
        <f t="shared" si="22"/>
        <v>484</v>
      </c>
      <c r="J38" t="str">
        <f t="shared" si="23"/>
        <v>08</v>
      </c>
      <c r="K38" t="str">
        <f t="shared" si="18"/>
        <v>J</v>
      </c>
      <c r="L38" t="str">
        <f t="shared" si="19"/>
        <v>C</v>
      </c>
      <c r="M38" t="str">
        <f t="shared" si="20"/>
        <v>02</v>
      </c>
      <c r="N38" t="str">
        <f t="shared" si="21"/>
        <v>F</v>
      </c>
      <c r="O38" s="8">
        <f>VLOOKUP(raw!M38,master!$B$2:$D$17,3,FALSE)</f>
        <v>44778</v>
      </c>
      <c r="P38">
        <f t="shared" si="6"/>
        <v>4</v>
      </c>
      <c r="Q38">
        <f t="shared" si="7"/>
        <v>8</v>
      </c>
      <c r="R38" s="209">
        <f t="shared" si="8"/>
        <v>44807.669965277775</v>
      </c>
      <c r="S38">
        <f t="shared" si="9"/>
        <v>36</v>
      </c>
    </row>
    <row r="39" spans="1:19" hidden="1">
      <c r="A39" s="1">
        <v>44806.676145833335</v>
      </c>
      <c r="B39" t="s">
        <v>203</v>
      </c>
      <c r="C39">
        <v>65</v>
      </c>
      <c r="D39">
        <v>0.46300000000000002</v>
      </c>
      <c r="E39">
        <v>5.3999999999999999E-2</v>
      </c>
      <c r="F39">
        <v>11.7</v>
      </c>
      <c r="G39">
        <v>66.2</v>
      </c>
      <c r="H39">
        <v>676</v>
      </c>
      <c r="I39" s="18">
        <f t="shared" si="22"/>
        <v>463</v>
      </c>
      <c r="J39" t="str">
        <f t="shared" si="23"/>
        <v>07</v>
      </c>
      <c r="K39" t="str">
        <f t="shared" si="18"/>
        <v>J</v>
      </c>
      <c r="L39" t="str">
        <f t="shared" si="19"/>
        <v>C</v>
      </c>
      <c r="M39" t="str">
        <f t="shared" si="20"/>
        <v>02</v>
      </c>
      <c r="N39" t="str">
        <f t="shared" si="21"/>
        <v>F</v>
      </c>
      <c r="O39" s="8">
        <f>VLOOKUP(raw!M39,master!$B$2:$D$17,3,FALSE)</f>
        <v>44778</v>
      </c>
      <c r="P39">
        <f t="shared" si="6"/>
        <v>4</v>
      </c>
      <c r="Q39">
        <f t="shared" si="7"/>
        <v>7</v>
      </c>
      <c r="R39" s="209">
        <f t="shared" si="8"/>
        <v>44807.676145833335</v>
      </c>
      <c r="S39">
        <f t="shared" si="9"/>
        <v>36</v>
      </c>
    </row>
    <row r="40" spans="1:19" hidden="1">
      <c r="A40" s="1">
        <v>44806.681319444448</v>
      </c>
      <c r="B40" t="s">
        <v>204</v>
      </c>
      <c r="C40">
        <v>65</v>
      </c>
      <c r="D40">
        <v>0.495</v>
      </c>
      <c r="E40">
        <v>7.0999999999999994E-2</v>
      </c>
      <c r="F40">
        <v>14.4</v>
      </c>
      <c r="G40">
        <v>53.8</v>
      </c>
      <c r="H40">
        <v>646</v>
      </c>
      <c r="I40" s="18">
        <f t="shared" si="22"/>
        <v>495</v>
      </c>
      <c r="J40" t="str">
        <f t="shared" si="23"/>
        <v>06</v>
      </c>
      <c r="K40" t="str">
        <f t="shared" si="18"/>
        <v>J</v>
      </c>
      <c r="L40" t="str">
        <f t="shared" si="19"/>
        <v>C</v>
      </c>
      <c r="M40" t="str">
        <f t="shared" si="20"/>
        <v>02</v>
      </c>
      <c r="N40" t="str">
        <f t="shared" si="21"/>
        <v>F</v>
      </c>
      <c r="O40" s="8">
        <f>VLOOKUP(raw!M40,master!$B$2:$D$17,3,FALSE)</f>
        <v>44778</v>
      </c>
      <c r="P40">
        <f t="shared" si="6"/>
        <v>4</v>
      </c>
      <c r="Q40">
        <f t="shared" si="7"/>
        <v>6</v>
      </c>
      <c r="R40" s="209">
        <f t="shared" si="8"/>
        <v>44807.681319444448</v>
      </c>
      <c r="S40">
        <f t="shared" si="9"/>
        <v>36</v>
      </c>
    </row>
    <row r="41" spans="1:19" hidden="1">
      <c r="A41" s="1">
        <v>44806.686655092592</v>
      </c>
      <c r="B41" t="s">
        <v>205</v>
      </c>
      <c r="C41">
        <v>65</v>
      </c>
      <c r="D41">
        <v>0.49</v>
      </c>
      <c r="E41">
        <v>5.3999999999999999E-2</v>
      </c>
      <c r="F41">
        <v>11.1</v>
      </c>
      <c r="G41">
        <v>58.5</v>
      </c>
      <c r="H41">
        <v>609</v>
      </c>
      <c r="I41" s="18">
        <f t="shared" si="22"/>
        <v>490</v>
      </c>
      <c r="J41" t="str">
        <f t="shared" si="23"/>
        <v>05</v>
      </c>
      <c r="K41" t="str">
        <f t="shared" si="18"/>
        <v>J</v>
      </c>
      <c r="L41" t="str">
        <f t="shared" si="19"/>
        <v>C</v>
      </c>
      <c r="M41" t="str">
        <f t="shared" si="20"/>
        <v>02</v>
      </c>
      <c r="N41" t="str">
        <f t="shared" si="21"/>
        <v>F</v>
      </c>
      <c r="O41" s="8">
        <f>VLOOKUP(raw!M41,master!$B$2:$D$17,3,FALSE)</f>
        <v>44778</v>
      </c>
      <c r="P41">
        <f t="shared" si="6"/>
        <v>4</v>
      </c>
      <c r="Q41">
        <f t="shared" si="7"/>
        <v>5</v>
      </c>
      <c r="R41" s="209">
        <f t="shared" si="8"/>
        <v>44807.686655092592</v>
      </c>
      <c r="S41">
        <f t="shared" si="9"/>
        <v>36</v>
      </c>
    </row>
    <row r="42" spans="1:19" hidden="1">
      <c r="A42" s="1">
        <v>44806.692314814813</v>
      </c>
      <c r="B42" t="s">
        <v>206</v>
      </c>
      <c r="C42">
        <v>65</v>
      </c>
      <c r="D42">
        <v>0.47799999999999998</v>
      </c>
      <c r="E42">
        <v>6.4000000000000001E-2</v>
      </c>
      <c r="F42">
        <v>13.4</v>
      </c>
      <c r="G42">
        <v>53.8</v>
      </c>
      <c r="H42">
        <v>631</v>
      </c>
      <c r="I42" s="18">
        <f t="shared" si="22"/>
        <v>478</v>
      </c>
      <c r="J42" t="str">
        <f t="shared" si="23"/>
        <v>04</v>
      </c>
      <c r="K42" t="str">
        <f t="shared" si="18"/>
        <v>J</v>
      </c>
      <c r="L42" t="str">
        <f t="shared" si="19"/>
        <v>C</v>
      </c>
      <c r="M42" t="str">
        <f t="shared" si="20"/>
        <v>02</v>
      </c>
      <c r="N42" t="str">
        <f t="shared" si="21"/>
        <v>F</v>
      </c>
      <c r="O42" s="8">
        <f>VLOOKUP(raw!M42,master!$B$2:$D$17,3,FALSE)</f>
        <v>44778</v>
      </c>
      <c r="P42">
        <f t="shared" si="6"/>
        <v>4</v>
      </c>
      <c r="Q42">
        <f t="shared" si="7"/>
        <v>4</v>
      </c>
      <c r="R42" s="209">
        <f t="shared" si="8"/>
        <v>44807.692314814813</v>
      </c>
      <c r="S42">
        <f t="shared" si="9"/>
        <v>36</v>
      </c>
    </row>
    <row r="43" spans="1:19" hidden="1">
      <c r="A43" s="1">
        <v>44806.69798611111</v>
      </c>
      <c r="B43" t="s">
        <v>207</v>
      </c>
      <c r="C43">
        <v>65</v>
      </c>
      <c r="D43">
        <v>0.47899999999999998</v>
      </c>
      <c r="E43">
        <v>6.2E-2</v>
      </c>
      <c r="F43">
        <v>12.9</v>
      </c>
      <c r="G43">
        <v>47.7</v>
      </c>
      <c r="H43">
        <v>663</v>
      </c>
      <c r="I43" s="18">
        <f t="shared" si="22"/>
        <v>479</v>
      </c>
      <c r="J43" t="str">
        <f t="shared" si="23"/>
        <v>03</v>
      </c>
      <c r="K43" t="str">
        <f t="shared" si="18"/>
        <v>J</v>
      </c>
      <c r="L43" t="str">
        <f t="shared" si="19"/>
        <v>C</v>
      </c>
      <c r="M43" t="str">
        <f t="shared" si="20"/>
        <v>02</v>
      </c>
      <c r="N43" t="str">
        <f t="shared" si="21"/>
        <v>F</v>
      </c>
      <c r="O43" s="8">
        <f>VLOOKUP(raw!M43,master!$B$2:$D$17,3,FALSE)</f>
        <v>44778</v>
      </c>
      <c r="P43">
        <f t="shared" si="6"/>
        <v>4</v>
      </c>
      <c r="Q43">
        <f t="shared" si="7"/>
        <v>3</v>
      </c>
      <c r="R43" s="209">
        <f t="shared" si="8"/>
        <v>44807.69798611111</v>
      </c>
      <c r="S43">
        <f t="shared" si="9"/>
        <v>36</v>
      </c>
    </row>
    <row r="44" spans="1:19" hidden="1">
      <c r="A44" s="1">
        <v>44806.703611111108</v>
      </c>
      <c r="B44" t="s">
        <v>208</v>
      </c>
      <c r="C44">
        <v>65</v>
      </c>
      <c r="D44">
        <v>0.45400000000000001</v>
      </c>
      <c r="E44">
        <v>5.6000000000000001E-2</v>
      </c>
      <c r="F44">
        <v>12.4</v>
      </c>
      <c r="G44">
        <v>55.4</v>
      </c>
      <c r="H44">
        <v>575</v>
      </c>
      <c r="I44" s="18">
        <f t="shared" si="22"/>
        <v>454</v>
      </c>
      <c r="J44" t="str">
        <f t="shared" si="23"/>
        <v>02</v>
      </c>
      <c r="K44" t="str">
        <f t="shared" si="18"/>
        <v>J</v>
      </c>
      <c r="L44" t="str">
        <f t="shared" si="19"/>
        <v>C</v>
      </c>
      <c r="M44" t="str">
        <f t="shared" si="20"/>
        <v>02</v>
      </c>
      <c r="N44" t="str">
        <f t="shared" si="21"/>
        <v>F</v>
      </c>
      <c r="O44" s="8">
        <f>VLOOKUP(raw!M44,master!$B$2:$D$17,3,FALSE)</f>
        <v>44778</v>
      </c>
      <c r="P44">
        <f t="shared" si="6"/>
        <v>4</v>
      </c>
      <c r="Q44">
        <f t="shared" si="7"/>
        <v>2</v>
      </c>
      <c r="R44" s="209">
        <f t="shared" si="8"/>
        <v>44807.703611111108</v>
      </c>
      <c r="S44">
        <f t="shared" si="9"/>
        <v>36</v>
      </c>
    </row>
    <row r="45" spans="1:19" hidden="1">
      <c r="A45" s="1">
        <v>44806.709641203706</v>
      </c>
      <c r="B45" t="s">
        <v>209</v>
      </c>
      <c r="C45">
        <v>65</v>
      </c>
      <c r="D45">
        <v>0.44800000000000001</v>
      </c>
      <c r="E45">
        <v>5.0999999999999997E-2</v>
      </c>
      <c r="F45">
        <v>11.3</v>
      </c>
      <c r="G45">
        <v>64.599999999999994</v>
      </c>
      <c r="H45">
        <v>600</v>
      </c>
      <c r="I45" s="18">
        <f t="shared" si="22"/>
        <v>448</v>
      </c>
      <c r="J45" t="str">
        <f t="shared" si="23"/>
        <v>01</v>
      </c>
      <c r="K45" t="str">
        <f t="shared" si="18"/>
        <v>J</v>
      </c>
      <c r="L45" t="str">
        <f t="shared" si="19"/>
        <v>C</v>
      </c>
      <c r="M45" t="str">
        <f t="shared" si="20"/>
        <v>02</v>
      </c>
      <c r="N45" t="str">
        <f t="shared" si="21"/>
        <v>F</v>
      </c>
      <c r="O45" s="8">
        <f>VLOOKUP(raw!M45,master!$B$2:$D$17,3,FALSE)</f>
        <v>44778</v>
      </c>
      <c r="P45">
        <f t="shared" si="6"/>
        <v>4</v>
      </c>
      <c r="Q45">
        <f t="shared" si="7"/>
        <v>1</v>
      </c>
      <c r="R45" s="209">
        <f t="shared" si="8"/>
        <v>44807.709641203706</v>
      </c>
      <c r="S45">
        <f t="shared" si="9"/>
        <v>36</v>
      </c>
    </row>
    <row r="46" spans="1:19" hidden="1">
      <c r="A46" s="1">
        <v>44809.357256944444</v>
      </c>
      <c r="B46" t="s">
        <v>210</v>
      </c>
      <c r="C46">
        <v>20</v>
      </c>
      <c r="D46">
        <v>0.63600000000000001</v>
      </c>
      <c r="E46">
        <v>0.10299999999999999</v>
      </c>
      <c r="F46">
        <v>16.100000000000001</v>
      </c>
      <c r="G46">
        <v>40</v>
      </c>
      <c r="H46">
        <v>389</v>
      </c>
      <c r="I46" s="18">
        <f t="shared" si="22"/>
        <v>636</v>
      </c>
      <c r="J46" t="str">
        <f t="shared" si="23"/>
        <v>02</v>
      </c>
      <c r="K46" t="str">
        <f t="shared" si="18"/>
        <v>J</v>
      </c>
      <c r="L46" t="str">
        <f t="shared" si="19"/>
        <v>C</v>
      </c>
      <c r="M46" t="str">
        <f t="shared" si="20"/>
        <v>03</v>
      </c>
      <c r="N46" t="str">
        <f t="shared" si="21"/>
        <v>M</v>
      </c>
      <c r="O46" s="8">
        <f>VLOOKUP(raw!M46,master!$B$2:$D$17,3,FALSE)</f>
        <v>44781</v>
      </c>
      <c r="P46">
        <f t="shared" si="6"/>
        <v>4</v>
      </c>
      <c r="Q46">
        <f t="shared" si="7"/>
        <v>2</v>
      </c>
      <c r="R46" s="209">
        <f t="shared" si="8"/>
        <v>44814.357256944444</v>
      </c>
      <c r="S46">
        <f t="shared" si="9"/>
        <v>37</v>
      </c>
    </row>
    <row r="47" spans="1:19" hidden="1">
      <c r="A47" s="1">
        <v>44809.360567129632</v>
      </c>
      <c r="B47" t="s">
        <v>211</v>
      </c>
      <c r="C47">
        <v>20</v>
      </c>
      <c r="D47">
        <v>0.70599999999999996</v>
      </c>
      <c r="E47">
        <v>9.1999999999999998E-2</v>
      </c>
      <c r="F47">
        <v>13.1</v>
      </c>
      <c r="G47">
        <v>40</v>
      </c>
      <c r="H47">
        <v>490</v>
      </c>
      <c r="I47" s="18">
        <f t="shared" si="22"/>
        <v>706</v>
      </c>
      <c r="J47" t="str">
        <f t="shared" si="23"/>
        <v>03</v>
      </c>
      <c r="K47" t="str">
        <f t="shared" si="18"/>
        <v>J</v>
      </c>
      <c r="L47" t="str">
        <f t="shared" si="19"/>
        <v>C</v>
      </c>
      <c r="M47" t="str">
        <f t="shared" si="20"/>
        <v>03</v>
      </c>
      <c r="N47" t="str">
        <f t="shared" si="21"/>
        <v>M</v>
      </c>
      <c r="O47" s="8">
        <f>VLOOKUP(raw!M47,master!$B$2:$D$17,3,FALSE)</f>
        <v>44781</v>
      </c>
      <c r="P47">
        <f t="shared" si="6"/>
        <v>4</v>
      </c>
      <c r="Q47">
        <f t="shared" si="7"/>
        <v>3</v>
      </c>
      <c r="R47" s="209">
        <f t="shared" si="8"/>
        <v>44814.360567129632</v>
      </c>
      <c r="S47">
        <f t="shared" si="9"/>
        <v>37</v>
      </c>
    </row>
    <row r="48" spans="1:19" hidden="1">
      <c r="A48" s="1">
        <v>44809.363368055558</v>
      </c>
      <c r="B48" t="s">
        <v>212</v>
      </c>
      <c r="C48">
        <v>20</v>
      </c>
      <c r="D48">
        <v>0.70099999999999996</v>
      </c>
      <c r="E48">
        <v>0.10199999999999999</v>
      </c>
      <c r="F48">
        <v>14.6</v>
      </c>
      <c r="G48">
        <v>45</v>
      </c>
      <c r="H48">
        <v>471</v>
      </c>
      <c r="I48" s="18">
        <f t="shared" si="22"/>
        <v>701</v>
      </c>
      <c r="J48" t="str">
        <f t="shared" si="23"/>
        <v>04</v>
      </c>
      <c r="K48" t="str">
        <f t="shared" ref="K48:K53" si="24">LEFT(B48,1)</f>
        <v>J</v>
      </c>
      <c r="L48" t="str">
        <f t="shared" ref="L48:L53" si="25">MID(B48,2,1)</f>
        <v>C</v>
      </c>
      <c r="M48" t="str">
        <f t="shared" ref="M48:M53" si="26">MID(B48,3,2)</f>
        <v>03</v>
      </c>
      <c r="N48" t="str">
        <f t="shared" ref="N48:N53" si="27">MID(B48,5,1)</f>
        <v>M</v>
      </c>
      <c r="O48" s="8">
        <f>VLOOKUP(raw!M48,master!$B$2:$D$17,3,FALSE)</f>
        <v>44781</v>
      </c>
      <c r="P48">
        <f>INT((A48-O48)/7)</f>
        <v>4</v>
      </c>
      <c r="Q48">
        <f t="shared" si="7"/>
        <v>4</v>
      </c>
      <c r="R48" s="209">
        <f t="shared" si="8"/>
        <v>44814.363368055558</v>
      </c>
      <c r="S48">
        <f t="shared" si="9"/>
        <v>37</v>
      </c>
    </row>
    <row r="49" spans="1:19" hidden="1">
      <c r="A49" s="1">
        <v>44809.366493055553</v>
      </c>
      <c r="B49" t="s">
        <v>213</v>
      </c>
      <c r="C49">
        <v>20</v>
      </c>
      <c r="D49">
        <v>0.69699999999999995</v>
      </c>
      <c r="E49">
        <v>0.08</v>
      </c>
      <c r="F49">
        <v>11.5</v>
      </c>
      <c r="G49">
        <v>60</v>
      </c>
      <c r="H49">
        <v>493</v>
      </c>
      <c r="I49" s="18">
        <f t="shared" si="22"/>
        <v>697</v>
      </c>
      <c r="J49" t="str">
        <f t="shared" si="23"/>
        <v>05</v>
      </c>
      <c r="K49" t="str">
        <f t="shared" si="24"/>
        <v>J</v>
      </c>
      <c r="L49" t="str">
        <f t="shared" si="25"/>
        <v>C</v>
      </c>
      <c r="M49" t="str">
        <f t="shared" si="26"/>
        <v>03</v>
      </c>
      <c r="N49" t="str">
        <f t="shared" si="27"/>
        <v>M</v>
      </c>
      <c r="O49" s="8">
        <f>VLOOKUP(raw!M49,master!$B$2:$D$17,3,FALSE)</f>
        <v>44781</v>
      </c>
      <c r="P49">
        <f t="shared" ref="P49:P53" si="28">INT((A49-O49)/7)</f>
        <v>4</v>
      </c>
      <c r="Q49">
        <f t="shared" si="7"/>
        <v>5</v>
      </c>
      <c r="R49" s="209">
        <f t="shared" si="8"/>
        <v>44814.366493055553</v>
      </c>
      <c r="S49">
        <f t="shared" si="9"/>
        <v>37</v>
      </c>
    </row>
    <row r="50" spans="1:19" hidden="1">
      <c r="A50" s="1">
        <v>44809.369259259256</v>
      </c>
      <c r="B50" t="s">
        <v>214</v>
      </c>
      <c r="C50">
        <v>20</v>
      </c>
      <c r="D50">
        <v>0.71499999999999997</v>
      </c>
      <c r="E50">
        <v>8.2000000000000003E-2</v>
      </c>
      <c r="F50">
        <v>11.4</v>
      </c>
      <c r="G50">
        <v>70</v>
      </c>
      <c r="H50">
        <v>581</v>
      </c>
      <c r="I50" s="18">
        <f t="shared" si="22"/>
        <v>715</v>
      </c>
      <c r="J50" t="str">
        <f t="shared" si="23"/>
        <v>06</v>
      </c>
      <c r="K50" t="str">
        <f t="shared" si="24"/>
        <v>J</v>
      </c>
      <c r="L50" t="str">
        <f t="shared" si="25"/>
        <v>C</v>
      </c>
      <c r="M50" t="str">
        <f t="shared" si="26"/>
        <v>03</v>
      </c>
      <c r="N50" t="str">
        <f t="shared" si="27"/>
        <v>M</v>
      </c>
      <c r="O50" s="8">
        <f>VLOOKUP(raw!M50,master!$B$2:$D$17,3,FALSE)</f>
        <v>44781</v>
      </c>
      <c r="P50">
        <f t="shared" si="28"/>
        <v>4</v>
      </c>
      <c r="Q50">
        <f t="shared" si="7"/>
        <v>6</v>
      </c>
      <c r="R50" s="209">
        <f t="shared" si="8"/>
        <v>44814.369259259256</v>
      </c>
      <c r="S50">
        <f t="shared" si="9"/>
        <v>37</v>
      </c>
    </row>
    <row r="51" spans="1:19" hidden="1">
      <c r="A51" s="1">
        <v>44809.371747685182</v>
      </c>
      <c r="B51" t="s">
        <v>215</v>
      </c>
      <c r="C51">
        <v>20</v>
      </c>
      <c r="D51">
        <v>0.69699999999999995</v>
      </c>
      <c r="E51">
        <v>0.10199999999999999</v>
      </c>
      <c r="F51">
        <v>14.6</v>
      </c>
      <c r="G51">
        <v>55</v>
      </c>
      <c r="H51">
        <v>426</v>
      </c>
      <c r="I51" s="18">
        <f t="shared" si="22"/>
        <v>697</v>
      </c>
      <c r="J51" t="str">
        <f t="shared" si="23"/>
        <v>07</v>
      </c>
      <c r="K51" t="str">
        <f t="shared" si="24"/>
        <v>J</v>
      </c>
      <c r="L51" t="str">
        <f t="shared" si="25"/>
        <v>C</v>
      </c>
      <c r="M51" t="str">
        <f t="shared" si="26"/>
        <v>03</v>
      </c>
      <c r="N51" t="str">
        <f t="shared" si="27"/>
        <v>M</v>
      </c>
      <c r="O51" s="8">
        <f>VLOOKUP(raw!M51,master!$B$2:$D$17,3,FALSE)</f>
        <v>44781</v>
      </c>
      <c r="P51">
        <f t="shared" si="28"/>
        <v>4</v>
      </c>
      <c r="Q51">
        <f t="shared" si="7"/>
        <v>7</v>
      </c>
      <c r="R51" s="209">
        <f t="shared" si="8"/>
        <v>44814.371747685182</v>
      </c>
      <c r="S51">
        <f t="shared" si="9"/>
        <v>37</v>
      </c>
    </row>
    <row r="52" spans="1:19" hidden="1">
      <c r="A52" s="1">
        <v>44809.375532407408</v>
      </c>
      <c r="B52" t="s">
        <v>216</v>
      </c>
      <c r="C52">
        <v>60</v>
      </c>
      <c r="D52">
        <v>0.55300000000000005</v>
      </c>
      <c r="E52">
        <v>5.6000000000000001E-2</v>
      </c>
      <c r="F52">
        <v>10.1</v>
      </c>
      <c r="G52">
        <v>65</v>
      </c>
      <c r="H52">
        <v>461</v>
      </c>
      <c r="I52" s="18">
        <f t="shared" si="22"/>
        <v>553</v>
      </c>
      <c r="J52" t="str">
        <f t="shared" si="23"/>
        <v>16</v>
      </c>
      <c r="K52" t="str">
        <f t="shared" si="24"/>
        <v>J</v>
      </c>
      <c r="L52" t="str">
        <f t="shared" si="25"/>
        <v>C</v>
      </c>
      <c r="M52" t="str">
        <f t="shared" si="26"/>
        <v>03</v>
      </c>
      <c r="N52" t="str">
        <f t="shared" si="27"/>
        <v>F</v>
      </c>
      <c r="O52" s="8">
        <f>VLOOKUP(raw!M52,master!$B$2:$D$17,3,FALSE)</f>
        <v>44781</v>
      </c>
      <c r="P52">
        <f t="shared" si="28"/>
        <v>4</v>
      </c>
      <c r="Q52">
        <f t="shared" si="7"/>
        <v>16</v>
      </c>
      <c r="R52" s="209">
        <f t="shared" si="8"/>
        <v>44814.375532407408</v>
      </c>
      <c r="S52">
        <f t="shared" si="9"/>
        <v>37</v>
      </c>
    </row>
    <row r="53" spans="1:19" hidden="1">
      <c r="A53" s="1">
        <v>44809.382256944446</v>
      </c>
      <c r="B53" t="s">
        <v>217</v>
      </c>
      <c r="C53">
        <v>60</v>
      </c>
      <c r="D53">
        <v>0.54500000000000004</v>
      </c>
      <c r="E53">
        <v>7.0999999999999994E-2</v>
      </c>
      <c r="F53">
        <v>13</v>
      </c>
      <c r="G53">
        <v>61.7</v>
      </c>
      <c r="H53">
        <v>475</v>
      </c>
      <c r="I53" s="18">
        <f t="shared" si="22"/>
        <v>545</v>
      </c>
      <c r="J53" t="str">
        <f t="shared" si="23"/>
        <v>15</v>
      </c>
      <c r="K53" t="str">
        <f t="shared" si="24"/>
        <v>J</v>
      </c>
      <c r="L53" t="str">
        <f t="shared" si="25"/>
        <v>C</v>
      </c>
      <c r="M53" t="str">
        <f t="shared" si="26"/>
        <v>03</v>
      </c>
      <c r="N53" t="str">
        <f t="shared" si="27"/>
        <v>F</v>
      </c>
      <c r="O53" s="8">
        <f>VLOOKUP(raw!M53,master!$B$2:$D$17,3,FALSE)</f>
        <v>44781</v>
      </c>
      <c r="P53">
        <f t="shared" si="28"/>
        <v>4</v>
      </c>
      <c r="Q53">
        <f t="shared" si="7"/>
        <v>15</v>
      </c>
      <c r="R53" s="209">
        <f t="shared" si="8"/>
        <v>44814.382256944446</v>
      </c>
      <c r="S53">
        <f t="shared" si="9"/>
        <v>37</v>
      </c>
    </row>
    <row r="54" spans="1:19" hidden="1">
      <c r="A54" s="1">
        <v>44809.388877314814</v>
      </c>
      <c r="B54" t="s">
        <v>218</v>
      </c>
      <c r="C54">
        <v>60</v>
      </c>
      <c r="D54">
        <v>0.57299999999999995</v>
      </c>
      <c r="E54">
        <v>7.0999999999999994E-2</v>
      </c>
      <c r="F54">
        <v>12.4</v>
      </c>
      <c r="G54">
        <v>66.7</v>
      </c>
      <c r="H54">
        <v>477</v>
      </c>
      <c r="I54" s="18">
        <f t="shared" si="22"/>
        <v>573</v>
      </c>
      <c r="J54" t="str">
        <f t="shared" si="23"/>
        <v>14</v>
      </c>
      <c r="K54" t="str">
        <f t="shared" ref="K54:K70" si="29">LEFT(B54,1)</f>
        <v>J</v>
      </c>
      <c r="L54" t="str">
        <f t="shared" ref="L54:L70" si="30">MID(B54,2,1)</f>
        <v>C</v>
      </c>
      <c r="M54" t="str">
        <f t="shared" ref="M54:M70" si="31">MID(B54,3,2)</f>
        <v>03</v>
      </c>
      <c r="N54" t="str">
        <f t="shared" ref="N54:N70" si="32">MID(B54,5,1)</f>
        <v>F</v>
      </c>
      <c r="O54" s="8">
        <f>VLOOKUP(raw!M54,master!$B$2:$D$17,3,FALSE)</f>
        <v>44781</v>
      </c>
      <c r="P54">
        <f t="shared" ref="P54:P70" si="33">INT((A54-O54)/7)</f>
        <v>4</v>
      </c>
      <c r="Q54">
        <f t="shared" si="7"/>
        <v>14</v>
      </c>
      <c r="R54" s="209">
        <f t="shared" si="8"/>
        <v>44814.388877314814</v>
      </c>
      <c r="S54">
        <f t="shared" si="9"/>
        <v>37</v>
      </c>
    </row>
    <row r="55" spans="1:19" hidden="1">
      <c r="A55" s="1">
        <v>44809.394942129627</v>
      </c>
      <c r="B55" t="s">
        <v>219</v>
      </c>
      <c r="C55">
        <v>60</v>
      </c>
      <c r="D55">
        <v>0.56000000000000005</v>
      </c>
      <c r="E55">
        <v>6.2E-2</v>
      </c>
      <c r="F55">
        <v>11.1</v>
      </c>
      <c r="G55">
        <v>53.3</v>
      </c>
      <c r="H55">
        <v>485</v>
      </c>
      <c r="I55" s="18">
        <f t="shared" si="22"/>
        <v>560</v>
      </c>
      <c r="J55" t="str">
        <f t="shared" si="23"/>
        <v>13</v>
      </c>
      <c r="K55" t="str">
        <f t="shared" si="29"/>
        <v>J</v>
      </c>
      <c r="L55" t="str">
        <f t="shared" si="30"/>
        <v>C</v>
      </c>
      <c r="M55" t="str">
        <f t="shared" si="31"/>
        <v>03</v>
      </c>
      <c r="N55" t="str">
        <f t="shared" si="32"/>
        <v>F</v>
      </c>
      <c r="O55" s="8">
        <f>VLOOKUP(raw!M55,master!$B$2:$D$17,3,FALSE)</f>
        <v>44781</v>
      </c>
      <c r="P55">
        <f t="shared" si="33"/>
        <v>4</v>
      </c>
      <c r="Q55">
        <f t="shared" si="7"/>
        <v>13</v>
      </c>
      <c r="R55" s="209">
        <f t="shared" si="8"/>
        <v>44814.394942129627</v>
      </c>
      <c r="S55">
        <f t="shared" si="9"/>
        <v>37</v>
      </c>
    </row>
    <row r="56" spans="1:19" hidden="1">
      <c r="A56" s="1">
        <v>44809.401921296296</v>
      </c>
      <c r="B56" t="s">
        <v>220</v>
      </c>
      <c r="C56">
        <v>60</v>
      </c>
      <c r="D56">
        <v>0.56499999999999995</v>
      </c>
      <c r="E56">
        <v>5.8000000000000003E-2</v>
      </c>
      <c r="F56">
        <v>10.3</v>
      </c>
      <c r="G56">
        <v>68.3</v>
      </c>
      <c r="H56">
        <v>537</v>
      </c>
      <c r="I56" s="18">
        <f t="shared" si="22"/>
        <v>565</v>
      </c>
      <c r="J56" t="str">
        <f t="shared" si="23"/>
        <v>12</v>
      </c>
      <c r="K56" t="str">
        <f t="shared" si="29"/>
        <v>J</v>
      </c>
      <c r="L56" t="str">
        <f t="shared" si="30"/>
        <v>C</v>
      </c>
      <c r="M56" t="str">
        <f t="shared" si="31"/>
        <v>03</v>
      </c>
      <c r="N56" t="str">
        <f t="shared" si="32"/>
        <v>F</v>
      </c>
      <c r="O56" s="8">
        <f>VLOOKUP(raw!M56,master!$B$2:$D$17,3,FALSE)</f>
        <v>44781</v>
      </c>
      <c r="P56">
        <f t="shared" si="33"/>
        <v>4</v>
      </c>
      <c r="Q56">
        <f t="shared" si="7"/>
        <v>12</v>
      </c>
      <c r="R56" s="209">
        <f t="shared" si="8"/>
        <v>44814.401921296296</v>
      </c>
      <c r="S56">
        <f t="shared" si="9"/>
        <v>37</v>
      </c>
    </row>
    <row r="57" spans="1:19" hidden="1">
      <c r="A57" s="1">
        <v>44809.408425925925</v>
      </c>
      <c r="B57" t="s">
        <v>221</v>
      </c>
      <c r="C57">
        <v>60</v>
      </c>
      <c r="D57">
        <v>0.55700000000000005</v>
      </c>
      <c r="E57">
        <v>6.8000000000000005E-2</v>
      </c>
      <c r="F57">
        <v>12.3</v>
      </c>
      <c r="G57">
        <v>61.7</v>
      </c>
      <c r="H57">
        <v>516</v>
      </c>
      <c r="I57" s="18">
        <f t="shared" si="22"/>
        <v>557</v>
      </c>
      <c r="J57" t="str">
        <f t="shared" si="23"/>
        <v>11</v>
      </c>
      <c r="K57" t="str">
        <f t="shared" si="29"/>
        <v>J</v>
      </c>
      <c r="L57" t="str">
        <f t="shared" si="30"/>
        <v>C</v>
      </c>
      <c r="M57" t="str">
        <f t="shared" si="31"/>
        <v>03</v>
      </c>
      <c r="N57" t="str">
        <f t="shared" si="32"/>
        <v>F</v>
      </c>
      <c r="O57" s="8">
        <f>VLOOKUP(raw!M57,master!$B$2:$D$17,3,FALSE)</f>
        <v>44781</v>
      </c>
      <c r="P57">
        <f t="shared" si="33"/>
        <v>4</v>
      </c>
      <c r="Q57">
        <f t="shared" si="7"/>
        <v>11</v>
      </c>
      <c r="R57" s="209">
        <f t="shared" si="8"/>
        <v>44814.408425925925</v>
      </c>
      <c r="S57">
        <f t="shared" si="9"/>
        <v>37</v>
      </c>
    </row>
    <row r="58" spans="1:19" hidden="1">
      <c r="A58" s="1">
        <v>44809.415046296293</v>
      </c>
      <c r="B58" t="s">
        <v>222</v>
      </c>
      <c r="C58">
        <v>60</v>
      </c>
      <c r="D58">
        <v>0.55000000000000004</v>
      </c>
      <c r="E58">
        <v>6.6000000000000003E-2</v>
      </c>
      <c r="F58">
        <v>12</v>
      </c>
      <c r="G58">
        <v>58.3</v>
      </c>
      <c r="H58">
        <v>401</v>
      </c>
      <c r="I58" s="18">
        <f t="shared" si="22"/>
        <v>550</v>
      </c>
      <c r="J58" t="str">
        <f t="shared" si="23"/>
        <v>10</v>
      </c>
      <c r="K58" t="str">
        <f t="shared" si="29"/>
        <v>J</v>
      </c>
      <c r="L58" t="str">
        <f t="shared" si="30"/>
        <v>C</v>
      </c>
      <c r="M58" t="str">
        <f t="shared" si="31"/>
        <v>03</v>
      </c>
      <c r="N58" t="str">
        <f t="shared" si="32"/>
        <v>F</v>
      </c>
      <c r="O58" s="8">
        <f>VLOOKUP(raw!M58,master!$B$2:$D$17,3,FALSE)</f>
        <v>44781</v>
      </c>
      <c r="P58">
        <f t="shared" si="33"/>
        <v>4</v>
      </c>
      <c r="Q58">
        <f t="shared" si="7"/>
        <v>10</v>
      </c>
      <c r="R58" s="209">
        <f t="shared" si="8"/>
        <v>44814.415046296293</v>
      </c>
      <c r="S58">
        <f t="shared" si="9"/>
        <v>37</v>
      </c>
    </row>
    <row r="59" spans="1:19" hidden="1">
      <c r="A59" s="1">
        <v>44809.423020833332</v>
      </c>
      <c r="B59" t="s">
        <v>223</v>
      </c>
      <c r="C59">
        <v>60</v>
      </c>
      <c r="D59">
        <v>0.55100000000000005</v>
      </c>
      <c r="E59">
        <v>5.7000000000000002E-2</v>
      </c>
      <c r="F59">
        <v>10.4</v>
      </c>
      <c r="G59">
        <v>63.3</v>
      </c>
      <c r="H59">
        <v>508</v>
      </c>
      <c r="I59" s="18">
        <f t="shared" si="22"/>
        <v>551</v>
      </c>
      <c r="J59" t="str">
        <f t="shared" si="23"/>
        <v>09</v>
      </c>
      <c r="K59" t="str">
        <f t="shared" si="29"/>
        <v>J</v>
      </c>
      <c r="L59" t="str">
        <f t="shared" si="30"/>
        <v>C</v>
      </c>
      <c r="M59" t="str">
        <f t="shared" si="31"/>
        <v>03</v>
      </c>
      <c r="N59" t="str">
        <f t="shared" si="32"/>
        <v>F</v>
      </c>
      <c r="O59" s="8">
        <f>VLOOKUP(raw!M59,master!$B$2:$D$17,3,FALSE)</f>
        <v>44781</v>
      </c>
      <c r="P59">
        <f t="shared" si="33"/>
        <v>4</v>
      </c>
      <c r="Q59">
        <f t="shared" si="7"/>
        <v>9</v>
      </c>
      <c r="R59" s="209">
        <f t="shared" si="8"/>
        <v>44814.423020833332</v>
      </c>
      <c r="S59">
        <f t="shared" si="9"/>
        <v>37</v>
      </c>
    </row>
    <row r="60" spans="1:19" hidden="1">
      <c r="A60" s="1">
        <v>44809.430023148147</v>
      </c>
      <c r="B60" t="s">
        <v>224</v>
      </c>
      <c r="C60">
        <v>60</v>
      </c>
      <c r="D60">
        <v>0.54300000000000004</v>
      </c>
      <c r="E60">
        <v>6.6000000000000003E-2</v>
      </c>
      <c r="F60">
        <v>12.1</v>
      </c>
      <c r="G60">
        <v>48.3</v>
      </c>
      <c r="H60">
        <v>514</v>
      </c>
      <c r="I60" s="18">
        <f t="shared" si="22"/>
        <v>543</v>
      </c>
      <c r="J60" t="str">
        <f t="shared" si="23"/>
        <v>08</v>
      </c>
      <c r="K60" t="str">
        <f t="shared" si="29"/>
        <v>J</v>
      </c>
      <c r="L60" t="str">
        <f t="shared" si="30"/>
        <v>C</v>
      </c>
      <c r="M60" t="str">
        <f t="shared" si="31"/>
        <v>03</v>
      </c>
      <c r="N60" t="str">
        <f t="shared" si="32"/>
        <v>F</v>
      </c>
      <c r="O60" s="8">
        <f>VLOOKUP(raw!M60,master!$B$2:$D$17,3,FALSE)</f>
        <v>44781</v>
      </c>
      <c r="P60">
        <f t="shared" si="33"/>
        <v>4</v>
      </c>
      <c r="Q60">
        <f t="shared" si="7"/>
        <v>8</v>
      </c>
      <c r="R60" s="209">
        <f t="shared" si="8"/>
        <v>44814.430023148147</v>
      </c>
      <c r="S60">
        <f t="shared" si="9"/>
        <v>37</v>
      </c>
    </row>
    <row r="61" spans="1:19" hidden="1">
      <c r="A61" s="1">
        <v>44809.436516203707</v>
      </c>
      <c r="B61" t="s">
        <v>225</v>
      </c>
      <c r="C61">
        <v>60</v>
      </c>
      <c r="D61">
        <v>0.54100000000000004</v>
      </c>
      <c r="E61">
        <v>7.0000000000000007E-2</v>
      </c>
      <c r="F61">
        <v>12.9</v>
      </c>
      <c r="G61">
        <v>50</v>
      </c>
      <c r="H61">
        <v>470</v>
      </c>
      <c r="I61" s="18">
        <f t="shared" si="22"/>
        <v>541</v>
      </c>
      <c r="J61" t="str">
        <f t="shared" si="23"/>
        <v>07</v>
      </c>
      <c r="K61" t="str">
        <f t="shared" si="29"/>
        <v>J</v>
      </c>
      <c r="L61" t="str">
        <f t="shared" si="30"/>
        <v>C</v>
      </c>
      <c r="M61" t="str">
        <f t="shared" si="31"/>
        <v>03</v>
      </c>
      <c r="N61" t="str">
        <f t="shared" si="32"/>
        <v>F</v>
      </c>
      <c r="O61" s="8">
        <f>VLOOKUP(raw!M61,master!$B$2:$D$17,3,FALSE)</f>
        <v>44781</v>
      </c>
      <c r="P61">
        <f t="shared" si="33"/>
        <v>4</v>
      </c>
      <c r="Q61">
        <f t="shared" si="7"/>
        <v>7</v>
      </c>
      <c r="R61" s="209">
        <f t="shared" si="8"/>
        <v>44814.436516203707</v>
      </c>
      <c r="S61">
        <f t="shared" si="9"/>
        <v>37</v>
      </c>
    </row>
    <row r="62" spans="1:19" hidden="1">
      <c r="A62" s="1">
        <v>44809.443865740737</v>
      </c>
      <c r="B62" t="s">
        <v>226</v>
      </c>
      <c r="C62">
        <v>60</v>
      </c>
      <c r="D62">
        <v>0.58099999999999996</v>
      </c>
      <c r="E62">
        <v>7.0000000000000007E-2</v>
      </c>
      <c r="F62">
        <v>12.1</v>
      </c>
      <c r="G62">
        <v>50</v>
      </c>
      <c r="H62">
        <v>526</v>
      </c>
      <c r="I62" s="18">
        <f t="shared" si="22"/>
        <v>581</v>
      </c>
      <c r="J62" t="str">
        <f t="shared" si="23"/>
        <v>06</v>
      </c>
      <c r="K62" t="str">
        <f t="shared" si="29"/>
        <v>J</v>
      </c>
      <c r="L62" t="str">
        <f t="shared" si="30"/>
        <v>C</v>
      </c>
      <c r="M62" t="str">
        <f t="shared" si="31"/>
        <v>03</v>
      </c>
      <c r="N62" t="str">
        <f t="shared" si="32"/>
        <v>F</v>
      </c>
      <c r="O62" s="8">
        <f>VLOOKUP(raw!M62,master!$B$2:$D$17,3,FALSE)</f>
        <v>44781</v>
      </c>
      <c r="P62">
        <f t="shared" si="33"/>
        <v>4</v>
      </c>
      <c r="Q62">
        <f t="shared" si="7"/>
        <v>6</v>
      </c>
      <c r="R62" s="209">
        <f t="shared" si="8"/>
        <v>44814.443865740737</v>
      </c>
      <c r="S62">
        <f t="shared" si="9"/>
        <v>37</v>
      </c>
    </row>
    <row r="63" spans="1:19" hidden="1">
      <c r="A63" s="1">
        <v>44809.450312499997</v>
      </c>
      <c r="B63" t="s">
        <v>227</v>
      </c>
      <c r="C63">
        <v>60</v>
      </c>
      <c r="D63">
        <v>0.57199999999999995</v>
      </c>
      <c r="E63">
        <v>5.6000000000000001E-2</v>
      </c>
      <c r="F63">
        <v>9.8000000000000007</v>
      </c>
      <c r="G63">
        <v>61.7</v>
      </c>
      <c r="H63">
        <v>482</v>
      </c>
      <c r="I63" s="18">
        <f t="shared" si="22"/>
        <v>572</v>
      </c>
      <c r="J63" t="str">
        <f t="shared" si="23"/>
        <v>05</v>
      </c>
      <c r="K63" t="str">
        <f t="shared" si="29"/>
        <v>J</v>
      </c>
      <c r="L63" t="str">
        <f t="shared" si="30"/>
        <v>C</v>
      </c>
      <c r="M63" t="str">
        <f t="shared" si="31"/>
        <v>03</v>
      </c>
      <c r="N63" t="str">
        <f t="shared" si="32"/>
        <v>F</v>
      </c>
      <c r="O63" s="8">
        <f>VLOOKUP(raw!M63,master!$B$2:$D$17,3,FALSE)</f>
        <v>44781</v>
      </c>
      <c r="P63">
        <f t="shared" si="33"/>
        <v>4</v>
      </c>
      <c r="Q63">
        <f t="shared" si="7"/>
        <v>5</v>
      </c>
      <c r="R63" s="209">
        <f t="shared" si="8"/>
        <v>44814.450312499997</v>
      </c>
      <c r="S63">
        <f t="shared" si="9"/>
        <v>37</v>
      </c>
    </row>
    <row r="64" spans="1:19" hidden="1">
      <c r="A64" s="1">
        <v>44809.457488425927</v>
      </c>
      <c r="B64" t="s">
        <v>228</v>
      </c>
      <c r="C64">
        <v>60</v>
      </c>
      <c r="D64">
        <v>0.54</v>
      </c>
      <c r="E64">
        <v>7.9000000000000001E-2</v>
      </c>
      <c r="F64">
        <v>14.6</v>
      </c>
      <c r="G64">
        <v>51.7</v>
      </c>
      <c r="H64">
        <v>509</v>
      </c>
      <c r="I64" s="18">
        <f t="shared" si="22"/>
        <v>540</v>
      </c>
      <c r="J64" t="str">
        <f t="shared" si="23"/>
        <v>04</v>
      </c>
      <c r="K64" t="str">
        <f t="shared" si="29"/>
        <v>J</v>
      </c>
      <c r="L64" t="str">
        <f t="shared" si="30"/>
        <v>C</v>
      </c>
      <c r="M64" t="str">
        <f t="shared" si="31"/>
        <v>03</v>
      </c>
      <c r="N64" t="str">
        <f t="shared" si="32"/>
        <v>F</v>
      </c>
      <c r="O64" s="8">
        <f>VLOOKUP(raw!M64,master!$B$2:$D$17,3,FALSE)</f>
        <v>44781</v>
      </c>
      <c r="P64">
        <f t="shared" si="33"/>
        <v>4</v>
      </c>
      <c r="Q64">
        <f t="shared" si="7"/>
        <v>4</v>
      </c>
      <c r="R64" s="209">
        <f t="shared" si="8"/>
        <v>44814.457488425927</v>
      </c>
      <c r="S64">
        <f t="shared" si="9"/>
        <v>37</v>
      </c>
    </row>
    <row r="65" spans="1:19" hidden="1">
      <c r="A65" s="1">
        <v>44809.46398148148</v>
      </c>
      <c r="B65" t="s">
        <v>229</v>
      </c>
      <c r="C65">
        <v>60</v>
      </c>
      <c r="D65">
        <v>0.56000000000000005</v>
      </c>
      <c r="E65">
        <v>5.2999999999999999E-2</v>
      </c>
      <c r="F65">
        <v>9.5</v>
      </c>
      <c r="G65">
        <v>70</v>
      </c>
      <c r="H65">
        <v>497</v>
      </c>
      <c r="I65" s="18">
        <f t="shared" si="22"/>
        <v>560</v>
      </c>
      <c r="J65" t="str">
        <f t="shared" si="23"/>
        <v>03</v>
      </c>
      <c r="K65" t="str">
        <f t="shared" si="29"/>
        <v>J</v>
      </c>
      <c r="L65" t="str">
        <f t="shared" si="30"/>
        <v>C</v>
      </c>
      <c r="M65" t="str">
        <f t="shared" si="31"/>
        <v>03</v>
      </c>
      <c r="N65" t="str">
        <f t="shared" si="32"/>
        <v>F</v>
      </c>
      <c r="O65" s="8">
        <f>VLOOKUP(raw!M65,master!$B$2:$D$17,3,FALSE)</f>
        <v>44781</v>
      </c>
      <c r="P65">
        <f t="shared" si="33"/>
        <v>4</v>
      </c>
      <c r="Q65">
        <f t="shared" si="7"/>
        <v>3</v>
      </c>
      <c r="R65" s="209">
        <f t="shared" si="8"/>
        <v>44814.46398148148</v>
      </c>
      <c r="S65">
        <f t="shared" si="9"/>
        <v>37</v>
      </c>
    </row>
    <row r="66" spans="1:19" hidden="1">
      <c r="A66" s="1">
        <v>44809.47079861111</v>
      </c>
      <c r="B66" t="s">
        <v>230</v>
      </c>
      <c r="C66">
        <v>60</v>
      </c>
      <c r="D66">
        <v>0.53800000000000003</v>
      </c>
      <c r="E66">
        <v>7.0999999999999994E-2</v>
      </c>
      <c r="F66">
        <v>13.1</v>
      </c>
      <c r="G66">
        <v>60</v>
      </c>
      <c r="H66">
        <v>473</v>
      </c>
      <c r="I66" s="18">
        <f t="shared" si="22"/>
        <v>538</v>
      </c>
      <c r="J66" t="str">
        <f t="shared" si="23"/>
        <v>02</v>
      </c>
      <c r="K66" t="str">
        <f t="shared" si="29"/>
        <v>J</v>
      </c>
      <c r="L66" t="str">
        <f t="shared" si="30"/>
        <v>C</v>
      </c>
      <c r="M66" t="str">
        <f t="shared" si="31"/>
        <v>03</v>
      </c>
      <c r="N66" t="str">
        <f t="shared" si="32"/>
        <v>F</v>
      </c>
      <c r="O66" s="8">
        <f>VLOOKUP(raw!M66,master!$B$2:$D$17,3,FALSE)</f>
        <v>44781</v>
      </c>
      <c r="P66">
        <f t="shared" si="33"/>
        <v>4</v>
      </c>
      <c r="Q66">
        <f t="shared" si="7"/>
        <v>2</v>
      </c>
      <c r="R66" s="209">
        <f t="shared" si="8"/>
        <v>44814.47079861111</v>
      </c>
      <c r="S66">
        <f t="shared" si="9"/>
        <v>37</v>
      </c>
    </row>
    <row r="67" spans="1:19" hidden="1">
      <c r="A67" s="1">
        <v>44809.478055555555</v>
      </c>
      <c r="B67" t="s">
        <v>231</v>
      </c>
      <c r="C67">
        <v>60</v>
      </c>
      <c r="D67">
        <v>0.52</v>
      </c>
      <c r="E67">
        <v>6.8000000000000005E-2</v>
      </c>
      <c r="F67">
        <v>13.1</v>
      </c>
      <c r="G67">
        <v>53.3</v>
      </c>
      <c r="H67">
        <v>541</v>
      </c>
      <c r="I67" s="18">
        <f t="shared" si="22"/>
        <v>520</v>
      </c>
      <c r="J67" t="str">
        <f t="shared" si="23"/>
        <v>01</v>
      </c>
      <c r="K67" t="str">
        <f t="shared" si="29"/>
        <v>J</v>
      </c>
      <c r="L67" t="str">
        <f t="shared" si="30"/>
        <v>C</v>
      </c>
      <c r="M67" t="str">
        <f t="shared" si="31"/>
        <v>03</v>
      </c>
      <c r="N67" t="str">
        <f t="shared" si="32"/>
        <v>F</v>
      </c>
      <c r="O67" s="8">
        <f>VLOOKUP(raw!M67,master!$B$2:$D$17,3,FALSE)</f>
        <v>44781</v>
      </c>
      <c r="P67">
        <f t="shared" si="33"/>
        <v>4</v>
      </c>
      <c r="Q67">
        <f t="shared" ref="Q67:Q131" si="34">VALUE(J67)</f>
        <v>1</v>
      </c>
      <c r="R67" s="209">
        <f t="shared" ref="R67:R131" si="35">A67-WEEKDAY(A67)+7</f>
        <v>44814.478055555555</v>
      </c>
      <c r="S67">
        <f t="shared" ref="S67:S131" si="36">WEEKNUM(R67)</f>
        <v>37</v>
      </c>
    </row>
    <row r="68" spans="1:19" hidden="1">
      <c r="A68" s="1">
        <v>44809.551203703704</v>
      </c>
      <c r="B68" t="s">
        <v>232</v>
      </c>
      <c r="C68">
        <v>20</v>
      </c>
      <c r="D68">
        <v>0.63100000000000001</v>
      </c>
      <c r="E68">
        <v>7.4999999999999997E-2</v>
      </c>
      <c r="F68">
        <v>11.9</v>
      </c>
      <c r="G68">
        <v>65</v>
      </c>
      <c r="H68">
        <v>486</v>
      </c>
      <c r="I68" s="18">
        <f t="shared" si="22"/>
        <v>631</v>
      </c>
      <c r="J68" t="str">
        <f t="shared" si="23"/>
        <v>02</v>
      </c>
      <c r="K68" t="str">
        <f t="shared" si="29"/>
        <v>J</v>
      </c>
      <c r="L68" t="str">
        <f t="shared" si="30"/>
        <v>C</v>
      </c>
      <c r="M68" t="str">
        <f t="shared" si="31"/>
        <v>04</v>
      </c>
      <c r="N68" t="str">
        <f t="shared" si="32"/>
        <v>M</v>
      </c>
      <c r="O68" s="8">
        <f>VLOOKUP(raw!M68,master!$B$2:$D$17,3,FALSE)</f>
        <v>44781</v>
      </c>
      <c r="P68">
        <f t="shared" si="33"/>
        <v>4</v>
      </c>
      <c r="Q68">
        <f t="shared" si="34"/>
        <v>2</v>
      </c>
      <c r="R68" s="209">
        <f t="shared" si="35"/>
        <v>44814.551203703704</v>
      </c>
      <c r="S68">
        <f t="shared" si="36"/>
        <v>37</v>
      </c>
    </row>
    <row r="69" spans="1:19" hidden="1">
      <c r="A69" s="1">
        <v>44809.55395833333</v>
      </c>
      <c r="B69" t="s">
        <v>233</v>
      </c>
      <c r="C69">
        <v>20</v>
      </c>
      <c r="D69">
        <v>0.69299999999999995</v>
      </c>
      <c r="E69">
        <v>6.6000000000000003E-2</v>
      </c>
      <c r="F69">
        <v>9.5</v>
      </c>
      <c r="G69">
        <v>70</v>
      </c>
      <c r="H69">
        <v>431</v>
      </c>
      <c r="I69" s="18">
        <f t="shared" si="22"/>
        <v>693</v>
      </c>
      <c r="J69" t="str">
        <f t="shared" si="23"/>
        <v>03</v>
      </c>
      <c r="K69" t="str">
        <f t="shared" si="29"/>
        <v>J</v>
      </c>
      <c r="L69" t="str">
        <f t="shared" si="30"/>
        <v>C</v>
      </c>
      <c r="M69" t="str">
        <f t="shared" si="31"/>
        <v>04</v>
      </c>
      <c r="N69" t="str">
        <f t="shared" si="32"/>
        <v>M</v>
      </c>
      <c r="O69" s="8">
        <f>VLOOKUP(raw!M69,master!$B$2:$D$17,3,FALSE)</f>
        <v>44781</v>
      </c>
      <c r="P69">
        <f t="shared" si="33"/>
        <v>4</v>
      </c>
      <c r="Q69">
        <f t="shared" si="34"/>
        <v>3</v>
      </c>
      <c r="R69" s="209">
        <f t="shared" si="35"/>
        <v>44814.55395833333</v>
      </c>
      <c r="S69">
        <f t="shared" si="36"/>
        <v>37</v>
      </c>
    </row>
    <row r="70" spans="1:19" hidden="1">
      <c r="A70" s="1">
        <v>44809.556990740741</v>
      </c>
      <c r="B70" t="s">
        <v>234</v>
      </c>
      <c r="C70">
        <v>20</v>
      </c>
      <c r="D70">
        <v>0.64900000000000002</v>
      </c>
      <c r="E70">
        <v>8.2000000000000003E-2</v>
      </c>
      <c r="F70">
        <v>12.6</v>
      </c>
      <c r="G70">
        <v>60</v>
      </c>
      <c r="H70">
        <v>411</v>
      </c>
      <c r="I70" s="18">
        <f t="shared" si="22"/>
        <v>649</v>
      </c>
      <c r="J70" t="str">
        <f t="shared" si="23"/>
        <v>04</v>
      </c>
      <c r="K70" t="str">
        <f t="shared" si="29"/>
        <v>J</v>
      </c>
      <c r="L70" t="str">
        <f t="shared" si="30"/>
        <v>C</v>
      </c>
      <c r="M70" t="str">
        <f t="shared" si="31"/>
        <v>04</v>
      </c>
      <c r="N70" t="str">
        <f t="shared" si="32"/>
        <v>M</v>
      </c>
      <c r="O70" s="8">
        <f>VLOOKUP(raw!M70,master!$B$2:$D$17,3,FALSE)</f>
        <v>44781</v>
      </c>
      <c r="P70">
        <f t="shared" si="33"/>
        <v>4</v>
      </c>
      <c r="Q70">
        <f t="shared" si="34"/>
        <v>4</v>
      </c>
      <c r="R70" s="209">
        <f t="shared" si="35"/>
        <v>44814.556990740741</v>
      </c>
      <c r="S70">
        <f t="shared" si="36"/>
        <v>37</v>
      </c>
    </row>
    <row r="71" spans="1:19" hidden="1">
      <c r="A71" s="1">
        <v>44809.560196759259</v>
      </c>
      <c r="B71" t="s">
        <v>235</v>
      </c>
      <c r="C71">
        <v>20</v>
      </c>
      <c r="D71">
        <v>0.58899999999999997</v>
      </c>
      <c r="E71">
        <v>9.2999999999999999E-2</v>
      </c>
      <c r="F71">
        <v>15.8</v>
      </c>
      <c r="G71">
        <v>60</v>
      </c>
      <c r="H71">
        <v>375</v>
      </c>
      <c r="I71" s="18">
        <f>D71*1000</f>
        <v>589</v>
      </c>
      <c r="J71" t="str">
        <f t="shared" ref="J71:J87" si="37">RIGHT(B71,2)</f>
        <v>05</v>
      </c>
      <c r="K71" t="str">
        <f t="shared" ref="K71:K87" si="38">LEFT(B71,1)</f>
        <v>J</v>
      </c>
      <c r="L71" t="str">
        <f t="shared" ref="L71:L87" si="39">MID(B71,2,1)</f>
        <v>C</v>
      </c>
      <c r="M71" t="str">
        <f t="shared" ref="M71:M87" si="40">MID(B71,3,2)</f>
        <v>04</v>
      </c>
      <c r="N71" t="str">
        <f t="shared" ref="N71:N87" si="41">MID(B71,5,1)</f>
        <v>M</v>
      </c>
      <c r="O71" s="8">
        <f>VLOOKUP(raw!M71,master!$B$2:$D$17,3,FALSE)</f>
        <v>44781</v>
      </c>
      <c r="P71">
        <f t="shared" ref="P71:P87" si="42">INT((A71-O71)/7)</f>
        <v>4</v>
      </c>
      <c r="Q71">
        <f t="shared" si="34"/>
        <v>5</v>
      </c>
      <c r="R71" s="209">
        <f t="shared" si="35"/>
        <v>44814.560196759259</v>
      </c>
      <c r="S71">
        <f t="shared" si="36"/>
        <v>37</v>
      </c>
    </row>
    <row r="72" spans="1:19" hidden="1">
      <c r="A72" s="1">
        <v>44809.563761574071</v>
      </c>
      <c r="B72" t="s">
        <v>236</v>
      </c>
      <c r="C72">
        <v>20</v>
      </c>
      <c r="D72">
        <v>0.63600000000000001</v>
      </c>
      <c r="E72">
        <v>7.3999999999999996E-2</v>
      </c>
      <c r="F72">
        <v>11.7</v>
      </c>
      <c r="G72">
        <v>55</v>
      </c>
      <c r="H72">
        <v>429</v>
      </c>
      <c r="I72" s="18">
        <f t="shared" ref="I72:I87" si="43">D72*1000</f>
        <v>636</v>
      </c>
      <c r="J72" t="str">
        <f t="shared" si="37"/>
        <v>06</v>
      </c>
      <c r="K72" t="str">
        <f t="shared" si="38"/>
        <v>J</v>
      </c>
      <c r="L72" t="str">
        <f t="shared" si="39"/>
        <v>C</v>
      </c>
      <c r="M72" t="str">
        <f t="shared" si="40"/>
        <v>04</v>
      </c>
      <c r="N72" t="str">
        <f t="shared" si="41"/>
        <v>M</v>
      </c>
      <c r="O72" s="8">
        <f>VLOOKUP(raw!M72,master!$B$2:$D$17,3,FALSE)</f>
        <v>44781</v>
      </c>
      <c r="P72">
        <f t="shared" si="42"/>
        <v>4</v>
      </c>
      <c r="Q72">
        <f t="shared" si="34"/>
        <v>6</v>
      </c>
      <c r="R72" s="209">
        <f t="shared" si="35"/>
        <v>44814.563761574071</v>
      </c>
      <c r="S72">
        <f t="shared" si="36"/>
        <v>37</v>
      </c>
    </row>
    <row r="73" spans="1:19" hidden="1">
      <c r="A73" s="1">
        <v>44809.566354166665</v>
      </c>
      <c r="B73" t="s">
        <v>237</v>
      </c>
      <c r="C73">
        <v>20</v>
      </c>
      <c r="D73">
        <v>0.64200000000000002</v>
      </c>
      <c r="E73">
        <v>7.2999999999999995E-2</v>
      </c>
      <c r="F73">
        <v>11.4</v>
      </c>
      <c r="G73">
        <v>65</v>
      </c>
      <c r="H73">
        <v>280</v>
      </c>
      <c r="I73" s="18">
        <f t="shared" si="43"/>
        <v>642</v>
      </c>
      <c r="J73" t="str">
        <f t="shared" si="37"/>
        <v>07</v>
      </c>
      <c r="K73" t="str">
        <f t="shared" si="38"/>
        <v>J</v>
      </c>
      <c r="L73" t="str">
        <f t="shared" si="39"/>
        <v>C</v>
      </c>
      <c r="M73" t="str">
        <f t="shared" si="40"/>
        <v>04</v>
      </c>
      <c r="N73" t="str">
        <f t="shared" si="41"/>
        <v>M</v>
      </c>
      <c r="O73" s="8">
        <f>VLOOKUP(raw!M73,master!$B$2:$D$17,3,FALSE)</f>
        <v>44781</v>
      </c>
      <c r="P73">
        <f t="shared" si="42"/>
        <v>4</v>
      </c>
      <c r="Q73">
        <f t="shared" si="34"/>
        <v>7</v>
      </c>
      <c r="R73" s="209">
        <f t="shared" si="35"/>
        <v>44814.566354166665</v>
      </c>
      <c r="S73">
        <f t="shared" si="36"/>
        <v>37</v>
      </c>
    </row>
    <row r="74" spans="1:19" hidden="1">
      <c r="A74" s="1">
        <v>44809.571006944447</v>
      </c>
      <c r="B74" t="s">
        <v>238</v>
      </c>
      <c r="C74">
        <v>60</v>
      </c>
      <c r="D74">
        <v>0.53800000000000003</v>
      </c>
      <c r="E74">
        <v>0.06</v>
      </c>
      <c r="F74">
        <v>11.1</v>
      </c>
      <c r="G74">
        <v>56.7</v>
      </c>
      <c r="H74">
        <v>495</v>
      </c>
      <c r="I74" s="18">
        <f t="shared" si="43"/>
        <v>538</v>
      </c>
      <c r="J74" t="str">
        <f t="shared" si="37"/>
        <v>16</v>
      </c>
      <c r="K74" t="str">
        <f t="shared" si="38"/>
        <v>J</v>
      </c>
      <c r="L74" t="str">
        <f t="shared" si="39"/>
        <v>C</v>
      </c>
      <c r="M74" t="str">
        <f t="shared" si="40"/>
        <v>04</v>
      </c>
      <c r="N74" t="str">
        <f t="shared" si="41"/>
        <v>F</v>
      </c>
      <c r="O74" s="8">
        <f>VLOOKUP(raw!M74,master!$B$2:$D$17,3,FALSE)</f>
        <v>44781</v>
      </c>
      <c r="P74">
        <f t="shared" si="42"/>
        <v>4</v>
      </c>
      <c r="Q74">
        <f t="shared" si="34"/>
        <v>16</v>
      </c>
      <c r="R74" s="209">
        <f t="shared" si="35"/>
        <v>44814.571006944447</v>
      </c>
      <c r="S74">
        <f t="shared" si="36"/>
        <v>37</v>
      </c>
    </row>
    <row r="75" spans="1:19" hidden="1">
      <c r="A75" s="1">
        <v>44809.577997685185</v>
      </c>
      <c r="B75" t="s">
        <v>239</v>
      </c>
      <c r="C75">
        <v>60</v>
      </c>
      <c r="D75">
        <v>0.54100000000000004</v>
      </c>
      <c r="E75">
        <v>0.06</v>
      </c>
      <c r="F75">
        <v>11</v>
      </c>
      <c r="G75">
        <v>61.7</v>
      </c>
      <c r="H75">
        <v>533</v>
      </c>
      <c r="I75" s="18">
        <f t="shared" si="43"/>
        <v>541</v>
      </c>
      <c r="J75" t="str">
        <f t="shared" si="37"/>
        <v>15</v>
      </c>
      <c r="K75" t="str">
        <f t="shared" si="38"/>
        <v>J</v>
      </c>
      <c r="L75" t="str">
        <f t="shared" si="39"/>
        <v>C</v>
      </c>
      <c r="M75" t="str">
        <f t="shared" si="40"/>
        <v>04</v>
      </c>
      <c r="N75" t="str">
        <f t="shared" si="41"/>
        <v>F</v>
      </c>
      <c r="O75" s="8">
        <f>VLOOKUP(raw!M75,master!$B$2:$D$17,3,FALSE)</f>
        <v>44781</v>
      </c>
      <c r="P75">
        <f t="shared" si="42"/>
        <v>4</v>
      </c>
      <c r="Q75">
        <f t="shared" si="34"/>
        <v>15</v>
      </c>
      <c r="R75" s="209">
        <f t="shared" si="35"/>
        <v>44814.577997685185</v>
      </c>
      <c r="S75">
        <f t="shared" si="36"/>
        <v>37</v>
      </c>
    </row>
    <row r="76" spans="1:19" hidden="1">
      <c r="A76" s="1">
        <v>44809.584305555552</v>
      </c>
      <c r="B76" t="s">
        <v>240</v>
      </c>
      <c r="C76">
        <v>60</v>
      </c>
      <c r="D76">
        <v>0.51200000000000001</v>
      </c>
      <c r="E76">
        <v>0.06</v>
      </c>
      <c r="F76">
        <v>11.7</v>
      </c>
      <c r="G76">
        <v>58.3</v>
      </c>
      <c r="H76">
        <v>463</v>
      </c>
      <c r="I76" s="18">
        <f t="shared" si="43"/>
        <v>512</v>
      </c>
      <c r="J76" t="str">
        <f t="shared" si="37"/>
        <v>14</v>
      </c>
      <c r="K76" t="str">
        <f t="shared" si="38"/>
        <v>J</v>
      </c>
      <c r="L76" t="str">
        <f t="shared" si="39"/>
        <v>C</v>
      </c>
      <c r="M76" t="str">
        <f t="shared" si="40"/>
        <v>04</v>
      </c>
      <c r="N76" t="str">
        <f t="shared" si="41"/>
        <v>F</v>
      </c>
      <c r="O76" s="8">
        <f>VLOOKUP(raw!M76,master!$B$2:$D$17,3,FALSE)</f>
        <v>44781</v>
      </c>
      <c r="P76">
        <f t="shared" si="42"/>
        <v>4</v>
      </c>
      <c r="Q76">
        <f t="shared" si="34"/>
        <v>14</v>
      </c>
      <c r="R76" s="209">
        <f t="shared" si="35"/>
        <v>44814.584305555552</v>
      </c>
      <c r="S76">
        <f t="shared" si="36"/>
        <v>37</v>
      </c>
    </row>
    <row r="77" spans="1:19" hidden="1">
      <c r="A77" s="1">
        <v>44809.592268518521</v>
      </c>
      <c r="B77" t="s">
        <v>241</v>
      </c>
      <c r="C77">
        <v>60</v>
      </c>
      <c r="D77">
        <v>0.50600000000000001</v>
      </c>
      <c r="E77">
        <v>5.3999999999999999E-2</v>
      </c>
      <c r="F77">
        <v>10.6</v>
      </c>
      <c r="G77">
        <v>65</v>
      </c>
      <c r="H77">
        <v>428</v>
      </c>
      <c r="I77" s="18">
        <f t="shared" si="43"/>
        <v>506</v>
      </c>
      <c r="J77" t="str">
        <f t="shared" si="37"/>
        <v>13</v>
      </c>
      <c r="K77" t="str">
        <f t="shared" si="38"/>
        <v>J</v>
      </c>
      <c r="L77" t="str">
        <f t="shared" si="39"/>
        <v>C</v>
      </c>
      <c r="M77" t="str">
        <f t="shared" si="40"/>
        <v>04</v>
      </c>
      <c r="N77" t="str">
        <f t="shared" si="41"/>
        <v>F</v>
      </c>
      <c r="O77" s="8">
        <f>VLOOKUP(raw!M77,master!$B$2:$D$17,3,FALSE)</f>
        <v>44781</v>
      </c>
      <c r="P77">
        <f t="shared" si="42"/>
        <v>4</v>
      </c>
      <c r="Q77">
        <f t="shared" si="34"/>
        <v>13</v>
      </c>
      <c r="R77" s="209">
        <f t="shared" si="35"/>
        <v>44814.592268518521</v>
      </c>
      <c r="S77">
        <f t="shared" si="36"/>
        <v>37</v>
      </c>
    </row>
    <row r="78" spans="1:19" hidden="1">
      <c r="A78" s="1">
        <v>44809.599918981483</v>
      </c>
      <c r="B78" t="s">
        <v>242</v>
      </c>
      <c r="C78">
        <v>60</v>
      </c>
      <c r="D78">
        <v>0.55300000000000005</v>
      </c>
      <c r="E78">
        <v>6.3E-2</v>
      </c>
      <c r="F78">
        <v>11.5</v>
      </c>
      <c r="G78">
        <v>61.7</v>
      </c>
      <c r="H78">
        <v>498</v>
      </c>
      <c r="I78" s="18">
        <f t="shared" si="43"/>
        <v>553</v>
      </c>
      <c r="J78" t="str">
        <f t="shared" si="37"/>
        <v>12</v>
      </c>
      <c r="K78" t="str">
        <f t="shared" si="38"/>
        <v>J</v>
      </c>
      <c r="L78" t="str">
        <f t="shared" si="39"/>
        <v>C</v>
      </c>
      <c r="M78" t="str">
        <f t="shared" si="40"/>
        <v>04</v>
      </c>
      <c r="N78" t="str">
        <f t="shared" si="41"/>
        <v>F</v>
      </c>
      <c r="O78" s="8">
        <f>VLOOKUP(raw!M78,master!$B$2:$D$17,3,FALSE)</f>
        <v>44781</v>
      </c>
      <c r="P78">
        <f t="shared" si="42"/>
        <v>4</v>
      </c>
      <c r="Q78">
        <f t="shared" si="34"/>
        <v>12</v>
      </c>
      <c r="R78" s="209">
        <f t="shared" si="35"/>
        <v>44814.599918981483</v>
      </c>
      <c r="S78">
        <f t="shared" si="36"/>
        <v>37</v>
      </c>
    </row>
    <row r="79" spans="1:19" hidden="1">
      <c r="A79" s="1">
        <v>44809.607129629629</v>
      </c>
      <c r="B79" t="s">
        <v>243</v>
      </c>
      <c r="C79">
        <v>60</v>
      </c>
      <c r="D79">
        <v>0.53</v>
      </c>
      <c r="E79">
        <v>6.4000000000000001E-2</v>
      </c>
      <c r="F79">
        <v>12.1</v>
      </c>
      <c r="G79">
        <v>46.7</v>
      </c>
      <c r="H79">
        <v>511</v>
      </c>
      <c r="I79" s="18">
        <f t="shared" si="43"/>
        <v>530</v>
      </c>
      <c r="J79" t="str">
        <f t="shared" si="37"/>
        <v>11</v>
      </c>
      <c r="K79" t="str">
        <f t="shared" si="38"/>
        <v>J</v>
      </c>
      <c r="L79" t="str">
        <f t="shared" si="39"/>
        <v>C</v>
      </c>
      <c r="M79" t="str">
        <f t="shared" si="40"/>
        <v>04</v>
      </c>
      <c r="N79" t="str">
        <f t="shared" si="41"/>
        <v>F</v>
      </c>
      <c r="O79" s="8">
        <f>VLOOKUP(raw!M79,master!$B$2:$D$17,3,FALSE)</f>
        <v>44781</v>
      </c>
      <c r="P79">
        <f t="shared" si="42"/>
        <v>4</v>
      </c>
      <c r="Q79">
        <f t="shared" si="34"/>
        <v>11</v>
      </c>
      <c r="R79" s="209">
        <f t="shared" si="35"/>
        <v>44814.607129629629</v>
      </c>
      <c r="S79">
        <f t="shared" si="36"/>
        <v>37</v>
      </c>
    </row>
    <row r="80" spans="1:19" hidden="1">
      <c r="A80" s="1">
        <v>44809.613865740743</v>
      </c>
      <c r="B80" t="s">
        <v>244</v>
      </c>
      <c r="C80">
        <v>60</v>
      </c>
      <c r="D80">
        <v>0.502</v>
      </c>
      <c r="E80">
        <v>5.8000000000000003E-2</v>
      </c>
      <c r="F80">
        <v>11.6</v>
      </c>
      <c r="G80">
        <v>56.7</v>
      </c>
      <c r="H80">
        <v>460</v>
      </c>
      <c r="I80" s="18">
        <f t="shared" si="43"/>
        <v>502</v>
      </c>
      <c r="J80" t="str">
        <f t="shared" si="37"/>
        <v>10</v>
      </c>
      <c r="K80" t="str">
        <f t="shared" si="38"/>
        <v>J</v>
      </c>
      <c r="L80" t="str">
        <f t="shared" si="39"/>
        <v>C</v>
      </c>
      <c r="M80" t="str">
        <f t="shared" si="40"/>
        <v>04</v>
      </c>
      <c r="N80" t="str">
        <f t="shared" si="41"/>
        <v>F</v>
      </c>
      <c r="O80" s="8">
        <f>VLOOKUP(raw!M80,master!$B$2:$D$17,3,FALSE)</f>
        <v>44781</v>
      </c>
      <c r="P80">
        <f t="shared" si="42"/>
        <v>4</v>
      </c>
      <c r="Q80">
        <f t="shared" si="34"/>
        <v>10</v>
      </c>
      <c r="R80" s="209">
        <f t="shared" si="35"/>
        <v>44814.613865740743</v>
      </c>
      <c r="S80">
        <f t="shared" si="36"/>
        <v>37</v>
      </c>
    </row>
    <row r="81" spans="1:19" hidden="1">
      <c r="A81" s="1">
        <v>44809.621053240742</v>
      </c>
      <c r="B81" t="s">
        <v>245</v>
      </c>
      <c r="C81">
        <v>60</v>
      </c>
      <c r="D81">
        <v>0.52</v>
      </c>
      <c r="E81">
        <v>6.5000000000000002E-2</v>
      </c>
      <c r="F81">
        <v>12.6</v>
      </c>
      <c r="G81">
        <v>65</v>
      </c>
      <c r="H81">
        <v>470</v>
      </c>
      <c r="I81" s="18">
        <f t="shared" si="43"/>
        <v>520</v>
      </c>
      <c r="J81" t="str">
        <f t="shared" si="37"/>
        <v>09</v>
      </c>
      <c r="K81" t="str">
        <f t="shared" si="38"/>
        <v>J</v>
      </c>
      <c r="L81" t="str">
        <f t="shared" si="39"/>
        <v>C</v>
      </c>
      <c r="M81" t="str">
        <f t="shared" si="40"/>
        <v>04</v>
      </c>
      <c r="N81" t="str">
        <f t="shared" si="41"/>
        <v>F</v>
      </c>
      <c r="O81" s="8">
        <f>VLOOKUP(raw!M81,master!$B$2:$D$17,3,FALSE)</f>
        <v>44781</v>
      </c>
      <c r="P81">
        <f t="shared" si="42"/>
        <v>4</v>
      </c>
      <c r="Q81">
        <f t="shared" si="34"/>
        <v>9</v>
      </c>
      <c r="R81" s="209">
        <f t="shared" si="35"/>
        <v>44814.621053240742</v>
      </c>
      <c r="S81">
        <f t="shared" si="36"/>
        <v>37</v>
      </c>
    </row>
    <row r="82" spans="1:19" hidden="1">
      <c r="A82" s="1">
        <v>44809.627962962964</v>
      </c>
      <c r="B82" t="s">
        <v>246</v>
      </c>
      <c r="C82">
        <v>60</v>
      </c>
      <c r="D82">
        <v>0.502</v>
      </c>
      <c r="E82">
        <v>4.9000000000000002E-2</v>
      </c>
      <c r="F82">
        <v>9.6999999999999993</v>
      </c>
      <c r="G82">
        <v>68.3</v>
      </c>
      <c r="H82">
        <v>505</v>
      </c>
      <c r="I82" s="18">
        <f t="shared" si="43"/>
        <v>502</v>
      </c>
      <c r="J82" t="str">
        <f t="shared" si="37"/>
        <v>08</v>
      </c>
      <c r="K82" t="str">
        <f t="shared" si="38"/>
        <v>J</v>
      </c>
      <c r="L82" t="str">
        <f t="shared" si="39"/>
        <v>C</v>
      </c>
      <c r="M82" t="str">
        <f t="shared" si="40"/>
        <v>04</v>
      </c>
      <c r="N82" t="str">
        <f t="shared" si="41"/>
        <v>F</v>
      </c>
      <c r="O82" s="8">
        <f>VLOOKUP(raw!M82,master!$B$2:$D$17,3,FALSE)</f>
        <v>44781</v>
      </c>
      <c r="P82">
        <f t="shared" si="42"/>
        <v>4</v>
      </c>
      <c r="Q82">
        <f t="shared" si="34"/>
        <v>8</v>
      </c>
      <c r="R82" s="209">
        <f t="shared" si="35"/>
        <v>44814.627962962964</v>
      </c>
      <c r="S82">
        <f t="shared" si="36"/>
        <v>37</v>
      </c>
    </row>
    <row r="83" spans="1:19" hidden="1">
      <c r="A83" s="1">
        <v>44809.634895833333</v>
      </c>
      <c r="B83" t="s">
        <v>247</v>
      </c>
      <c r="C83">
        <v>60</v>
      </c>
      <c r="D83">
        <v>0.49399999999999999</v>
      </c>
      <c r="E83">
        <v>5.6000000000000001E-2</v>
      </c>
      <c r="F83">
        <v>11.4</v>
      </c>
      <c r="G83">
        <v>55</v>
      </c>
      <c r="H83">
        <v>508</v>
      </c>
      <c r="I83" s="18">
        <f t="shared" si="43"/>
        <v>494</v>
      </c>
      <c r="J83" t="str">
        <f t="shared" si="37"/>
        <v>07</v>
      </c>
      <c r="K83" t="str">
        <f t="shared" si="38"/>
        <v>J</v>
      </c>
      <c r="L83" t="str">
        <f t="shared" si="39"/>
        <v>C</v>
      </c>
      <c r="M83" t="str">
        <f t="shared" si="40"/>
        <v>04</v>
      </c>
      <c r="N83" t="str">
        <f t="shared" si="41"/>
        <v>F</v>
      </c>
      <c r="O83" s="8">
        <f>VLOOKUP(raw!M83,master!$B$2:$D$17,3,FALSE)</f>
        <v>44781</v>
      </c>
      <c r="P83">
        <f t="shared" si="42"/>
        <v>4</v>
      </c>
      <c r="Q83">
        <f t="shared" si="34"/>
        <v>7</v>
      </c>
      <c r="R83" s="209">
        <f t="shared" si="35"/>
        <v>44814.634895833333</v>
      </c>
      <c r="S83">
        <f t="shared" si="36"/>
        <v>37</v>
      </c>
    </row>
    <row r="84" spans="1:19" hidden="1">
      <c r="A84" s="1">
        <v>44809.641875000001</v>
      </c>
      <c r="B84" t="s">
        <v>248</v>
      </c>
      <c r="C84">
        <v>60</v>
      </c>
      <c r="D84">
        <v>0.52100000000000002</v>
      </c>
      <c r="E84">
        <v>6.2E-2</v>
      </c>
      <c r="F84">
        <v>11.9</v>
      </c>
      <c r="G84">
        <v>63.3</v>
      </c>
      <c r="H84">
        <v>619</v>
      </c>
      <c r="I84" s="18">
        <f t="shared" si="43"/>
        <v>521</v>
      </c>
      <c r="J84" t="str">
        <f t="shared" si="37"/>
        <v>06</v>
      </c>
      <c r="K84" t="str">
        <f t="shared" si="38"/>
        <v>J</v>
      </c>
      <c r="L84" t="str">
        <f t="shared" si="39"/>
        <v>C</v>
      </c>
      <c r="M84" t="str">
        <f t="shared" si="40"/>
        <v>04</v>
      </c>
      <c r="N84" t="str">
        <f t="shared" si="41"/>
        <v>F</v>
      </c>
      <c r="O84" s="8">
        <f>VLOOKUP(raw!M84,master!$B$2:$D$17,3,FALSE)</f>
        <v>44781</v>
      </c>
      <c r="P84">
        <f t="shared" si="42"/>
        <v>4</v>
      </c>
      <c r="Q84">
        <f t="shared" si="34"/>
        <v>6</v>
      </c>
      <c r="R84" s="209">
        <f t="shared" si="35"/>
        <v>44814.641875000001</v>
      </c>
      <c r="S84">
        <f t="shared" si="36"/>
        <v>37</v>
      </c>
    </row>
    <row r="85" spans="1:19" hidden="1">
      <c r="A85" s="1">
        <v>44809.647905092592</v>
      </c>
      <c r="B85" t="s">
        <v>249</v>
      </c>
      <c r="C85">
        <v>60</v>
      </c>
      <c r="D85">
        <v>0.501</v>
      </c>
      <c r="E85">
        <v>6.4000000000000001E-2</v>
      </c>
      <c r="F85">
        <v>12.9</v>
      </c>
      <c r="G85">
        <v>56.7</v>
      </c>
      <c r="H85">
        <v>545</v>
      </c>
      <c r="I85" s="18">
        <f t="shared" si="43"/>
        <v>501</v>
      </c>
      <c r="J85" t="str">
        <f t="shared" si="37"/>
        <v>05</v>
      </c>
      <c r="K85" t="str">
        <f t="shared" si="38"/>
        <v>J</v>
      </c>
      <c r="L85" t="str">
        <f t="shared" si="39"/>
        <v>C</v>
      </c>
      <c r="M85" t="str">
        <f t="shared" si="40"/>
        <v>04</v>
      </c>
      <c r="N85" t="str">
        <f t="shared" si="41"/>
        <v>F</v>
      </c>
      <c r="O85" s="8">
        <f>VLOOKUP(raw!M85,master!$B$2:$D$17,3,FALSE)</f>
        <v>44781</v>
      </c>
      <c r="P85">
        <f t="shared" si="42"/>
        <v>4</v>
      </c>
      <c r="Q85">
        <f t="shared" si="34"/>
        <v>5</v>
      </c>
      <c r="R85" s="209">
        <f t="shared" si="35"/>
        <v>44814.647905092592</v>
      </c>
      <c r="S85">
        <f t="shared" si="36"/>
        <v>37</v>
      </c>
    </row>
    <row r="86" spans="1:19" hidden="1">
      <c r="A86" s="1">
        <v>44809.654560185183</v>
      </c>
      <c r="B86" t="s">
        <v>250</v>
      </c>
      <c r="C86">
        <v>60</v>
      </c>
      <c r="D86">
        <v>0.51700000000000002</v>
      </c>
      <c r="E86">
        <v>6.6000000000000003E-2</v>
      </c>
      <c r="F86">
        <v>12.8</v>
      </c>
      <c r="G86">
        <v>53.3</v>
      </c>
      <c r="H86">
        <v>526</v>
      </c>
      <c r="I86" s="18">
        <f t="shared" si="43"/>
        <v>517</v>
      </c>
      <c r="J86" t="str">
        <f t="shared" si="37"/>
        <v>04</v>
      </c>
      <c r="K86" t="str">
        <f t="shared" si="38"/>
        <v>J</v>
      </c>
      <c r="L86" t="str">
        <f t="shared" si="39"/>
        <v>C</v>
      </c>
      <c r="M86" t="str">
        <f t="shared" si="40"/>
        <v>04</v>
      </c>
      <c r="N86" t="str">
        <f t="shared" si="41"/>
        <v>F</v>
      </c>
      <c r="O86" s="8">
        <f>VLOOKUP(raw!M86,master!$B$2:$D$17,3,FALSE)</f>
        <v>44781</v>
      </c>
      <c r="P86">
        <f t="shared" si="42"/>
        <v>4</v>
      </c>
      <c r="Q86">
        <f t="shared" si="34"/>
        <v>4</v>
      </c>
      <c r="R86" s="209">
        <f t="shared" si="35"/>
        <v>44814.654560185183</v>
      </c>
      <c r="S86">
        <f t="shared" si="36"/>
        <v>37</v>
      </c>
    </row>
    <row r="87" spans="1:19" hidden="1">
      <c r="A87" s="1">
        <v>44809.661064814813</v>
      </c>
      <c r="B87" t="s">
        <v>251</v>
      </c>
      <c r="C87">
        <v>60</v>
      </c>
      <c r="D87">
        <v>0.51400000000000001</v>
      </c>
      <c r="E87">
        <v>7.4999999999999997E-2</v>
      </c>
      <c r="F87">
        <v>14.5</v>
      </c>
      <c r="G87">
        <v>48.3</v>
      </c>
      <c r="H87">
        <v>528</v>
      </c>
      <c r="I87" s="18">
        <f t="shared" si="43"/>
        <v>514</v>
      </c>
      <c r="J87" t="str">
        <f t="shared" si="37"/>
        <v>03</v>
      </c>
      <c r="K87" t="str">
        <f t="shared" si="38"/>
        <v>J</v>
      </c>
      <c r="L87" t="str">
        <f t="shared" si="39"/>
        <v>C</v>
      </c>
      <c r="M87" t="str">
        <f t="shared" si="40"/>
        <v>04</v>
      </c>
      <c r="N87" t="str">
        <f t="shared" si="41"/>
        <v>F</v>
      </c>
      <c r="O87" s="8">
        <f>VLOOKUP(raw!M87,master!$B$2:$D$17,3,FALSE)</f>
        <v>44781</v>
      </c>
      <c r="P87">
        <f t="shared" si="42"/>
        <v>4</v>
      </c>
      <c r="Q87">
        <f t="shared" si="34"/>
        <v>3</v>
      </c>
      <c r="R87" s="209">
        <f t="shared" si="35"/>
        <v>44814.661064814813</v>
      </c>
      <c r="S87">
        <f t="shared" si="36"/>
        <v>37</v>
      </c>
    </row>
    <row r="88" spans="1:19" hidden="1">
      <c r="A88" s="1">
        <v>44809.667939814812</v>
      </c>
      <c r="B88" s="9" t="s">
        <v>252</v>
      </c>
      <c r="C88">
        <v>60</v>
      </c>
      <c r="D88">
        <v>0.50700000000000001</v>
      </c>
      <c r="E88">
        <v>8.5000000000000006E-2</v>
      </c>
      <c r="F88">
        <v>16.7</v>
      </c>
      <c r="G88">
        <v>41.7</v>
      </c>
      <c r="H88">
        <v>512</v>
      </c>
      <c r="I88" s="18">
        <f>D88*1000</f>
        <v>507</v>
      </c>
      <c r="J88" t="str">
        <f t="shared" ref="J88:J93" si="44">RIGHT(B88,2)</f>
        <v>02</v>
      </c>
      <c r="K88" t="str">
        <f t="shared" ref="K88:K93" si="45">LEFT(B88,1)</f>
        <v>J</v>
      </c>
      <c r="L88" t="str">
        <f t="shared" ref="L88:L93" si="46">MID(B88,2,1)</f>
        <v>C</v>
      </c>
      <c r="M88" t="str">
        <f t="shared" ref="M88:M93" si="47">MID(B88,3,2)</f>
        <v>04</v>
      </c>
      <c r="N88" t="str">
        <f t="shared" ref="N88:N93" si="48">MID(B88,5,1)</f>
        <v>F</v>
      </c>
      <c r="O88" s="8">
        <f>VLOOKUP(raw!M88,master!$B$2:$D$17,3,FALSE)</f>
        <v>44781</v>
      </c>
      <c r="P88">
        <f t="shared" ref="P88:P93" si="49">INT((A88-O88)/7)</f>
        <v>4</v>
      </c>
      <c r="Q88">
        <f t="shared" si="34"/>
        <v>2</v>
      </c>
      <c r="R88" s="209">
        <f t="shared" si="35"/>
        <v>44814.667939814812</v>
      </c>
      <c r="S88">
        <f t="shared" si="36"/>
        <v>37</v>
      </c>
    </row>
    <row r="89" spans="1:19" hidden="1">
      <c r="A89" s="1">
        <v>44809.674502314818</v>
      </c>
      <c r="B89" s="9" t="s">
        <v>253</v>
      </c>
      <c r="C89">
        <v>60</v>
      </c>
      <c r="D89">
        <v>0.51100000000000001</v>
      </c>
      <c r="E89">
        <v>7.0999999999999994E-2</v>
      </c>
      <c r="F89">
        <v>13.8</v>
      </c>
      <c r="G89">
        <v>48.3</v>
      </c>
      <c r="H89">
        <v>558</v>
      </c>
      <c r="I89" s="18">
        <f>D89*1000</f>
        <v>511</v>
      </c>
      <c r="J89" t="str">
        <f t="shared" si="44"/>
        <v>01</v>
      </c>
      <c r="K89" t="str">
        <f t="shared" si="45"/>
        <v>J</v>
      </c>
      <c r="L89" t="str">
        <f t="shared" si="46"/>
        <v>C</v>
      </c>
      <c r="M89" t="str">
        <f t="shared" si="47"/>
        <v>04</v>
      </c>
      <c r="N89" t="str">
        <f t="shared" si="48"/>
        <v>F</v>
      </c>
      <c r="O89" s="8">
        <f>VLOOKUP(raw!M89,master!$B$2:$D$17,3,FALSE)</f>
        <v>44781</v>
      </c>
      <c r="P89">
        <f t="shared" si="49"/>
        <v>4</v>
      </c>
      <c r="Q89">
        <f t="shared" si="34"/>
        <v>1</v>
      </c>
      <c r="R89" s="209">
        <f t="shared" si="35"/>
        <v>44814.674502314818</v>
      </c>
      <c r="S89">
        <f t="shared" si="36"/>
        <v>37</v>
      </c>
    </row>
    <row r="90" spans="1:19" hidden="1">
      <c r="A90" s="1">
        <v>44813.350138888891</v>
      </c>
      <c r="B90" s="9" t="s">
        <v>170</v>
      </c>
      <c r="C90">
        <v>20</v>
      </c>
      <c r="D90">
        <v>0.98299999999999998</v>
      </c>
      <c r="E90">
        <v>0.11899999999999999</v>
      </c>
      <c r="F90">
        <v>12.1</v>
      </c>
      <c r="G90">
        <v>50</v>
      </c>
      <c r="H90">
        <v>296</v>
      </c>
      <c r="I90" s="18">
        <f>D90*1000</f>
        <v>983</v>
      </c>
      <c r="J90" t="str">
        <f t="shared" si="44"/>
        <v>02</v>
      </c>
      <c r="K90" t="str">
        <f t="shared" si="45"/>
        <v>J</v>
      </c>
      <c r="L90" t="str">
        <f t="shared" si="46"/>
        <v>C</v>
      </c>
      <c r="M90" t="str">
        <f t="shared" si="47"/>
        <v>01</v>
      </c>
      <c r="N90" t="str">
        <f t="shared" si="48"/>
        <v>M</v>
      </c>
      <c r="O90" s="8">
        <f>VLOOKUP(raw!M90,master!$B$2:$D$17,3,FALSE)</f>
        <v>44778</v>
      </c>
      <c r="P90">
        <f t="shared" si="49"/>
        <v>5</v>
      </c>
      <c r="Q90">
        <f t="shared" si="34"/>
        <v>2</v>
      </c>
      <c r="R90" s="209">
        <f t="shared" si="35"/>
        <v>44814.350138888891</v>
      </c>
      <c r="S90">
        <f t="shared" si="36"/>
        <v>37</v>
      </c>
    </row>
    <row r="91" spans="1:19" hidden="1">
      <c r="A91" s="1">
        <v>44813.354027777779</v>
      </c>
      <c r="B91" s="9" t="s">
        <v>171</v>
      </c>
      <c r="C91">
        <v>20</v>
      </c>
      <c r="D91">
        <v>0.86199999999999999</v>
      </c>
      <c r="E91">
        <v>9.8000000000000004E-2</v>
      </c>
      <c r="F91">
        <v>11.4</v>
      </c>
      <c r="G91">
        <v>70</v>
      </c>
      <c r="H91">
        <v>373</v>
      </c>
      <c r="I91" s="18">
        <f>D91*1000</f>
        <v>862</v>
      </c>
      <c r="J91" t="str">
        <f t="shared" si="44"/>
        <v>03</v>
      </c>
      <c r="K91" t="str">
        <f t="shared" si="45"/>
        <v>J</v>
      </c>
      <c r="L91" t="str">
        <f t="shared" si="46"/>
        <v>C</v>
      </c>
      <c r="M91" t="str">
        <f t="shared" si="47"/>
        <v>01</v>
      </c>
      <c r="N91" t="str">
        <f t="shared" si="48"/>
        <v>M</v>
      </c>
      <c r="O91" s="8">
        <f>VLOOKUP(raw!M91,master!$B$2:$D$17,3,FALSE)</f>
        <v>44778</v>
      </c>
      <c r="P91">
        <f t="shared" si="49"/>
        <v>5</v>
      </c>
      <c r="Q91">
        <f t="shared" si="34"/>
        <v>3</v>
      </c>
      <c r="R91" s="209">
        <f t="shared" si="35"/>
        <v>44814.354027777779</v>
      </c>
      <c r="S91">
        <f t="shared" si="36"/>
        <v>37</v>
      </c>
    </row>
    <row r="92" spans="1:19" hidden="1">
      <c r="A92" s="1">
        <v>44813.357627314814</v>
      </c>
      <c r="B92" s="9" t="s">
        <v>174</v>
      </c>
      <c r="C92">
        <v>20</v>
      </c>
      <c r="D92">
        <v>0.873</v>
      </c>
      <c r="E92">
        <v>0.14000000000000001</v>
      </c>
      <c r="F92">
        <v>16</v>
      </c>
      <c r="G92">
        <v>50</v>
      </c>
      <c r="H92">
        <v>308</v>
      </c>
      <c r="I92" s="18">
        <f t="shared" ref="I92" si="50">D92*1000</f>
        <v>873</v>
      </c>
      <c r="J92" t="str">
        <f t="shared" si="44"/>
        <v>04</v>
      </c>
      <c r="K92" t="str">
        <f t="shared" si="45"/>
        <v>J</v>
      </c>
      <c r="L92" t="str">
        <f t="shared" si="46"/>
        <v>C</v>
      </c>
      <c r="M92" t="str">
        <f t="shared" si="47"/>
        <v>01</v>
      </c>
      <c r="N92" t="str">
        <f t="shared" si="48"/>
        <v>M</v>
      </c>
      <c r="O92" s="8">
        <f>VLOOKUP(raw!M92,master!$B$2:$D$17,3,FALSE)</f>
        <v>44778</v>
      </c>
      <c r="P92">
        <f t="shared" si="49"/>
        <v>5</v>
      </c>
      <c r="Q92">
        <f t="shared" si="34"/>
        <v>4</v>
      </c>
      <c r="R92" s="209">
        <f t="shared" si="35"/>
        <v>44814.357627314814</v>
      </c>
      <c r="S92">
        <f t="shared" si="36"/>
        <v>37</v>
      </c>
    </row>
    <row r="93" spans="1:19" hidden="1">
      <c r="A93" s="1">
        <v>44813.361354166664</v>
      </c>
      <c r="B93" s="9" t="s">
        <v>177</v>
      </c>
      <c r="C93">
        <v>20</v>
      </c>
      <c r="D93">
        <v>0.89600000000000002</v>
      </c>
      <c r="E93">
        <v>0.10199999999999999</v>
      </c>
      <c r="F93">
        <v>11.4</v>
      </c>
      <c r="G93">
        <v>45</v>
      </c>
      <c r="H93">
        <v>362</v>
      </c>
      <c r="I93" s="18">
        <f>D93*1000</f>
        <v>896</v>
      </c>
      <c r="J93" t="str">
        <f t="shared" si="44"/>
        <v>05</v>
      </c>
      <c r="K93" t="str">
        <f t="shared" si="45"/>
        <v>J</v>
      </c>
      <c r="L93" t="str">
        <f t="shared" si="46"/>
        <v>C</v>
      </c>
      <c r="M93" t="str">
        <f t="shared" si="47"/>
        <v>01</v>
      </c>
      <c r="N93" t="str">
        <f t="shared" si="48"/>
        <v>M</v>
      </c>
      <c r="O93" s="8">
        <f>VLOOKUP(raw!M93,master!$B$2:$D$17,3,FALSE)</f>
        <v>44778</v>
      </c>
      <c r="P93">
        <f t="shared" si="49"/>
        <v>5</v>
      </c>
      <c r="Q93">
        <f t="shared" si="34"/>
        <v>5</v>
      </c>
      <c r="R93" s="209">
        <f t="shared" si="35"/>
        <v>44814.361354166664</v>
      </c>
      <c r="S93">
        <f t="shared" si="36"/>
        <v>37</v>
      </c>
    </row>
    <row r="94" spans="1:19" hidden="1">
      <c r="A94" s="1">
        <v>44813.364594907405</v>
      </c>
      <c r="B94" t="s">
        <v>178</v>
      </c>
      <c r="C94">
        <v>20</v>
      </c>
      <c r="D94">
        <v>0.92</v>
      </c>
      <c r="E94">
        <v>0.104</v>
      </c>
      <c r="F94">
        <v>11.3</v>
      </c>
      <c r="G94">
        <v>60</v>
      </c>
      <c r="H94">
        <v>385</v>
      </c>
      <c r="I94" s="18">
        <f>D94*1000</f>
        <v>920</v>
      </c>
      <c r="J94" t="str">
        <f t="shared" ref="J94:J110" si="51">RIGHT(B94,2)</f>
        <v>06</v>
      </c>
      <c r="K94" t="str">
        <f t="shared" ref="K94:K110" si="52">LEFT(B94,1)</f>
        <v>J</v>
      </c>
      <c r="L94" t="str">
        <f t="shared" ref="L94:L110" si="53">MID(B94,2,1)</f>
        <v>C</v>
      </c>
      <c r="M94" t="str">
        <f t="shared" ref="M94:M110" si="54">MID(B94,3,2)</f>
        <v>01</v>
      </c>
      <c r="N94" t="str">
        <f t="shared" ref="N94:N110" si="55">MID(B94,5,1)</f>
        <v>M</v>
      </c>
      <c r="O94" s="8">
        <f>VLOOKUP(raw!M94,master!$B$2:$D$17,3,FALSE)</f>
        <v>44778</v>
      </c>
      <c r="P94">
        <f t="shared" ref="P94:P110" si="56">INT((A94-O94)/7)</f>
        <v>5</v>
      </c>
      <c r="Q94">
        <f t="shared" si="34"/>
        <v>6</v>
      </c>
      <c r="R94" s="209">
        <f t="shared" si="35"/>
        <v>44814.364594907405</v>
      </c>
      <c r="S94">
        <f t="shared" si="36"/>
        <v>37</v>
      </c>
    </row>
    <row r="95" spans="1:19" hidden="1">
      <c r="A95" s="1">
        <v>44813.367800925924</v>
      </c>
      <c r="B95" t="s">
        <v>179</v>
      </c>
      <c r="C95">
        <v>20</v>
      </c>
      <c r="D95">
        <v>0.92700000000000005</v>
      </c>
      <c r="E95">
        <v>0.13</v>
      </c>
      <c r="F95">
        <v>14</v>
      </c>
      <c r="G95">
        <v>60</v>
      </c>
      <c r="H95">
        <v>391</v>
      </c>
      <c r="I95" s="18">
        <f t="shared" ref="I95:I110" si="57">D95*1000</f>
        <v>927</v>
      </c>
      <c r="J95" t="str">
        <f t="shared" si="51"/>
        <v>07</v>
      </c>
      <c r="K95" t="str">
        <f t="shared" si="52"/>
        <v>J</v>
      </c>
      <c r="L95" t="str">
        <f t="shared" si="53"/>
        <v>C</v>
      </c>
      <c r="M95" t="str">
        <f t="shared" si="54"/>
        <v>01</v>
      </c>
      <c r="N95" t="str">
        <f t="shared" si="55"/>
        <v>M</v>
      </c>
      <c r="O95" s="8">
        <f>VLOOKUP(raw!M95,master!$B$2:$D$17,3,FALSE)</f>
        <v>44778</v>
      </c>
      <c r="P95">
        <f t="shared" si="56"/>
        <v>5</v>
      </c>
      <c r="Q95">
        <f t="shared" si="34"/>
        <v>7</v>
      </c>
      <c r="R95" s="209">
        <f t="shared" si="35"/>
        <v>44814.367800925924</v>
      </c>
      <c r="S95">
        <f t="shared" si="36"/>
        <v>37</v>
      </c>
    </row>
    <row r="96" spans="1:19" hidden="1">
      <c r="A96" s="1">
        <v>44813.371493055558</v>
      </c>
      <c r="B96" t="s">
        <v>254</v>
      </c>
      <c r="C96">
        <v>61</v>
      </c>
      <c r="D96">
        <v>0.501</v>
      </c>
      <c r="E96">
        <v>6.3E-2</v>
      </c>
      <c r="F96">
        <v>12.7</v>
      </c>
      <c r="G96">
        <v>54.1</v>
      </c>
      <c r="H96">
        <v>241</v>
      </c>
      <c r="I96" s="18">
        <f t="shared" si="57"/>
        <v>501</v>
      </c>
      <c r="J96" t="str">
        <f t="shared" si="51"/>
        <v>01</v>
      </c>
      <c r="K96" t="str">
        <f t="shared" si="52"/>
        <v>J</v>
      </c>
      <c r="L96" t="str">
        <f t="shared" si="53"/>
        <v>C</v>
      </c>
      <c r="M96" t="str">
        <f t="shared" si="54"/>
        <v>06</v>
      </c>
      <c r="N96" t="str">
        <f t="shared" si="55"/>
        <v>F</v>
      </c>
      <c r="O96" s="8">
        <f>VLOOKUP(raw!M96,master!$B$2:$D$17,3,FALSE)</f>
        <v>44785</v>
      </c>
      <c r="P96">
        <f t="shared" si="56"/>
        <v>4</v>
      </c>
      <c r="Q96">
        <f t="shared" si="34"/>
        <v>1</v>
      </c>
      <c r="R96" s="209">
        <f t="shared" si="35"/>
        <v>44814.371493055558</v>
      </c>
      <c r="S96">
        <f t="shared" si="36"/>
        <v>37</v>
      </c>
    </row>
    <row r="97" spans="1:19" hidden="1">
      <c r="A97" s="1">
        <v>44813.371770833335</v>
      </c>
      <c r="B97" t="s">
        <v>181</v>
      </c>
      <c r="C97">
        <v>60</v>
      </c>
      <c r="D97">
        <v>0.65500000000000003</v>
      </c>
      <c r="E97">
        <v>8.8999999999999996E-2</v>
      </c>
      <c r="F97">
        <v>13.6</v>
      </c>
      <c r="G97">
        <v>63.3</v>
      </c>
      <c r="H97">
        <v>323</v>
      </c>
      <c r="I97" s="18">
        <f t="shared" si="57"/>
        <v>655</v>
      </c>
      <c r="J97" t="str">
        <f t="shared" si="51"/>
        <v>15</v>
      </c>
      <c r="K97" t="str">
        <f t="shared" si="52"/>
        <v>J</v>
      </c>
      <c r="L97" t="str">
        <f t="shared" si="53"/>
        <v>C</v>
      </c>
      <c r="M97" t="str">
        <f t="shared" si="54"/>
        <v>01</v>
      </c>
      <c r="N97" t="str">
        <f t="shared" si="55"/>
        <v>F</v>
      </c>
      <c r="O97" s="8">
        <f>VLOOKUP(raw!M97,master!$B$2:$D$17,3,FALSE)</f>
        <v>44778</v>
      </c>
      <c r="P97">
        <f t="shared" si="56"/>
        <v>5</v>
      </c>
      <c r="Q97">
        <f t="shared" si="34"/>
        <v>15</v>
      </c>
      <c r="R97" s="209">
        <f t="shared" si="35"/>
        <v>44814.371770833335</v>
      </c>
      <c r="S97">
        <f t="shared" si="36"/>
        <v>37</v>
      </c>
    </row>
    <row r="98" spans="1:19" hidden="1">
      <c r="A98" s="1">
        <v>44813.381145833337</v>
      </c>
      <c r="B98" t="s">
        <v>180</v>
      </c>
      <c r="C98">
        <v>60</v>
      </c>
      <c r="D98">
        <v>0.66300000000000003</v>
      </c>
      <c r="E98">
        <v>7.5999999999999998E-2</v>
      </c>
      <c r="F98">
        <v>11.5</v>
      </c>
      <c r="G98">
        <v>65</v>
      </c>
      <c r="H98">
        <v>354</v>
      </c>
      <c r="I98" s="18">
        <f t="shared" si="57"/>
        <v>663</v>
      </c>
      <c r="J98" t="str">
        <f t="shared" si="51"/>
        <v>16</v>
      </c>
      <c r="K98" t="str">
        <f t="shared" si="52"/>
        <v>J</v>
      </c>
      <c r="L98" t="str">
        <f t="shared" si="53"/>
        <v>C</v>
      </c>
      <c r="M98" t="str">
        <f t="shared" si="54"/>
        <v>01</v>
      </c>
      <c r="N98" t="str">
        <f t="shared" si="55"/>
        <v>F</v>
      </c>
      <c r="O98" s="8">
        <f>VLOOKUP(raw!M98,master!$B$2:$D$17,3,FALSE)</f>
        <v>44778</v>
      </c>
      <c r="P98">
        <f t="shared" si="56"/>
        <v>5</v>
      </c>
      <c r="Q98">
        <f t="shared" si="34"/>
        <v>16</v>
      </c>
      <c r="R98" s="209">
        <f t="shared" si="35"/>
        <v>44814.381145833337</v>
      </c>
      <c r="S98">
        <f t="shared" si="36"/>
        <v>37</v>
      </c>
    </row>
    <row r="99" spans="1:19" hidden="1">
      <c r="A99" s="1">
        <v>44813.384363425925</v>
      </c>
      <c r="B99" t="s">
        <v>255</v>
      </c>
      <c r="C99">
        <v>61</v>
      </c>
      <c r="D99">
        <v>0.51800000000000002</v>
      </c>
      <c r="E99">
        <v>6.5000000000000002E-2</v>
      </c>
      <c r="F99">
        <v>12.6</v>
      </c>
      <c r="G99">
        <v>54.1</v>
      </c>
      <c r="H99">
        <v>267</v>
      </c>
      <c r="I99" s="18">
        <f t="shared" si="57"/>
        <v>518</v>
      </c>
      <c r="J99" t="str">
        <f t="shared" si="51"/>
        <v>02</v>
      </c>
      <c r="K99" t="str">
        <f t="shared" si="52"/>
        <v>J</v>
      </c>
      <c r="L99" t="str">
        <f t="shared" si="53"/>
        <v>C</v>
      </c>
      <c r="M99" t="str">
        <f t="shared" si="54"/>
        <v>06</v>
      </c>
      <c r="N99" t="str">
        <f t="shared" si="55"/>
        <v>F</v>
      </c>
      <c r="O99" s="8">
        <f>VLOOKUP(raw!M99,master!$B$2:$D$17,3,FALSE)</f>
        <v>44785</v>
      </c>
      <c r="P99">
        <f t="shared" si="56"/>
        <v>4</v>
      </c>
      <c r="Q99">
        <f t="shared" si="34"/>
        <v>2</v>
      </c>
      <c r="R99" s="209">
        <f t="shared" si="35"/>
        <v>44814.384363425925</v>
      </c>
      <c r="S99">
        <f t="shared" si="36"/>
        <v>37</v>
      </c>
    </row>
    <row r="100" spans="1:19" hidden="1">
      <c r="A100" s="1">
        <v>44813.389733796299</v>
      </c>
      <c r="B100" t="s">
        <v>182</v>
      </c>
      <c r="C100">
        <v>60</v>
      </c>
      <c r="D100">
        <v>0.66300000000000003</v>
      </c>
      <c r="E100">
        <v>7.2999999999999995E-2</v>
      </c>
      <c r="F100">
        <v>11</v>
      </c>
      <c r="G100">
        <v>61.7</v>
      </c>
      <c r="H100">
        <v>340</v>
      </c>
      <c r="I100" s="18">
        <f t="shared" si="57"/>
        <v>663</v>
      </c>
      <c r="J100" t="str">
        <f t="shared" si="51"/>
        <v>14</v>
      </c>
      <c r="K100" t="str">
        <f t="shared" si="52"/>
        <v>J</v>
      </c>
      <c r="L100" t="str">
        <f t="shared" si="53"/>
        <v>C</v>
      </c>
      <c r="M100" t="str">
        <f t="shared" si="54"/>
        <v>01</v>
      </c>
      <c r="N100" t="str">
        <f t="shared" si="55"/>
        <v>F</v>
      </c>
      <c r="O100" s="8">
        <f>VLOOKUP(raw!M100,master!$B$2:$D$17,3,FALSE)</f>
        <v>44778</v>
      </c>
      <c r="P100">
        <f t="shared" si="56"/>
        <v>5</v>
      </c>
      <c r="Q100">
        <f t="shared" si="34"/>
        <v>14</v>
      </c>
      <c r="R100" s="209">
        <f t="shared" si="35"/>
        <v>44814.389733796299</v>
      </c>
      <c r="S100">
        <f t="shared" si="36"/>
        <v>37</v>
      </c>
    </row>
    <row r="101" spans="1:19" hidden="1">
      <c r="A101" s="1">
        <v>44813.397905092592</v>
      </c>
      <c r="B101" t="s">
        <v>256</v>
      </c>
      <c r="C101">
        <v>61</v>
      </c>
      <c r="D101">
        <v>0.51500000000000001</v>
      </c>
      <c r="E101">
        <v>6.3E-2</v>
      </c>
      <c r="F101">
        <v>12.2</v>
      </c>
      <c r="G101">
        <v>50.8</v>
      </c>
      <c r="H101">
        <v>291</v>
      </c>
      <c r="I101" s="18">
        <f t="shared" si="57"/>
        <v>515</v>
      </c>
      <c r="J101" t="str">
        <f t="shared" si="51"/>
        <v>03</v>
      </c>
      <c r="K101" t="str">
        <f t="shared" si="52"/>
        <v>J</v>
      </c>
      <c r="L101" t="str">
        <f t="shared" si="53"/>
        <v>C</v>
      </c>
      <c r="M101" t="str">
        <f t="shared" si="54"/>
        <v>06</v>
      </c>
      <c r="N101" t="str">
        <f t="shared" si="55"/>
        <v>F</v>
      </c>
      <c r="O101" s="8">
        <f>VLOOKUP(raw!M101,master!$B$2:$D$17,3,FALSE)</f>
        <v>44785</v>
      </c>
      <c r="P101">
        <f t="shared" si="56"/>
        <v>4</v>
      </c>
      <c r="Q101">
        <f t="shared" si="34"/>
        <v>3</v>
      </c>
      <c r="R101" s="209">
        <f t="shared" si="35"/>
        <v>44814.397905092592</v>
      </c>
      <c r="S101">
        <f t="shared" si="36"/>
        <v>37</v>
      </c>
    </row>
    <row r="102" spans="1:19" hidden="1">
      <c r="A102" s="1">
        <v>44813.398576388892</v>
      </c>
      <c r="B102" t="s">
        <v>183</v>
      </c>
      <c r="C102">
        <v>60</v>
      </c>
      <c r="D102">
        <v>0.64800000000000002</v>
      </c>
      <c r="E102">
        <v>9.0999999999999998E-2</v>
      </c>
      <c r="F102">
        <v>14</v>
      </c>
      <c r="G102">
        <v>43.3</v>
      </c>
      <c r="H102">
        <v>372</v>
      </c>
      <c r="I102" s="18">
        <f t="shared" si="57"/>
        <v>648</v>
      </c>
      <c r="J102" t="str">
        <f t="shared" si="51"/>
        <v>13</v>
      </c>
      <c r="K102" t="str">
        <f t="shared" si="52"/>
        <v>J</v>
      </c>
      <c r="L102" t="str">
        <f t="shared" si="53"/>
        <v>C</v>
      </c>
      <c r="M102" t="str">
        <f t="shared" si="54"/>
        <v>01</v>
      </c>
      <c r="N102" t="str">
        <f t="shared" si="55"/>
        <v>F</v>
      </c>
      <c r="O102" s="8">
        <f>VLOOKUP(raw!M102,master!$B$2:$D$17,3,FALSE)</f>
        <v>44778</v>
      </c>
      <c r="P102">
        <f t="shared" si="56"/>
        <v>5</v>
      </c>
      <c r="Q102">
        <f t="shared" si="34"/>
        <v>13</v>
      </c>
      <c r="R102" s="209">
        <f t="shared" si="35"/>
        <v>44814.398576388892</v>
      </c>
      <c r="S102">
        <f t="shared" si="36"/>
        <v>37</v>
      </c>
    </row>
    <row r="103" spans="1:19" hidden="1">
      <c r="A103" s="1">
        <v>44813.406956018516</v>
      </c>
      <c r="B103" t="s">
        <v>184</v>
      </c>
      <c r="C103">
        <v>60</v>
      </c>
      <c r="D103">
        <v>0.64400000000000002</v>
      </c>
      <c r="E103">
        <v>7.2999999999999995E-2</v>
      </c>
      <c r="F103">
        <v>11.3</v>
      </c>
      <c r="G103">
        <v>56.7</v>
      </c>
      <c r="H103">
        <v>365</v>
      </c>
      <c r="I103" s="18">
        <f t="shared" si="57"/>
        <v>644</v>
      </c>
      <c r="J103" t="str">
        <f t="shared" si="51"/>
        <v>12</v>
      </c>
      <c r="K103" t="str">
        <f t="shared" si="52"/>
        <v>J</v>
      </c>
      <c r="L103" t="str">
        <f t="shared" si="53"/>
        <v>C</v>
      </c>
      <c r="M103" t="str">
        <f t="shared" si="54"/>
        <v>01</v>
      </c>
      <c r="N103" t="str">
        <f t="shared" si="55"/>
        <v>F</v>
      </c>
      <c r="O103" s="8">
        <f>VLOOKUP(raw!M103,master!$B$2:$D$17,3,FALSE)</f>
        <v>44778</v>
      </c>
      <c r="P103">
        <f t="shared" si="56"/>
        <v>5</v>
      </c>
      <c r="Q103">
        <f t="shared" si="34"/>
        <v>12</v>
      </c>
      <c r="R103" s="209">
        <f t="shared" si="35"/>
        <v>44814.406956018516</v>
      </c>
      <c r="S103">
        <f t="shared" si="36"/>
        <v>37</v>
      </c>
    </row>
    <row r="104" spans="1:19" hidden="1">
      <c r="A104" s="1">
        <v>44813.410277777781</v>
      </c>
      <c r="B104" t="s">
        <v>257</v>
      </c>
      <c r="C104">
        <v>60</v>
      </c>
      <c r="D104">
        <v>0.48399999999999999</v>
      </c>
      <c r="E104">
        <v>5.6000000000000001E-2</v>
      </c>
      <c r="F104">
        <v>11.6</v>
      </c>
      <c r="G104">
        <v>58.3</v>
      </c>
      <c r="H104">
        <v>273</v>
      </c>
      <c r="I104" s="18">
        <f t="shared" si="57"/>
        <v>484</v>
      </c>
      <c r="J104" t="str">
        <f t="shared" si="51"/>
        <v>04</v>
      </c>
      <c r="K104" t="str">
        <f t="shared" si="52"/>
        <v>J</v>
      </c>
      <c r="L104" t="str">
        <f t="shared" si="53"/>
        <v>C</v>
      </c>
      <c r="M104" t="str">
        <f t="shared" si="54"/>
        <v>06</v>
      </c>
      <c r="N104" t="str">
        <f t="shared" si="55"/>
        <v>F</v>
      </c>
      <c r="O104" s="8">
        <f>VLOOKUP(raw!M104,master!$B$2:$D$17,3,FALSE)</f>
        <v>44785</v>
      </c>
      <c r="P104">
        <f t="shared" si="56"/>
        <v>4</v>
      </c>
      <c r="Q104">
        <f t="shared" si="34"/>
        <v>4</v>
      </c>
      <c r="R104" s="209">
        <f t="shared" si="35"/>
        <v>44814.410277777781</v>
      </c>
      <c r="S104">
        <f t="shared" si="36"/>
        <v>37</v>
      </c>
    </row>
    <row r="105" spans="1:19" hidden="1">
      <c r="A105" s="1">
        <v>44813.415289351855</v>
      </c>
      <c r="B105" t="s">
        <v>185</v>
      </c>
      <c r="C105">
        <v>60</v>
      </c>
      <c r="D105">
        <v>0.621</v>
      </c>
      <c r="E105">
        <v>7.0999999999999994E-2</v>
      </c>
      <c r="F105">
        <v>11.4</v>
      </c>
      <c r="G105">
        <v>61.7</v>
      </c>
      <c r="H105">
        <v>354</v>
      </c>
      <c r="I105" s="18">
        <f t="shared" si="57"/>
        <v>621</v>
      </c>
      <c r="J105" t="str">
        <f t="shared" si="51"/>
        <v>11</v>
      </c>
      <c r="K105" t="str">
        <f t="shared" si="52"/>
        <v>J</v>
      </c>
      <c r="L105" t="str">
        <f t="shared" si="53"/>
        <v>C</v>
      </c>
      <c r="M105" t="str">
        <f t="shared" si="54"/>
        <v>01</v>
      </c>
      <c r="N105" t="str">
        <f t="shared" si="55"/>
        <v>F</v>
      </c>
      <c r="O105" s="8">
        <f>VLOOKUP(raw!M105,master!$B$2:$D$17,3,FALSE)</f>
        <v>44778</v>
      </c>
      <c r="P105">
        <f t="shared" si="56"/>
        <v>5</v>
      </c>
      <c r="Q105">
        <f t="shared" si="34"/>
        <v>11</v>
      </c>
      <c r="R105" s="209">
        <f t="shared" si="35"/>
        <v>44814.415289351855</v>
      </c>
      <c r="S105">
        <f t="shared" si="36"/>
        <v>37</v>
      </c>
    </row>
    <row r="106" spans="1:19" hidden="1">
      <c r="A106" s="1">
        <v>44813.424097222225</v>
      </c>
      <c r="B106" t="s">
        <v>186</v>
      </c>
      <c r="C106">
        <v>60</v>
      </c>
      <c r="D106">
        <v>0.63300000000000001</v>
      </c>
      <c r="E106">
        <v>6.3E-2</v>
      </c>
      <c r="F106">
        <v>9.9</v>
      </c>
      <c r="G106">
        <v>68.3</v>
      </c>
      <c r="H106">
        <v>393</v>
      </c>
      <c r="I106" s="18">
        <f t="shared" si="57"/>
        <v>633</v>
      </c>
      <c r="J106" t="str">
        <f t="shared" si="51"/>
        <v>10</v>
      </c>
      <c r="K106" t="str">
        <f t="shared" si="52"/>
        <v>J</v>
      </c>
      <c r="L106" t="str">
        <f t="shared" si="53"/>
        <v>C</v>
      </c>
      <c r="M106" t="str">
        <f t="shared" si="54"/>
        <v>01</v>
      </c>
      <c r="N106" t="str">
        <f t="shared" si="55"/>
        <v>F</v>
      </c>
      <c r="O106" s="8">
        <f>VLOOKUP(raw!M106,master!$B$2:$D$17,3,FALSE)</f>
        <v>44778</v>
      </c>
      <c r="P106">
        <f t="shared" si="56"/>
        <v>5</v>
      </c>
      <c r="Q106">
        <f t="shared" si="34"/>
        <v>10</v>
      </c>
      <c r="R106" s="209">
        <f t="shared" si="35"/>
        <v>44814.424097222225</v>
      </c>
      <c r="S106">
        <f t="shared" si="36"/>
        <v>37</v>
      </c>
    </row>
    <row r="107" spans="1:19" hidden="1">
      <c r="A107" s="1">
        <v>44813.432222222225</v>
      </c>
      <c r="B107" t="s">
        <v>187</v>
      </c>
      <c r="C107">
        <v>60</v>
      </c>
      <c r="D107">
        <v>0.61499999999999999</v>
      </c>
      <c r="E107">
        <v>7.5999999999999998E-2</v>
      </c>
      <c r="F107">
        <v>12.3</v>
      </c>
      <c r="G107">
        <v>53.3</v>
      </c>
      <c r="H107">
        <v>370</v>
      </c>
      <c r="I107" s="18">
        <f t="shared" si="57"/>
        <v>615</v>
      </c>
      <c r="J107" t="str">
        <f t="shared" si="51"/>
        <v>09</v>
      </c>
      <c r="K107" t="str">
        <f t="shared" si="52"/>
        <v>J</v>
      </c>
      <c r="L107" t="str">
        <f t="shared" si="53"/>
        <v>C</v>
      </c>
      <c r="M107" t="str">
        <f t="shared" si="54"/>
        <v>01</v>
      </c>
      <c r="N107" t="str">
        <f t="shared" si="55"/>
        <v>F</v>
      </c>
      <c r="O107" s="8">
        <f>VLOOKUP(raw!M107,master!$B$2:$D$17,3,FALSE)</f>
        <v>44778</v>
      </c>
      <c r="P107">
        <f t="shared" si="56"/>
        <v>5</v>
      </c>
      <c r="Q107">
        <f t="shared" si="34"/>
        <v>9</v>
      </c>
      <c r="R107" s="209">
        <f t="shared" si="35"/>
        <v>44814.432222222225</v>
      </c>
      <c r="S107">
        <f t="shared" si="36"/>
        <v>37</v>
      </c>
    </row>
    <row r="108" spans="1:19" hidden="1">
      <c r="A108" s="1">
        <v>44813.43476851852</v>
      </c>
      <c r="B108" t="s">
        <v>258</v>
      </c>
      <c r="C108">
        <v>61</v>
      </c>
      <c r="D108">
        <v>0.497</v>
      </c>
      <c r="E108">
        <v>5.1999999999999998E-2</v>
      </c>
      <c r="F108">
        <v>10.5</v>
      </c>
      <c r="G108">
        <v>67.2</v>
      </c>
      <c r="H108">
        <v>275</v>
      </c>
      <c r="I108" s="18">
        <f t="shared" si="57"/>
        <v>497</v>
      </c>
      <c r="J108" t="str">
        <f t="shared" si="51"/>
        <v>06</v>
      </c>
      <c r="K108" t="str">
        <f t="shared" si="52"/>
        <v>J</v>
      </c>
      <c r="L108" t="str">
        <f t="shared" si="53"/>
        <v>C</v>
      </c>
      <c r="M108" t="str">
        <f t="shared" si="54"/>
        <v>06</v>
      </c>
      <c r="N108" t="str">
        <f t="shared" si="55"/>
        <v>F</v>
      </c>
      <c r="O108" s="8">
        <f>VLOOKUP(raw!M108,master!$B$2:$D$17,3,FALSE)</f>
        <v>44785</v>
      </c>
      <c r="P108">
        <f t="shared" si="56"/>
        <v>4</v>
      </c>
      <c r="Q108">
        <f t="shared" si="34"/>
        <v>6</v>
      </c>
      <c r="R108" s="209">
        <f t="shared" si="35"/>
        <v>44814.43476851852</v>
      </c>
      <c r="S108">
        <f t="shared" si="36"/>
        <v>37</v>
      </c>
    </row>
    <row r="109" spans="1:19" hidden="1">
      <c r="A109" s="1">
        <v>44813.440486111111</v>
      </c>
      <c r="B109" t="s">
        <v>176</v>
      </c>
      <c r="C109">
        <v>60</v>
      </c>
      <c r="D109">
        <v>0.63200000000000001</v>
      </c>
      <c r="E109">
        <v>0.08</v>
      </c>
      <c r="F109">
        <v>12.6</v>
      </c>
      <c r="G109">
        <v>56.7</v>
      </c>
      <c r="H109">
        <v>398</v>
      </c>
      <c r="I109" s="18">
        <f t="shared" si="57"/>
        <v>632</v>
      </c>
      <c r="J109" t="str">
        <f t="shared" si="51"/>
        <v>08</v>
      </c>
      <c r="K109" t="str">
        <f t="shared" si="52"/>
        <v>J</v>
      </c>
      <c r="L109" t="str">
        <f t="shared" si="53"/>
        <v>C</v>
      </c>
      <c r="M109" t="str">
        <f t="shared" si="54"/>
        <v>01</v>
      </c>
      <c r="N109" t="str">
        <f t="shared" si="55"/>
        <v>F</v>
      </c>
      <c r="O109" s="8">
        <f>VLOOKUP(raw!M109,master!$B$2:$D$17,3,FALSE)</f>
        <v>44778</v>
      </c>
      <c r="P109">
        <f t="shared" si="56"/>
        <v>5</v>
      </c>
      <c r="Q109">
        <f t="shared" si="34"/>
        <v>8</v>
      </c>
      <c r="R109" s="209">
        <f t="shared" si="35"/>
        <v>44814.440486111111</v>
      </c>
      <c r="S109">
        <f t="shared" si="36"/>
        <v>37</v>
      </c>
    </row>
    <row r="110" spans="1:19" hidden="1">
      <c r="A110" s="1">
        <v>44813.446886574071</v>
      </c>
      <c r="B110" t="s">
        <v>259</v>
      </c>
      <c r="C110">
        <v>61</v>
      </c>
      <c r="D110">
        <v>0.51600000000000001</v>
      </c>
      <c r="E110">
        <v>5.5E-2</v>
      </c>
      <c r="F110">
        <v>10.6</v>
      </c>
      <c r="G110">
        <v>62.3</v>
      </c>
      <c r="H110">
        <v>294</v>
      </c>
      <c r="I110" s="18">
        <f t="shared" si="57"/>
        <v>516</v>
      </c>
      <c r="J110" t="str">
        <f t="shared" si="51"/>
        <v>07</v>
      </c>
      <c r="K110" t="str">
        <f t="shared" si="52"/>
        <v>J</v>
      </c>
      <c r="L110" t="str">
        <f t="shared" si="53"/>
        <v>C</v>
      </c>
      <c r="M110" t="str">
        <f t="shared" si="54"/>
        <v>06</v>
      </c>
      <c r="N110" t="str">
        <f t="shared" si="55"/>
        <v>F</v>
      </c>
      <c r="O110" s="8">
        <f>VLOOKUP(raw!M110,master!$B$2:$D$17,3,FALSE)</f>
        <v>44785</v>
      </c>
      <c r="P110">
        <f t="shared" si="56"/>
        <v>4</v>
      </c>
      <c r="Q110">
        <f t="shared" si="34"/>
        <v>7</v>
      </c>
      <c r="R110" s="209">
        <f t="shared" si="35"/>
        <v>44814.446886574071</v>
      </c>
      <c r="S110">
        <f t="shared" si="36"/>
        <v>37</v>
      </c>
    </row>
    <row r="111" spans="1:19" hidden="1">
      <c r="A111" s="1">
        <v>44813.448379629626</v>
      </c>
      <c r="B111" t="s">
        <v>175</v>
      </c>
      <c r="C111">
        <v>60</v>
      </c>
      <c r="D111">
        <v>0.61699999999999999</v>
      </c>
      <c r="E111">
        <v>8.1000000000000003E-2</v>
      </c>
      <c r="F111">
        <v>13.1</v>
      </c>
      <c r="G111">
        <v>60</v>
      </c>
      <c r="H111">
        <v>401</v>
      </c>
      <c r="I111" s="18">
        <f t="shared" ref="I111:I121" si="58">D111*1000</f>
        <v>617</v>
      </c>
      <c r="J111" t="str">
        <f t="shared" ref="J111:J120" si="59">RIGHT(B111,2)</f>
        <v>07</v>
      </c>
      <c r="K111" t="str">
        <f t="shared" ref="K111:K115" si="60">LEFT(B111,1)</f>
        <v>J</v>
      </c>
      <c r="L111" t="str">
        <f t="shared" ref="L111:L115" si="61">MID(B111,2,1)</f>
        <v>C</v>
      </c>
      <c r="M111" t="str">
        <f t="shared" ref="M111:M115" si="62">MID(B111,3,2)</f>
        <v>01</v>
      </c>
      <c r="N111" t="str">
        <f t="shared" ref="N111:N115" si="63">MID(B111,5,1)</f>
        <v>F</v>
      </c>
      <c r="O111" s="8">
        <f>VLOOKUP(raw!M111,master!$B$2:$D$17,3,FALSE)</f>
        <v>44778</v>
      </c>
      <c r="P111">
        <f t="shared" ref="P111:P115" si="64">INT((A111-O111)/7)</f>
        <v>5</v>
      </c>
      <c r="Q111">
        <f t="shared" si="34"/>
        <v>7</v>
      </c>
      <c r="R111" s="209">
        <f t="shared" si="35"/>
        <v>44814.448379629626</v>
      </c>
      <c r="S111">
        <f t="shared" si="36"/>
        <v>37</v>
      </c>
    </row>
    <row r="112" spans="1:19" hidden="1">
      <c r="A112" s="1">
        <v>44813.456550925926</v>
      </c>
      <c r="B112" t="s">
        <v>173</v>
      </c>
      <c r="C112">
        <v>60</v>
      </c>
      <c r="D112">
        <v>0.60899999999999999</v>
      </c>
      <c r="E112">
        <v>7.6999999999999999E-2</v>
      </c>
      <c r="F112">
        <v>12.6</v>
      </c>
      <c r="G112">
        <v>56.7</v>
      </c>
      <c r="H112">
        <v>355</v>
      </c>
      <c r="I112" s="18">
        <f t="shared" si="58"/>
        <v>609</v>
      </c>
      <c r="J112" t="str">
        <f t="shared" si="59"/>
        <v>06</v>
      </c>
      <c r="K112" t="str">
        <f t="shared" si="60"/>
        <v>J</v>
      </c>
      <c r="L112" t="str">
        <f t="shared" si="61"/>
        <v>C</v>
      </c>
      <c r="M112" t="str">
        <f t="shared" si="62"/>
        <v>01</v>
      </c>
      <c r="N112" t="str">
        <f t="shared" si="63"/>
        <v>F</v>
      </c>
      <c r="O112" s="8">
        <f>VLOOKUP(raw!M112,master!$B$2:$D$17,3,FALSE)</f>
        <v>44778</v>
      </c>
      <c r="P112">
        <f t="shared" si="64"/>
        <v>5</v>
      </c>
      <c r="Q112">
        <f t="shared" si="34"/>
        <v>6</v>
      </c>
      <c r="R112" s="209">
        <f t="shared" si="35"/>
        <v>44814.456550925926</v>
      </c>
      <c r="S112">
        <f t="shared" si="36"/>
        <v>37</v>
      </c>
    </row>
    <row r="113" spans="1:19" hidden="1">
      <c r="A113" s="1">
        <v>44813.457858796297</v>
      </c>
      <c r="B113" t="s">
        <v>260</v>
      </c>
      <c r="C113">
        <v>61</v>
      </c>
      <c r="D113">
        <v>0.52500000000000002</v>
      </c>
      <c r="E113">
        <v>5.0999999999999997E-2</v>
      </c>
      <c r="F113">
        <v>9.8000000000000007</v>
      </c>
      <c r="G113">
        <v>70.5</v>
      </c>
      <c r="H113">
        <v>292</v>
      </c>
      <c r="I113" s="18">
        <f t="shared" si="58"/>
        <v>525</v>
      </c>
      <c r="J113" t="str">
        <f t="shared" si="59"/>
        <v>08</v>
      </c>
      <c r="K113" t="str">
        <f t="shared" si="60"/>
        <v>J</v>
      </c>
      <c r="L113" t="str">
        <f t="shared" si="61"/>
        <v>C</v>
      </c>
      <c r="M113" t="str">
        <f t="shared" si="62"/>
        <v>06</v>
      </c>
      <c r="N113" t="str">
        <f t="shared" si="63"/>
        <v>F</v>
      </c>
      <c r="O113" s="8">
        <f>VLOOKUP(raw!M113,master!$B$2:$D$17,3,FALSE)</f>
        <v>44785</v>
      </c>
      <c r="P113">
        <f t="shared" si="64"/>
        <v>4</v>
      </c>
      <c r="Q113">
        <f t="shared" si="34"/>
        <v>8</v>
      </c>
      <c r="R113" s="209">
        <f t="shared" si="35"/>
        <v>44814.457858796297</v>
      </c>
      <c r="S113">
        <f t="shared" si="36"/>
        <v>37</v>
      </c>
    </row>
    <row r="114" spans="1:19" hidden="1">
      <c r="A114" s="1">
        <v>44813.466365740744</v>
      </c>
      <c r="B114" t="s">
        <v>172</v>
      </c>
      <c r="C114">
        <v>60</v>
      </c>
      <c r="D114">
        <v>0.59799999999999998</v>
      </c>
      <c r="E114">
        <v>7.0000000000000007E-2</v>
      </c>
      <c r="F114">
        <v>11.7</v>
      </c>
      <c r="G114">
        <v>63.3</v>
      </c>
      <c r="H114">
        <v>406</v>
      </c>
      <c r="I114" s="18">
        <f t="shared" si="58"/>
        <v>598</v>
      </c>
      <c r="J114" t="str">
        <f t="shared" si="59"/>
        <v>05</v>
      </c>
      <c r="K114" t="str">
        <f t="shared" si="60"/>
        <v>J</v>
      </c>
      <c r="L114" t="str">
        <f t="shared" si="61"/>
        <v>C</v>
      </c>
      <c r="M114" t="str">
        <f t="shared" si="62"/>
        <v>01</v>
      </c>
      <c r="N114" t="str">
        <f t="shared" si="63"/>
        <v>F</v>
      </c>
      <c r="O114" s="8">
        <f>VLOOKUP(raw!M114,master!$B$2:$D$17,3,FALSE)</f>
        <v>44778</v>
      </c>
      <c r="P114">
        <f t="shared" si="64"/>
        <v>5</v>
      </c>
      <c r="Q114">
        <f t="shared" si="34"/>
        <v>5</v>
      </c>
      <c r="R114" s="209">
        <f t="shared" si="35"/>
        <v>44814.466365740744</v>
      </c>
      <c r="S114">
        <f t="shared" si="36"/>
        <v>37</v>
      </c>
    </row>
    <row r="115" spans="1:19" hidden="1">
      <c r="A115" s="1">
        <v>44813.468518518515</v>
      </c>
      <c r="B115" t="s">
        <v>261</v>
      </c>
      <c r="C115">
        <v>61</v>
      </c>
      <c r="D115">
        <v>0.51100000000000001</v>
      </c>
      <c r="E115">
        <v>5.5E-2</v>
      </c>
      <c r="F115">
        <v>10.7</v>
      </c>
      <c r="G115">
        <v>62.3</v>
      </c>
      <c r="H115">
        <v>349</v>
      </c>
      <c r="I115" s="18">
        <f t="shared" si="58"/>
        <v>511</v>
      </c>
      <c r="J115" t="str">
        <f t="shared" si="59"/>
        <v>09</v>
      </c>
      <c r="K115" t="str">
        <f t="shared" si="60"/>
        <v>J</v>
      </c>
      <c r="L115" t="str">
        <f t="shared" si="61"/>
        <v>C</v>
      </c>
      <c r="M115" t="str">
        <f t="shared" si="62"/>
        <v>06</v>
      </c>
      <c r="N115" t="str">
        <f t="shared" si="63"/>
        <v>F</v>
      </c>
      <c r="O115" s="8">
        <f>VLOOKUP(raw!M115,master!$B$2:$D$17,3,FALSE)</f>
        <v>44785</v>
      </c>
      <c r="P115">
        <f t="shared" si="64"/>
        <v>4</v>
      </c>
      <c r="Q115">
        <f t="shared" si="34"/>
        <v>9</v>
      </c>
      <c r="R115" s="209">
        <f t="shared" si="35"/>
        <v>44814.468518518515</v>
      </c>
      <c r="S115">
        <f t="shared" si="36"/>
        <v>37</v>
      </c>
    </row>
    <row r="116" spans="1:19" hidden="1">
      <c r="A116" s="1">
        <v>44813.474131944444</v>
      </c>
      <c r="B116" t="s">
        <v>169</v>
      </c>
      <c r="C116">
        <v>60</v>
      </c>
      <c r="D116">
        <v>0.60799999999999998</v>
      </c>
      <c r="E116">
        <v>8.6999999999999994E-2</v>
      </c>
      <c r="F116">
        <v>14.3</v>
      </c>
      <c r="G116">
        <v>46.7</v>
      </c>
      <c r="H116">
        <v>368</v>
      </c>
      <c r="I116" s="18">
        <f t="shared" si="58"/>
        <v>608</v>
      </c>
      <c r="J116" t="str">
        <f t="shared" si="59"/>
        <v>04</v>
      </c>
      <c r="K116" t="str">
        <f>LEFT(B116,1)</f>
        <v>J</v>
      </c>
      <c r="L116" t="str">
        <f>MID(B116,2,1)</f>
        <v>C</v>
      </c>
      <c r="M116" t="str">
        <f>MID(B116,3,2)</f>
        <v>01</v>
      </c>
      <c r="N116" t="str">
        <f t="shared" ref="N116:N120" si="65">MID(B116,5,1)</f>
        <v>F</v>
      </c>
      <c r="O116" s="8">
        <f>VLOOKUP(raw!M116,master!$B$2:$D$17,3,FALSE)</f>
        <v>44778</v>
      </c>
      <c r="P116">
        <f t="shared" ref="P116:P120" si="66">INT((A116-O116)/7)</f>
        <v>5</v>
      </c>
      <c r="Q116">
        <f t="shared" si="34"/>
        <v>4</v>
      </c>
      <c r="R116" s="209">
        <f t="shared" si="35"/>
        <v>44814.474131944444</v>
      </c>
      <c r="S116">
        <f t="shared" si="36"/>
        <v>37</v>
      </c>
    </row>
    <row r="117" spans="1:19" hidden="1">
      <c r="A117" s="1">
        <v>44813.478055555555</v>
      </c>
      <c r="B117" t="s">
        <v>262</v>
      </c>
      <c r="C117">
        <v>61</v>
      </c>
      <c r="D117">
        <v>0.50900000000000001</v>
      </c>
      <c r="E117">
        <v>6.5000000000000002E-2</v>
      </c>
      <c r="F117">
        <v>12.8</v>
      </c>
      <c r="G117">
        <v>55.7</v>
      </c>
      <c r="H117">
        <v>335</v>
      </c>
      <c r="I117" s="18">
        <f t="shared" si="58"/>
        <v>509</v>
      </c>
      <c r="J117" t="str">
        <f t="shared" si="59"/>
        <v>10</v>
      </c>
      <c r="K117" t="str">
        <f>LEFT(B117,1)</f>
        <v>J</v>
      </c>
      <c r="L117" t="str">
        <f>MID(B117,2,1)</f>
        <v>C</v>
      </c>
      <c r="M117" t="str">
        <f>MID(B117,3,2)</f>
        <v>06</v>
      </c>
      <c r="N117" t="str">
        <f t="shared" si="65"/>
        <v>F</v>
      </c>
      <c r="O117" s="8">
        <f>VLOOKUP(raw!M117,master!$B$2:$D$17,3,FALSE)</f>
        <v>44785</v>
      </c>
      <c r="P117">
        <f t="shared" si="66"/>
        <v>4</v>
      </c>
      <c r="Q117">
        <f t="shared" si="34"/>
        <v>10</v>
      </c>
      <c r="R117" s="209">
        <f t="shared" si="35"/>
        <v>44814.478055555555</v>
      </c>
      <c r="S117">
        <f t="shared" si="36"/>
        <v>37</v>
      </c>
    </row>
    <row r="118" spans="1:19" hidden="1">
      <c r="A118" s="1">
        <v>44813.482928240737</v>
      </c>
      <c r="B118" t="s">
        <v>168</v>
      </c>
      <c r="C118">
        <v>60</v>
      </c>
      <c r="D118">
        <v>0.6</v>
      </c>
      <c r="E118">
        <v>6.5000000000000002E-2</v>
      </c>
      <c r="F118">
        <v>10.8</v>
      </c>
      <c r="G118">
        <v>68.3</v>
      </c>
      <c r="H118">
        <v>319</v>
      </c>
      <c r="I118" s="18">
        <f t="shared" si="58"/>
        <v>600</v>
      </c>
      <c r="J118" t="str">
        <f t="shared" si="59"/>
        <v>03</v>
      </c>
      <c r="K118" t="str">
        <f>LEFT(B118,1)</f>
        <v>J</v>
      </c>
      <c r="L118" t="str">
        <f>MID(B118,2,1)</f>
        <v>C</v>
      </c>
      <c r="M118" t="str">
        <f>MID(B118,3,2)</f>
        <v>01</v>
      </c>
      <c r="N118" t="str">
        <f t="shared" si="65"/>
        <v>F</v>
      </c>
      <c r="O118" s="8">
        <f>VLOOKUP(raw!M118,master!$B$2:$D$17,3,FALSE)</f>
        <v>44778</v>
      </c>
      <c r="P118">
        <f t="shared" si="66"/>
        <v>5</v>
      </c>
      <c r="Q118">
        <f t="shared" si="34"/>
        <v>3</v>
      </c>
      <c r="R118" s="209">
        <f t="shared" si="35"/>
        <v>44814.482928240737</v>
      </c>
      <c r="S118">
        <f t="shared" si="36"/>
        <v>37</v>
      </c>
    </row>
    <row r="119" spans="1:19" hidden="1">
      <c r="A119" s="1">
        <v>44813.487604166665</v>
      </c>
      <c r="B119" t="s">
        <v>263</v>
      </c>
      <c r="C119">
        <v>61</v>
      </c>
      <c r="D119">
        <v>0.52500000000000002</v>
      </c>
      <c r="E119">
        <v>5.1999999999999998E-2</v>
      </c>
      <c r="F119">
        <v>9.9</v>
      </c>
      <c r="G119">
        <v>68.900000000000006</v>
      </c>
      <c r="H119">
        <v>352</v>
      </c>
      <c r="I119" s="18">
        <f t="shared" si="58"/>
        <v>525</v>
      </c>
      <c r="J119" t="str">
        <f t="shared" si="59"/>
        <v>11</v>
      </c>
      <c r="K119" t="str">
        <f>LEFT(B119,1)</f>
        <v>J</v>
      </c>
      <c r="L119" t="str">
        <f>MID(B119,2,1)</f>
        <v>C</v>
      </c>
      <c r="M119" t="str">
        <f>MID(B119,3,2)</f>
        <v>06</v>
      </c>
      <c r="N119" t="str">
        <f t="shared" si="65"/>
        <v>F</v>
      </c>
      <c r="O119" s="8">
        <f>VLOOKUP(raw!M119,master!$B$2:$D$17,3,FALSE)</f>
        <v>44785</v>
      </c>
      <c r="P119">
        <f t="shared" si="66"/>
        <v>4</v>
      </c>
      <c r="Q119">
        <f t="shared" si="34"/>
        <v>11</v>
      </c>
      <c r="R119" s="209">
        <f t="shared" si="35"/>
        <v>44814.487604166665</v>
      </c>
      <c r="S119">
        <f t="shared" si="36"/>
        <v>37</v>
      </c>
    </row>
    <row r="120" spans="1:19" hidden="1">
      <c r="A120" s="1">
        <v>44813.492939814816</v>
      </c>
      <c r="B120" t="s">
        <v>167</v>
      </c>
      <c r="C120">
        <v>60</v>
      </c>
      <c r="D120">
        <v>0.58099999999999996</v>
      </c>
      <c r="E120">
        <v>5.3999999999999999E-2</v>
      </c>
      <c r="F120">
        <v>9.3000000000000007</v>
      </c>
      <c r="G120">
        <v>71.7</v>
      </c>
      <c r="H120">
        <v>365</v>
      </c>
      <c r="I120" s="18">
        <f t="shared" si="58"/>
        <v>581</v>
      </c>
      <c r="J120" t="str">
        <f t="shared" si="59"/>
        <v>02</v>
      </c>
      <c r="K120" t="str">
        <f>LEFT(B120,1)</f>
        <v>J</v>
      </c>
      <c r="L120" t="str">
        <f>MID(B120,2,1)</f>
        <v>C</v>
      </c>
      <c r="M120" t="str">
        <f>MID(B120,3,2)</f>
        <v>01</v>
      </c>
      <c r="N120" t="str">
        <f t="shared" si="65"/>
        <v>F</v>
      </c>
      <c r="O120" s="8">
        <f>VLOOKUP(raw!M120,master!$B$2:$D$17,3,FALSE)</f>
        <v>44778</v>
      </c>
      <c r="P120">
        <f t="shared" si="66"/>
        <v>5</v>
      </c>
      <c r="Q120">
        <f t="shared" si="34"/>
        <v>2</v>
      </c>
      <c r="R120" s="209">
        <f t="shared" si="35"/>
        <v>44814.492939814816</v>
      </c>
      <c r="S120">
        <f t="shared" si="36"/>
        <v>37</v>
      </c>
    </row>
    <row r="121" spans="1:19" hidden="1">
      <c r="A121" s="1">
        <v>44813.496516203704</v>
      </c>
      <c r="B121" t="s">
        <v>264</v>
      </c>
      <c r="C121">
        <v>61</v>
      </c>
      <c r="D121">
        <v>0.51100000000000001</v>
      </c>
      <c r="E121">
        <v>0.06</v>
      </c>
      <c r="F121">
        <v>11.7</v>
      </c>
      <c r="G121">
        <v>67.2</v>
      </c>
      <c r="H121">
        <v>350</v>
      </c>
      <c r="I121" s="18">
        <f t="shared" si="58"/>
        <v>511</v>
      </c>
      <c r="J121" t="str">
        <f t="shared" ref="J121:J184" si="67">RIGHT(B121,2)</f>
        <v>12</v>
      </c>
      <c r="K121" t="str">
        <f t="shared" ref="K121:K138" si="68">LEFT(B121,1)</f>
        <v>J</v>
      </c>
      <c r="L121" t="str">
        <f t="shared" ref="L121:L138" si="69">MID(B121,2,1)</f>
        <v>C</v>
      </c>
      <c r="M121" t="str">
        <f t="shared" ref="M121:M138" si="70">MID(B121,3,2)</f>
        <v>06</v>
      </c>
      <c r="N121" t="str">
        <f t="shared" ref="N121:N138" si="71">MID(B121,5,1)</f>
        <v>F</v>
      </c>
      <c r="O121" s="8">
        <f>VLOOKUP(raw!M121,master!$B$2:$D$17,3,FALSE)</f>
        <v>44785</v>
      </c>
      <c r="P121">
        <f t="shared" ref="P121:P138" si="72">INT((A121-O121)/7)</f>
        <v>4</v>
      </c>
      <c r="Q121">
        <f t="shared" si="34"/>
        <v>12</v>
      </c>
      <c r="R121" s="209">
        <f t="shared" si="35"/>
        <v>44814.496516203704</v>
      </c>
      <c r="S121">
        <f t="shared" si="36"/>
        <v>37</v>
      </c>
    </row>
    <row r="122" spans="1:19" hidden="1">
      <c r="A122" s="1">
        <v>44813.502106481479</v>
      </c>
      <c r="B122" t="s">
        <v>166</v>
      </c>
      <c r="C122">
        <v>60</v>
      </c>
      <c r="D122">
        <v>0.55700000000000005</v>
      </c>
      <c r="E122">
        <v>7.0000000000000007E-2</v>
      </c>
      <c r="F122">
        <v>12.6</v>
      </c>
      <c r="G122">
        <v>58.3</v>
      </c>
      <c r="H122">
        <v>369</v>
      </c>
      <c r="I122" s="18">
        <f t="shared" ref="I122:I161" si="73">D122*1000</f>
        <v>557</v>
      </c>
      <c r="J122" t="str">
        <f t="shared" si="67"/>
        <v>01</v>
      </c>
      <c r="K122" t="str">
        <f t="shared" si="68"/>
        <v>J</v>
      </c>
      <c r="L122" t="str">
        <f t="shared" si="69"/>
        <v>C</v>
      </c>
      <c r="M122" t="str">
        <f t="shared" si="70"/>
        <v>01</v>
      </c>
      <c r="N122" t="str">
        <f t="shared" si="71"/>
        <v>F</v>
      </c>
      <c r="O122" s="8">
        <f>VLOOKUP(raw!M122,master!$B$2:$D$17,3,FALSE)</f>
        <v>44778</v>
      </c>
      <c r="P122">
        <f t="shared" si="72"/>
        <v>5</v>
      </c>
      <c r="Q122">
        <f t="shared" si="34"/>
        <v>1</v>
      </c>
      <c r="R122" s="209">
        <f t="shared" si="35"/>
        <v>44814.502106481479</v>
      </c>
      <c r="S122">
        <f t="shared" si="36"/>
        <v>37</v>
      </c>
    </row>
    <row r="123" spans="1:19" hidden="1">
      <c r="A123" s="1">
        <v>44813.505324074074</v>
      </c>
      <c r="B123" t="s">
        <v>265</v>
      </c>
      <c r="C123">
        <v>61</v>
      </c>
      <c r="D123">
        <v>0.52</v>
      </c>
      <c r="E123">
        <v>5.8999999999999997E-2</v>
      </c>
      <c r="F123">
        <v>11.3</v>
      </c>
      <c r="G123">
        <v>59</v>
      </c>
      <c r="H123">
        <v>295</v>
      </c>
      <c r="I123" s="18">
        <f t="shared" si="73"/>
        <v>520</v>
      </c>
      <c r="J123" t="str">
        <f t="shared" si="67"/>
        <v>13</v>
      </c>
      <c r="K123" t="str">
        <f t="shared" si="68"/>
        <v>J</v>
      </c>
      <c r="L123" t="str">
        <f t="shared" si="69"/>
        <v>C</v>
      </c>
      <c r="M123" t="str">
        <f t="shared" si="70"/>
        <v>06</v>
      </c>
      <c r="N123" t="str">
        <f t="shared" si="71"/>
        <v>F</v>
      </c>
      <c r="O123" s="8">
        <f>VLOOKUP(raw!M123,master!$B$2:$D$17,3,FALSE)</f>
        <v>44785</v>
      </c>
      <c r="P123">
        <f t="shared" si="72"/>
        <v>4</v>
      </c>
      <c r="Q123">
        <f t="shared" si="34"/>
        <v>13</v>
      </c>
      <c r="R123" s="209">
        <f t="shared" si="35"/>
        <v>44814.505324074074</v>
      </c>
      <c r="S123">
        <f t="shared" si="36"/>
        <v>37</v>
      </c>
    </row>
    <row r="124" spans="1:19" hidden="1">
      <c r="A124" s="1">
        <v>44813.515208333331</v>
      </c>
      <c r="B124" t="s">
        <v>266</v>
      </c>
      <c r="C124">
        <v>61</v>
      </c>
      <c r="D124">
        <v>0.52200000000000002</v>
      </c>
      <c r="E124">
        <v>5.1999999999999998E-2</v>
      </c>
      <c r="F124">
        <v>10</v>
      </c>
      <c r="G124">
        <v>73.8</v>
      </c>
      <c r="H124">
        <v>343</v>
      </c>
      <c r="I124" s="18">
        <f t="shared" si="73"/>
        <v>522</v>
      </c>
      <c r="J124" t="str">
        <f t="shared" si="67"/>
        <v>14</v>
      </c>
      <c r="K124" t="str">
        <f t="shared" si="68"/>
        <v>J</v>
      </c>
      <c r="L124" t="str">
        <f t="shared" si="69"/>
        <v>C</v>
      </c>
      <c r="M124" t="str">
        <f t="shared" si="70"/>
        <v>06</v>
      </c>
      <c r="N124" t="str">
        <f t="shared" si="71"/>
        <v>F</v>
      </c>
      <c r="O124" s="8">
        <f>VLOOKUP(raw!M124,master!$B$2:$D$17,3,FALSE)</f>
        <v>44785</v>
      </c>
      <c r="P124">
        <f t="shared" si="72"/>
        <v>4</v>
      </c>
      <c r="Q124">
        <f t="shared" si="34"/>
        <v>14</v>
      </c>
      <c r="R124" s="209">
        <f t="shared" si="35"/>
        <v>44814.515208333331</v>
      </c>
      <c r="S124">
        <f t="shared" si="36"/>
        <v>37</v>
      </c>
    </row>
    <row r="125" spans="1:19" hidden="1">
      <c r="A125" s="1">
        <v>44813.524131944447</v>
      </c>
      <c r="B125" t="s">
        <v>267</v>
      </c>
      <c r="C125">
        <v>61</v>
      </c>
      <c r="D125">
        <v>0.53600000000000003</v>
      </c>
      <c r="E125">
        <v>5.6000000000000001E-2</v>
      </c>
      <c r="F125">
        <v>10.5</v>
      </c>
      <c r="G125">
        <v>65.599999999999994</v>
      </c>
      <c r="H125">
        <v>287</v>
      </c>
      <c r="I125" s="18">
        <f t="shared" si="73"/>
        <v>536</v>
      </c>
      <c r="J125" t="str">
        <f t="shared" si="67"/>
        <v>15</v>
      </c>
      <c r="K125" t="str">
        <f t="shared" si="68"/>
        <v>J</v>
      </c>
      <c r="L125" t="str">
        <f t="shared" si="69"/>
        <v>C</v>
      </c>
      <c r="M125" t="str">
        <f t="shared" si="70"/>
        <v>06</v>
      </c>
      <c r="N125" t="str">
        <f t="shared" si="71"/>
        <v>F</v>
      </c>
      <c r="O125" s="8">
        <f>VLOOKUP(raw!M125,master!$B$2:$D$17,3,FALSE)</f>
        <v>44785</v>
      </c>
      <c r="P125">
        <f t="shared" si="72"/>
        <v>4</v>
      </c>
      <c r="Q125">
        <f t="shared" si="34"/>
        <v>15</v>
      </c>
      <c r="R125" s="209">
        <f t="shared" si="35"/>
        <v>44814.524131944447</v>
      </c>
      <c r="S125">
        <f t="shared" si="36"/>
        <v>37</v>
      </c>
    </row>
    <row r="126" spans="1:19" hidden="1">
      <c r="A126" s="1">
        <v>44813.534317129626</v>
      </c>
      <c r="B126" t="s">
        <v>268</v>
      </c>
      <c r="C126">
        <v>61</v>
      </c>
      <c r="D126">
        <v>0.54100000000000004</v>
      </c>
      <c r="E126">
        <v>5.0999999999999997E-2</v>
      </c>
      <c r="F126">
        <v>9.4</v>
      </c>
      <c r="G126">
        <v>75.400000000000006</v>
      </c>
      <c r="H126">
        <v>339</v>
      </c>
      <c r="I126" s="18">
        <f t="shared" ref="I126" si="74">D126*1000</f>
        <v>541</v>
      </c>
      <c r="J126" t="str">
        <f t="shared" si="67"/>
        <v>16</v>
      </c>
      <c r="K126" t="str">
        <f t="shared" ref="K126" si="75">LEFT(B126,1)</f>
        <v>J</v>
      </c>
      <c r="L126" t="str">
        <f t="shared" ref="L126" si="76">MID(B126,2,1)</f>
        <v>C</v>
      </c>
      <c r="M126" t="str">
        <f t="shared" ref="M126" si="77">MID(B126,3,2)</f>
        <v>06</v>
      </c>
      <c r="N126" t="str">
        <f t="shared" ref="N126" si="78">MID(B126,5,1)</f>
        <v>F</v>
      </c>
      <c r="O126" s="8">
        <f>VLOOKUP(raw!M126,master!$B$2:$D$17,3,FALSE)</f>
        <v>44785</v>
      </c>
      <c r="P126">
        <f t="shared" ref="P126" si="79">INT((A126-O126)/7)</f>
        <v>4</v>
      </c>
      <c r="Q126">
        <f t="shared" ref="Q126" si="80">VALUE(J126)</f>
        <v>16</v>
      </c>
      <c r="R126" s="209">
        <f t="shared" ref="R126" si="81">A126-WEEKDAY(A126)+7</f>
        <v>44814.534317129626</v>
      </c>
      <c r="S126">
        <f t="shared" ref="S126" si="82">WEEKNUM(R126)</f>
        <v>37</v>
      </c>
    </row>
    <row r="127" spans="1:19" hidden="1">
      <c r="A127" s="1">
        <v>44813.537094907406</v>
      </c>
      <c r="B127" t="s">
        <v>269</v>
      </c>
      <c r="C127">
        <v>61</v>
      </c>
      <c r="D127">
        <v>0.56000000000000005</v>
      </c>
      <c r="E127">
        <v>5.0999999999999997E-2</v>
      </c>
      <c r="F127">
        <v>9.4</v>
      </c>
      <c r="G127">
        <v>75.400000000000006</v>
      </c>
      <c r="H127">
        <v>339</v>
      </c>
      <c r="I127" s="18">
        <f t="shared" si="73"/>
        <v>560</v>
      </c>
      <c r="J127" t="str">
        <f t="shared" si="67"/>
        <v>05</v>
      </c>
      <c r="K127" t="str">
        <f t="shared" si="68"/>
        <v>J</v>
      </c>
      <c r="L127" t="str">
        <f t="shared" si="69"/>
        <v>C</v>
      </c>
      <c r="M127" t="str">
        <f t="shared" si="70"/>
        <v>06</v>
      </c>
      <c r="N127" t="str">
        <f t="shared" si="71"/>
        <v>F</v>
      </c>
      <c r="O127" s="8">
        <f>VLOOKUP(raw!M127,master!$B$2:$D$17,3,FALSE)</f>
        <v>44785</v>
      </c>
      <c r="P127">
        <f t="shared" si="72"/>
        <v>4</v>
      </c>
      <c r="Q127">
        <f t="shared" si="34"/>
        <v>5</v>
      </c>
      <c r="R127" s="209">
        <f t="shared" si="35"/>
        <v>44814.537094907406</v>
      </c>
      <c r="S127">
        <f t="shared" si="36"/>
        <v>37</v>
      </c>
    </row>
    <row r="128" spans="1:19" hidden="1">
      <c r="A128" s="1">
        <v>44813.543483796297</v>
      </c>
      <c r="B128" t="s">
        <v>270</v>
      </c>
      <c r="C128">
        <v>21</v>
      </c>
      <c r="D128">
        <v>0.7</v>
      </c>
      <c r="E128">
        <v>4.3999999999999997E-2</v>
      </c>
      <c r="F128">
        <v>6.2</v>
      </c>
      <c r="G128">
        <v>90.5</v>
      </c>
      <c r="H128">
        <v>332</v>
      </c>
      <c r="I128" s="18">
        <f t="shared" si="73"/>
        <v>700</v>
      </c>
      <c r="J128" t="str">
        <f t="shared" si="67"/>
        <v>07</v>
      </c>
      <c r="K128" t="str">
        <f t="shared" si="68"/>
        <v>J</v>
      </c>
      <c r="L128" t="str">
        <f t="shared" si="69"/>
        <v>C</v>
      </c>
      <c r="M128" t="str">
        <f t="shared" si="70"/>
        <v>06</v>
      </c>
      <c r="N128" t="str">
        <f t="shared" si="71"/>
        <v>M</v>
      </c>
      <c r="O128" s="8">
        <f>VLOOKUP(raw!M128,master!$B$2:$D$17,3,FALSE)</f>
        <v>44785</v>
      </c>
      <c r="P128">
        <f t="shared" si="72"/>
        <v>4</v>
      </c>
      <c r="Q128">
        <f t="shared" si="34"/>
        <v>7</v>
      </c>
      <c r="R128" s="209">
        <f t="shared" si="35"/>
        <v>44814.543483796297</v>
      </c>
      <c r="S128">
        <f t="shared" si="36"/>
        <v>37</v>
      </c>
    </row>
    <row r="129" spans="1:19" hidden="1">
      <c r="A129" s="1">
        <v>44813.547349537039</v>
      </c>
      <c r="B129" t="s">
        <v>271</v>
      </c>
      <c r="C129">
        <v>21</v>
      </c>
      <c r="D129">
        <v>0.67200000000000004</v>
      </c>
      <c r="E129">
        <v>8.6999999999999994E-2</v>
      </c>
      <c r="F129">
        <v>12.9</v>
      </c>
      <c r="G129">
        <v>61.9</v>
      </c>
      <c r="H129">
        <v>318</v>
      </c>
      <c r="I129" s="18">
        <f t="shared" si="73"/>
        <v>672</v>
      </c>
      <c r="J129" t="str">
        <f t="shared" si="67"/>
        <v>06</v>
      </c>
      <c r="K129" t="str">
        <f t="shared" si="68"/>
        <v>J</v>
      </c>
      <c r="L129" t="str">
        <f t="shared" si="69"/>
        <v>C</v>
      </c>
      <c r="M129" t="str">
        <f t="shared" si="70"/>
        <v>06</v>
      </c>
      <c r="N129" t="str">
        <f t="shared" si="71"/>
        <v>M</v>
      </c>
      <c r="O129" s="8">
        <f>VLOOKUP(raw!M129,master!$B$2:$D$17,3,FALSE)</f>
        <v>44785</v>
      </c>
      <c r="P129">
        <f t="shared" si="72"/>
        <v>4</v>
      </c>
      <c r="Q129">
        <f t="shared" si="34"/>
        <v>6</v>
      </c>
      <c r="R129" s="209">
        <f t="shared" si="35"/>
        <v>44814.547349537039</v>
      </c>
      <c r="S129">
        <f t="shared" si="36"/>
        <v>37</v>
      </c>
    </row>
    <row r="130" spans="1:19" hidden="1">
      <c r="A130" s="1">
        <v>44813.551145833335</v>
      </c>
      <c r="B130" t="s">
        <v>272</v>
      </c>
      <c r="C130">
        <v>21</v>
      </c>
      <c r="D130">
        <v>0.67200000000000004</v>
      </c>
      <c r="E130">
        <v>5.1999999999999998E-2</v>
      </c>
      <c r="F130">
        <v>7.8</v>
      </c>
      <c r="G130">
        <v>81</v>
      </c>
      <c r="H130">
        <v>305</v>
      </c>
      <c r="I130" s="18">
        <f t="shared" si="73"/>
        <v>672</v>
      </c>
      <c r="J130" t="str">
        <f t="shared" si="67"/>
        <v>05</v>
      </c>
      <c r="K130" t="str">
        <f t="shared" si="68"/>
        <v>J</v>
      </c>
      <c r="L130" t="str">
        <f t="shared" si="69"/>
        <v>C</v>
      </c>
      <c r="M130" t="str">
        <f t="shared" si="70"/>
        <v>06</v>
      </c>
      <c r="N130" t="str">
        <f t="shared" si="71"/>
        <v>M</v>
      </c>
      <c r="O130" s="8">
        <f>VLOOKUP(raw!M130,master!$B$2:$D$17,3,FALSE)</f>
        <v>44785</v>
      </c>
      <c r="P130">
        <f t="shared" si="72"/>
        <v>4</v>
      </c>
      <c r="Q130">
        <f t="shared" si="34"/>
        <v>5</v>
      </c>
      <c r="R130" s="209">
        <f t="shared" si="35"/>
        <v>44814.551145833335</v>
      </c>
      <c r="S130">
        <f t="shared" si="36"/>
        <v>37</v>
      </c>
    </row>
    <row r="131" spans="1:19" hidden="1">
      <c r="A131" s="1">
        <v>44813.555023148147</v>
      </c>
      <c r="B131" t="s">
        <v>273</v>
      </c>
      <c r="C131">
        <v>21</v>
      </c>
      <c r="D131">
        <v>0.66200000000000003</v>
      </c>
      <c r="E131">
        <v>6.2E-2</v>
      </c>
      <c r="F131">
        <v>9.4</v>
      </c>
      <c r="G131">
        <v>66.7</v>
      </c>
      <c r="H131">
        <v>369</v>
      </c>
      <c r="I131" s="18">
        <f t="shared" si="73"/>
        <v>662</v>
      </c>
      <c r="J131" t="str">
        <f t="shared" si="67"/>
        <v>04</v>
      </c>
      <c r="K131" t="str">
        <f t="shared" si="68"/>
        <v>J</v>
      </c>
      <c r="L131" t="str">
        <f t="shared" si="69"/>
        <v>C</v>
      </c>
      <c r="M131" t="str">
        <f t="shared" si="70"/>
        <v>06</v>
      </c>
      <c r="N131" t="str">
        <f t="shared" si="71"/>
        <v>M</v>
      </c>
      <c r="O131" s="8">
        <f>VLOOKUP(raw!M131,master!$B$2:$D$17,3,FALSE)</f>
        <v>44785</v>
      </c>
      <c r="P131">
        <f t="shared" si="72"/>
        <v>4</v>
      </c>
      <c r="Q131">
        <f t="shared" si="34"/>
        <v>4</v>
      </c>
      <c r="R131" s="209">
        <f t="shared" si="35"/>
        <v>44814.555023148147</v>
      </c>
      <c r="S131">
        <f t="shared" si="36"/>
        <v>37</v>
      </c>
    </row>
    <row r="132" spans="1:19" hidden="1">
      <c r="A132" s="1">
        <v>44813.558310185188</v>
      </c>
      <c r="B132" t="s">
        <v>274</v>
      </c>
      <c r="C132">
        <v>21</v>
      </c>
      <c r="D132">
        <v>0.67</v>
      </c>
      <c r="E132">
        <v>5.8999999999999997E-2</v>
      </c>
      <c r="F132">
        <v>8.9</v>
      </c>
      <c r="G132">
        <v>66.7</v>
      </c>
      <c r="H132">
        <v>355</v>
      </c>
      <c r="I132" s="18">
        <f t="shared" si="73"/>
        <v>670</v>
      </c>
      <c r="J132" t="str">
        <f t="shared" si="67"/>
        <v>03</v>
      </c>
      <c r="K132" t="str">
        <f t="shared" si="68"/>
        <v>J</v>
      </c>
      <c r="L132" t="str">
        <f t="shared" si="69"/>
        <v>C</v>
      </c>
      <c r="M132" t="str">
        <f t="shared" si="70"/>
        <v>06</v>
      </c>
      <c r="N132" t="str">
        <f t="shared" si="71"/>
        <v>M</v>
      </c>
      <c r="O132" s="8">
        <f>VLOOKUP(raw!M132,master!$B$2:$D$17,3,FALSE)</f>
        <v>44785</v>
      </c>
      <c r="P132">
        <f t="shared" si="72"/>
        <v>4</v>
      </c>
      <c r="Q132">
        <f t="shared" ref="Q132:Q195" si="83">VALUE(J132)</f>
        <v>3</v>
      </c>
      <c r="R132" s="209">
        <f t="shared" ref="R132:R195" si="84">A132-WEEKDAY(A132)+7</f>
        <v>44814.558310185188</v>
      </c>
      <c r="S132">
        <f t="shared" ref="S132:S195" si="85">WEEKNUM(R132)</f>
        <v>37</v>
      </c>
    </row>
    <row r="133" spans="1:19" hidden="1">
      <c r="A133" s="1">
        <v>44813.55872685185</v>
      </c>
      <c r="B133" t="s">
        <v>209</v>
      </c>
      <c r="C133">
        <v>63</v>
      </c>
      <c r="D133">
        <v>0.58199999999999996</v>
      </c>
      <c r="E133">
        <v>8.2000000000000003E-2</v>
      </c>
      <c r="F133">
        <v>14.2</v>
      </c>
      <c r="G133">
        <v>57.1</v>
      </c>
      <c r="H133">
        <v>18</v>
      </c>
      <c r="I133" s="18">
        <f t="shared" si="73"/>
        <v>582</v>
      </c>
      <c r="J133" t="str">
        <f t="shared" si="67"/>
        <v>01</v>
      </c>
      <c r="K133" t="str">
        <f t="shared" si="68"/>
        <v>J</v>
      </c>
      <c r="L133" t="str">
        <f t="shared" si="69"/>
        <v>C</v>
      </c>
      <c r="M133" t="str">
        <f t="shared" si="70"/>
        <v>02</v>
      </c>
      <c r="N133" t="str">
        <f t="shared" si="71"/>
        <v>F</v>
      </c>
      <c r="O133" s="8">
        <f>VLOOKUP(raw!M133,master!$B$2:$D$17,3,FALSE)</f>
        <v>44778</v>
      </c>
      <c r="P133">
        <f t="shared" si="72"/>
        <v>5</v>
      </c>
      <c r="Q133">
        <f t="shared" si="83"/>
        <v>1</v>
      </c>
      <c r="R133" s="209">
        <f t="shared" si="84"/>
        <v>44814.55872685185</v>
      </c>
      <c r="S133">
        <f t="shared" si="85"/>
        <v>37</v>
      </c>
    </row>
    <row r="134" spans="1:19" hidden="1">
      <c r="A134" s="1">
        <v>44813.559618055559</v>
      </c>
      <c r="B134" t="s">
        <v>188</v>
      </c>
      <c r="C134">
        <v>20</v>
      </c>
      <c r="D134">
        <v>0.878</v>
      </c>
      <c r="E134">
        <v>0.108</v>
      </c>
      <c r="F134">
        <v>12.3</v>
      </c>
      <c r="G134">
        <v>65</v>
      </c>
      <c r="H134">
        <v>338</v>
      </c>
      <c r="I134" s="18">
        <f t="shared" si="73"/>
        <v>878</v>
      </c>
      <c r="J134" t="str">
        <f t="shared" si="67"/>
        <v>02</v>
      </c>
      <c r="K134" t="str">
        <f t="shared" si="68"/>
        <v>J</v>
      </c>
      <c r="L134" t="str">
        <f t="shared" si="69"/>
        <v>C</v>
      </c>
      <c r="M134" t="str">
        <f t="shared" si="70"/>
        <v>02</v>
      </c>
      <c r="N134" t="str">
        <f t="shared" si="71"/>
        <v>M</v>
      </c>
      <c r="O134" s="8">
        <f>VLOOKUP(raw!M134,master!$B$2:$D$17,3,FALSE)</f>
        <v>44778</v>
      </c>
      <c r="P134">
        <f t="shared" si="72"/>
        <v>5</v>
      </c>
      <c r="Q134">
        <f t="shared" si="83"/>
        <v>2</v>
      </c>
      <c r="R134" s="209">
        <f t="shared" si="84"/>
        <v>44814.559618055559</v>
      </c>
      <c r="S134">
        <f t="shared" si="85"/>
        <v>37</v>
      </c>
    </row>
    <row r="135" spans="1:19" hidden="1">
      <c r="A135" s="1">
        <v>44813.56150462963</v>
      </c>
      <c r="B135" t="s">
        <v>275</v>
      </c>
      <c r="C135">
        <v>21</v>
      </c>
      <c r="D135">
        <v>0.67200000000000004</v>
      </c>
      <c r="E135">
        <v>7.6999999999999999E-2</v>
      </c>
      <c r="F135">
        <v>11.4</v>
      </c>
      <c r="G135">
        <v>76.2</v>
      </c>
      <c r="H135">
        <v>352</v>
      </c>
      <c r="I135" s="18">
        <f t="shared" si="73"/>
        <v>672</v>
      </c>
      <c r="J135" t="str">
        <f t="shared" si="67"/>
        <v>02</v>
      </c>
      <c r="K135" t="str">
        <f t="shared" si="68"/>
        <v>J</v>
      </c>
      <c r="L135" t="str">
        <f t="shared" si="69"/>
        <v>C</v>
      </c>
      <c r="M135" t="str">
        <f t="shared" si="70"/>
        <v>06</v>
      </c>
      <c r="N135" t="str">
        <f t="shared" si="71"/>
        <v>M</v>
      </c>
      <c r="O135" s="8">
        <f>VLOOKUP(raw!M135,master!$B$2:$D$17,3,FALSE)</f>
        <v>44785</v>
      </c>
      <c r="P135">
        <f t="shared" si="72"/>
        <v>4</v>
      </c>
      <c r="Q135">
        <f t="shared" si="83"/>
        <v>2</v>
      </c>
      <c r="R135" s="209">
        <f t="shared" si="84"/>
        <v>44814.56150462963</v>
      </c>
      <c r="S135">
        <f t="shared" si="85"/>
        <v>37</v>
      </c>
    </row>
    <row r="136" spans="1:19" hidden="1">
      <c r="A136" s="1">
        <v>44813.563194444447</v>
      </c>
      <c r="B136" t="s">
        <v>189</v>
      </c>
      <c r="C136">
        <v>20</v>
      </c>
      <c r="D136">
        <v>0.90500000000000003</v>
      </c>
      <c r="E136">
        <v>8.4000000000000005E-2</v>
      </c>
      <c r="F136">
        <v>9.3000000000000007</v>
      </c>
      <c r="G136">
        <v>55</v>
      </c>
      <c r="H136">
        <v>338</v>
      </c>
      <c r="I136" s="18">
        <f t="shared" si="73"/>
        <v>905</v>
      </c>
      <c r="J136" t="str">
        <f t="shared" si="67"/>
        <v>03</v>
      </c>
      <c r="K136" t="str">
        <f t="shared" si="68"/>
        <v>J</v>
      </c>
      <c r="L136" t="str">
        <f t="shared" si="69"/>
        <v>C</v>
      </c>
      <c r="M136" t="str">
        <f t="shared" si="70"/>
        <v>02</v>
      </c>
      <c r="N136" t="str">
        <f t="shared" si="71"/>
        <v>M</v>
      </c>
      <c r="O136" s="8">
        <f>VLOOKUP(raw!M136,master!$B$2:$D$17,3,FALSE)</f>
        <v>44778</v>
      </c>
      <c r="P136">
        <f t="shared" si="72"/>
        <v>5</v>
      </c>
      <c r="Q136">
        <f t="shared" si="83"/>
        <v>3</v>
      </c>
      <c r="R136" s="209">
        <f t="shared" si="84"/>
        <v>44814.563194444447</v>
      </c>
      <c r="S136">
        <f t="shared" si="85"/>
        <v>37</v>
      </c>
    </row>
    <row r="137" spans="1:19" hidden="1">
      <c r="A137" s="1">
        <v>44813.566759259258</v>
      </c>
      <c r="B137" t="s">
        <v>190</v>
      </c>
      <c r="C137">
        <v>20</v>
      </c>
      <c r="D137">
        <v>0.85</v>
      </c>
      <c r="E137">
        <v>9.5000000000000001E-2</v>
      </c>
      <c r="F137">
        <v>11.2</v>
      </c>
      <c r="G137">
        <v>60</v>
      </c>
      <c r="H137">
        <v>371</v>
      </c>
      <c r="I137" s="18">
        <f t="shared" si="73"/>
        <v>850</v>
      </c>
      <c r="J137" t="str">
        <f t="shared" si="67"/>
        <v>04</v>
      </c>
      <c r="K137" t="str">
        <f t="shared" si="68"/>
        <v>J</v>
      </c>
      <c r="L137" t="str">
        <f t="shared" si="69"/>
        <v>C</v>
      </c>
      <c r="M137" t="str">
        <f t="shared" si="70"/>
        <v>02</v>
      </c>
      <c r="N137" t="str">
        <f t="shared" si="71"/>
        <v>M</v>
      </c>
      <c r="O137" s="8">
        <f>VLOOKUP(raw!M137,master!$B$2:$D$17,3,FALSE)</f>
        <v>44778</v>
      </c>
      <c r="P137">
        <f t="shared" si="72"/>
        <v>5</v>
      </c>
      <c r="Q137">
        <f t="shared" si="83"/>
        <v>4</v>
      </c>
      <c r="R137" s="209">
        <f t="shared" si="84"/>
        <v>44814.566759259258</v>
      </c>
      <c r="S137">
        <f t="shared" si="85"/>
        <v>37</v>
      </c>
    </row>
    <row r="138" spans="1:19" hidden="1">
      <c r="A138" s="1">
        <v>44813.570428240739</v>
      </c>
      <c r="B138" t="s">
        <v>191</v>
      </c>
      <c r="C138">
        <v>20</v>
      </c>
      <c r="D138">
        <v>0.91</v>
      </c>
      <c r="E138">
        <v>9.1999999999999998E-2</v>
      </c>
      <c r="F138">
        <v>10.1</v>
      </c>
      <c r="G138">
        <v>70</v>
      </c>
      <c r="H138">
        <v>383</v>
      </c>
      <c r="I138" s="18">
        <f t="shared" si="73"/>
        <v>910</v>
      </c>
      <c r="J138" t="str">
        <f t="shared" si="67"/>
        <v>05</v>
      </c>
      <c r="K138" t="str">
        <f t="shared" si="68"/>
        <v>J</v>
      </c>
      <c r="L138" t="str">
        <f t="shared" si="69"/>
        <v>C</v>
      </c>
      <c r="M138" t="str">
        <f t="shared" si="70"/>
        <v>02</v>
      </c>
      <c r="N138" t="str">
        <f t="shared" si="71"/>
        <v>M</v>
      </c>
      <c r="O138" s="8">
        <f>VLOOKUP(raw!M138,master!$B$2:$D$17,3,FALSE)</f>
        <v>44778</v>
      </c>
      <c r="P138">
        <f t="shared" si="72"/>
        <v>5</v>
      </c>
      <c r="Q138">
        <f t="shared" si="83"/>
        <v>5</v>
      </c>
      <c r="R138" s="209">
        <f t="shared" si="84"/>
        <v>44814.570428240739</v>
      </c>
      <c r="S138">
        <f t="shared" si="85"/>
        <v>37</v>
      </c>
    </row>
    <row r="139" spans="1:19" hidden="1">
      <c r="A139" s="1">
        <v>44813.573622685188</v>
      </c>
      <c r="B139" t="s">
        <v>192</v>
      </c>
      <c r="C139">
        <v>20</v>
      </c>
      <c r="D139">
        <v>0.90300000000000002</v>
      </c>
      <c r="E139">
        <v>0.11</v>
      </c>
      <c r="F139">
        <v>12.2</v>
      </c>
      <c r="G139">
        <v>70</v>
      </c>
      <c r="H139">
        <v>393</v>
      </c>
      <c r="I139" s="18">
        <f t="shared" si="73"/>
        <v>903</v>
      </c>
      <c r="J139" t="str">
        <f t="shared" si="67"/>
        <v>06</v>
      </c>
      <c r="K139" t="str">
        <f t="shared" ref="K139:K155" si="86">LEFT(B139,1)</f>
        <v>J</v>
      </c>
      <c r="L139" t="str">
        <f t="shared" ref="L139:L155" si="87">MID(B139,2,1)</f>
        <v>C</v>
      </c>
      <c r="M139" t="str">
        <f t="shared" ref="M139:M155" si="88">MID(B139,3,2)</f>
        <v>02</v>
      </c>
      <c r="N139" t="str">
        <f t="shared" ref="N139:N155" si="89">MID(B139,5,1)</f>
        <v>M</v>
      </c>
      <c r="O139" s="8">
        <f>VLOOKUP(raw!M139,master!$B$2:$D$17,3,FALSE)</f>
        <v>44778</v>
      </c>
      <c r="P139">
        <f t="shared" ref="P139:P155" si="90">INT((A139-O139)/7)</f>
        <v>5</v>
      </c>
      <c r="Q139">
        <f t="shared" si="83"/>
        <v>6</v>
      </c>
      <c r="R139" s="209">
        <f t="shared" si="84"/>
        <v>44814.573622685188</v>
      </c>
      <c r="S139">
        <f t="shared" si="85"/>
        <v>37</v>
      </c>
    </row>
    <row r="140" spans="1:19" hidden="1">
      <c r="A140" s="1">
        <v>44813.576840277776</v>
      </c>
      <c r="B140" t="s">
        <v>193</v>
      </c>
      <c r="C140">
        <v>20</v>
      </c>
      <c r="D140">
        <v>0.88200000000000001</v>
      </c>
      <c r="E140">
        <v>9.7000000000000003E-2</v>
      </c>
      <c r="F140">
        <v>11</v>
      </c>
      <c r="G140">
        <v>70</v>
      </c>
      <c r="H140">
        <v>377</v>
      </c>
      <c r="I140" s="18">
        <f t="shared" si="73"/>
        <v>882</v>
      </c>
      <c r="J140" t="str">
        <f t="shared" si="67"/>
        <v>07</v>
      </c>
      <c r="K140" t="str">
        <f t="shared" si="86"/>
        <v>J</v>
      </c>
      <c r="L140" t="str">
        <f t="shared" si="87"/>
        <v>C</v>
      </c>
      <c r="M140" t="str">
        <f t="shared" si="88"/>
        <v>02</v>
      </c>
      <c r="N140" t="str">
        <f t="shared" si="89"/>
        <v>M</v>
      </c>
      <c r="O140" s="8">
        <f>VLOOKUP(raw!M140,master!$B$2:$D$17,3,FALSE)</f>
        <v>44778</v>
      </c>
      <c r="P140">
        <f t="shared" si="90"/>
        <v>5</v>
      </c>
      <c r="Q140">
        <f t="shared" si="83"/>
        <v>7</v>
      </c>
      <c r="R140" s="209">
        <f t="shared" si="84"/>
        <v>44814.576840277776</v>
      </c>
      <c r="S140">
        <f t="shared" si="85"/>
        <v>37</v>
      </c>
    </row>
    <row r="141" spans="1:19" hidden="1">
      <c r="A141" s="1">
        <v>44813.580520833333</v>
      </c>
      <c r="B141" t="s">
        <v>194</v>
      </c>
      <c r="C141">
        <v>60</v>
      </c>
      <c r="D141">
        <v>0.61599999999999999</v>
      </c>
      <c r="E141">
        <v>8.4000000000000005E-2</v>
      </c>
      <c r="F141">
        <v>13.6</v>
      </c>
      <c r="G141">
        <v>58.3</v>
      </c>
      <c r="H141">
        <v>382</v>
      </c>
      <c r="I141" s="18">
        <f t="shared" si="73"/>
        <v>616</v>
      </c>
      <c r="J141" t="str">
        <f t="shared" si="67"/>
        <v>16</v>
      </c>
      <c r="K141" t="str">
        <f t="shared" si="86"/>
        <v>J</v>
      </c>
      <c r="L141" t="str">
        <f t="shared" si="87"/>
        <v>C</v>
      </c>
      <c r="M141" t="str">
        <f t="shared" si="88"/>
        <v>02</v>
      </c>
      <c r="N141" t="str">
        <f t="shared" si="89"/>
        <v>F</v>
      </c>
      <c r="O141" s="8">
        <f>VLOOKUP(raw!M141,master!$B$2:$D$17,3,FALSE)</f>
        <v>44778</v>
      </c>
      <c r="P141">
        <f t="shared" si="90"/>
        <v>5</v>
      </c>
      <c r="Q141">
        <f t="shared" si="83"/>
        <v>16</v>
      </c>
      <c r="R141" s="209">
        <f t="shared" si="84"/>
        <v>44814.580520833333</v>
      </c>
      <c r="S141">
        <f t="shared" si="85"/>
        <v>37</v>
      </c>
    </row>
    <row r="142" spans="1:19" hidden="1">
      <c r="A142" s="1">
        <v>44813.585150462961</v>
      </c>
      <c r="B142" t="s">
        <v>276</v>
      </c>
      <c r="C142">
        <v>61</v>
      </c>
      <c r="D142">
        <v>0.53800000000000003</v>
      </c>
      <c r="E142">
        <v>6.8000000000000005E-2</v>
      </c>
      <c r="F142">
        <v>12.7</v>
      </c>
      <c r="G142">
        <v>54.1</v>
      </c>
      <c r="H142">
        <v>303</v>
      </c>
      <c r="I142" s="18">
        <f t="shared" si="73"/>
        <v>538</v>
      </c>
      <c r="J142" t="str">
        <f t="shared" si="67"/>
        <v>01</v>
      </c>
      <c r="K142" t="str">
        <f t="shared" si="86"/>
        <v>J</v>
      </c>
      <c r="L142" t="str">
        <f t="shared" si="87"/>
        <v>C</v>
      </c>
      <c r="M142" t="str">
        <f t="shared" si="88"/>
        <v>07</v>
      </c>
      <c r="N142" t="str">
        <f t="shared" si="89"/>
        <v>F</v>
      </c>
      <c r="O142" s="8">
        <f>VLOOKUP(raw!M142,master!$B$2:$D$17,3,FALSE)</f>
        <v>44785</v>
      </c>
      <c r="P142">
        <f t="shared" si="90"/>
        <v>4</v>
      </c>
      <c r="Q142">
        <f t="shared" si="83"/>
        <v>1</v>
      </c>
      <c r="R142" s="209">
        <f t="shared" si="84"/>
        <v>44814.585150462961</v>
      </c>
      <c r="S142">
        <f t="shared" si="85"/>
        <v>37</v>
      </c>
    </row>
    <row r="143" spans="1:19" hidden="1">
      <c r="A143" s="1">
        <v>44813.589097222219</v>
      </c>
      <c r="B143" t="s">
        <v>195</v>
      </c>
      <c r="C143">
        <v>60</v>
      </c>
      <c r="D143">
        <v>0.622</v>
      </c>
      <c r="E143">
        <v>8.2000000000000003E-2</v>
      </c>
      <c r="F143">
        <v>13.2</v>
      </c>
      <c r="G143">
        <v>51.7</v>
      </c>
      <c r="H143">
        <v>371</v>
      </c>
      <c r="I143" s="18">
        <f t="shared" si="73"/>
        <v>622</v>
      </c>
      <c r="J143" t="str">
        <f t="shared" si="67"/>
        <v>15</v>
      </c>
      <c r="K143" t="str">
        <f t="shared" si="86"/>
        <v>J</v>
      </c>
      <c r="L143" t="str">
        <f t="shared" si="87"/>
        <v>C</v>
      </c>
      <c r="M143" t="str">
        <f t="shared" si="88"/>
        <v>02</v>
      </c>
      <c r="N143" t="str">
        <f t="shared" si="89"/>
        <v>F</v>
      </c>
      <c r="O143" s="8">
        <f>VLOOKUP(raw!M143,master!$B$2:$D$17,3,FALSE)</f>
        <v>44778</v>
      </c>
      <c r="P143">
        <f t="shared" si="90"/>
        <v>5</v>
      </c>
      <c r="Q143">
        <f t="shared" si="83"/>
        <v>15</v>
      </c>
      <c r="R143" s="209">
        <f t="shared" si="84"/>
        <v>44814.589097222219</v>
      </c>
      <c r="S143">
        <f t="shared" si="85"/>
        <v>37</v>
      </c>
    </row>
    <row r="144" spans="1:19" hidden="1">
      <c r="A144" s="1">
        <v>44813.594988425924</v>
      </c>
      <c r="B144" t="s">
        <v>277</v>
      </c>
      <c r="C144">
        <v>62</v>
      </c>
      <c r="D144">
        <v>0.52200000000000002</v>
      </c>
      <c r="E144">
        <v>7.4999999999999997E-2</v>
      </c>
      <c r="F144">
        <v>14.3</v>
      </c>
      <c r="G144">
        <v>45.2</v>
      </c>
      <c r="H144">
        <v>471</v>
      </c>
      <c r="I144" s="18">
        <f t="shared" si="73"/>
        <v>522</v>
      </c>
      <c r="J144" t="str">
        <f t="shared" si="67"/>
        <v>02</v>
      </c>
      <c r="K144" t="str">
        <f t="shared" si="86"/>
        <v>J</v>
      </c>
      <c r="L144" t="str">
        <f t="shared" si="87"/>
        <v>C</v>
      </c>
      <c r="M144" t="str">
        <f t="shared" si="88"/>
        <v>07</v>
      </c>
      <c r="N144" t="str">
        <f t="shared" si="89"/>
        <v>F</v>
      </c>
      <c r="O144" s="8">
        <f>VLOOKUP(raw!M144,master!$B$2:$D$17,3,FALSE)</f>
        <v>44785</v>
      </c>
      <c r="P144">
        <f t="shared" si="90"/>
        <v>4</v>
      </c>
      <c r="Q144">
        <f t="shared" si="83"/>
        <v>2</v>
      </c>
      <c r="R144" s="209">
        <f t="shared" si="84"/>
        <v>44814.594988425924</v>
      </c>
      <c r="S144">
        <f t="shared" si="85"/>
        <v>37</v>
      </c>
    </row>
    <row r="145" spans="1:19" hidden="1">
      <c r="A145" s="1">
        <v>44813.597511574073</v>
      </c>
      <c r="B145" t="s">
        <v>196</v>
      </c>
      <c r="C145">
        <v>60</v>
      </c>
      <c r="D145">
        <v>0.59699999999999998</v>
      </c>
      <c r="E145">
        <v>6.4000000000000001E-2</v>
      </c>
      <c r="F145">
        <v>10.7</v>
      </c>
      <c r="G145">
        <v>65</v>
      </c>
      <c r="H145">
        <v>443</v>
      </c>
      <c r="I145" s="18">
        <f t="shared" si="73"/>
        <v>597</v>
      </c>
      <c r="J145" t="str">
        <f t="shared" si="67"/>
        <v>14</v>
      </c>
      <c r="K145" t="str">
        <f t="shared" si="86"/>
        <v>J</v>
      </c>
      <c r="L145" t="str">
        <f t="shared" si="87"/>
        <v>C</v>
      </c>
      <c r="M145" t="str">
        <f t="shared" si="88"/>
        <v>02</v>
      </c>
      <c r="N145" t="str">
        <f t="shared" si="89"/>
        <v>F</v>
      </c>
      <c r="O145" s="8">
        <f>VLOOKUP(raw!M145,master!$B$2:$D$17,3,FALSE)</f>
        <v>44778</v>
      </c>
      <c r="P145">
        <f t="shared" si="90"/>
        <v>5</v>
      </c>
      <c r="Q145">
        <f t="shared" si="83"/>
        <v>14</v>
      </c>
      <c r="R145" s="209">
        <f t="shared" si="84"/>
        <v>44814.597511574073</v>
      </c>
      <c r="S145">
        <f t="shared" si="85"/>
        <v>37</v>
      </c>
    </row>
    <row r="146" spans="1:19" hidden="1">
      <c r="A146" s="1">
        <v>44813.602118055554</v>
      </c>
      <c r="B146" t="s">
        <v>278</v>
      </c>
      <c r="C146">
        <v>62</v>
      </c>
      <c r="D146">
        <v>0.496</v>
      </c>
      <c r="E146">
        <v>5.5E-2</v>
      </c>
      <c r="F146">
        <v>11.2</v>
      </c>
      <c r="G146">
        <v>69.400000000000006</v>
      </c>
      <c r="H146">
        <v>427</v>
      </c>
      <c r="I146" s="18">
        <f t="shared" si="73"/>
        <v>496</v>
      </c>
      <c r="J146" t="str">
        <f t="shared" si="67"/>
        <v>03</v>
      </c>
      <c r="K146" t="str">
        <f t="shared" si="86"/>
        <v>J</v>
      </c>
      <c r="L146" t="str">
        <f t="shared" si="87"/>
        <v>C</v>
      </c>
      <c r="M146" t="str">
        <f t="shared" si="88"/>
        <v>07</v>
      </c>
      <c r="N146" t="str">
        <f t="shared" si="89"/>
        <v>F</v>
      </c>
      <c r="O146" s="8">
        <f>VLOOKUP(raw!M146,master!$B$2:$D$17,3,FALSE)</f>
        <v>44785</v>
      </c>
      <c r="P146">
        <f t="shared" si="90"/>
        <v>4</v>
      </c>
      <c r="Q146">
        <f t="shared" si="83"/>
        <v>3</v>
      </c>
      <c r="R146" s="209">
        <f t="shared" si="84"/>
        <v>44814.602118055554</v>
      </c>
      <c r="S146">
        <f t="shared" si="85"/>
        <v>37</v>
      </c>
    </row>
    <row r="147" spans="1:19" hidden="1">
      <c r="A147" s="1">
        <v>44813.604826388888</v>
      </c>
      <c r="B147" t="s">
        <v>197</v>
      </c>
      <c r="C147">
        <v>60</v>
      </c>
      <c r="D147">
        <v>0.63300000000000001</v>
      </c>
      <c r="E147">
        <v>6.9000000000000006E-2</v>
      </c>
      <c r="F147">
        <v>11</v>
      </c>
      <c r="G147">
        <v>66.7</v>
      </c>
      <c r="H147">
        <v>413</v>
      </c>
      <c r="I147" s="18">
        <f t="shared" si="73"/>
        <v>633</v>
      </c>
      <c r="J147" t="str">
        <f t="shared" si="67"/>
        <v>13</v>
      </c>
      <c r="K147" t="str">
        <f t="shared" si="86"/>
        <v>J</v>
      </c>
      <c r="L147" t="str">
        <f t="shared" si="87"/>
        <v>C</v>
      </c>
      <c r="M147" t="str">
        <f t="shared" si="88"/>
        <v>02</v>
      </c>
      <c r="N147" t="str">
        <f t="shared" si="89"/>
        <v>F</v>
      </c>
      <c r="O147" s="8">
        <f>VLOOKUP(raw!M147,master!$B$2:$D$17,3,FALSE)</f>
        <v>44778</v>
      </c>
      <c r="P147">
        <f t="shared" si="90"/>
        <v>5</v>
      </c>
      <c r="Q147">
        <f t="shared" si="83"/>
        <v>13</v>
      </c>
      <c r="R147" s="209">
        <f t="shared" si="84"/>
        <v>44814.604826388888</v>
      </c>
      <c r="S147">
        <f t="shared" si="85"/>
        <v>37</v>
      </c>
    </row>
    <row r="148" spans="1:19" hidden="1">
      <c r="A148" s="1">
        <v>44813.609791666669</v>
      </c>
      <c r="B148" t="s">
        <v>279</v>
      </c>
      <c r="C148">
        <v>62</v>
      </c>
      <c r="D148">
        <v>0.52100000000000002</v>
      </c>
      <c r="E148">
        <v>6.3E-2</v>
      </c>
      <c r="F148">
        <v>12.2</v>
      </c>
      <c r="G148">
        <v>48.4</v>
      </c>
      <c r="H148">
        <v>521</v>
      </c>
      <c r="I148" s="18">
        <f t="shared" si="73"/>
        <v>521</v>
      </c>
      <c r="J148" t="str">
        <f t="shared" si="67"/>
        <v>04</v>
      </c>
      <c r="K148" t="str">
        <f t="shared" si="86"/>
        <v>J</v>
      </c>
      <c r="L148" t="str">
        <f t="shared" si="87"/>
        <v>C</v>
      </c>
      <c r="M148" t="str">
        <f t="shared" si="88"/>
        <v>07</v>
      </c>
      <c r="N148" t="str">
        <f t="shared" si="89"/>
        <v>F</v>
      </c>
      <c r="O148" s="8">
        <f>VLOOKUP(raw!M148,master!$B$2:$D$17,3,FALSE)</f>
        <v>44785</v>
      </c>
      <c r="P148">
        <f t="shared" si="90"/>
        <v>4</v>
      </c>
      <c r="Q148">
        <f t="shared" si="83"/>
        <v>4</v>
      </c>
      <c r="R148" s="209">
        <f t="shared" si="84"/>
        <v>44814.609791666669</v>
      </c>
      <c r="S148">
        <f t="shared" si="85"/>
        <v>37</v>
      </c>
    </row>
    <row r="149" spans="1:19" hidden="1">
      <c r="A149" s="1">
        <v>44813.612500000003</v>
      </c>
      <c r="B149" t="s">
        <v>198</v>
      </c>
      <c r="C149">
        <v>60</v>
      </c>
      <c r="D149">
        <v>0.61199999999999999</v>
      </c>
      <c r="E149">
        <v>8.1000000000000003E-2</v>
      </c>
      <c r="F149">
        <v>13.2</v>
      </c>
      <c r="G149">
        <v>46.7</v>
      </c>
      <c r="H149">
        <v>415</v>
      </c>
      <c r="I149" s="18">
        <f t="shared" si="73"/>
        <v>612</v>
      </c>
      <c r="J149" t="str">
        <f t="shared" si="67"/>
        <v>12</v>
      </c>
      <c r="K149" t="str">
        <f t="shared" si="86"/>
        <v>J</v>
      </c>
      <c r="L149" t="str">
        <f t="shared" si="87"/>
        <v>C</v>
      </c>
      <c r="M149" t="str">
        <f t="shared" si="88"/>
        <v>02</v>
      </c>
      <c r="N149" t="str">
        <f t="shared" si="89"/>
        <v>F</v>
      </c>
      <c r="O149" s="8">
        <f>VLOOKUP(raw!M149,master!$B$2:$D$17,3,FALSE)</f>
        <v>44778</v>
      </c>
      <c r="P149">
        <f t="shared" si="90"/>
        <v>5</v>
      </c>
      <c r="Q149">
        <f t="shared" si="83"/>
        <v>12</v>
      </c>
      <c r="R149" s="209">
        <f t="shared" si="84"/>
        <v>44814.612500000003</v>
      </c>
      <c r="S149">
        <f t="shared" si="85"/>
        <v>37</v>
      </c>
    </row>
    <row r="150" spans="1:19" hidden="1">
      <c r="A150" s="1">
        <v>44813.616249999999</v>
      </c>
      <c r="B150" t="s">
        <v>280</v>
      </c>
      <c r="C150">
        <v>62</v>
      </c>
      <c r="D150">
        <v>0.53800000000000003</v>
      </c>
      <c r="E150">
        <v>7.4999999999999997E-2</v>
      </c>
      <c r="F150">
        <v>14</v>
      </c>
      <c r="G150">
        <v>46.8</v>
      </c>
      <c r="H150">
        <v>403</v>
      </c>
      <c r="I150" s="18">
        <f t="shared" si="73"/>
        <v>538</v>
      </c>
      <c r="J150" t="str">
        <f t="shared" si="67"/>
        <v>05</v>
      </c>
      <c r="K150" t="str">
        <f t="shared" si="86"/>
        <v>J</v>
      </c>
      <c r="L150" t="str">
        <f t="shared" si="87"/>
        <v>C</v>
      </c>
      <c r="M150" t="str">
        <f t="shared" si="88"/>
        <v>07</v>
      </c>
      <c r="N150" t="str">
        <f t="shared" si="89"/>
        <v>F</v>
      </c>
      <c r="O150" s="8">
        <f>VLOOKUP(raw!M150,master!$B$2:$D$17,3,FALSE)</f>
        <v>44785</v>
      </c>
      <c r="P150">
        <f t="shared" si="90"/>
        <v>4</v>
      </c>
      <c r="Q150">
        <f t="shared" si="83"/>
        <v>5</v>
      </c>
      <c r="R150" s="209">
        <f t="shared" si="84"/>
        <v>44814.616249999999</v>
      </c>
      <c r="S150">
        <f t="shared" si="85"/>
        <v>37</v>
      </c>
    </row>
    <row r="151" spans="1:19" hidden="1">
      <c r="A151" s="1">
        <v>44813.621111111112</v>
      </c>
      <c r="B151" t="s">
        <v>199</v>
      </c>
      <c r="C151">
        <v>60</v>
      </c>
      <c r="D151">
        <v>0.58799999999999997</v>
      </c>
      <c r="E151">
        <v>6.8000000000000005E-2</v>
      </c>
      <c r="F151">
        <v>11.6</v>
      </c>
      <c r="G151">
        <v>65</v>
      </c>
      <c r="H151">
        <v>460</v>
      </c>
      <c r="I151" s="18">
        <f t="shared" si="73"/>
        <v>588</v>
      </c>
      <c r="J151" t="str">
        <f t="shared" si="67"/>
        <v>11</v>
      </c>
      <c r="K151" t="str">
        <f t="shared" si="86"/>
        <v>J</v>
      </c>
      <c r="L151" t="str">
        <f t="shared" si="87"/>
        <v>C</v>
      </c>
      <c r="M151" t="str">
        <f t="shared" si="88"/>
        <v>02</v>
      </c>
      <c r="N151" t="str">
        <f t="shared" si="89"/>
        <v>F</v>
      </c>
      <c r="O151" s="8">
        <f>VLOOKUP(raw!M151,master!$B$2:$D$17,3,FALSE)</f>
        <v>44778</v>
      </c>
      <c r="P151">
        <f t="shared" si="90"/>
        <v>5</v>
      </c>
      <c r="Q151">
        <f t="shared" si="83"/>
        <v>11</v>
      </c>
      <c r="R151" s="209">
        <f t="shared" si="84"/>
        <v>44814.621111111112</v>
      </c>
      <c r="S151">
        <f t="shared" si="85"/>
        <v>37</v>
      </c>
    </row>
    <row r="152" spans="1:19" hidden="1">
      <c r="A152" s="1">
        <v>44813.624085648145</v>
      </c>
      <c r="B152" t="s">
        <v>281</v>
      </c>
      <c r="C152">
        <v>62</v>
      </c>
      <c r="D152">
        <v>0.49299999999999999</v>
      </c>
      <c r="E152">
        <v>5.6000000000000001E-2</v>
      </c>
      <c r="F152">
        <v>11.4</v>
      </c>
      <c r="G152">
        <v>62.9</v>
      </c>
      <c r="H152">
        <v>318</v>
      </c>
      <c r="I152" s="18">
        <f t="shared" si="73"/>
        <v>493</v>
      </c>
      <c r="J152" t="str">
        <f t="shared" si="67"/>
        <v>06</v>
      </c>
      <c r="K152" t="str">
        <f t="shared" si="86"/>
        <v>J</v>
      </c>
      <c r="L152" t="str">
        <f t="shared" si="87"/>
        <v>C</v>
      </c>
      <c r="M152" t="str">
        <f t="shared" si="88"/>
        <v>07</v>
      </c>
      <c r="N152" t="str">
        <f t="shared" si="89"/>
        <v>F</v>
      </c>
      <c r="O152" s="8">
        <f>VLOOKUP(raw!M152,master!$B$2:$D$17,3,FALSE)</f>
        <v>44785</v>
      </c>
      <c r="P152">
        <f t="shared" si="90"/>
        <v>4</v>
      </c>
      <c r="Q152">
        <f t="shared" si="83"/>
        <v>6</v>
      </c>
      <c r="R152" s="209">
        <f t="shared" si="84"/>
        <v>44814.624085648145</v>
      </c>
      <c r="S152">
        <f t="shared" si="85"/>
        <v>37</v>
      </c>
    </row>
    <row r="153" spans="1:19" hidden="1">
      <c r="A153" s="1">
        <v>44813.628599537034</v>
      </c>
      <c r="B153" t="s">
        <v>200</v>
      </c>
      <c r="C153">
        <v>60</v>
      </c>
      <c r="D153">
        <v>0.57399999999999995</v>
      </c>
      <c r="E153">
        <v>7.0999999999999994E-2</v>
      </c>
      <c r="F153">
        <v>12.4</v>
      </c>
      <c r="G153">
        <v>56.7</v>
      </c>
      <c r="H153">
        <v>437</v>
      </c>
      <c r="I153" s="18">
        <f t="shared" si="73"/>
        <v>574</v>
      </c>
      <c r="J153" t="str">
        <f t="shared" si="67"/>
        <v>10</v>
      </c>
      <c r="K153" t="str">
        <f t="shared" si="86"/>
        <v>J</v>
      </c>
      <c r="L153" t="str">
        <f t="shared" si="87"/>
        <v>C</v>
      </c>
      <c r="M153" t="str">
        <f t="shared" si="88"/>
        <v>02</v>
      </c>
      <c r="N153" t="str">
        <f t="shared" si="89"/>
        <v>F</v>
      </c>
      <c r="O153" s="8">
        <f>VLOOKUP(raw!M153,master!$B$2:$D$17,3,FALSE)</f>
        <v>44778</v>
      </c>
      <c r="P153">
        <f t="shared" si="90"/>
        <v>5</v>
      </c>
      <c r="Q153">
        <f t="shared" si="83"/>
        <v>10</v>
      </c>
      <c r="R153" s="209">
        <f t="shared" si="84"/>
        <v>44814.628599537034</v>
      </c>
      <c r="S153">
        <f t="shared" si="85"/>
        <v>37</v>
      </c>
    </row>
    <row r="154" spans="1:19" hidden="1">
      <c r="A154" s="1">
        <v>44813.633981481478</v>
      </c>
      <c r="B154" t="s">
        <v>282</v>
      </c>
      <c r="C154">
        <v>62</v>
      </c>
      <c r="D154">
        <v>0.51900000000000002</v>
      </c>
      <c r="E154">
        <v>5.8999999999999997E-2</v>
      </c>
      <c r="F154">
        <v>11.4</v>
      </c>
      <c r="G154">
        <v>61.3</v>
      </c>
      <c r="H154">
        <v>554</v>
      </c>
      <c r="I154" s="18">
        <f t="shared" si="73"/>
        <v>519</v>
      </c>
      <c r="J154" t="str">
        <f t="shared" si="67"/>
        <v>07</v>
      </c>
      <c r="K154" t="str">
        <f t="shared" si="86"/>
        <v>J</v>
      </c>
      <c r="L154" t="str">
        <f t="shared" si="87"/>
        <v>C</v>
      </c>
      <c r="M154" t="str">
        <f t="shared" si="88"/>
        <v>07</v>
      </c>
      <c r="N154" t="str">
        <f t="shared" si="89"/>
        <v>F</v>
      </c>
      <c r="O154" s="8">
        <f>VLOOKUP(raw!M154,master!$B$2:$D$17,3,FALSE)</f>
        <v>44785</v>
      </c>
      <c r="P154">
        <f t="shared" si="90"/>
        <v>4</v>
      </c>
      <c r="Q154">
        <f t="shared" si="83"/>
        <v>7</v>
      </c>
      <c r="R154" s="209">
        <f t="shared" si="84"/>
        <v>44814.633981481478</v>
      </c>
      <c r="S154">
        <f t="shared" si="85"/>
        <v>37</v>
      </c>
    </row>
    <row r="155" spans="1:19" hidden="1">
      <c r="A155" s="1">
        <v>44813.63622685185</v>
      </c>
      <c r="B155" t="s">
        <v>201</v>
      </c>
      <c r="C155">
        <v>60</v>
      </c>
      <c r="D155">
        <v>0.56799999999999995</v>
      </c>
      <c r="E155">
        <v>7.2999999999999995E-2</v>
      </c>
      <c r="F155">
        <v>12.9</v>
      </c>
      <c r="G155">
        <v>55</v>
      </c>
      <c r="H155">
        <v>488</v>
      </c>
      <c r="I155" s="18">
        <f t="shared" si="73"/>
        <v>568</v>
      </c>
      <c r="J155" t="str">
        <f t="shared" si="67"/>
        <v>09</v>
      </c>
      <c r="K155" t="str">
        <f t="shared" si="86"/>
        <v>J</v>
      </c>
      <c r="L155" t="str">
        <f t="shared" si="87"/>
        <v>C</v>
      </c>
      <c r="M155" t="str">
        <f t="shared" si="88"/>
        <v>02</v>
      </c>
      <c r="N155" t="str">
        <f t="shared" si="89"/>
        <v>F</v>
      </c>
      <c r="O155" s="8">
        <f>VLOOKUP(raw!M155,master!$B$2:$D$17,3,FALSE)</f>
        <v>44778</v>
      </c>
      <c r="P155">
        <f t="shared" si="90"/>
        <v>5</v>
      </c>
      <c r="Q155">
        <f t="shared" si="83"/>
        <v>9</v>
      </c>
      <c r="R155" s="209">
        <f t="shared" si="84"/>
        <v>44814.63622685185</v>
      </c>
      <c r="S155">
        <f t="shared" si="85"/>
        <v>37</v>
      </c>
    </row>
    <row r="156" spans="1:19" hidden="1">
      <c r="A156" s="1">
        <v>44813.640428240738</v>
      </c>
      <c r="B156" t="s">
        <v>283</v>
      </c>
      <c r="C156">
        <v>62</v>
      </c>
      <c r="D156">
        <v>0.52</v>
      </c>
      <c r="E156">
        <v>4.7E-2</v>
      </c>
      <c r="F156">
        <v>9.1</v>
      </c>
      <c r="G156">
        <v>74.2</v>
      </c>
      <c r="H156">
        <v>399</v>
      </c>
      <c r="I156" s="18">
        <f t="shared" si="73"/>
        <v>520</v>
      </c>
      <c r="J156" t="str">
        <f t="shared" si="67"/>
        <v>08</v>
      </c>
      <c r="K156" t="str">
        <f t="shared" ref="K156:K160" si="91">LEFT(B156,1)</f>
        <v>J</v>
      </c>
      <c r="L156" t="str">
        <f t="shared" ref="L156:L160" si="92">MID(B156,2,1)</f>
        <v>C</v>
      </c>
      <c r="M156" t="str">
        <f t="shared" ref="M156:M160" si="93">MID(B156,3,2)</f>
        <v>07</v>
      </c>
      <c r="N156" t="str">
        <f t="shared" ref="N156:N160" si="94">MID(B156,5,1)</f>
        <v>F</v>
      </c>
      <c r="O156" s="8">
        <f>VLOOKUP(raw!M156,master!$B$2:$D$17,3,FALSE)</f>
        <v>44785</v>
      </c>
      <c r="P156">
        <f t="shared" ref="P156:P160" si="95">INT((A156-O156)/7)</f>
        <v>4</v>
      </c>
      <c r="Q156">
        <f t="shared" si="83"/>
        <v>8</v>
      </c>
      <c r="R156" s="209">
        <f t="shared" si="84"/>
        <v>44814.640428240738</v>
      </c>
      <c r="S156">
        <f t="shared" si="85"/>
        <v>37</v>
      </c>
    </row>
    <row r="157" spans="1:19" hidden="1">
      <c r="A157" s="1">
        <v>44813.64303240741</v>
      </c>
      <c r="B157" t="s">
        <v>202</v>
      </c>
      <c r="C157">
        <v>60</v>
      </c>
      <c r="D157">
        <v>0.60699999999999998</v>
      </c>
      <c r="E157">
        <v>6.4000000000000001E-2</v>
      </c>
      <c r="F157">
        <v>10.6</v>
      </c>
      <c r="G157">
        <v>65</v>
      </c>
      <c r="H157">
        <v>447</v>
      </c>
      <c r="I157" s="18">
        <f t="shared" si="73"/>
        <v>607</v>
      </c>
      <c r="J157" t="str">
        <f t="shared" si="67"/>
        <v>08</v>
      </c>
      <c r="K157" t="str">
        <f t="shared" si="91"/>
        <v>J</v>
      </c>
      <c r="L157" t="str">
        <f t="shared" si="92"/>
        <v>C</v>
      </c>
      <c r="M157" t="str">
        <f t="shared" si="93"/>
        <v>02</v>
      </c>
      <c r="N157" t="str">
        <f t="shared" si="94"/>
        <v>F</v>
      </c>
      <c r="O157" s="8">
        <f>VLOOKUP(raw!M157,master!$B$2:$D$17,3,FALSE)</f>
        <v>44778</v>
      </c>
      <c r="P157">
        <f t="shared" si="95"/>
        <v>5</v>
      </c>
      <c r="Q157">
        <f t="shared" si="83"/>
        <v>8</v>
      </c>
      <c r="R157" s="209">
        <f t="shared" si="84"/>
        <v>44814.64303240741</v>
      </c>
      <c r="S157">
        <f t="shared" si="85"/>
        <v>37</v>
      </c>
    </row>
    <row r="158" spans="1:19" hidden="1">
      <c r="A158" s="1">
        <v>44813.648680555554</v>
      </c>
      <c r="B158" t="s">
        <v>284</v>
      </c>
      <c r="C158">
        <v>62</v>
      </c>
      <c r="D158">
        <v>0.51300000000000001</v>
      </c>
      <c r="E158">
        <v>5.0999999999999997E-2</v>
      </c>
      <c r="F158">
        <v>10</v>
      </c>
      <c r="G158">
        <v>75.8</v>
      </c>
      <c r="H158">
        <v>453</v>
      </c>
      <c r="I158" s="18">
        <f t="shared" si="73"/>
        <v>513</v>
      </c>
      <c r="J158" t="str">
        <f t="shared" si="67"/>
        <v>09</v>
      </c>
      <c r="K158" t="str">
        <f t="shared" si="91"/>
        <v>J</v>
      </c>
      <c r="L158" t="str">
        <f t="shared" si="92"/>
        <v>C</v>
      </c>
      <c r="M158" t="str">
        <f t="shared" si="93"/>
        <v>07</v>
      </c>
      <c r="N158" t="str">
        <f t="shared" si="94"/>
        <v>F</v>
      </c>
      <c r="O158" s="8">
        <f>VLOOKUP(raw!M158,master!$B$2:$D$17,3,FALSE)</f>
        <v>44785</v>
      </c>
      <c r="P158">
        <f t="shared" si="95"/>
        <v>4</v>
      </c>
      <c r="Q158">
        <f t="shared" si="83"/>
        <v>9</v>
      </c>
      <c r="R158" s="209">
        <f t="shared" si="84"/>
        <v>44814.648680555554</v>
      </c>
      <c r="S158">
        <f t="shared" si="85"/>
        <v>37</v>
      </c>
    </row>
    <row r="159" spans="1:19" hidden="1">
      <c r="A159" s="1">
        <v>44813.650092592594</v>
      </c>
      <c r="B159" t="s">
        <v>203</v>
      </c>
      <c r="C159">
        <v>60</v>
      </c>
      <c r="D159">
        <v>0.59899999999999998</v>
      </c>
      <c r="E159">
        <v>6.4000000000000001E-2</v>
      </c>
      <c r="F159">
        <v>10.6</v>
      </c>
      <c r="G159">
        <v>71.7</v>
      </c>
      <c r="H159">
        <v>418</v>
      </c>
      <c r="I159" s="18">
        <f t="shared" si="73"/>
        <v>599</v>
      </c>
      <c r="J159" t="str">
        <f t="shared" si="67"/>
        <v>07</v>
      </c>
      <c r="K159" t="str">
        <f t="shared" si="91"/>
        <v>J</v>
      </c>
      <c r="L159" t="str">
        <f t="shared" si="92"/>
        <v>C</v>
      </c>
      <c r="M159" t="str">
        <f t="shared" si="93"/>
        <v>02</v>
      </c>
      <c r="N159" t="str">
        <f t="shared" si="94"/>
        <v>F</v>
      </c>
      <c r="O159" s="8">
        <f>VLOOKUP(raw!M159,master!$B$2:$D$17,3,FALSE)</f>
        <v>44778</v>
      </c>
      <c r="P159">
        <f t="shared" si="95"/>
        <v>5</v>
      </c>
      <c r="Q159">
        <f>VALUE(J159)</f>
        <v>7</v>
      </c>
      <c r="R159" s="209">
        <f t="shared" si="84"/>
        <v>44814.650092592594</v>
      </c>
      <c r="S159">
        <f t="shared" si="85"/>
        <v>37</v>
      </c>
    </row>
    <row r="160" spans="1:19" hidden="1">
      <c r="A160" s="1">
        <v>44813.656134259261</v>
      </c>
      <c r="B160" t="s">
        <v>285</v>
      </c>
      <c r="C160">
        <v>63</v>
      </c>
      <c r="D160">
        <v>0.501</v>
      </c>
      <c r="E160">
        <v>4.8000000000000001E-2</v>
      </c>
      <c r="F160">
        <v>9.6</v>
      </c>
      <c r="G160">
        <v>63.5</v>
      </c>
      <c r="H160">
        <v>423</v>
      </c>
      <c r="I160" s="18">
        <f t="shared" si="73"/>
        <v>501</v>
      </c>
      <c r="J160" t="str">
        <f t="shared" si="67"/>
        <v>10</v>
      </c>
      <c r="K160" t="str">
        <f t="shared" si="91"/>
        <v>J</v>
      </c>
      <c r="L160" t="str">
        <f t="shared" si="92"/>
        <v>C</v>
      </c>
      <c r="M160" t="str">
        <f t="shared" si="93"/>
        <v>07</v>
      </c>
      <c r="N160" t="str">
        <f t="shared" si="94"/>
        <v>F</v>
      </c>
      <c r="O160" s="8">
        <f>VLOOKUP(raw!M160,master!$B$2:$D$17,3,FALSE)</f>
        <v>44785</v>
      </c>
      <c r="P160">
        <f t="shared" si="95"/>
        <v>4</v>
      </c>
      <c r="Q160">
        <f t="shared" si="83"/>
        <v>10</v>
      </c>
      <c r="R160" s="209">
        <f t="shared" si="84"/>
        <v>44814.656134259261</v>
      </c>
      <c r="S160">
        <f t="shared" si="85"/>
        <v>37</v>
      </c>
    </row>
    <row r="161" spans="1:19" hidden="1">
      <c r="A161" s="1">
        <v>44813.657870370371</v>
      </c>
      <c r="B161" t="s">
        <v>204</v>
      </c>
      <c r="C161">
        <v>60</v>
      </c>
      <c r="D161">
        <v>0.57999999999999996</v>
      </c>
      <c r="E161">
        <v>7.4999999999999997E-2</v>
      </c>
      <c r="F161">
        <v>13</v>
      </c>
      <c r="G161">
        <v>50</v>
      </c>
      <c r="H161">
        <v>383</v>
      </c>
      <c r="I161" s="18">
        <f t="shared" si="73"/>
        <v>580</v>
      </c>
      <c r="J161" t="str">
        <f t="shared" si="67"/>
        <v>06</v>
      </c>
      <c r="K161" t="str">
        <f t="shared" ref="K161:K177" si="96">LEFT(B161,1)</f>
        <v>J</v>
      </c>
      <c r="L161" t="str">
        <f t="shared" ref="L161:L177" si="97">MID(B161,2,1)</f>
        <v>C</v>
      </c>
      <c r="M161" t="str">
        <f t="shared" ref="M161:M177" si="98">MID(B161,3,2)</f>
        <v>02</v>
      </c>
      <c r="N161" t="str">
        <f t="shared" ref="N161:N177" si="99">MID(B161,5,1)</f>
        <v>F</v>
      </c>
      <c r="O161" s="8">
        <f>VLOOKUP(raw!M161,master!$B$2:$D$17,3,FALSE)</f>
        <v>44778</v>
      </c>
      <c r="P161">
        <f t="shared" ref="P161:P177" si="100">INT((A161-O161)/7)</f>
        <v>5</v>
      </c>
      <c r="Q161">
        <f t="shared" si="83"/>
        <v>6</v>
      </c>
      <c r="R161" s="209">
        <f t="shared" si="84"/>
        <v>44814.657870370371</v>
      </c>
      <c r="S161">
        <f t="shared" si="85"/>
        <v>37</v>
      </c>
    </row>
    <row r="162" spans="1:19" hidden="1">
      <c r="A162" s="1">
        <v>44813.664236111108</v>
      </c>
      <c r="B162" t="s">
        <v>286</v>
      </c>
      <c r="C162">
        <v>62</v>
      </c>
      <c r="D162">
        <v>0.5</v>
      </c>
      <c r="E162">
        <v>5.2999999999999999E-2</v>
      </c>
      <c r="F162">
        <v>10.5</v>
      </c>
      <c r="G162">
        <v>62.9</v>
      </c>
      <c r="H162">
        <v>462</v>
      </c>
      <c r="I162" s="18">
        <f t="shared" ref="I162:I199" si="101">D162*1000</f>
        <v>500</v>
      </c>
      <c r="J162" t="str">
        <f t="shared" si="67"/>
        <v>11</v>
      </c>
      <c r="K162" t="str">
        <f t="shared" si="96"/>
        <v>J</v>
      </c>
      <c r="L162" t="str">
        <f t="shared" si="97"/>
        <v>C</v>
      </c>
      <c r="M162" t="str">
        <f t="shared" si="98"/>
        <v>07</v>
      </c>
      <c r="N162" t="str">
        <f t="shared" si="99"/>
        <v>F</v>
      </c>
      <c r="O162" s="8">
        <f>VLOOKUP(raw!M162,master!$B$2:$D$17,3,FALSE)</f>
        <v>44785</v>
      </c>
      <c r="P162">
        <f t="shared" si="100"/>
        <v>4</v>
      </c>
      <c r="Q162">
        <f t="shared" si="83"/>
        <v>11</v>
      </c>
      <c r="R162" s="209">
        <f t="shared" si="84"/>
        <v>44814.664236111108</v>
      </c>
      <c r="S162">
        <f t="shared" si="85"/>
        <v>37</v>
      </c>
    </row>
    <row r="163" spans="1:19" hidden="1">
      <c r="A163" s="1">
        <v>44813.666134259256</v>
      </c>
      <c r="B163" t="s">
        <v>205</v>
      </c>
      <c r="C163">
        <v>60</v>
      </c>
      <c r="D163">
        <v>0.59699999999999998</v>
      </c>
      <c r="E163">
        <v>6.3E-2</v>
      </c>
      <c r="F163">
        <v>10.6</v>
      </c>
      <c r="G163">
        <v>65</v>
      </c>
      <c r="H163">
        <v>423</v>
      </c>
      <c r="I163" s="18">
        <f t="shared" si="101"/>
        <v>597</v>
      </c>
      <c r="J163" t="str">
        <f t="shared" si="67"/>
        <v>05</v>
      </c>
      <c r="K163" t="str">
        <f t="shared" si="96"/>
        <v>J</v>
      </c>
      <c r="L163" t="str">
        <f t="shared" si="97"/>
        <v>C</v>
      </c>
      <c r="M163" t="str">
        <f t="shared" si="98"/>
        <v>02</v>
      </c>
      <c r="N163" t="str">
        <f t="shared" si="99"/>
        <v>F</v>
      </c>
      <c r="O163" s="8">
        <f>VLOOKUP(raw!M163,master!$B$2:$D$17,3,FALSE)</f>
        <v>44778</v>
      </c>
      <c r="P163">
        <f t="shared" si="100"/>
        <v>5</v>
      </c>
      <c r="Q163">
        <f t="shared" si="83"/>
        <v>5</v>
      </c>
      <c r="R163" s="209">
        <f t="shared" si="84"/>
        <v>44814.666134259256</v>
      </c>
      <c r="S163">
        <f t="shared" si="85"/>
        <v>37</v>
      </c>
    </row>
    <row r="164" spans="1:19" hidden="1">
      <c r="A164" s="1">
        <v>44813.671909722223</v>
      </c>
      <c r="B164" t="s">
        <v>287</v>
      </c>
      <c r="C164">
        <v>62</v>
      </c>
      <c r="D164">
        <v>0.53200000000000003</v>
      </c>
      <c r="E164">
        <v>5.2999999999999999E-2</v>
      </c>
      <c r="F164">
        <v>10</v>
      </c>
      <c r="G164">
        <v>72.599999999999994</v>
      </c>
      <c r="H164">
        <v>435</v>
      </c>
      <c r="I164" s="18">
        <f t="shared" si="101"/>
        <v>532</v>
      </c>
      <c r="J164" t="str">
        <f t="shared" si="67"/>
        <v>12</v>
      </c>
      <c r="K164" t="str">
        <f t="shared" si="96"/>
        <v>J</v>
      </c>
      <c r="L164" t="str">
        <f t="shared" si="97"/>
        <v>C</v>
      </c>
      <c r="M164" t="str">
        <f t="shared" si="98"/>
        <v>07</v>
      </c>
      <c r="N164" t="str">
        <f t="shared" si="99"/>
        <v>F</v>
      </c>
      <c r="O164" s="8">
        <f>VLOOKUP(raw!M164,master!$B$2:$D$17,3,FALSE)</f>
        <v>44785</v>
      </c>
      <c r="P164">
        <f t="shared" si="100"/>
        <v>4</v>
      </c>
      <c r="Q164">
        <f t="shared" si="83"/>
        <v>12</v>
      </c>
      <c r="R164" s="209">
        <f t="shared" si="84"/>
        <v>44814.671909722223</v>
      </c>
      <c r="S164">
        <f t="shared" si="85"/>
        <v>37</v>
      </c>
    </row>
    <row r="165" spans="1:19" hidden="1">
      <c r="A165" s="1">
        <v>44813.673877314817</v>
      </c>
      <c r="B165" t="s">
        <v>206</v>
      </c>
      <c r="C165">
        <v>60</v>
      </c>
      <c r="D165">
        <v>0.57999999999999996</v>
      </c>
      <c r="E165">
        <v>7.3999999999999996E-2</v>
      </c>
      <c r="F165">
        <v>12.8</v>
      </c>
      <c r="G165">
        <v>55</v>
      </c>
      <c r="H165">
        <v>429</v>
      </c>
      <c r="I165" s="18">
        <f t="shared" si="101"/>
        <v>580</v>
      </c>
      <c r="J165" t="str">
        <f t="shared" si="67"/>
        <v>04</v>
      </c>
      <c r="K165" t="str">
        <f t="shared" si="96"/>
        <v>J</v>
      </c>
      <c r="L165" t="str">
        <f t="shared" si="97"/>
        <v>C</v>
      </c>
      <c r="M165" t="str">
        <f t="shared" si="98"/>
        <v>02</v>
      </c>
      <c r="N165" t="str">
        <f t="shared" si="99"/>
        <v>F</v>
      </c>
      <c r="O165" s="8">
        <f>VLOOKUP(raw!M165,master!$B$2:$D$17,3,FALSE)</f>
        <v>44778</v>
      </c>
      <c r="P165">
        <f t="shared" si="100"/>
        <v>5</v>
      </c>
      <c r="Q165">
        <f t="shared" si="83"/>
        <v>4</v>
      </c>
      <c r="R165" s="209">
        <f t="shared" si="84"/>
        <v>44814.673877314817</v>
      </c>
      <c r="S165">
        <f t="shared" si="85"/>
        <v>37</v>
      </c>
    </row>
    <row r="166" spans="1:19" hidden="1">
      <c r="A166" s="1">
        <v>44813.679259259261</v>
      </c>
      <c r="B166" t="s">
        <v>288</v>
      </c>
      <c r="C166">
        <v>62</v>
      </c>
      <c r="D166">
        <v>0.498</v>
      </c>
      <c r="E166">
        <v>4.9000000000000002E-2</v>
      </c>
      <c r="F166">
        <v>9.8000000000000007</v>
      </c>
      <c r="G166">
        <v>64.5</v>
      </c>
      <c r="H166">
        <v>500</v>
      </c>
      <c r="I166" s="18">
        <f t="shared" si="101"/>
        <v>498</v>
      </c>
      <c r="J166" t="str">
        <f t="shared" si="67"/>
        <v>13</v>
      </c>
      <c r="K166" t="str">
        <f t="shared" si="96"/>
        <v>J</v>
      </c>
      <c r="L166" t="str">
        <f t="shared" si="97"/>
        <v>C</v>
      </c>
      <c r="M166" t="str">
        <f t="shared" si="98"/>
        <v>07</v>
      </c>
      <c r="N166" t="str">
        <f t="shared" si="99"/>
        <v>F</v>
      </c>
      <c r="O166" s="8">
        <f>VLOOKUP(raw!M166,master!$B$2:$D$17,3,FALSE)</f>
        <v>44785</v>
      </c>
      <c r="P166">
        <f t="shared" si="100"/>
        <v>4</v>
      </c>
      <c r="Q166">
        <f t="shared" si="83"/>
        <v>13</v>
      </c>
      <c r="R166" s="209">
        <f t="shared" si="84"/>
        <v>44814.679259259261</v>
      </c>
      <c r="S166">
        <f t="shared" si="85"/>
        <v>37</v>
      </c>
    </row>
    <row r="167" spans="1:19" hidden="1">
      <c r="A167" s="1">
        <v>44813.681030092594</v>
      </c>
      <c r="B167" t="s">
        <v>207</v>
      </c>
      <c r="C167">
        <v>60</v>
      </c>
      <c r="D167">
        <v>0.57699999999999996</v>
      </c>
      <c r="E167">
        <v>6.5000000000000002E-2</v>
      </c>
      <c r="F167">
        <v>11.3</v>
      </c>
      <c r="G167">
        <v>65</v>
      </c>
      <c r="H167">
        <v>404</v>
      </c>
      <c r="I167" s="18">
        <f t="shared" si="101"/>
        <v>577</v>
      </c>
      <c r="J167" t="str">
        <f t="shared" si="67"/>
        <v>03</v>
      </c>
      <c r="K167" t="str">
        <f t="shared" si="96"/>
        <v>J</v>
      </c>
      <c r="L167" t="str">
        <f t="shared" si="97"/>
        <v>C</v>
      </c>
      <c r="M167" t="str">
        <f t="shared" si="98"/>
        <v>02</v>
      </c>
      <c r="N167" t="str">
        <f t="shared" si="99"/>
        <v>F</v>
      </c>
      <c r="O167" s="8">
        <f>VLOOKUP(raw!M167,master!$B$2:$D$17,3,FALSE)</f>
        <v>44778</v>
      </c>
      <c r="P167">
        <f t="shared" si="100"/>
        <v>5</v>
      </c>
      <c r="Q167">
        <f t="shared" si="83"/>
        <v>3</v>
      </c>
      <c r="R167" s="209">
        <f t="shared" si="84"/>
        <v>44814.681030092594</v>
      </c>
      <c r="S167">
        <f t="shared" si="85"/>
        <v>37</v>
      </c>
    </row>
    <row r="168" spans="1:19" hidden="1">
      <c r="A168" s="1">
        <v>44813.68582175926</v>
      </c>
      <c r="B168" t="s">
        <v>289</v>
      </c>
      <c r="C168">
        <v>62</v>
      </c>
      <c r="D168">
        <v>0.49199999999999999</v>
      </c>
      <c r="E168">
        <v>0.05</v>
      </c>
      <c r="F168">
        <v>10.199999999999999</v>
      </c>
      <c r="G168">
        <v>64.5</v>
      </c>
      <c r="H168">
        <v>484</v>
      </c>
      <c r="I168" s="18">
        <f t="shared" si="101"/>
        <v>492</v>
      </c>
      <c r="J168" t="str">
        <f t="shared" si="67"/>
        <v>14</v>
      </c>
      <c r="K168" t="str">
        <f t="shared" si="96"/>
        <v>J</v>
      </c>
      <c r="L168" t="str">
        <f t="shared" si="97"/>
        <v>C</v>
      </c>
      <c r="M168" t="str">
        <f t="shared" si="98"/>
        <v>07</v>
      </c>
      <c r="N168" t="str">
        <f t="shared" si="99"/>
        <v>F</v>
      </c>
      <c r="O168" s="8">
        <f>VLOOKUP(raw!M168,master!$B$2:$D$17,3,FALSE)</f>
        <v>44785</v>
      </c>
      <c r="P168">
        <f t="shared" si="100"/>
        <v>4</v>
      </c>
      <c r="Q168">
        <f t="shared" si="83"/>
        <v>14</v>
      </c>
      <c r="R168" s="209">
        <f t="shared" si="84"/>
        <v>44814.68582175926</v>
      </c>
      <c r="S168">
        <f t="shared" si="85"/>
        <v>37</v>
      </c>
    </row>
    <row r="169" spans="1:19" hidden="1">
      <c r="A169" s="1">
        <v>44813.688923611109</v>
      </c>
      <c r="B169" t="s">
        <v>208</v>
      </c>
      <c r="C169">
        <v>60</v>
      </c>
      <c r="D169">
        <v>0.54300000000000004</v>
      </c>
      <c r="E169">
        <v>7.6999999999999999E-2</v>
      </c>
      <c r="F169">
        <v>14.1</v>
      </c>
      <c r="G169">
        <v>61.7</v>
      </c>
      <c r="H169">
        <v>418</v>
      </c>
      <c r="I169" s="18">
        <f t="shared" si="101"/>
        <v>543</v>
      </c>
      <c r="J169" t="str">
        <f t="shared" si="67"/>
        <v>02</v>
      </c>
      <c r="K169" t="str">
        <f t="shared" si="96"/>
        <v>J</v>
      </c>
      <c r="L169" t="str">
        <f t="shared" si="97"/>
        <v>C</v>
      </c>
      <c r="M169" t="str">
        <f t="shared" si="98"/>
        <v>02</v>
      </c>
      <c r="N169" t="str">
        <f t="shared" si="99"/>
        <v>F</v>
      </c>
      <c r="O169" s="8">
        <f>VLOOKUP(raw!M169,master!$B$2:$D$17,3,FALSE)</f>
        <v>44778</v>
      </c>
      <c r="P169">
        <f t="shared" si="100"/>
        <v>5</v>
      </c>
      <c r="Q169">
        <f t="shared" si="83"/>
        <v>2</v>
      </c>
      <c r="R169" s="209">
        <f t="shared" si="84"/>
        <v>44814.688923611109</v>
      </c>
      <c r="S169">
        <f t="shared" si="85"/>
        <v>37</v>
      </c>
    </row>
    <row r="170" spans="1:19" hidden="1">
      <c r="A170" s="1">
        <v>44813.692858796298</v>
      </c>
      <c r="B170" t="s">
        <v>290</v>
      </c>
      <c r="C170">
        <v>61</v>
      </c>
      <c r="D170">
        <v>0.50700000000000001</v>
      </c>
      <c r="E170">
        <v>5.1999999999999998E-2</v>
      </c>
      <c r="F170">
        <v>10.3</v>
      </c>
      <c r="G170">
        <v>72.099999999999994</v>
      </c>
      <c r="H170">
        <v>476</v>
      </c>
      <c r="I170" s="18">
        <f t="shared" si="101"/>
        <v>507</v>
      </c>
      <c r="J170" t="str">
        <f t="shared" si="67"/>
        <v>15</v>
      </c>
      <c r="K170" t="str">
        <f t="shared" si="96"/>
        <v>J</v>
      </c>
      <c r="L170" t="str">
        <f t="shared" si="97"/>
        <v>C</v>
      </c>
      <c r="M170" t="str">
        <f t="shared" si="98"/>
        <v>07</v>
      </c>
      <c r="N170" t="str">
        <f t="shared" si="99"/>
        <v>F</v>
      </c>
      <c r="O170" s="8">
        <f>VLOOKUP(raw!M170,master!$B$2:$D$17,3,FALSE)</f>
        <v>44785</v>
      </c>
      <c r="P170">
        <f t="shared" si="100"/>
        <v>4</v>
      </c>
      <c r="Q170">
        <f t="shared" si="83"/>
        <v>15</v>
      </c>
      <c r="R170" s="209">
        <f t="shared" si="84"/>
        <v>44814.692858796298</v>
      </c>
      <c r="S170">
        <f t="shared" si="85"/>
        <v>37</v>
      </c>
    </row>
    <row r="171" spans="1:19" hidden="1">
      <c r="A171" s="1">
        <v>44813.699490740742</v>
      </c>
      <c r="B171" t="s">
        <v>291</v>
      </c>
      <c r="C171">
        <v>61</v>
      </c>
      <c r="D171">
        <v>0.51</v>
      </c>
      <c r="E171">
        <v>5.8999999999999997E-2</v>
      </c>
      <c r="F171">
        <v>11.5</v>
      </c>
      <c r="G171">
        <v>63.9</v>
      </c>
      <c r="H171">
        <v>448</v>
      </c>
      <c r="I171" s="18">
        <f t="shared" si="101"/>
        <v>510</v>
      </c>
      <c r="J171" t="str">
        <f t="shared" si="67"/>
        <v>16</v>
      </c>
      <c r="K171" t="str">
        <f t="shared" si="96"/>
        <v>J</v>
      </c>
      <c r="L171" t="str">
        <f t="shared" si="97"/>
        <v>C</v>
      </c>
      <c r="M171" t="str">
        <f t="shared" si="98"/>
        <v>07</v>
      </c>
      <c r="N171" t="str">
        <f t="shared" si="99"/>
        <v>F</v>
      </c>
      <c r="O171" s="8">
        <f>VLOOKUP(raw!M171,master!$B$2:$D$17,3,FALSE)</f>
        <v>44785</v>
      </c>
      <c r="P171">
        <f t="shared" si="100"/>
        <v>4</v>
      </c>
      <c r="Q171">
        <f t="shared" si="83"/>
        <v>16</v>
      </c>
      <c r="R171" s="209">
        <f t="shared" si="84"/>
        <v>44814.699490740742</v>
      </c>
      <c r="S171">
        <f t="shared" si="85"/>
        <v>37</v>
      </c>
    </row>
    <row r="172" spans="1:19" hidden="1">
      <c r="A172" s="1">
        <v>44813.707418981481</v>
      </c>
      <c r="B172" t="s">
        <v>292</v>
      </c>
      <c r="C172">
        <v>21</v>
      </c>
      <c r="D172">
        <v>0.67200000000000004</v>
      </c>
      <c r="E172">
        <v>7.0999999999999994E-2</v>
      </c>
      <c r="F172">
        <v>10.5</v>
      </c>
      <c r="G172">
        <v>66.7</v>
      </c>
      <c r="H172">
        <v>336</v>
      </c>
      <c r="I172" s="18">
        <f t="shared" si="101"/>
        <v>672</v>
      </c>
      <c r="J172" t="str">
        <f t="shared" si="67"/>
        <v>07</v>
      </c>
      <c r="K172" t="str">
        <f t="shared" si="96"/>
        <v>J</v>
      </c>
      <c r="L172" t="str">
        <f t="shared" si="97"/>
        <v>C</v>
      </c>
      <c r="M172" t="str">
        <f t="shared" si="98"/>
        <v>07</v>
      </c>
      <c r="N172" t="str">
        <f t="shared" si="99"/>
        <v>M</v>
      </c>
      <c r="O172" s="8">
        <f>VLOOKUP(raw!M172,master!$B$2:$D$17,3,FALSE)</f>
        <v>44785</v>
      </c>
      <c r="P172">
        <f t="shared" si="100"/>
        <v>4</v>
      </c>
      <c r="Q172">
        <f t="shared" si="83"/>
        <v>7</v>
      </c>
      <c r="R172" s="209">
        <f t="shared" si="84"/>
        <v>44814.707418981481</v>
      </c>
      <c r="S172">
        <f t="shared" si="85"/>
        <v>37</v>
      </c>
    </row>
    <row r="173" spans="1:19" hidden="1">
      <c r="A173" s="1">
        <v>44813.711041666669</v>
      </c>
      <c r="B173" t="s">
        <v>293</v>
      </c>
      <c r="C173">
        <v>21</v>
      </c>
      <c r="D173">
        <v>0.66</v>
      </c>
      <c r="E173">
        <v>7.0000000000000007E-2</v>
      </c>
      <c r="F173">
        <v>10.6</v>
      </c>
      <c r="G173">
        <v>66.7</v>
      </c>
      <c r="H173">
        <v>283</v>
      </c>
      <c r="I173" s="18">
        <f t="shared" si="101"/>
        <v>660</v>
      </c>
      <c r="J173" t="str">
        <f t="shared" si="67"/>
        <v>06</v>
      </c>
      <c r="K173" t="str">
        <f t="shared" si="96"/>
        <v>J</v>
      </c>
      <c r="L173" t="str">
        <f t="shared" si="97"/>
        <v>C</v>
      </c>
      <c r="M173" t="str">
        <f t="shared" si="98"/>
        <v>07</v>
      </c>
      <c r="N173" t="str">
        <f t="shared" si="99"/>
        <v>M</v>
      </c>
      <c r="O173" s="8">
        <f>VLOOKUP(raw!M173,master!$B$2:$D$17,3,FALSE)</f>
        <v>44785</v>
      </c>
      <c r="P173">
        <f t="shared" si="100"/>
        <v>4</v>
      </c>
      <c r="Q173">
        <f t="shared" si="83"/>
        <v>6</v>
      </c>
      <c r="R173" s="209">
        <f t="shared" si="84"/>
        <v>44814.711041666669</v>
      </c>
      <c r="S173">
        <f t="shared" si="85"/>
        <v>37</v>
      </c>
    </row>
    <row r="174" spans="1:19" hidden="1">
      <c r="A174" s="1">
        <v>44813.715173611112</v>
      </c>
      <c r="B174" t="s">
        <v>294</v>
      </c>
      <c r="C174">
        <v>21</v>
      </c>
      <c r="D174">
        <v>0.66500000000000004</v>
      </c>
      <c r="E174">
        <v>5.5E-2</v>
      </c>
      <c r="F174">
        <v>8.3000000000000007</v>
      </c>
      <c r="G174">
        <v>66.7</v>
      </c>
      <c r="H174">
        <v>330</v>
      </c>
      <c r="I174" s="18">
        <f t="shared" si="101"/>
        <v>665</v>
      </c>
      <c r="J174" t="str">
        <f t="shared" si="67"/>
        <v>05</v>
      </c>
      <c r="K174" t="str">
        <f t="shared" si="96"/>
        <v>J</v>
      </c>
      <c r="L174" t="str">
        <f t="shared" si="97"/>
        <v>C</v>
      </c>
      <c r="M174" t="str">
        <f t="shared" si="98"/>
        <v>07</v>
      </c>
      <c r="N174" t="str">
        <f t="shared" si="99"/>
        <v>M</v>
      </c>
      <c r="O174" s="8">
        <f>VLOOKUP(raw!M174,master!$B$2:$D$17,3,FALSE)</f>
        <v>44785</v>
      </c>
      <c r="P174">
        <f t="shared" si="100"/>
        <v>4</v>
      </c>
      <c r="Q174">
        <f t="shared" si="83"/>
        <v>5</v>
      </c>
      <c r="R174" s="209">
        <f t="shared" si="84"/>
        <v>44814.715173611112</v>
      </c>
      <c r="S174">
        <f t="shared" si="85"/>
        <v>37</v>
      </c>
    </row>
    <row r="175" spans="1:19" hidden="1">
      <c r="A175" s="1">
        <v>44813.718715277777</v>
      </c>
      <c r="B175" t="s">
        <v>295</v>
      </c>
      <c r="C175">
        <v>22</v>
      </c>
      <c r="D175">
        <v>0.75900000000000001</v>
      </c>
      <c r="E175">
        <v>0.107</v>
      </c>
      <c r="F175">
        <v>14.1</v>
      </c>
      <c r="G175">
        <v>63.6</v>
      </c>
      <c r="H175">
        <v>323</v>
      </c>
      <c r="I175" s="18">
        <f t="shared" si="101"/>
        <v>759</v>
      </c>
      <c r="J175" t="str">
        <f t="shared" si="67"/>
        <v>04</v>
      </c>
      <c r="K175" t="str">
        <f t="shared" si="96"/>
        <v>J</v>
      </c>
      <c r="L175" t="str">
        <f t="shared" si="97"/>
        <v>C</v>
      </c>
      <c r="M175" t="str">
        <f t="shared" si="98"/>
        <v>07</v>
      </c>
      <c r="N175" t="str">
        <f t="shared" si="99"/>
        <v>M</v>
      </c>
      <c r="O175" s="8">
        <f>VLOOKUP(raw!M175,master!$B$2:$D$17,3,FALSE)</f>
        <v>44785</v>
      </c>
      <c r="P175">
        <f t="shared" si="100"/>
        <v>4</v>
      </c>
      <c r="Q175">
        <f t="shared" si="83"/>
        <v>4</v>
      </c>
      <c r="R175" s="209">
        <f t="shared" si="84"/>
        <v>44814.718715277777</v>
      </c>
      <c r="S175">
        <f t="shared" si="85"/>
        <v>37</v>
      </c>
    </row>
    <row r="176" spans="1:19" hidden="1">
      <c r="A176" s="1">
        <v>44813.722233796296</v>
      </c>
      <c r="B176" t="s">
        <v>296</v>
      </c>
      <c r="C176">
        <v>20</v>
      </c>
      <c r="D176">
        <v>0.73899999999999999</v>
      </c>
      <c r="E176">
        <v>5.3999999999999999E-2</v>
      </c>
      <c r="F176">
        <v>7.3</v>
      </c>
      <c r="G176">
        <v>90</v>
      </c>
      <c r="H176">
        <v>398</v>
      </c>
      <c r="I176" s="18">
        <f t="shared" si="101"/>
        <v>739</v>
      </c>
      <c r="J176" t="str">
        <f t="shared" si="67"/>
        <v>03</v>
      </c>
      <c r="K176" t="str">
        <f t="shared" si="96"/>
        <v>J</v>
      </c>
      <c r="L176" t="str">
        <f t="shared" si="97"/>
        <v>C</v>
      </c>
      <c r="M176" t="str">
        <f t="shared" si="98"/>
        <v>07</v>
      </c>
      <c r="N176" t="str">
        <f t="shared" si="99"/>
        <v>M</v>
      </c>
      <c r="O176" s="8">
        <f>VLOOKUP(raw!M176,master!$B$2:$D$17,3,FALSE)</f>
        <v>44785</v>
      </c>
      <c r="P176">
        <f t="shared" si="100"/>
        <v>4</v>
      </c>
      <c r="Q176">
        <f t="shared" si="83"/>
        <v>3</v>
      </c>
      <c r="R176" s="209">
        <f t="shared" si="84"/>
        <v>44814.722233796296</v>
      </c>
      <c r="S176">
        <f t="shared" si="85"/>
        <v>37</v>
      </c>
    </row>
    <row r="177" spans="1:19" hidden="1">
      <c r="A177" s="1">
        <v>44813.725081018521</v>
      </c>
      <c r="B177" t="s">
        <v>297</v>
      </c>
      <c r="C177">
        <v>21</v>
      </c>
      <c r="D177">
        <v>0.69499999999999995</v>
      </c>
      <c r="E177">
        <v>8.3000000000000004E-2</v>
      </c>
      <c r="F177">
        <v>11.9</v>
      </c>
      <c r="G177">
        <v>66.7</v>
      </c>
      <c r="H177">
        <v>352</v>
      </c>
      <c r="I177" s="18">
        <f t="shared" si="101"/>
        <v>695</v>
      </c>
      <c r="J177" t="str">
        <f t="shared" si="67"/>
        <v>02</v>
      </c>
      <c r="K177" t="str">
        <f t="shared" si="96"/>
        <v>J</v>
      </c>
      <c r="L177" t="str">
        <f t="shared" si="97"/>
        <v>C</v>
      </c>
      <c r="M177" t="str">
        <f t="shared" si="98"/>
        <v>07</v>
      </c>
      <c r="N177" t="str">
        <f t="shared" si="99"/>
        <v>M</v>
      </c>
      <c r="O177" s="8">
        <f>VLOOKUP(raw!M177,master!$B$2:$D$17,3,FALSE)</f>
        <v>44785</v>
      </c>
      <c r="P177">
        <f t="shared" si="100"/>
        <v>4</v>
      </c>
      <c r="Q177">
        <f t="shared" si="83"/>
        <v>2</v>
      </c>
      <c r="R177" s="209">
        <f t="shared" si="84"/>
        <v>44814.725081018521</v>
      </c>
      <c r="S177">
        <f t="shared" si="85"/>
        <v>37</v>
      </c>
    </row>
    <row r="178" spans="1:19" hidden="1">
      <c r="A178" s="1">
        <v>44816.340694444443</v>
      </c>
      <c r="B178" t="s">
        <v>210</v>
      </c>
      <c r="C178">
        <v>20</v>
      </c>
      <c r="D178">
        <v>0.74199999999999999</v>
      </c>
      <c r="E178">
        <v>5.6000000000000001E-2</v>
      </c>
      <c r="F178">
        <v>7.6</v>
      </c>
      <c r="G178">
        <v>80</v>
      </c>
      <c r="H178">
        <v>431</v>
      </c>
      <c r="I178" s="18">
        <f t="shared" si="101"/>
        <v>742</v>
      </c>
      <c r="J178" t="str">
        <f t="shared" si="67"/>
        <v>02</v>
      </c>
      <c r="K178" t="str">
        <f t="shared" ref="K178:K182" si="102">LEFT(B178,1)</f>
        <v>J</v>
      </c>
      <c r="L178" t="str">
        <f t="shared" ref="L178:L182" si="103">MID(B178,2,1)</f>
        <v>C</v>
      </c>
      <c r="M178" t="str">
        <f t="shared" ref="M178:M182" si="104">MID(B178,3,2)</f>
        <v>03</v>
      </c>
      <c r="N178" t="str">
        <f t="shared" ref="N178:N182" si="105">MID(B178,5,1)</f>
        <v>M</v>
      </c>
      <c r="O178" s="8">
        <f>VLOOKUP(raw!M178,master!$B$2:$D$17,3,FALSE)</f>
        <v>44781</v>
      </c>
      <c r="P178">
        <f t="shared" ref="P178:P182" si="106">INT((A178-O178)/7)</f>
        <v>5</v>
      </c>
      <c r="Q178">
        <f t="shared" si="83"/>
        <v>2</v>
      </c>
      <c r="R178" s="209">
        <f t="shared" si="84"/>
        <v>44821.340694444443</v>
      </c>
      <c r="S178">
        <f t="shared" si="85"/>
        <v>38</v>
      </c>
    </row>
    <row r="179" spans="1:19" hidden="1">
      <c r="A179" s="1">
        <v>44816.343622685185</v>
      </c>
      <c r="B179" t="s">
        <v>211</v>
      </c>
      <c r="C179">
        <v>20</v>
      </c>
      <c r="D179">
        <v>0.745</v>
      </c>
      <c r="E179">
        <v>6.4000000000000001E-2</v>
      </c>
      <c r="F179">
        <v>8.6</v>
      </c>
      <c r="G179">
        <v>75</v>
      </c>
      <c r="H179">
        <v>424</v>
      </c>
      <c r="I179" s="18">
        <f t="shared" si="101"/>
        <v>745</v>
      </c>
      <c r="J179" t="str">
        <f t="shared" si="67"/>
        <v>03</v>
      </c>
      <c r="K179" t="str">
        <f t="shared" si="102"/>
        <v>J</v>
      </c>
      <c r="L179" t="str">
        <f t="shared" si="103"/>
        <v>C</v>
      </c>
      <c r="M179" t="str">
        <f t="shared" si="104"/>
        <v>03</v>
      </c>
      <c r="N179" t="str">
        <f t="shared" si="105"/>
        <v>M</v>
      </c>
      <c r="O179" s="8">
        <f>VLOOKUP(raw!M179,master!$B$2:$D$17,3,FALSE)</f>
        <v>44781</v>
      </c>
      <c r="P179">
        <f t="shared" si="106"/>
        <v>5</v>
      </c>
      <c r="Q179">
        <f t="shared" si="83"/>
        <v>3</v>
      </c>
      <c r="R179" s="209">
        <f t="shared" si="84"/>
        <v>44821.343622685185</v>
      </c>
      <c r="S179">
        <f t="shared" si="85"/>
        <v>38</v>
      </c>
    </row>
    <row r="180" spans="1:19" hidden="1">
      <c r="A180" s="1">
        <v>44816.346736111111</v>
      </c>
      <c r="B180" t="s">
        <v>212</v>
      </c>
      <c r="C180">
        <v>20</v>
      </c>
      <c r="D180">
        <v>0.84</v>
      </c>
      <c r="E180">
        <v>4.7E-2</v>
      </c>
      <c r="F180">
        <v>5.5</v>
      </c>
      <c r="G180">
        <v>95</v>
      </c>
      <c r="H180">
        <v>383</v>
      </c>
      <c r="I180" s="18">
        <f t="shared" si="101"/>
        <v>840</v>
      </c>
      <c r="J180" t="str">
        <f t="shared" si="67"/>
        <v>04</v>
      </c>
      <c r="K180" t="str">
        <f t="shared" si="102"/>
        <v>J</v>
      </c>
      <c r="L180" t="str">
        <f t="shared" si="103"/>
        <v>C</v>
      </c>
      <c r="M180" t="str">
        <f t="shared" si="104"/>
        <v>03</v>
      </c>
      <c r="N180" t="str">
        <f t="shared" si="105"/>
        <v>M</v>
      </c>
      <c r="O180" s="8">
        <f>VLOOKUP(raw!M180,master!$B$2:$D$17,3,FALSE)</f>
        <v>44781</v>
      </c>
      <c r="P180">
        <f t="shared" si="106"/>
        <v>5</v>
      </c>
      <c r="Q180">
        <f t="shared" si="83"/>
        <v>4</v>
      </c>
      <c r="R180" s="209">
        <f t="shared" si="84"/>
        <v>44821.346736111111</v>
      </c>
      <c r="S180">
        <f t="shared" si="85"/>
        <v>38</v>
      </c>
    </row>
    <row r="181" spans="1:19" hidden="1">
      <c r="A181" s="1">
        <v>44816.349976851852</v>
      </c>
      <c r="B181" t="s">
        <v>213</v>
      </c>
      <c r="C181">
        <v>20</v>
      </c>
      <c r="D181">
        <v>0.88300000000000001</v>
      </c>
      <c r="E181">
        <v>5.3999999999999999E-2</v>
      </c>
      <c r="F181">
        <v>6.1</v>
      </c>
      <c r="G181">
        <v>90</v>
      </c>
      <c r="H181">
        <v>387</v>
      </c>
      <c r="I181" s="18">
        <f t="shared" si="101"/>
        <v>883</v>
      </c>
      <c r="J181" t="str">
        <f t="shared" si="67"/>
        <v>05</v>
      </c>
      <c r="K181" t="str">
        <f t="shared" si="102"/>
        <v>J</v>
      </c>
      <c r="L181" t="str">
        <f t="shared" si="103"/>
        <v>C</v>
      </c>
      <c r="M181" t="str">
        <f t="shared" si="104"/>
        <v>03</v>
      </c>
      <c r="N181" t="str">
        <f t="shared" si="105"/>
        <v>M</v>
      </c>
      <c r="O181" s="8">
        <f>VLOOKUP(raw!M181,master!$B$2:$D$17,3,FALSE)</f>
        <v>44781</v>
      </c>
      <c r="P181">
        <f t="shared" si="106"/>
        <v>5</v>
      </c>
      <c r="Q181">
        <f t="shared" si="83"/>
        <v>5</v>
      </c>
      <c r="R181" s="209">
        <f t="shared" si="84"/>
        <v>44821.349976851852</v>
      </c>
      <c r="S181">
        <f t="shared" si="85"/>
        <v>38</v>
      </c>
    </row>
    <row r="182" spans="1:19" hidden="1">
      <c r="A182" s="1">
        <v>44816.352037037039</v>
      </c>
      <c r="B182" t="s">
        <v>298</v>
      </c>
      <c r="C182">
        <v>60</v>
      </c>
      <c r="D182">
        <v>0.49399999999999999</v>
      </c>
      <c r="E182">
        <v>6.2E-2</v>
      </c>
      <c r="F182">
        <v>12.5</v>
      </c>
      <c r="G182">
        <v>55</v>
      </c>
      <c r="H182">
        <v>213</v>
      </c>
      <c r="I182" s="18">
        <f t="shared" si="101"/>
        <v>494</v>
      </c>
      <c r="J182" t="str">
        <f t="shared" si="67"/>
        <v>01</v>
      </c>
      <c r="K182" t="str">
        <f t="shared" si="102"/>
        <v>J</v>
      </c>
      <c r="L182" t="str">
        <f t="shared" si="103"/>
        <v>C</v>
      </c>
      <c r="M182" t="str">
        <f t="shared" si="104"/>
        <v>09</v>
      </c>
      <c r="N182" t="str">
        <f t="shared" si="105"/>
        <v>F</v>
      </c>
      <c r="O182" s="8">
        <f>VLOOKUP(raw!M182,master!$B$2:$D$17,3,FALSE)</f>
        <v>44788</v>
      </c>
      <c r="P182">
        <f t="shared" si="106"/>
        <v>4</v>
      </c>
      <c r="Q182">
        <f t="shared" si="83"/>
        <v>1</v>
      </c>
      <c r="R182" s="209">
        <f t="shared" si="84"/>
        <v>44821.352037037039</v>
      </c>
      <c r="S182">
        <f t="shared" si="85"/>
        <v>38</v>
      </c>
    </row>
    <row r="183" spans="1:19" hidden="1">
      <c r="A183" s="1">
        <v>44816.352951388886</v>
      </c>
      <c r="B183" t="s">
        <v>214</v>
      </c>
      <c r="C183">
        <v>20</v>
      </c>
      <c r="D183">
        <v>0.98899999999999999</v>
      </c>
      <c r="E183">
        <v>7.5999999999999998E-2</v>
      </c>
      <c r="F183">
        <v>7.7</v>
      </c>
      <c r="G183">
        <v>90</v>
      </c>
      <c r="H183">
        <v>431</v>
      </c>
      <c r="I183" s="18">
        <f t="shared" si="101"/>
        <v>989</v>
      </c>
      <c r="J183" t="str">
        <f t="shared" si="67"/>
        <v>06</v>
      </c>
      <c r="K183" t="str">
        <f t="shared" ref="K183:K199" si="107">LEFT(B183,1)</f>
        <v>J</v>
      </c>
      <c r="L183" t="str">
        <f t="shared" ref="L183:L199" si="108">MID(B183,2,1)</f>
        <v>C</v>
      </c>
      <c r="M183" t="str">
        <f t="shared" ref="M183:M199" si="109">MID(B183,3,2)</f>
        <v>03</v>
      </c>
      <c r="N183" t="str">
        <f t="shared" ref="N183:N199" si="110">MID(B183,5,1)</f>
        <v>M</v>
      </c>
      <c r="O183" s="8">
        <f>VLOOKUP(raw!M183,master!$B$2:$D$17,3,FALSE)</f>
        <v>44781</v>
      </c>
      <c r="P183">
        <f>INT((A183-O183)/7)</f>
        <v>5</v>
      </c>
      <c r="Q183">
        <f t="shared" si="83"/>
        <v>6</v>
      </c>
      <c r="R183" s="209">
        <f t="shared" si="84"/>
        <v>44821.352951388886</v>
      </c>
      <c r="S183">
        <f t="shared" si="85"/>
        <v>38</v>
      </c>
    </row>
    <row r="184" spans="1:19" hidden="1">
      <c r="A184" s="1">
        <v>44816.355775462966</v>
      </c>
      <c r="B184" t="s">
        <v>215</v>
      </c>
      <c r="C184">
        <v>20</v>
      </c>
      <c r="D184">
        <v>1.08</v>
      </c>
      <c r="E184">
        <v>5.2999999999999999E-2</v>
      </c>
      <c r="F184">
        <v>4.9000000000000004</v>
      </c>
      <c r="G184">
        <v>95</v>
      </c>
      <c r="H184">
        <v>465</v>
      </c>
      <c r="I184" s="18">
        <f t="shared" si="101"/>
        <v>1080</v>
      </c>
      <c r="J184" t="str">
        <f t="shared" si="67"/>
        <v>07</v>
      </c>
      <c r="K184" t="str">
        <f t="shared" si="107"/>
        <v>J</v>
      </c>
      <c r="L184" t="str">
        <f t="shared" si="108"/>
        <v>C</v>
      </c>
      <c r="M184" t="str">
        <f t="shared" si="109"/>
        <v>03</v>
      </c>
      <c r="N184" t="str">
        <f t="shared" si="110"/>
        <v>M</v>
      </c>
      <c r="O184" s="8">
        <f>VLOOKUP(raw!M184,master!$B$2:$D$17,3,FALSE)</f>
        <v>44781</v>
      </c>
      <c r="P184">
        <f t="shared" ref="P184:P199" si="111">INT((A184-O184)/7)</f>
        <v>5</v>
      </c>
      <c r="Q184">
        <f t="shared" si="83"/>
        <v>7</v>
      </c>
      <c r="R184" s="209">
        <f t="shared" si="84"/>
        <v>44821.355775462966</v>
      </c>
      <c r="S184">
        <f t="shared" si="85"/>
        <v>38</v>
      </c>
    </row>
    <row r="185" spans="1:19" hidden="1">
      <c r="A185" s="1">
        <v>44816.359085648146</v>
      </c>
      <c r="B185" t="s">
        <v>299</v>
      </c>
      <c r="C185">
        <v>60</v>
      </c>
      <c r="D185">
        <v>0.66500000000000004</v>
      </c>
      <c r="E185">
        <v>4.3999999999999997E-2</v>
      </c>
      <c r="F185">
        <v>6.6</v>
      </c>
      <c r="G185">
        <v>86.7</v>
      </c>
      <c r="H185">
        <v>511</v>
      </c>
      <c r="I185" s="18">
        <f t="shared" si="101"/>
        <v>665</v>
      </c>
      <c r="J185" t="str">
        <f t="shared" ref="J185:J248" si="112">RIGHT(B185,2)</f>
        <v>16</v>
      </c>
      <c r="K185" t="str">
        <f t="shared" si="107"/>
        <v>J</v>
      </c>
      <c r="L185" t="str">
        <f t="shared" si="108"/>
        <v>C</v>
      </c>
      <c r="M185" t="str">
        <f t="shared" si="109"/>
        <v>03</v>
      </c>
      <c r="N185" t="str">
        <f t="shared" si="110"/>
        <v>F</v>
      </c>
      <c r="O185" s="8">
        <f>VLOOKUP(raw!M185,master!$B$2:$D$17,3,FALSE)</f>
        <v>44781</v>
      </c>
      <c r="P185">
        <f t="shared" si="111"/>
        <v>5</v>
      </c>
      <c r="Q185">
        <f t="shared" si="83"/>
        <v>16</v>
      </c>
      <c r="R185" s="209">
        <f t="shared" si="84"/>
        <v>44821.359085648146</v>
      </c>
      <c r="S185">
        <f t="shared" si="85"/>
        <v>38</v>
      </c>
    </row>
    <row r="186" spans="1:19" hidden="1">
      <c r="A186" s="1">
        <v>44816.365474537037</v>
      </c>
      <c r="B186" t="s">
        <v>300</v>
      </c>
      <c r="C186">
        <v>60</v>
      </c>
      <c r="D186">
        <v>0.66800000000000004</v>
      </c>
      <c r="E186">
        <v>4.5999999999999999E-2</v>
      </c>
      <c r="F186">
        <v>6.9</v>
      </c>
      <c r="G186">
        <v>93.3</v>
      </c>
      <c r="H186">
        <v>501</v>
      </c>
      <c r="I186" s="18">
        <f t="shared" si="101"/>
        <v>668</v>
      </c>
      <c r="J186" t="str">
        <f t="shared" si="112"/>
        <v>15</v>
      </c>
      <c r="K186" t="str">
        <f t="shared" si="107"/>
        <v>J</v>
      </c>
      <c r="L186" t="str">
        <f t="shared" si="108"/>
        <v>C</v>
      </c>
      <c r="M186" t="str">
        <f t="shared" si="109"/>
        <v>03</v>
      </c>
      <c r="N186" t="str">
        <f t="shared" si="110"/>
        <v>F</v>
      </c>
      <c r="O186" s="8">
        <f>VLOOKUP(raw!M186,master!$B$2:$D$17,3,FALSE)</f>
        <v>44781</v>
      </c>
      <c r="P186">
        <f t="shared" si="111"/>
        <v>5</v>
      </c>
      <c r="Q186">
        <f t="shared" si="83"/>
        <v>15</v>
      </c>
      <c r="R186" s="209">
        <f t="shared" si="84"/>
        <v>44821.365474537037</v>
      </c>
      <c r="S186">
        <f t="shared" si="85"/>
        <v>38</v>
      </c>
    </row>
    <row r="187" spans="1:19" hidden="1">
      <c r="A187" s="1">
        <v>44816.366782407407</v>
      </c>
      <c r="B187" t="s">
        <v>301</v>
      </c>
      <c r="C187">
        <v>60</v>
      </c>
      <c r="D187">
        <v>0.52</v>
      </c>
      <c r="E187">
        <v>6.6000000000000003E-2</v>
      </c>
      <c r="F187">
        <v>12.6</v>
      </c>
      <c r="G187">
        <v>55</v>
      </c>
      <c r="H187">
        <v>265</v>
      </c>
      <c r="I187" s="18">
        <f t="shared" si="101"/>
        <v>520</v>
      </c>
      <c r="J187" t="str">
        <f t="shared" si="112"/>
        <v>02</v>
      </c>
      <c r="K187" t="str">
        <f t="shared" si="107"/>
        <v>J</v>
      </c>
      <c r="L187" t="str">
        <f t="shared" si="108"/>
        <v>C</v>
      </c>
      <c r="M187" t="str">
        <f t="shared" si="109"/>
        <v>09</v>
      </c>
      <c r="N187" t="str">
        <f t="shared" si="110"/>
        <v>F</v>
      </c>
      <c r="O187" s="8">
        <f>VLOOKUP(raw!M187,master!$B$2:$D$17,3,FALSE)</f>
        <v>44788</v>
      </c>
      <c r="P187">
        <f t="shared" si="111"/>
        <v>4</v>
      </c>
      <c r="Q187">
        <f t="shared" si="83"/>
        <v>2</v>
      </c>
      <c r="R187" s="209">
        <f t="shared" si="84"/>
        <v>44821.366782407407</v>
      </c>
      <c r="S187">
        <f t="shared" si="85"/>
        <v>38</v>
      </c>
    </row>
    <row r="188" spans="1:19" hidden="1">
      <c r="A188" s="1">
        <v>44816.372048611112</v>
      </c>
      <c r="B188" t="s">
        <v>302</v>
      </c>
      <c r="C188">
        <v>60</v>
      </c>
      <c r="D188">
        <v>0.66800000000000004</v>
      </c>
      <c r="E188">
        <v>4.7E-2</v>
      </c>
      <c r="F188">
        <v>7.1</v>
      </c>
      <c r="G188">
        <v>83.3</v>
      </c>
      <c r="H188">
        <v>535</v>
      </c>
      <c r="I188" s="18">
        <f t="shared" si="101"/>
        <v>668</v>
      </c>
      <c r="J188" t="str">
        <f t="shared" si="112"/>
        <v>14</v>
      </c>
      <c r="K188" t="str">
        <f t="shared" si="107"/>
        <v>J</v>
      </c>
      <c r="L188" t="str">
        <f t="shared" si="108"/>
        <v>C</v>
      </c>
      <c r="M188" t="str">
        <f t="shared" si="109"/>
        <v>03</v>
      </c>
      <c r="N188" t="str">
        <f t="shared" si="110"/>
        <v>F</v>
      </c>
      <c r="O188" s="8">
        <f>VLOOKUP(raw!M188,master!$B$2:$D$17,3,FALSE)</f>
        <v>44781</v>
      </c>
      <c r="P188">
        <f t="shared" si="111"/>
        <v>5</v>
      </c>
      <c r="Q188">
        <f t="shared" si="83"/>
        <v>14</v>
      </c>
      <c r="R188" s="209">
        <f t="shared" si="84"/>
        <v>44821.372048611112</v>
      </c>
      <c r="S188">
        <f t="shared" si="85"/>
        <v>38</v>
      </c>
    </row>
    <row r="189" spans="1:19" hidden="1">
      <c r="A189" s="1">
        <v>44816.378055555557</v>
      </c>
      <c r="B189" t="s">
        <v>303</v>
      </c>
      <c r="C189">
        <v>60</v>
      </c>
      <c r="D189">
        <v>0.66900000000000004</v>
      </c>
      <c r="E189">
        <v>3.6999999999999998E-2</v>
      </c>
      <c r="F189">
        <v>5.5</v>
      </c>
      <c r="G189">
        <v>93.3</v>
      </c>
      <c r="H189">
        <v>519</v>
      </c>
      <c r="I189" s="18">
        <f t="shared" si="101"/>
        <v>669</v>
      </c>
      <c r="J189" t="str">
        <f t="shared" si="112"/>
        <v>13</v>
      </c>
      <c r="K189" t="str">
        <f t="shared" si="107"/>
        <v>J</v>
      </c>
      <c r="L189" t="str">
        <f t="shared" si="108"/>
        <v>C</v>
      </c>
      <c r="M189" t="str">
        <f t="shared" si="109"/>
        <v>03</v>
      </c>
      <c r="N189" t="str">
        <f t="shared" si="110"/>
        <v>F</v>
      </c>
      <c r="O189" s="8">
        <f>VLOOKUP(raw!M189,master!$B$2:$D$17,3,FALSE)</f>
        <v>44781</v>
      </c>
      <c r="P189">
        <f t="shared" si="111"/>
        <v>5</v>
      </c>
      <c r="Q189">
        <f t="shared" si="83"/>
        <v>13</v>
      </c>
      <c r="R189" s="209">
        <f t="shared" si="84"/>
        <v>44821.378055555557</v>
      </c>
      <c r="S189">
        <f t="shared" si="85"/>
        <v>38</v>
      </c>
    </row>
    <row r="190" spans="1:19" hidden="1">
      <c r="A190" s="1">
        <v>44816.379479166666</v>
      </c>
      <c r="B190" t="s">
        <v>304</v>
      </c>
      <c r="C190">
        <v>60</v>
      </c>
      <c r="D190">
        <v>0.53100000000000003</v>
      </c>
      <c r="E190">
        <v>6.5000000000000002E-2</v>
      </c>
      <c r="F190">
        <v>12.2</v>
      </c>
      <c r="G190">
        <v>53.3</v>
      </c>
      <c r="H190">
        <v>229</v>
      </c>
      <c r="I190" s="18">
        <f t="shared" si="101"/>
        <v>531</v>
      </c>
      <c r="J190" t="str">
        <f t="shared" si="112"/>
        <v>03</v>
      </c>
      <c r="K190" t="str">
        <f t="shared" si="107"/>
        <v>J</v>
      </c>
      <c r="L190" t="str">
        <f t="shared" si="108"/>
        <v>C</v>
      </c>
      <c r="M190" t="str">
        <f t="shared" si="109"/>
        <v>09</v>
      </c>
      <c r="N190" t="str">
        <f t="shared" si="110"/>
        <v>F</v>
      </c>
      <c r="O190" s="8">
        <f>VLOOKUP(raw!M190,master!$B$2:$D$17,3,FALSE)</f>
        <v>44788</v>
      </c>
      <c r="P190">
        <f t="shared" si="111"/>
        <v>4</v>
      </c>
      <c r="Q190">
        <f t="shared" si="83"/>
        <v>3</v>
      </c>
      <c r="R190" s="209">
        <f t="shared" si="84"/>
        <v>44821.379479166666</v>
      </c>
      <c r="S190">
        <f t="shared" si="85"/>
        <v>38</v>
      </c>
    </row>
    <row r="191" spans="1:19" hidden="1">
      <c r="A191" s="1">
        <v>44816.384363425925</v>
      </c>
      <c r="B191" t="s">
        <v>305</v>
      </c>
      <c r="C191">
        <v>60</v>
      </c>
      <c r="D191">
        <v>0.66500000000000004</v>
      </c>
      <c r="E191">
        <v>4.2000000000000003E-2</v>
      </c>
      <c r="F191">
        <v>6.2</v>
      </c>
      <c r="G191">
        <v>86.7</v>
      </c>
      <c r="H191">
        <v>532</v>
      </c>
      <c r="I191" s="18">
        <f t="shared" si="101"/>
        <v>665</v>
      </c>
      <c r="J191" t="str">
        <f t="shared" si="112"/>
        <v>12</v>
      </c>
      <c r="K191" t="str">
        <f t="shared" si="107"/>
        <v>J</v>
      </c>
      <c r="L191" t="str">
        <f t="shared" si="108"/>
        <v>C</v>
      </c>
      <c r="M191" t="str">
        <f t="shared" si="109"/>
        <v>03</v>
      </c>
      <c r="N191" t="str">
        <f t="shared" si="110"/>
        <v>F</v>
      </c>
      <c r="O191" s="8">
        <f>VLOOKUP(raw!M191,master!$B$2:$D$17,3,FALSE)</f>
        <v>44781</v>
      </c>
      <c r="P191">
        <f t="shared" si="111"/>
        <v>5</v>
      </c>
      <c r="Q191">
        <f t="shared" si="83"/>
        <v>12</v>
      </c>
      <c r="R191" s="209">
        <f t="shared" si="84"/>
        <v>44821.384363425925</v>
      </c>
      <c r="S191">
        <f t="shared" si="85"/>
        <v>38</v>
      </c>
    </row>
    <row r="192" spans="1:19" hidden="1">
      <c r="A192" s="1">
        <v>44816.390474537038</v>
      </c>
      <c r="B192" t="s">
        <v>306</v>
      </c>
      <c r="C192">
        <v>60</v>
      </c>
      <c r="D192">
        <v>0.66200000000000003</v>
      </c>
      <c r="E192">
        <v>3.6999999999999998E-2</v>
      </c>
      <c r="F192">
        <v>5.6</v>
      </c>
      <c r="G192">
        <v>93.3</v>
      </c>
      <c r="H192">
        <v>582</v>
      </c>
      <c r="I192" s="18">
        <f t="shared" si="101"/>
        <v>662</v>
      </c>
      <c r="J192" t="str">
        <f t="shared" si="112"/>
        <v>11</v>
      </c>
      <c r="K192" t="str">
        <f t="shared" si="107"/>
        <v>J</v>
      </c>
      <c r="L192" t="str">
        <f t="shared" si="108"/>
        <v>C</v>
      </c>
      <c r="M192" t="str">
        <f t="shared" si="109"/>
        <v>03</v>
      </c>
      <c r="N192" t="str">
        <f t="shared" si="110"/>
        <v>F</v>
      </c>
      <c r="O192" s="8">
        <f>VLOOKUP(raw!M192,master!$B$2:$D$17,3,FALSE)</f>
        <v>44781</v>
      </c>
      <c r="P192">
        <f t="shared" si="111"/>
        <v>5</v>
      </c>
      <c r="Q192">
        <f t="shared" si="83"/>
        <v>11</v>
      </c>
      <c r="R192" s="209">
        <f t="shared" si="84"/>
        <v>44821.390474537038</v>
      </c>
      <c r="S192">
        <f t="shared" si="85"/>
        <v>38</v>
      </c>
    </row>
    <row r="193" spans="1:19" hidden="1">
      <c r="A193" s="1">
        <v>44816.392511574071</v>
      </c>
      <c r="B193" t="s">
        <v>307</v>
      </c>
      <c r="C193">
        <v>60</v>
      </c>
      <c r="D193">
        <v>0.51500000000000001</v>
      </c>
      <c r="E193">
        <v>6.0999999999999999E-2</v>
      </c>
      <c r="F193">
        <v>11.9</v>
      </c>
      <c r="G193">
        <v>63.3</v>
      </c>
      <c r="H193">
        <v>305</v>
      </c>
      <c r="I193" s="18">
        <f t="shared" si="101"/>
        <v>515</v>
      </c>
      <c r="J193" t="str">
        <f t="shared" si="112"/>
        <v>04</v>
      </c>
      <c r="K193" t="str">
        <f t="shared" si="107"/>
        <v>J</v>
      </c>
      <c r="L193" t="str">
        <f t="shared" si="108"/>
        <v>C</v>
      </c>
      <c r="M193" t="str">
        <f t="shared" si="109"/>
        <v>09</v>
      </c>
      <c r="N193" t="str">
        <f t="shared" si="110"/>
        <v>F</v>
      </c>
      <c r="O193" s="8">
        <f>VLOOKUP(raw!M193,master!$B$2:$D$17,3,FALSE)</f>
        <v>44788</v>
      </c>
      <c r="P193">
        <f t="shared" si="111"/>
        <v>4</v>
      </c>
      <c r="Q193">
        <f t="shared" si="83"/>
        <v>4</v>
      </c>
      <c r="R193" s="209">
        <f t="shared" si="84"/>
        <v>44821.392511574071</v>
      </c>
      <c r="S193">
        <f t="shared" si="85"/>
        <v>38</v>
      </c>
    </row>
    <row r="194" spans="1:19" hidden="1">
      <c r="A194" s="1">
        <v>44816.396550925929</v>
      </c>
      <c r="B194" t="s">
        <v>308</v>
      </c>
      <c r="C194">
        <v>60</v>
      </c>
      <c r="D194">
        <v>0.67400000000000004</v>
      </c>
      <c r="E194">
        <v>4.2999999999999997E-2</v>
      </c>
      <c r="F194">
        <v>6.4</v>
      </c>
      <c r="G194">
        <v>91.7</v>
      </c>
      <c r="H194">
        <v>490</v>
      </c>
      <c r="I194" s="18">
        <f t="shared" si="101"/>
        <v>674</v>
      </c>
      <c r="J194" t="str">
        <f t="shared" si="112"/>
        <v>10</v>
      </c>
      <c r="K194" t="str">
        <f t="shared" si="107"/>
        <v>J</v>
      </c>
      <c r="L194" t="str">
        <f t="shared" si="108"/>
        <v>C</v>
      </c>
      <c r="M194" t="str">
        <f t="shared" si="109"/>
        <v>03</v>
      </c>
      <c r="N194" t="str">
        <f t="shared" si="110"/>
        <v>F</v>
      </c>
      <c r="O194" s="8">
        <f>VLOOKUP(raw!M194,master!$B$2:$D$17,3,FALSE)</f>
        <v>44781</v>
      </c>
      <c r="P194">
        <f t="shared" si="111"/>
        <v>5</v>
      </c>
      <c r="Q194">
        <f t="shared" si="83"/>
        <v>10</v>
      </c>
      <c r="R194" s="209">
        <f t="shared" si="84"/>
        <v>44821.396550925929</v>
      </c>
      <c r="S194">
        <f t="shared" si="85"/>
        <v>38</v>
      </c>
    </row>
    <row r="195" spans="1:19" hidden="1">
      <c r="A195" s="1">
        <v>44816.403101851851</v>
      </c>
      <c r="B195" t="s">
        <v>309</v>
      </c>
      <c r="C195">
        <v>60</v>
      </c>
      <c r="D195">
        <v>0.52900000000000003</v>
      </c>
      <c r="E195">
        <v>7.0999999999999994E-2</v>
      </c>
      <c r="F195">
        <v>13.5</v>
      </c>
      <c r="G195">
        <v>56.7</v>
      </c>
      <c r="H195">
        <v>311</v>
      </c>
      <c r="I195" s="18">
        <f t="shared" si="101"/>
        <v>529</v>
      </c>
      <c r="J195" t="str">
        <f t="shared" si="112"/>
        <v>05</v>
      </c>
      <c r="K195" t="str">
        <f t="shared" si="107"/>
        <v>J</v>
      </c>
      <c r="L195" t="str">
        <f t="shared" si="108"/>
        <v>C</v>
      </c>
      <c r="M195" t="str">
        <f t="shared" si="109"/>
        <v>09</v>
      </c>
      <c r="N195" t="str">
        <f t="shared" si="110"/>
        <v>F</v>
      </c>
      <c r="O195" s="8">
        <f>VLOOKUP(raw!M195,master!$B$2:$D$17,3,FALSE)</f>
        <v>44788</v>
      </c>
      <c r="P195">
        <f t="shared" si="111"/>
        <v>4</v>
      </c>
      <c r="Q195">
        <f t="shared" si="83"/>
        <v>5</v>
      </c>
      <c r="R195" s="209">
        <f t="shared" si="84"/>
        <v>44821.403101851851</v>
      </c>
      <c r="S195">
        <f t="shared" si="85"/>
        <v>38</v>
      </c>
    </row>
    <row r="196" spans="1:19" hidden="1">
      <c r="A196" s="1">
        <v>44816.403240740743</v>
      </c>
      <c r="B196" t="s">
        <v>223</v>
      </c>
      <c r="C196">
        <v>60</v>
      </c>
      <c r="D196">
        <v>0.72899999999999998</v>
      </c>
      <c r="E196">
        <v>4.1000000000000002E-2</v>
      </c>
      <c r="F196">
        <v>5.7</v>
      </c>
      <c r="G196">
        <v>90</v>
      </c>
      <c r="H196">
        <v>501</v>
      </c>
      <c r="I196" s="18">
        <f t="shared" si="101"/>
        <v>729</v>
      </c>
      <c r="J196" t="str">
        <f t="shared" si="112"/>
        <v>09</v>
      </c>
      <c r="K196" t="str">
        <f t="shared" si="107"/>
        <v>J</v>
      </c>
      <c r="L196" t="str">
        <f t="shared" si="108"/>
        <v>C</v>
      </c>
      <c r="M196" t="str">
        <f t="shared" si="109"/>
        <v>03</v>
      </c>
      <c r="N196" t="str">
        <f t="shared" si="110"/>
        <v>F</v>
      </c>
      <c r="O196" s="8">
        <f>VLOOKUP(raw!M196,master!$B$2:$D$17,3,FALSE)</f>
        <v>44781</v>
      </c>
      <c r="P196">
        <f t="shared" si="111"/>
        <v>5</v>
      </c>
      <c r="Q196">
        <f t="shared" ref="Q196:Q204" si="113">VALUE(J196)</f>
        <v>9</v>
      </c>
      <c r="R196" s="209">
        <f t="shared" ref="R196:R259" si="114">A196-WEEKDAY(A196)+7</f>
        <v>44821.403240740743</v>
      </c>
      <c r="S196">
        <f t="shared" ref="S196:S259" si="115">WEEKNUM(R196)</f>
        <v>38</v>
      </c>
    </row>
    <row r="197" spans="1:19" hidden="1">
      <c r="A197" s="1">
        <v>44816.409733796296</v>
      </c>
      <c r="B197" t="s">
        <v>224</v>
      </c>
      <c r="C197">
        <v>60</v>
      </c>
      <c r="D197">
        <v>0.73899999999999999</v>
      </c>
      <c r="E197">
        <v>4.7E-2</v>
      </c>
      <c r="F197">
        <v>6.3</v>
      </c>
      <c r="G197">
        <v>90</v>
      </c>
      <c r="H197">
        <v>514</v>
      </c>
      <c r="I197" s="18">
        <f t="shared" si="101"/>
        <v>739</v>
      </c>
      <c r="J197" t="str">
        <f t="shared" si="112"/>
        <v>08</v>
      </c>
      <c r="K197" t="str">
        <f t="shared" si="107"/>
        <v>J</v>
      </c>
      <c r="L197" t="str">
        <f t="shared" si="108"/>
        <v>C</v>
      </c>
      <c r="M197" t="str">
        <f t="shared" si="109"/>
        <v>03</v>
      </c>
      <c r="N197" t="str">
        <f t="shared" si="110"/>
        <v>F</v>
      </c>
      <c r="O197" s="8">
        <f>VLOOKUP(raw!M197,master!$B$2:$D$17,3,FALSE)</f>
        <v>44781</v>
      </c>
      <c r="P197">
        <f t="shared" si="111"/>
        <v>5</v>
      </c>
      <c r="Q197">
        <f t="shared" si="113"/>
        <v>8</v>
      </c>
      <c r="R197" s="209">
        <f t="shared" si="114"/>
        <v>44821.409733796296</v>
      </c>
      <c r="S197">
        <f t="shared" si="115"/>
        <v>38</v>
      </c>
    </row>
    <row r="198" spans="1:19" hidden="1">
      <c r="A198" s="1">
        <v>44816.413356481484</v>
      </c>
      <c r="B198" t="s">
        <v>310</v>
      </c>
      <c r="C198">
        <v>60</v>
      </c>
      <c r="D198">
        <v>0.50600000000000001</v>
      </c>
      <c r="E198">
        <v>6.2E-2</v>
      </c>
      <c r="F198">
        <v>12.2</v>
      </c>
      <c r="G198">
        <v>68.3</v>
      </c>
      <c r="H198">
        <v>325</v>
      </c>
      <c r="I198" s="18">
        <f t="shared" si="101"/>
        <v>506</v>
      </c>
      <c r="J198" t="str">
        <f t="shared" si="112"/>
        <v>06</v>
      </c>
      <c r="K198" t="str">
        <f t="shared" si="107"/>
        <v>J</v>
      </c>
      <c r="L198" t="str">
        <f t="shared" si="108"/>
        <v>C</v>
      </c>
      <c r="M198" t="str">
        <f t="shared" si="109"/>
        <v>09</v>
      </c>
      <c r="N198" t="str">
        <f t="shared" si="110"/>
        <v>F</v>
      </c>
      <c r="O198" s="8">
        <f>VLOOKUP(raw!M198,master!$B$2:$D$17,3,FALSE)</f>
        <v>44788</v>
      </c>
      <c r="P198">
        <f t="shared" si="111"/>
        <v>4</v>
      </c>
      <c r="Q198">
        <f t="shared" si="113"/>
        <v>6</v>
      </c>
      <c r="R198" s="209">
        <f t="shared" si="114"/>
        <v>44821.413356481484</v>
      </c>
      <c r="S198">
        <f t="shared" si="115"/>
        <v>38</v>
      </c>
    </row>
    <row r="199" spans="1:19" hidden="1">
      <c r="A199" s="1">
        <v>44816.416064814817</v>
      </c>
      <c r="B199" t="s">
        <v>225</v>
      </c>
      <c r="C199">
        <v>60</v>
      </c>
      <c r="D199">
        <v>0.747</v>
      </c>
      <c r="E199">
        <v>0.05</v>
      </c>
      <c r="F199">
        <v>6.7</v>
      </c>
      <c r="G199">
        <v>90</v>
      </c>
      <c r="H199">
        <v>524</v>
      </c>
      <c r="I199" s="18">
        <f t="shared" si="101"/>
        <v>747</v>
      </c>
      <c r="J199" t="str">
        <f t="shared" si="112"/>
        <v>07</v>
      </c>
      <c r="K199" t="str">
        <f t="shared" si="107"/>
        <v>J</v>
      </c>
      <c r="L199" t="str">
        <f t="shared" si="108"/>
        <v>C</v>
      </c>
      <c r="M199" t="str">
        <f t="shared" si="109"/>
        <v>03</v>
      </c>
      <c r="N199" t="str">
        <f t="shared" si="110"/>
        <v>F</v>
      </c>
      <c r="O199" s="8">
        <f>VLOOKUP(raw!M199,master!$B$2:$D$17,3,FALSE)</f>
        <v>44781</v>
      </c>
      <c r="P199">
        <f t="shared" si="111"/>
        <v>5</v>
      </c>
      <c r="Q199">
        <f t="shared" si="113"/>
        <v>7</v>
      </c>
      <c r="R199" s="209">
        <f t="shared" si="114"/>
        <v>44821.416064814817</v>
      </c>
      <c r="S199">
        <f t="shared" si="115"/>
        <v>38</v>
      </c>
    </row>
    <row r="200" spans="1:19" hidden="1">
      <c r="A200" s="1">
        <v>44816.422766203701</v>
      </c>
      <c r="B200" t="s">
        <v>226</v>
      </c>
      <c r="C200">
        <v>60</v>
      </c>
      <c r="D200">
        <v>0.65500000000000003</v>
      </c>
      <c r="E200">
        <v>3.6999999999999998E-2</v>
      </c>
      <c r="F200">
        <v>5.7</v>
      </c>
      <c r="G200">
        <v>93.3</v>
      </c>
      <c r="H200">
        <v>533</v>
      </c>
      <c r="I200" s="18">
        <f t="shared" ref="I200:I204" si="116">D200*1000</f>
        <v>655</v>
      </c>
      <c r="J200" t="str">
        <f t="shared" si="112"/>
        <v>06</v>
      </c>
      <c r="K200" t="str">
        <f t="shared" ref="K200:K204" si="117">LEFT(B200,1)</f>
        <v>J</v>
      </c>
      <c r="L200" t="str">
        <f t="shared" ref="L200:L204" si="118">MID(B200,2,1)</f>
        <v>C</v>
      </c>
      <c r="M200" t="str">
        <f t="shared" ref="M200:M204" si="119">MID(B200,3,2)</f>
        <v>03</v>
      </c>
      <c r="N200" t="str">
        <f t="shared" ref="N200:N263" si="120">MID(B200,5,1)</f>
        <v>F</v>
      </c>
      <c r="O200" s="8">
        <f>VLOOKUP(raw!M200,master!$B$2:$D$17,3,FALSE)</f>
        <v>44781</v>
      </c>
      <c r="P200">
        <f>INT((A200-O200)/7)</f>
        <v>5</v>
      </c>
      <c r="Q200">
        <f t="shared" si="113"/>
        <v>6</v>
      </c>
      <c r="R200" s="209">
        <f t="shared" si="114"/>
        <v>44821.422766203701</v>
      </c>
      <c r="S200">
        <f t="shared" si="115"/>
        <v>38</v>
      </c>
    </row>
    <row r="201" spans="1:19" hidden="1">
      <c r="A201" s="1">
        <v>44816.422962962963</v>
      </c>
      <c r="B201" t="s">
        <v>311</v>
      </c>
      <c r="C201">
        <v>60</v>
      </c>
      <c r="D201">
        <v>0.52700000000000002</v>
      </c>
      <c r="E201">
        <v>6.0999999999999999E-2</v>
      </c>
      <c r="F201">
        <v>11.5</v>
      </c>
      <c r="G201">
        <v>53.3</v>
      </c>
      <c r="H201">
        <v>319</v>
      </c>
      <c r="I201" s="18">
        <f t="shared" si="116"/>
        <v>527</v>
      </c>
      <c r="J201" t="str">
        <f t="shared" si="112"/>
        <v>07</v>
      </c>
      <c r="K201" t="str">
        <f t="shared" si="117"/>
        <v>J</v>
      </c>
      <c r="L201" t="str">
        <f t="shared" si="118"/>
        <v>C</v>
      </c>
      <c r="M201" t="str">
        <f t="shared" si="119"/>
        <v>09</v>
      </c>
      <c r="N201" t="str">
        <f t="shared" si="120"/>
        <v>F</v>
      </c>
      <c r="O201" s="8">
        <f>VLOOKUP(raw!M201,master!$B$2:$D$17,3,FALSE)</f>
        <v>44788</v>
      </c>
      <c r="P201">
        <f t="shared" ref="P201:P204" si="121">INT((A201-O201)/7)</f>
        <v>4</v>
      </c>
      <c r="Q201">
        <f t="shared" si="113"/>
        <v>7</v>
      </c>
      <c r="R201" s="209">
        <f t="shared" si="114"/>
        <v>44821.422962962963</v>
      </c>
      <c r="S201">
        <f t="shared" si="115"/>
        <v>38</v>
      </c>
    </row>
    <row r="202" spans="1:19" hidden="1">
      <c r="A202" s="1">
        <v>44816.428969907407</v>
      </c>
      <c r="B202" t="s">
        <v>227</v>
      </c>
      <c r="C202">
        <v>60</v>
      </c>
      <c r="D202">
        <v>0.58599999999999997</v>
      </c>
      <c r="E202">
        <v>7.0000000000000007E-2</v>
      </c>
      <c r="F202">
        <v>11.9</v>
      </c>
      <c r="G202">
        <v>58.3</v>
      </c>
      <c r="H202">
        <v>519</v>
      </c>
      <c r="I202" s="18">
        <f t="shared" si="116"/>
        <v>586</v>
      </c>
      <c r="J202" t="str">
        <f t="shared" si="112"/>
        <v>05</v>
      </c>
      <c r="K202" t="str">
        <f t="shared" si="117"/>
        <v>J</v>
      </c>
      <c r="L202" t="str">
        <f t="shared" si="118"/>
        <v>C</v>
      </c>
      <c r="M202" t="str">
        <f t="shared" si="119"/>
        <v>03</v>
      </c>
      <c r="N202" t="str">
        <f t="shared" si="120"/>
        <v>F</v>
      </c>
      <c r="O202" s="8">
        <f>VLOOKUP(raw!M202,master!$B$2:$D$17,3,FALSE)</f>
        <v>44781</v>
      </c>
      <c r="P202">
        <f t="shared" si="121"/>
        <v>5</v>
      </c>
      <c r="Q202">
        <f t="shared" si="113"/>
        <v>5</v>
      </c>
      <c r="R202" s="209">
        <f t="shared" si="114"/>
        <v>44821.428969907407</v>
      </c>
      <c r="S202">
        <f t="shared" si="115"/>
        <v>38</v>
      </c>
    </row>
    <row r="203" spans="1:19" hidden="1">
      <c r="A203" s="1">
        <v>44816.432696759257</v>
      </c>
      <c r="B203" t="s">
        <v>312</v>
      </c>
      <c r="C203">
        <v>60</v>
      </c>
      <c r="D203">
        <v>0.501</v>
      </c>
      <c r="E203">
        <v>5.8999999999999997E-2</v>
      </c>
      <c r="F203">
        <v>11.7</v>
      </c>
      <c r="G203">
        <v>61.7</v>
      </c>
      <c r="H203">
        <v>301</v>
      </c>
      <c r="I203" s="18">
        <f t="shared" si="116"/>
        <v>501</v>
      </c>
      <c r="J203" t="str">
        <f t="shared" si="112"/>
        <v>08</v>
      </c>
      <c r="K203" t="str">
        <f t="shared" si="117"/>
        <v>J</v>
      </c>
      <c r="L203" t="str">
        <f t="shared" si="118"/>
        <v>C</v>
      </c>
      <c r="M203" t="str">
        <f t="shared" si="119"/>
        <v>09</v>
      </c>
      <c r="N203" t="str">
        <f t="shared" si="120"/>
        <v>F</v>
      </c>
      <c r="O203" s="8">
        <f>VLOOKUP(raw!M203,master!$B$2:$D$17,3,FALSE)</f>
        <v>44788</v>
      </c>
      <c r="P203">
        <f t="shared" si="121"/>
        <v>4</v>
      </c>
      <c r="Q203">
        <f t="shared" si="113"/>
        <v>8</v>
      </c>
      <c r="R203" s="209">
        <f t="shared" si="114"/>
        <v>44821.432696759257</v>
      </c>
      <c r="S203">
        <f t="shared" si="115"/>
        <v>38</v>
      </c>
    </row>
    <row r="204" spans="1:19" hidden="1">
      <c r="A204" s="1">
        <v>44816.436018518521</v>
      </c>
      <c r="B204" t="s">
        <v>228</v>
      </c>
      <c r="C204">
        <v>60</v>
      </c>
      <c r="D204">
        <v>0.54700000000000004</v>
      </c>
      <c r="E204">
        <v>4.4999999999999998E-2</v>
      </c>
      <c r="F204">
        <v>8.1999999999999993</v>
      </c>
      <c r="G204">
        <v>78.3</v>
      </c>
      <c r="H204">
        <v>474</v>
      </c>
      <c r="I204" s="18">
        <f t="shared" si="116"/>
        <v>547</v>
      </c>
      <c r="J204" t="str">
        <f t="shared" si="112"/>
        <v>04</v>
      </c>
      <c r="K204" t="str">
        <f t="shared" si="117"/>
        <v>J</v>
      </c>
      <c r="L204" t="str">
        <f t="shared" si="118"/>
        <v>C</v>
      </c>
      <c r="M204" t="str">
        <f t="shared" si="119"/>
        <v>03</v>
      </c>
      <c r="N204" t="str">
        <f t="shared" si="120"/>
        <v>F</v>
      </c>
      <c r="O204" s="8">
        <f>VLOOKUP(raw!M204,master!$B$2:$D$17,3,FALSE)</f>
        <v>44781</v>
      </c>
      <c r="P204">
        <f t="shared" si="121"/>
        <v>5</v>
      </c>
      <c r="Q204">
        <f t="shared" si="113"/>
        <v>4</v>
      </c>
      <c r="R204" s="209">
        <f t="shared" si="114"/>
        <v>44821.436018518521</v>
      </c>
      <c r="S204">
        <f t="shared" si="115"/>
        <v>38</v>
      </c>
    </row>
    <row r="205" spans="1:19" hidden="1">
      <c r="A205" s="1">
        <v>44816.442835648151</v>
      </c>
      <c r="B205" t="s">
        <v>229</v>
      </c>
      <c r="C205">
        <v>60</v>
      </c>
      <c r="D205">
        <v>0.57199999999999995</v>
      </c>
      <c r="E205">
        <v>4.2999999999999997E-2</v>
      </c>
      <c r="F205">
        <v>7.5</v>
      </c>
      <c r="G205">
        <v>86.7</v>
      </c>
      <c r="H205">
        <v>507</v>
      </c>
      <c r="I205" s="18">
        <f t="shared" ref="I205:I221" si="122">D205*1000</f>
        <v>572</v>
      </c>
      <c r="J205" t="str">
        <f t="shared" si="112"/>
        <v>03</v>
      </c>
      <c r="K205" t="str">
        <f t="shared" ref="K205:K221" si="123">LEFT(B205,1)</f>
        <v>J</v>
      </c>
      <c r="L205" t="str">
        <f t="shared" ref="L205:L221" si="124">MID(B205,2,1)</f>
        <v>C</v>
      </c>
      <c r="M205" t="str">
        <f t="shared" ref="M205:M221" si="125">MID(B205,3,2)</f>
        <v>03</v>
      </c>
      <c r="N205" t="str">
        <f t="shared" si="120"/>
        <v>F</v>
      </c>
      <c r="O205" s="8">
        <f>VLOOKUP(raw!M205,master!$B$2:$D$17,3,FALSE)</f>
        <v>44781</v>
      </c>
      <c r="P205">
        <f t="shared" ref="P205:P221" si="126">INT((A205-O205)/7)</f>
        <v>5</v>
      </c>
      <c r="Q205">
        <f t="shared" ref="Q205:Q221" si="127">VALUE(J205)</f>
        <v>3</v>
      </c>
      <c r="R205" s="209">
        <f t="shared" si="114"/>
        <v>44821.442835648151</v>
      </c>
      <c r="S205">
        <f t="shared" si="115"/>
        <v>38</v>
      </c>
    </row>
    <row r="206" spans="1:19" hidden="1">
      <c r="A206" s="1">
        <v>44816.443240740744</v>
      </c>
      <c r="B206" t="s">
        <v>313</v>
      </c>
      <c r="C206">
        <v>60</v>
      </c>
      <c r="D206">
        <v>0.52500000000000002</v>
      </c>
      <c r="E206">
        <v>7.0000000000000007E-2</v>
      </c>
      <c r="F206">
        <v>13.4</v>
      </c>
      <c r="G206">
        <v>53.3</v>
      </c>
      <c r="H206">
        <v>313</v>
      </c>
      <c r="I206" s="18">
        <f t="shared" si="122"/>
        <v>525</v>
      </c>
      <c r="J206" t="str">
        <f t="shared" si="112"/>
        <v>09</v>
      </c>
      <c r="K206" t="str">
        <f t="shared" si="123"/>
        <v>J</v>
      </c>
      <c r="L206" t="str">
        <f t="shared" si="124"/>
        <v>C</v>
      </c>
      <c r="M206" t="str">
        <f t="shared" si="125"/>
        <v>09</v>
      </c>
      <c r="N206" t="str">
        <f t="shared" si="120"/>
        <v>F</v>
      </c>
      <c r="O206" s="8">
        <f>VLOOKUP(raw!M206,master!$B$2:$D$17,3,FALSE)</f>
        <v>44788</v>
      </c>
      <c r="P206">
        <f t="shared" si="126"/>
        <v>4</v>
      </c>
      <c r="Q206">
        <f t="shared" si="127"/>
        <v>9</v>
      </c>
      <c r="R206" s="209">
        <f t="shared" si="114"/>
        <v>44821.443240740744</v>
      </c>
      <c r="S206">
        <f t="shared" si="115"/>
        <v>38</v>
      </c>
    </row>
    <row r="207" spans="1:19" hidden="1">
      <c r="A207" s="1">
        <v>44816.449340277781</v>
      </c>
      <c r="B207" t="s">
        <v>230</v>
      </c>
      <c r="C207">
        <v>60</v>
      </c>
      <c r="D207">
        <v>0.57899999999999996</v>
      </c>
      <c r="E207">
        <v>4.8000000000000001E-2</v>
      </c>
      <c r="F207">
        <v>8.3000000000000007</v>
      </c>
      <c r="G207">
        <v>81.7</v>
      </c>
      <c r="H207">
        <v>555</v>
      </c>
      <c r="I207" s="18">
        <f t="shared" si="122"/>
        <v>579</v>
      </c>
      <c r="J207" t="str">
        <f t="shared" si="112"/>
        <v>02</v>
      </c>
      <c r="K207" t="str">
        <f t="shared" si="123"/>
        <v>J</v>
      </c>
      <c r="L207" t="str">
        <f t="shared" si="124"/>
        <v>C</v>
      </c>
      <c r="M207" t="str">
        <f t="shared" si="125"/>
        <v>03</v>
      </c>
      <c r="N207" t="str">
        <f t="shared" si="120"/>
        <v>F</v>
      </c>
      <c r="O207" s="8">
        <f>VLOOKUP(raw!M207,master!$B$2:$D$17,3,FALSE)</f>
        <v>44781</v>
      </c>
      <c r="P207">
        <f t="shared" si="126"/>
        <v>5</v>
      </c>
      <c r="Q207">
        <f t="shared" si="127"/>
        <v>2</v>
      </c>
      <c r="R207" s="209">
        <f t="shared" si="114"/>
        <v>44821.449340277781</v>
      </c>
      <c r="S207">
        <f t="shared" si="115"/>
        <v>38</v>
      </c>
    </row>
    <row r="208" spans="1:19" hidden="1">
      <c r="A208" s="1">
        <v>44816.453368055554</v>
      </c>
      <c r="B208" t="s">
        <v>314</v>
      </c>
      <c r="C208">
        <v>60</v>
      </c>
      <c r="D208">
        <v>0.5</v>
      </c>
      <c r="E208">
        <v>5.7000000000000002E-2</v>
      </c>
      <c r="F208">
        <v>11.4</v>
      </c>
      <c r="G208">
        <v>63.3</v>
      </c>
      <c r="H208">
        <v>245</v>
      </c>
      <c r="I208" s="18">
        <f t="shared" si="122"/>
        <v>500</v>
      </c>
      <c r="J208" t="str">
        <f t="shared" si="112"/>
        <v>10</v>
      </c>
      <c r="K208" t="str">
        <f t="shared" si="123"/>
        <v>J</v>
      </c>
      <c r="L208" t="str">
        <f t="shared" si="124"/>
        <v>C</v>
      </c>
      <c r="M208" t="str">
        <f t="shared" si="125"/>
        <v>09</v>
      </c>
      <c r="N208" t="str">
        <f t="shared" si="120"/>
        <v>F</v>
      </c>
      <c r="O208" s="8">
        <f>VLOOKUP(raw!M208,master!$B$2:$D$17,3,FALSE)</f>
        <v>44788</v>
      </c>
      <c r="P208">
        <f t="shared" si="126"/>
        <v>4</v>
      </c>
      <c r="Q208">
        <f t="shared" si="127"/>
        <v>10</v>
      </c>
      <c r="R208" s="209">
        <f t="shared" si="114"/>
        <v>44821.453368055554</v>
      </c>
      <c r="S208">
        <f t="shared" si="115"/>
        <v>38</v>
      </c>
    </row>
    <row r="209" spans="1:19" hidden="1">
      <c r="A209" s="1">
        <v>44816.455266203702</v>
      </c>
      <c r="B209" t="s">
        <v>231</v>
      </c>
      <c r="C209">
        <v>60</v>
      </c>
      <c r="D209">
        <v>0.57399999999999995</v>
      </c>
      <c r="E209">
        <v>3.5999999999999997E-2</v>
      </c>
      <c r="F209">
        <v>6.3</v>
      </c>
      <c r="G209">
        <v>95</v>
      </c>
      <c r="H209">
        <v>505</v>
      </c>
      <c r="I209" s="18">
        <f t="shared" si="122"/>
        <v>574</v>
      </c>
      <c r="J209" t="str">
        <f t="shared" si="112"/>
        <v>01</v>
      </c>
      <c r="K209" t="str">
        <f t="shared" si="123"/>
        <v>J</v>
      </c>
      <c r="L209" t="str">
        <f t="shared" si="124"/>
        <v>C</v>
      </c>
      <c r="M209" t="str">
        <f t="shared" si="125"/>
        <v>03</v>
      </c>
      <c r="N209" t="str">
        <f t="shared" si="120"/>
        <v>F</v>
      </c>
      <c r="O209" s="8">
        <f>VLOOKUP(raw!M209,master!$B$2:$D$17,3,FALSE)</f>
        <v>44781</v>
      </c>
      <c r="P209">
        <f t="shared" si="126"/>
        <v>5</v>
      </c>
      <c r="Q209">
        <f t="shared" si="127"/>
        <v>1</v>
      </c>
      <c r="R209" s="209">
        <f t="shared" si="114"/>
        <v>44821.455266203702</v>
      </c>
      <c r="S209">
        <f t="shared" si="115"/>
        <v>38</v>
      </c>
    </row>
    <row r="210" spans="1:19" hidden="1">
      <c r="A210" s="1">
        <v>44816.465277777781</v>
      </c>
      <c r="B210" t="s">
        <v>315</v>
      </c>
      <c r="C210">
        <v>60</v>
      </c>
      <c r="D210">
        <v>0.50600000000000001</v>
      </c>
      <c r="E210">
        <v>7.0999999999999994E-2</v>
      </c>
      <c r="F210">
        <v>14</v>
      </c>
      <c r="G210">
        <v>55</v>
      </c>
      <c r="H210">
        <v>271</v>
      </c>
      <c r="I210" s="18">
        <f t="shared" si="122"/>
        <v>506</v>
      </c>
      <c r="J210" t="str">
        <f t="shared" si="112"/>
        <v>11</v>
      </c>
      <c r="K210" t="str">
        <f t="shared" si="123"/>
        <v>J</v>
      </c>
      <c r="L210" t="str">
        <f t="shared" si="124"/>
        <v>C</v>
      </c>
      <c r="M210" t="str">
        <f t="shared" si="125"/>
        <v>09</v>
      </c>
      <c r="N210" t="str">
        <f t="shared" si="120"/>
        <v>F</v>
      </c>
      <c r="O210" s="8">
        <f>VLOOKUP(raw!M210,master!$B$2:$D$17,3,FALSE)</f>
        <v>44788</v>
      </c>
      <c r="P210">
        <f t="shared" si="126"/>
        <v>4</v>
      </c>
      <c r="Q210">
        <f t="shared" si="127"/>
        <v>11</v>
      </c>
      <c r="R210" s="209">
        <f t="shared" si="114"/>
        <v>44821.465277777781</v>
      </c>
      <c r="S210">
        <f t="shared" si="115"/>
        <v>38</v>
      </c>
    </row>
    <row r="211" spans="1:19" hidden="1">
      <c r="A211" s="1">
        <v>44816.475995370369</v>
      </c>
      <c r="B211" t="s">
        <v>316</v>
      </c>
      <c r="C211">
        <v>60</v>
      </c>
      <c r="D211">
        <v>0.497</v>
      </c>
      <c r="E211">
        <v>5.6000000000000001E-2</v>
      </c>
      <c r="F211">
        <v>11.3</v>
      </c>
      <c r="G211">
        <v>70</v>
      </c>
      <c r="H211">
        <v>302</v>
      </c>
      <c r="I211" s="18">
        <f t="shared" si="122"/>
        <v>497</v>
      </c>
      <c r="J211" t="str">
        <f t="shared" si="112"/>
        <v>12</v>
      </c>
      <c r="K211" t="str">
        <f t="shared" si="123"/>
        <v>J</v>
      </c>
      <c r="L211" t="str">
        <f t="shared" si="124"/>
        <v>C</v>
      </c>
      <c r="M211" t="str">
        <f t="shared" si="125"/>
        <v>09</v>
      </c>
      <c r="N211" t="str">
        <f t="shared" si="120"/>
        <v>F</v>
      </c>
      <c r="O211" s="8">
        <f>VLOOKUP(raw!M211,master!$B$2:$D$17,3,FALSE)</f>
        <v>44788</v>
      </c>
      <c r="P211">
        <f t="shared" si="126"/>
        <v>4</v>
      </c>
      <c r="Q211">
        <f t="shared" si="127"/>
        <v>12</v>
      </c>
      <c r="R211" s="209">
        <f t="shared" si="114"/>
        <v>44821.475995370369</v>
      </c>
      <c r="S211">
        <f t="shared" si="115"/>
        <v>38</v>
      </c>
    </row>
    <row r="212" spans="1:19" hidden="1">
      <c r="A212" s="1">
        <v>44816.485486111109</v>
      </c>
      <c r="B212" t="s">
        <v>317</v>
      </c>
      <c r="C212">
        <v>60</v>
      </c>
      <c r="D212">
        <v>0.51</v>
      </c>
      <c r="E212">
        <v>6.2E-2</v>
      </c>
      <c r="F212">
        <v>12.1</v>
      </c>
      <c r="G212">
        <v>58.3</v>
      </c>
      <c r="H212">
        <v>311</v>
      </c>
      <c r="I212" s="18">
        <f t="shared" si="122"/>
        <v>510</v>
      </c>
      <c r="J212" t="str">
        <f t="shared" si="112"/>
        <v>13</v>
      </c>
      <c r="K212" t="str">
        <f t="shared" si="123"/>
        <v>J</v>
      </c>
      <c r="L212" t="str">
        <f t="shared" si="124"/>
        <v>C</v>
      </c>
      <c r="M212" t="str">
        <f t="shared" si="125"/>
        <v>09</v>
      </c>
      <c r="N212" t="str">
        <f t="shared" si="120"/>
        <v>F</v>
      </c>
      <c r="O212" s="8">
        <f>VLOOKUP(raw!M212,master!$B$2:$D$17,3,FALSE)</f>
        <v>44788</v>
      </c>
      <c r="P212">
        <f t="shared" si="126"/>
        <v>4</v>
      </c>
      <c r="Q212">
        <f t="shared" si="127"/>
        <v>13</v>
      </c>
      <c r="R212" s="209">
        <f t="shared" si="114"/>
        <v>44821.485486111109</v>
      </c>
      <c r="S212">
        <f t="shared" si="115"/>
        <v>38</v>
      </c>
    </row>
    <row r="213" spans="1:19" hidden="1">
      <c r="A213" s="1">
        <v>44816.495451388888</v>
      </c>
      <c r="B213" t="s">
        <v>318</v>
      </c>
      <c r="C213">
        <v>60</v>
      </c>
      <c r="D213">
        <v>0.51400000000000001</v>
      </c>
      <c r="E213">
        <v>6.2E-2</v>
      </c>
      <c r="F213">
        <v>12.1</v>
      </c>
      <c r="G213">
        <v>51.7</v>
      </c>
      <c r="H213">
        <v>294</v>
      </c>
      <c r="I213" s="18">
        <f t="shared" si="122"/>
        <v>514</v>
      </c>
      <c r="J213" t="str">
        <f t="shared" si="112"/>
        <v>14</v>
      </c>
      <c r="K213" t="str">
        <f t="shared" si="123"/>
        <v>J</v>
      </c>
      <c r="L213" t="str">
        <f t="shared" si="124"/>
        <v>C</v>
      </c>
      <c r="M213" t="str">
        <f t="shared" si="125"/>
        <v>09</v>
      </c>
      <c r="N213" t="str">
        <f t="shared" si="120"/>
        <v>F</v>
      </c>
      <c r="O213" s="8">
        <f>VLOOKUP(raw!M213,master!$B$2:$D$17,3,FALSE)</f>
        <v>44788</v>
      </c>
      <c r="P213">
        <f t="shared" si="126"/>
        <v>4</v>
      </c>
      <c r="Q213">
        <f t="shared" si="127"/>
        <v>14</v>
      </c>
      <c r="R213" s="209">
        <f t="shared" si="114"/>
        <v>44821.495451388888</v>
      </c>
      <c r="S213">
        <f t="shared" si="115"/>
        <v>38</v>
      </c>
    </row>
    <row r="214" spans="1:19" hidden="1">
      <c r="A214" s="1">
        <v>44816.505486111113</v>
      </c>
      <c r="B214" t="s">
        <v>319</v>
      </c>
      <c r="C214">
        <v>60</v>
      </c>
      <c r="D214">
        <v>0.51100000000000001</v>
      </c>
      <c r="E214">
        <v>5.8999999999999997E-2</v>
      </c>
      <c r="F214">
        <v>11.6</v>
      </c>
      <c r="G214">
        <v>66.7</v>
      </c>
      <c r="H214">
        <v>322</v>
      </c>
      <c r="I214" s="18">
        <f t="shared" si="122"/>
        <v>511</v>
      </c>
      <c r="J214" t="str">
        <f t="shared" si="112"/>
        <v>15</v>
      </c>
      <c r="K214" t="str">
        <f t="shared" si="123"/>
        <v>J</v>
      </c>
      <c r="L214" t="str">
        <f t="shared" si="124"/>
        <v>C</v>
      </c>
      <c r="M214" t="str">
        <f t="shared" si="125"/>
        <v>09</v>
      </c>
      <c r="N214" t="str">
        <f t="shared" si="120"/>
        <v>F</v>
      </c>
      <c r="O214" s="8">
        <f>VLOOKUP(raw!M214,master!$B$2:$D$17,3,FALSE)</f>
        <v>44788</v>
      </c>
      <c r="P214">
        <f t="shared" si="126"/>
        <v>4</v>
      </c>
      <c r="Q214">
        <f t="shared" si="127"/>
        <v>15</v>
      </c>
      <c r="R214" s="209">
        <f t="shared" si="114"/>
        <v>44821.505486111113</v>
      </c>
      <c r="S214">
        <f t="shared" si="115"/>
        <v>38</v>
      </c>
    </row>
    <row r="215" spans="1:19" hidden="1">
      <c r="A215" s="1">
        <v>44816.514884259261</v>
      </c>
      <c r="B215" t="s">
        <v>320</v>
      </c>
      <c r="C215">
        <v>60</v>
      </c>
      <c r="D215">
        <v>0.49199999999999999</v>
      </c>
      <c r="E215">
        <v>5.8999999999999997E-2</v>
      </c>
      <c r="F215">
        <v>12.1</v>
      </c>
      <c r="G215">
        <v>60</v>
      </c>
      <c r="H215">
        <v>308</v>
      </c>
      <c r="I215" s="18">
        <f t="shared" si="122"/>
        <v>492</v>
      </c>
      <c r="J215" t="str">
        <f t="shared" si="112"/>
        <v>16</v>
      </c>
      <c r="K215" t="str">
        <f t="shared" si="123"/>
        <v>J</v>
      </c>
      <c r="L215" t="str">
        <f t="shared" si="124"/>
        <v>C</v>
      </c>
      <c r="M215" t="str">
        <f t="shared" si="125"/>
        <v>09</v>
      </c>
      <c r="N215" t="str">
        <f t="shared" si="120"/>
        <v>F</v>
      </c>
      <c r="O215" s="8">
        <f>VLOOKUP(raw!M215,master!$B$2:$D$17,3,FALSE)</f>
        <v>44788</v>
      </c>
      <c r="P215">
        <f t="shared" si="126"/>
        <v>4</v>
      </c>
      <c r="Q215">
        <f t="shared" si="127"/>
        <v>16</v>
      </c>
      <c r="R215" s="209">
        <f t="shared" si="114"/>
        <v>44821.514884259261</v>
      </c>
      <c r="S215">
        <f t="shared" si="115"/>
        <v>38</v>
      </c>
    </row>
    <row r="216" spans="1:19" hidden="1">
      <c r="A216" s="1">
        <v>44816.524456018517</v>
      </c>
      <c r="B216" t="s">
        <v>321</v>
      </c>
      <c r="C216">
        <v>19</v>
      </c>
      <c r="D216">
        <v>0.63400000000000001</v>
      </c>
      <c r="E216">
        <v>6.5000000000000002E-2</v>
      </c>
      <c r="F216">
        <v>10.3</v>
      </c>
      <c r="G216">
        <v>57.9</v>
      </c>
      <c r="H216">
        <v>374</v>
      </c>
      <c r="I216" s="18">
        <f t="shared" si="122"/>
        <v>634</v>
      </c>
      <c r="J216" t="str">
        <f t="shared" si="112"/>
        <v>07</v>
      </c>
      <c r="K216" t="str">
        <f t="shared" si="123"/>
        <v>J</v>
      </c>
      <c r="L216" t="str">
        <f t="shared" si="124"/>
        <v>C</v>
      </c>
      <c r="M216" t="str">
        <f t="shared" si="125"/>
        <v>09</v>
      </c>
      <c r="N216" t="str">
        <f t="shared" si="120"/>
        <v>M</v>
      </c>
      <c r="O216" s="8">
        <f>VLOOKUP(raw!M216,master!$B$2:$D$17,3,FALSE)</f>
        <v>44788</v>
      </c>
      <c r="P216">
        <f t="shared" si="126"/>
        <v>4</v>
      </c>
      <c r="Q216">
        <f t="shared" si="127"/>
        <v>7</v>
      </c>
      <c r="R216" s="209">
        <f t="shared" si="114"/>
        <v>44821.524456018517</v>
      </c>
      <c r="S216">
        <f t="shared" si="115"/>
        <v>38</v>
      </c>
    </row>
    <row r="217" spans="1:19" hidden="1">
      <c r="A217" s="1">
        <v>44816.527395833335</v>
      </c>
      <c r="B217" t="s">
        <v>322</v>
      </c>
      <c r="C217">
        <v>20</v>
      </c>
      <c r="D217">
        <v>0.65600000000000003</v>
      </c>
      <c r="E217">
        <v>6.6000000000000003E-2</v>
      </c>
      <c r="F217">
        <v>10</v>
      </c>
      <c r="G217">
        <v>75</v>
      </c>
      <c r="H217">
        <v>336</v>
      </c>
      <c r="I217" s="18">
        <f t="shared" si="122"/>
        <v>656</v>
      </c>
      <c r="J217" t="str">
        <f t="shared" si="112"/>
        <v>06</v>
      </c>
      <c r="K217" t="str">
        <f t="shared" si="123"/>
        <v>J</v>
      </c>
      <c r="L217" t="str">
        <f t="shared" si="124"/>
        <v>C</v>
      </c>
      <c r="M217" t="str">
        <f t="shared" si="125"/>
        <v>09</v>
      </c>
      <c r="N217" t="str">
        <f t="shared" si="120"/>
        <v>M</v>
      </c>
      <c r="O217" s="8">
        <f>VLOOKUP(raw!M217,master!$B$2:$D$17,3,FALSE)</f>
        <v>44788</v>
      </c>
      <c r="P217">
        <f t="shared" si="126"/>
        <v>4</v>
      </c>
      <c r="Q217">
        <f t="shared" si="127"/>
        <v>6</v>
      </c>
      <c r="R217" s="209">
        <f t="shared" si="114"/>
        <v>44821.527395833335</v>
      </c>
      <c r="S217">
        <f t="shared" si="115"/>
        <v>38</v>
      </c>
    </row>
    <row r="218" spans="1:19" hidden="1">
      <c r="A218" s="1">
        <v>44816.530624999999</v>
      </c>
      <c r="B218" t="s">
        <v>323</v>
      </c>
      <c r="C218">
        <v>20</v>
      </c>
      <c r="D218">
        <v>0.60199999999999998</v>
      </c>
      <c r="E218">
        <v>5.5E-2</v>
      </c>
      <c r="F218">
        <v>9.1999999999999993</v>
      </c>
      <c r="G218">
        <v>75</v>
      </c>
      <c r="H218">
        <v>316</v>
      </c>
      <c r="I218" s="18">
        <f t="shared" si="122"/>
        <v>602</v>
      </c>
      <c r="J218" t="str">
        <f t="shared" si="112"/>
        <v>05</v>
      </c>
      <c r="K218" t="str">
        <f t="shared" si="123"/>
        <v>J</v>
      </c>
      <c r="L218" t="str">
        <f t="shared" si="124"/>
        <v>C</v>
      </c>
      <c r="M218" t="str">
        <f t="shared" si="125"/>
        <v>09</v>
      </c>
      <c r="N218" t="str">
        <f t="shared" si="120"/>
        <v>M</v>
      </c>
      <c r="O218" s="8">
        <f>VLOOKUP(raw!M218,master!$B$2:$D$17,3,FALSE)</f>
        <v>44788</v>
      </c>
      <c r="P218">
        <f t="shared" si="126"/>
        <v>4</v>
      </c>
      <c r="Q218">
        <f t="shared" si="127"/>
        <v>5</v>
      </c>
      <c r="R218" s="209">
        <f t="shared" si="114"/>
        <v>44821.530624999999</v>
      </c>
      <c r="S218">
        <f t="shared" si="115"/>
        <v>38</v>
      </c>
    </row>
    <row r="219" spans="1:19" hidden="1">
      <c r="A219" s="1">
        <v>44816.534270833334</v>
      </c>
      <c r="B219" t="s">
        <v>324</v>
      </c>
      <c r="C219">
        <v>20</v>
      </c>
      <c r="D219">
        <v>0.61099999999999999</v>
      </c>
      <c r="E219">
        <v>7.5999999999999998E-2</v>
      </c>
      <c r="F219">
        <v>12.4</v>
      </c>
      <c r="G219">
        <v>55</v>
      </c>
      <c r="H219">
        <v>326</v>
      </c>
      <c r="I219" s="18">
        <f t="shared" si="122"/>
        <v>611</v>
      </c>
      <c r="J219" t="str">
        <f t="shared" si="112"/>
        <v>04</v>
      </c>
      <c r="K219" t="str">
        <f t="shared" si="123"/>
        <v>J</v>
      </c>
      <c r="L219" t="str">
        <f t="shared" si="124"/>
        <v>C</v>
      </c>
      <c r="M219" t="str">
        <f t="shared" si="125"/>
        <v>09</v>
      </c>
      <c r="N219" t="str">
        <f t="shared" si="120"/>
        <v>M</v>
      </c>
      <c r="O219" s="8">
        <f>VLOOKUP(raw!M219,master!$B$2:$D$17,3,FALSE)</f>
        <v>44788</v>
      </c>
      <c r="P219">
        <f t="shared" si="126"/>
        <v>4</v>
      </c>
      <c r="Q219">
        <f t="shared" si="127"/>
        <v>4</v>
      </c>
      <c r="R219" s="209">
        <f t="shared" si="114"/>
        <v>44821.534270833334</v>
      </c>
      <c r="S219">
        <f t="shared" si="115"/>
        <v>38</v>
      </c>
    </row>
    <row r="220" spans="1:19" hidden="1">
      <c r="A220" s="1">
        <v>44816.537881944445</v>
      </c>
      <c r="B220" t="s">
        <v>325</v>
      </c>
      <c r="C220">
        <v>20</v>
      </c>
      <c r="D220">
        <v>0.65100000000000002</v>
      </c>
      <c r="E220">
        <v>9.8000000000000004E-2</v>
      </c>
      <c r="F220">
        <v>15</v>
      </c>
      <c r="G220">
        <v>45</v>
      </c>
      <c r="H220">
        <v>351</v>
      </c>
      <c r="I220" s="18">
        <f t="shared" si="122"/>
        <v>651</v>
      </c>
      <c r="J220" t="str">
        <f t="shared" si="112"/>
        <v>03</v>
      </c>
      <c r="K220" t="str">
        <f t="shared" si="123"/>
        <v>J</v>
      </c>
      <c r="L220" t="str">
        <f t="shared" si="124"/>
        <v>C</v>
      </c>
      <c r="M220" t="str">
        <f t="shared" si="125"/>
        <v>09</v>
      </c>
      <c r="N220" t="str">
        <f t="shared" si="120"/>
        <v>M</v>
      </c>
      <c r="O220" s="8">
        <f>VLOOKUP(raw!M220,master!$B$2:$D$17,3,FALSE)</f>
        <v>44788</v>
      </c>
      <c r="P220">
        <f t="shared" si="126"/>
        <v>4</v>
      </c>
      <c r="Q220">
        <f t="shared" si="127"/>
        <v>3</v>
      </c>
      <c r="R220" s="209">
        <f t="shared" si="114"/>
        <v>44821.537881944445</v>
      </c>
      <c r="S220">
        <f t="shared" si="115"/>
        <v>38</v>
      </c>
    </row>
    <row r="221" spans="1:19" hidden="1">
      <c r="A221" s="1">
        <v>44816.541122685187</v>
      </c>
      <c r="B221" t="s">
        <v>326</v>
      </c>
      <c r="C221">
        <v>20</v>
      </c>
      <c r="D221">
        <v>0.68400000000000005</v>
      </c>
      <c r="E221">
        <v>6.6000000000000003E-2</v>
      </c>
      <c r="F221">
        <v>9.6</v>
      </c>
      <c r="G221">
        <v>80</v>
      </c>
      <c r="H221">
        <v>301</v>
      </c>
      <c r="I221" s="18">
        <f t="shared" si="122"/>
        <v>684</v>
      </c>
      <c r="J221" t="str">
        <f t="shared" si="112"/>
        <v>02</v>
      </c>
      <c r="K221" t="str">
        <f t="shared" si="123"/>
        <v>J</v>
      </c>
      <c r="L221" t="str">
        <f t="shared" si="124"/>
        <v>C</v>
      </c>
      <c r="M221" t="str">
        <f t="shared" si="125"/>
        <v>09</v>
      </c>
      <c r="N221" t="str">
        <f t="shared" si="120"/>
        <v>M</v>
      </c>
      <c r="O221" s="8">
        <f>VLOOKUP(raw!M221,master!$B$2:$D$17,3,FALSE)</f>
        <v>44788</v>
      </c>
      <c r="P221">
        <f t="shared" si="126"/>
        <v>4</v>
      </c>
      <c r="Q221">
        <f t="shared" si="127"/>
        <v>2</v>
      </c>
      <c r="R221" s="209">
        <f t="shared" si="114"/>
        <v>44821.541122685187</v>
      </c>
      <c r="S221">
        <f t="shared" si="115"/>
        <v>38</v>
      </c>
    </row>
    <row r="222" spans="1:19" hidden="1">
      <c r="A222" s="1">
        <v>44816.547384259262</v>
      </c>
      <c r="B222" t="s">
        <v>232</v>
      </c>
      <c r="C222">
        <v>20</v>
      </c>
      <c r="D222">
        <v>0.69299999999999995</v>
      </c>
      <c r="E222">
        <v>3.1E-2</v>
      </c>
      <c r="F222">
        <v>4.4000000000000004</v>
      </c>
      <c r="G222">
        <v>100</v>
      </c>
      <c r="H222">
        <v>444</v>
      </c>
      <c r="I222" s="18">
        <f t="shared" ref="I222" si="128">D222*1000</f>
        <v>693</v>
      </c>
      <c r="J222" t="str">
        <f t="shared" si="112"/>
        <v>02</v>
      </c>
      <c r="K222" t="str">
        <f t="shared" ref="K222" si="129">LEFT(B222,1)</f>
        <v>J</v>
      </c>
      <c r="L222" t="str">
        <f t="shared" ref="L222" si="130">MID(B222,2,1)</f>
        <v>C</v>
      </c>
      <c r="M222" t="str">
        <f t="shared" ref="M222" si="131">MID(B222,3,2)</f>
        <v>04</v>
      </c>
      <c r="N222" t="str">
        <f t="shared" si="120"/>
        <v>M</v>
      </c>
      <c r="O222" s="8">
        <f>VLOOKUP(raw!M222,master!$B$2:$D$17,3,FALSE)</f>
        <v>44781</v>
      </c>
      <c r="P222">
        <f t="shared" ref="P222" si="132">INT((A222-O222)/7)</f>
        <v>5</v>
      </c>
      <c r="Q222">
        <f t="shared" ref="Q222" si="133">VALUE(J222)</f>
        <v>2</v>
      </c>
      <c r="R222" s="209">
        <f t="shared" si="114"/>
        <v>44821.547384259262</v>
      </c>
      <c r="S222">
        <f t="shared" si="115"/>
        <v>38</v>
      </c>
    </row>
    <row r="223" spans="1:19" hidden="1">
      <c r="A223" s="1">
        <v>44816.54991898148</v>
      </c>
      <c r="B223" t="s">
        <v>233</v>
      </c>
      <c r="C223">
        <v>20</v>
      </c>
      <c r="D223">
        <v>0.82099999999999995</v>
      </c>
      <c r="E223">
        <v>0.05</v>
      </c>
      <c r="F223">
        <v>6.1</v>
      </c>
      <c r="G223">
        <v>90</v>
      </c>
      <c r="H223">
        <v>567</v>
      </c>
      <c r="I223" s="18">
        <f t="shared" ref="I223:I225" si="134">D223*1000</f>
        <v>821</v>
      </c>
      <c r="J223" t="str">
        <f t="shared" si="112"/>
        <v>03</v>
      </c>
      <c r="K223" t="str">
        <f t="shared" ref="K223:K225" si="135">LEFT(B223,1)</f>
        <v>J</v>
      </c>
      <c r="L223" t="str">
        <f t="shared" ref="L223:L225" si="136">MID(B223,2,1)</f>
        <v>C</v>
      </c>
      <c r="M223" t="str">
        <f t="shared" ref="M223:M225" si="137">MID(B223,3,2)</f>
        <v>04</v>
      </c>
      <c r="N223" t="str">
        <f t="shared" si="120"/>
        <v>M</v>
      </c>
      <c r="O223" s="8">
        <f>VLOOKUP(raw!M223,master!$B$2:$D$17,3,FALSE)</f>
        <v>44781</v>
      </c>
      <c r="P223">
        <f t="shared" ref="P223:P225" si="138">INT((A223-O223)/7)</f>
        <v>5</v>
      </c>
      <c r="Q223">
        <f t="shared" ref="Q223:Q225" si="139">VALUE(J223)</f>
        <v>3</v>
      </c>
      <c r="R223" s="209">
        <f t="shared" si="114"/>
        <v>44821.54991898148</v>
      </c>
      <c r="S223">
        <f t="shared" si="115"/>
        <v>38</v>
      </c>
    </row>
    <row r="224" spans="1:19" hidden="1">
      <c r="A224" s="1">
        <v>44816.552291666667</v>
      </c>
      <c r="B224" t="s">
        <v>234</v>
      </c>
      <c r="C224">
        <v>20</v>
      </c>
      <c r="D224">
        <v>0.79200000000000004</v>
      </c>
      <c r="E224">
        <v>4.8000000000000001E-2</v>
      </c>
      <c r="F224">
        <v>6.1</v>
      </c>
      <c r="G224">
        <v>90</v>
      </c>
      <c r="H224">
        <v>450</v>
      </c>
      <c r="I224" s="18">
        <f t="shared" si="134"/>
        <v>792</v>
      </c>
      <c r="J224" t="str">
        <f t="shared" si="112"/>
        <v>04</v>
      </c>
      <c r="K224" t="str">
        <f t="shared" si="135"/>
        <v>J</v>
      </c>
      <c r="L224" t="str">
        <f t="shared" si="136"/>
        <v>C</v>
      </c>
      <c r="M224" t="str">
        <f t="shared" si="137"/>
        <v>04</v>
      </c>
      <c r="N224" t="str">
        <f t="shared" si="120"/>
        <v>M</v>
      </c>
      <c r="O224" s="8">
        <f>VLOOKUP(raw!M224,master!$B$2:$D$17,3,FALSE)</f>
        <v>44781</v>
      </c>
      <c r="P224">
        <f t="shared" si="138"/>
        <v>5</v>
      </c>
      <c r="Q224">
        <f t="shared" si="139"/>
        <v>4</v>
      </c>
      <c r="R224" s="209">
        <f t="shared" si="114"/>
        <v>44821.552291666667</v>
      </c>
      <c r="S224">
        <f t="shared" si="115"/>
        <v>38</v>
      </c>
    </row>
    <row r="225" spans="1:19" hidden="1">
      <c r="A225" s="1">
        <v>44816.555312500001</v>
      </c>
      <c r="B225" t="s">
        <v>235</v>
      </c>
      <c r="C225">
        <v>20</v>
      </c>
      <c r="D225">
        <v>0.81699999999999995</v>
      </c>
      <c r="E225">
        <v>5.1999999999999998E-2</v>
      </c>
      <c r="F225">
        <v>6.4</v>
      </c>
      <c r="G225">
        <v>85</v>
      </c>
      <c r="H225">
        <v>450</v>
      </c>
      <c r="I225" s="18">
        <f t="shared" si="134"/>
        <v>817</v>
      </c>
      <c r="J225" t="str">
        <f t="shared" si="112"/>
        <v>05</v>
      </c>
      <c r="K225" t="str">
        <f t="shared" si="135"/>
        <v>J</v>
      </c>
      <c r="L225" t="str">
        <f t="shared" si="136"/>
        <v>C</v>
      </c>
      <c r="M225" t="str">
        <f t="shared" si="137"/>
        <v>04</v>
      </c>
      <c r="N225" t="str">
        <f t="shared" si="120"/>
        <v>M</v>
      </c>
      <c r="O225" s="8">
        <f>VLOOKUP(raw!M225,master!$B$2:$D$17,3,FALSE)</f>
        <v>44781</v>
      </c>
      <c r="P225">
        <f t="shared" si="138"/>
        <v>5</v>
      </c>
      <c r="Q225">
        <f t="shared" si="139"/>
        <v>5</v>
      </c>
      <c r="R225" s="209">
        <f t="shared" si="114"/>
        <v>44821.555312500001</v>
      </c>
      <c r="S225">
        <f t="shared" si="115"/>
        <v>38</v>
      </c>
    </row>
    <row r="226" spans="1:19" hidden="1">
      <c r="A226" s="1">
        <v>44816.558055555557</v>
      </c>
      <c r="B226" t="s">
        <v>236</v>
      </c>
      <c r="C226">
        <v>20</v>
      </c>
      <c r="D226">
        <v>0.85699999999999998</v>
      </c>
      <c r="E226">
        <v>6.6000000000000003E-2</v>
      </c>
      <c r="F226">
        <v>7.7</v>
      </c>
      <c r="G226">
        <v>80</v>
      </c>
      <c r="H226">
        <v>500</v>
      </c>
      <c r="I226" s="18">
        <f t="shared" ref="I226:I247" si="140">D226*1000</f>
        <v>857</v>
      </c>
      <c r="J226" t="str">
        <f t="shared" si="112"/>
        <v>06</v>
      </c>
      <c r="K226" t="str">
        <f t="shared" ref="K226:K247" si="141">LEFT(B226,1)</f>
        <v>J</v>
      </c>
      <c r="L226" t="str">
        <f t="shared" ref="L226:L247" si="142">MID(B226,2,1)</f>
        <v>C</v>
      </c>
      <c r="M226" t="str">
        <f t="shared" ref="M226:M247" si="143">MID(B226,3,2)</f>
        <v>04</v>
      </c>
      <c r="N226" t="str">
        <f t="shared" si="120"/>
        <v>M</v>
      </c>
      <c r="O226" s="8">
        <f>VLOOKUP(raw!M226,master!$B$2:$D$17,3,FALSE)</f>
        <v>44781</v>
      </c>
      <c r="P226">
        <f t="shared" ref="P226:P247" si="144">INT((A226-O226)/7)</f>
        <v>5</v>
      </c>
      <c r="Q226">
        <f t="shared" ref="Q226:Q247" si="145">VALUE(J226)</f>
        <v>6</v>
      </c>
      <c r="R226" s="209">
        <f t="shared" si="114"/>
        <v>44821.558055555557</v>
      </c>
      <c r="S226">
        <f t="shared" si="115"/>
        <v>38</v>
      </c>
    </row>
    <row r="227" spans="1:19" hidden="1">
      <c r="A227" s="1">
        <v>44816.560752314814</v>
      </c>
      <c r="B227" t="s">
        <v>237</v>
      </c>
      <c r="C227">
        <v>20</v>
      </c>
      <c r="D227">
        <v>0.91100000000000003</v>
      </c>
      <c r="E227">
        <v>3.5000000000000003E-2</v>
      </c>
      <c r="F227">
        <v>3.9</v>
      </c>
      <c r="G227">
        <v>100</v>
      </c>
      <c r="H227">
        <v>447</v>
      </c>
      <c r="I227" s="18">
        <f t="shared" si="140"/>
        <v>911</v>
      </c>
      <c r="J227" t="str">
        <f t="shared" si="112"/>
        <v>07</v>
      </c>
      <c r="K227" t="str">
        <f t="shared" si="141"/>
        <v>J</v>
      </c>
      <c r="L227" t="str">
        <f t="shared" si="142"/>
        <v>C</v>
      </c>
      <c r="M227" t="str">
        <f t="shared" si="143"/>
        <v>04</v>
      </c>
      <c r="N227" t="str">
        <f t="shared" si="120"/>
        <v>M</v>
      </c>
      <c r="O227" s="8">
        <f>VLOOKUP(raw!M227,master!$B$2:$D$17,3,FALSE)</f>
        <v>44781</v>
      </c>
      <c r="P227">
        <f t="shared" si="144"/>
        <v>5</v>
      </c>
      <c r="Q227">
        <f t="shared" si="145"/>
        <v>7</v>
      </c>
      <c r="R227" s="209">
        <f t="shared" si="114"/>
        <v>44821.560752314814</v>
      </c>
      <c r="S227">
        <f t="shared" si="115"/>
        <v>38</v>
      </c>
    </row>
    <row r="228" spans="1:19" hidden="1">
      <c r="A228" s="1">
        <v>44816.564039351855</v>
      </c>
      <c r="B228" t="s">
        <v>238</v>
      </c>
      <c r="C228">
        <v>60</v>
      </c>
      <c r="D228">
        <v>0.624</v>
      </c>
      <c r="E228">
        <v>3.9E-2</v>
      </c>
      <c r="F228">
        <v>6.2</v>
      </c>
      <c r="G228">
        <v>91.7</v>
      </c>
      <c r="H228">
        <v>518</v>
      </c>
      <c r="I228" s="18">
        <f t="shared" si="140"/>
        <v>624</v>
      </c>
      <c r="J228" t="str">
        <f t="shared" si="112"/>
        <v>16</v>
      </c>
      <c r="K228" t="str">
        <f t="shared" si="141"/>
        <v>J</v>
      </c>
      <c r="L228" t="str">
        <f t="shared" si="142"/>
        <v>C</v>
      </c>
      <c r="M228" t="str">
        <f t="shared" si="143"/>
        <v>04</v>
      </c>
      <c r="N228" t="str">
        <f t="shared" si="120"/>
        <v>F</v>
      </c>
      <c r="O228" s="8">
        <f>VLOOKUP(raw!M228,master!$B$2:$D$17,3,FALSE)</f>
        <v>44781</v>
      </c>
      <c r="P228">
        <f t="shared" si="144"/>
        <v>5</v>
      </c>
      <c r="Q228">
        <f t="shared" si="145"/>
        <v>16</v>
      </c>
      <c r="R228" s="209">
        <f t="shared" si="114"/>
        <v>44821.564039351855</v>
      </c>
      <c r="S228">
        <f t="shared" si="115"/>
        <v>38</v>
      </c>
    </row>
    <row r="229" spans="1:19" hidden="1">
      <c r="A229" s="1">
        <v>44816.570243055554</v>
      </c>
      <c r="B229" t="s">
        <v>239</v>
      </c>
      <c r="C229">
        <v>60</v>
      </c>
      <c r="D229">
        <v>0.63400000000000001</v>
      </c>
      <c r="E229">
        <v>4.4999999999999998E-2</v>
      </c>
      <c r="F229">
        <v>7.1</v>
      </c>
      <c r="G229">
        <v>88.3</v>
      </c>
      <c r="H229">
        <v>518</v>
      </c>
      <c r="I229" s="18">
        <f t="shared" si="140"/>
        <v>634</v>
      </c>
      <c r="J229" t="str">
        <f t="shared" si="112"/>
        <v>15</v>
      </c>
      <c r="K229" t="str">
        <f t="shared" si="141"/>
        <v>J</v>
      </c>
      <c r="L229" t="str">
        <f t="shared" si="142"/>
        <v>C</v>
      </c>
      <c r="M229" t="str">
        <f t="shared" si="143"/>
        <v>04</v>
      </c>
      <c r="N229" t="str">
        <f t="shared" si="120"/>
        <v>F</v>
      </c>
      <c r="O229" s="8">
        <f>VLOOKUP(raw!M229,master!$B$2:$D$17,3,FALSE)</f>
        <v>44781</v>
      </c>
      <c r="P229">
        <f t="shared" si="144"/>
        <v>5</v>
      </c>
      <c r="Q229">
        <f t="shared" si="145"/>
        <v>15</v>
      </c>
      <c r="R229" s="209">
        <f t="shared" si="114"/>
        <v>44821.570243055554</v>
      </c>
      <c r="S229">
        <f t="shared" si="115"/>
        <v>38</v>
      </c>
    </row>
    <row r="230" spans="1:19" hidden="1">
      <c r="A230" s="1">
        <v>44816.571446759262</v>
      </c>
      <c r="B230" t="s">
        <v>327</v>
      </c>
      <c r="C230">
        <v>60</v>
      </c>
      <c r="D230">
        <v>0.499</v>
      </c>
      <c r="E230">
        <v>6.9000000000000006E-2</v>
      </c>
      <c r="F230">
        <v>13.7</v>
      </c>
      <c r="G230">
        <v>56.7</v>
      </c>
      <c r="H230">
        <v>282</v>
      </c>
      <c r="I230" s="18">
        <f t="shared" si="140"/>
        <v>499</v>
      </c>
      <c r="J230" t="str">
        <f t="shared" si="112"/>
        <v>01</v>
      </c>
      <c r="K230" t="str">
        <f t="shared" si="141"/>
        <v>J</v>
      </c>
      <c r="L230" t="str">
        <f t="shared" si="142"/>
        <v>C</v>
      </c>
      <c r="M230" t="str">
        <f t="shared" si="143"/>
        <v>08</v>
      </c>
      <c r="N230" t="str">
        <f t="shared" si="120"/>
        <v>F</v>
      </c>
      <c r="O230" s="8">
        <f>VLOOKUP(raw!M230,master!$B$2:$D$17,3,FALSE)</f>
        <v>44788</v>
      </c>
      <c r="P230">
        <f t="shared" si="144"/>
        <v>4</v>
      </c>
      <c r="Q230">
        <f t="shared" si="145"/>
        <v>1</v>
      </c>
      <c r="R230" s="209">
        <f t="shared" si="114"/>
        <v>44821.571446759262</v>
      </c>
      <c r="S230">
        <f t="shared" si="115"/>
        <v>38</v>
      </c>
    </row>
    <row r="231" spans="1:19" hidden="1">
      <c r="A231" s="1">
        <v>44816.576655092591</v>
      </c>
      <c r="B231" t="s">
        <v>240</v>
      </c>
      <c r="C231">
        <v>60</v>
      </c>
      <c r="D231">
        <v>0.63300000000000001</v>
      </c>
      <c r="E231">
        <v>3.6999999999999998E-2</v>
      </c>
      <c r="F231">
        <v>5.9</v>
      </c>
      <c r="G231">
        <v>93.3</v>
      </c>
      <c r="H231">
        <v>535</v>
      </c>
      <c r="I231" s="18">
        <f t="shared" si="140"/>
        <v>633</v>
      </c>
      <c r="J231" t="str">
        <f t="shared" si="112"/>
        <v>14</v>
      </c>
      <c r="K231" t="str">
        <f t="shared" si="141"/>
        <v>J</v>
      </c>
      <c r="L231" t="str">
        <f t="shared" si="142"/>
        <v>C</v>
      </c>
      <c r="M231" t="str">
        <f t="shared" si="143"/>
        <v>04</v>
      </c>
      <c r="N231" t="str">
        <f t="shared" si="120"/>
        <v>F</v>
      </c>
      <c r="O231" s="8">
        <f>VLOOKUP(raw!M231,master!$B$2:$D$17,3,FALSE)</f>
        <v>44781</v>
      </c>
      <c r="P231">
        <f t="shared" si="144"/>
        <v>5</v>
      </c>
      <c r="Q231">
        <f t="shared" si="145"/>
        <v>14</v>
      </c>
      <c r="R231" s="209">
        <f t="shared" si="114"/>
        <v>44821.576655092591</v>
      </c>
      <c r="S231">
        <f t="shared" si="115"/>
        <v>38</v>
      </c>
    </row>
    <row r="232" spans="1:19" hidden="1">
      <c r="A232" s="1">
        <v>44816.582407407404</v>
      </c>
      <c r="B232" t="s">
        <v>328</v>
      </c>
      <c r="C232">
        <v>60</v>
      </c>
      <c r="D232">
        <v>0.52600000000000002</v>
      </c>
      <c r="E232">
        <v>0.06</v>
      </c>
      <c r="F232">
        <v>11.5</v>
      </c>
      <c r="G232">
        <v>61.7</v>
      </c>
      <c r="H232">
        <v>272</v>
      </c>
      <c r="I232" s="18">
        <f t="shared" si="140"/>
        <v>526</v>
      </c>
      <c r="J232" t="str">
        <f t="shared" si="112"/>
        <v>02</v>
      </c>
      <c r="K232" t="str">
        <f t="shared" si="141"/>
        <v>J</v>
      </c>
      <c r="L232" t="str">
        <f t="shared" si="142"/>
        <v>C</v>
      </c>
      <c r="M232" t="str">
        <f t="shared" si="143"/>
        <v>08</v>
      </c>
      <c r="N232" t="str">
        <f t="shared" si="120"/>
        <v>F</v>
      </c>
      <c r="O232" s="8">
        <f>VLOOKUP(raw!M232,master!$B$2:$D$17,3,FALSE)</f>
        <v>44788</v>
      </c>
      <c r="P232">
        <f t="shared" si="144"/>
        <v>4</v>
      </c>
      <c r="Q232">
        <f t="shared" si="145"/>
        <v>2</v>
      </c>
      <c r="R232" s="209">
        <f t="shared" si="114"/>
        <v>44821.582407407404</v>
      </c>
      <c r="S232">
        <f t="shared" si="115"/>
        <v>38</v>
      </c>
    </row>
    <row r="233" spans="1:19" hidden="1">
      <c r="A233" s="1">
        <v>44816.582835648151</v>
      </c>
      <c r="B233" t="s">
        <v>241</v>
      </c>
      <c r="C233">
        <v>60</v>
      </c>
      <c r="D233">
        <v>0.63400000000000001</v>
      </c>
      <c r="E233">
        <v>3.5000000000000003E-2</v>
      </c>
      <c r="F233">
        <v>5.6</v>
      </c>
      <c r="G233">
        <v>95</v>
      </c>
      <c r="H233">
        <v>582</v>
      </c>
      <c r="I233" s="18">
        <f t="shared" si="140"/>
        <v>634</v>
      </c>
      <c r="J233" t="str">
        <f t="shared" si="112"/>
        <v>13</v>
      </c>
      <c r="K233" t="str">
        <f t="shared" si="141"/>
        <v>J</v>
      </c>
      <c r="L233" t="str">
        <f t="shared" si="142"/>
        <v>C</v>
      </c>
      <c r="M233" t="str">
        <f t="shared" si="143"/>
        <v>04</v>
      </c>
      <c r="N233" t="str">
        <f t="shared" si="120"/>
        <v>F</v>
      </c>
      <c r="O233" s="8">
        <f>VLOOKUP(raw!M233,master!$B$2:$D$17,3,FALSE)</f>
        <v>44781</v>
      </c>
      <c r="P233">
        <f t="shared" si="144"/>
        <v>5</v>
      </c>
      <c r="Q233">
        <f t="shared" si="145"/>
        <v>13</v>
      </c>
      <c r="R233" s="209">
        <f t="shared" si="114"/>
        <v>44821.582835648151</v>
      </c>
      <c r="S233">
        <f t="shared" si="115"/>
        <v>38</v>
      </c>
    </row>
    <row r="234" spans="1:19" hidden="1">
      <c r="A234" s="1">
        <v>44816.588622685187</v>
      </c>
      <c r="B234" t="s">
        <v>242</v>
      </c>
      <c r="C234">
        <v>60</v>
      </c>
      <c r="D234">
        <v>0.629</v>
      </c>
      <c r="E234">
        <v>3.7999999999999999E-2</v>
      </c>
      <c r="F234">
        <v>6</v>
      </c>
      <c r="G234">
        <v>91.7</v>
      </c>
      <c r="H234">
        <v>514</v>
      </c>
      <c r="I234" s="18">
        <f t="shared" si="140"/>
        <v>629</v>
      </c>
      <c r="J234" t="str">
        <f t="shared" si="112"/>
        <v>12</v>
      </c>
      <c r="K234" t="str">
        <f t="shared" si="141"/>
        <v>J</v>
      </c>
      <c r="L234" t="str">
        <f t="shared" si="142"/>
        <v>C</v>
      </c>
      <c r="M234" t="str">
        <f t="shared" si="143"/>
        <v>04</v>
      </c>
      <c r="N234" t="str">
        <f t="shared" si="120"/>
        <v>F</v>
      </c>
      <c r="O234" s="8">
        <f>VLOOKUP(raw!M234,master!$B$2:$D$17,3,FALSE)</f>
        <v>44781</v>
      </c>
      <c r="P234">
        <f t="shared" si="144"/>
        <v>5</v>
      </c>
      <c r="Q234">
        <f t="shared" si="145"/>
        <v>12</v>
      </c>
      <c r="R234" s="209">
        <f t="shared" si="114"/>
        <v>44821.588622685187</v>
      </c>
      <c r="S234">
        <f t="shared" si="115"/>
        <v>38</v>
      </c>
    </row>
    <row r="235" spans="1:19" hidden="1">
      <c r="A235" s="1">
        <v>44816.593217592592</v>
      </c>
      <c r="B235" t="s">
        <v>329</v>
      </c>
      <c r="C235">
        <v>60</v>
      </c>
      <c r="D235">
        <v>0.51400000000000001</v>
      </c>
      <c r="E235">
        <v>6.2E-2</v>
      </c>
      <c r="F235">
        <v>12.1</v>
      </c>
      <c r="G235">
        <v>68.3</v>
      </c>
      <c r="H235">
        <v>277</v>
      </c>
      <c r="I235" s="18">
        <f t="shared" si="140"/>
        <v>514</v>
      </c>
      <c r="J235" t="str">
        <f t="shared" si="112"/>
        <v>03</v>
      </c>
      <c r="K235" t="str">
        <f t="shared" si="141"/>
        <v>J</v>
      </c>
      <c r="L235" t="str">
        <f t="shared" si="142"/>
        <v>C</v>
      </c>
      <c r="M235" t="str">
        <f t="shared" si="143"/>
        <v>08</v>
      </c>
      <c r="N235" t="str">
        <f t="shared" si="120"/>
        <v>F</v>
      </c>
      <c r="O235" s="8">
        <f>VLOOKUP(raw!M235,master!$B$2:$D$17,3,FALSE)</f>
        <v>44788</v>
      </c>
      <c r="P235">
        <f t="shared" si="144"/>
        <v>4</v>
      </c>
      <c r="Q235">
        <f t="shared" si="145"/>
        <v>3</v>
      </c>
      <c r="R235" s="209">
        <f t="shared" si="114"/>
        <v>44821.593217592592</v>
      </c>
      <c r="S235">
        <f t="shared" si="115"/>
        <v>38</v>
      </c>
    </row>
    <row r="236" spans="1:19" hidden="1">
      <c r="A236" s="1">
        <v>44816.595011574071</v>
      </c>
      <c r="B236" t="s">
        <v>243</v>
      </c>
      <c r="C236">
        <v>60</v>
      </c>
      <c r="D236">
        <v>0.64400000000000002</v>
      </c>
      <c r="E236">
        <v>4.8000000000000001E-2</v>
      </c>
      <c r="F236">
        <v>7.4</v>
      </c>
      <c r="G236">
        <v>91.7</v>
      </c>
      <c r="H236">
        <v>484</v>
      </c>
      <c r="I236" s="18">
        <f t="shared" si="140"/>
        <v>644</v>
      </c>
      <c r="J236" t="str">
        <f t="shared" si="112"/>
        <v>11</v>
      </c>
      <c r="K236" t="str">
        <f t="shared" si="141"/>
        <v>J</v>
      </c>
      <c r="L236" t="str">
        <f t="shared" si="142"/>
        <v>C</v>
      </c>
      <c r="M236" t="str">
        <f t="shared" si="143"/>
        <v>04</v>
      </c>
      <c r="N236" t="str">
        <f t="shared" si="120"/>
        <v>F</v>
      </c>
      <c r="O236" s="8">
        <f>VLOOKUP(raw!M236,master!$B$2:$D$17,3,FALSE)</f>
        <v>44781</v>
      </c>
      <c r="P236">
        <f t="shared" si="144"/>
        <v>5</v>
      </c>
      <c r="Q236">
        <f t="shared" si="145"/>
        <v>11</v>
      </c>
      <c r="R236" s="209">
        <f t="shared" si="114"/>
        <v>44821.595011574071</v>
      </c>
      <c r="S236">
        <f t="shared" si="115"/>
        <v>38</v>
      </c>
    </row>
    <row r="237" spans="1:19" hidden="1">
      <c r="A237" s="1">
        <v>44816.601701388892</v>
      </c>
      <c r="B237" t="s">
        <v>244</v>
      </c>
      <c r="C237">
        <v>60</v>
      </c>
      <c r="D237">
        <v>0.61899999999999999</v>
      </c>
      <c r="E237">
        <v>4.2000000000000003E-2</v>
      </c>
      <c r="F237">
        <v>6.8</v>
      </c>
      <c r="G237">
        <v>80</v>
      </c>
      <c r="H237">
        <v>508</v>
      </c>
      <c r="I237" s="18">
        <f t="shared" si="140"/>
        <v>619</v>
      </c>
      <c r="J237" t="str">
        <f t="shared" si="112"/>
        <v>10</v>
      </c>
      <c r="K237" t="str">
        <f t="shared" si="141"/>
        <v>J</v>
      </c>
      <c r="L237" t="str">
        <f t="shared" si="142"/>
        <v>C</v>
      </c>
      <c r="M237" t="str">
        <f t="shared" si="143"/>
        <v>04</v>
      </c>
      <c r="N237" t="str">
        <f t="shared" si="120"/>
        <v>F</v>
      </c>
      <c r="O237" s="8">
        <f>VLOOKUP(raw!M237,master!$B$2:$D$17,3,FALSE)</f>
        <v>44781</v>
      </c>
      <c r="P237">
        <f t="shared" si="144"/>
        <v>5</v>
      </c>
      <c r="Q237">
        <f t="shared" si="145"/>
        <v>10</v>
      </c>
      <c r="R237" s="209">
        <f t="shared" si="114"/>
        <v>44821.601701388892</v>
      </c>
      <c r="S237">
        <f t="shared" si="115"/>
        <v>38</v>
      </c>
    </row>
    <row r="238" spans="1:19" hidden="1">
      <c r="A238" s="1">
        <v>44816.604155092595</v>
      </c>
      <c r="B238" t="s">
        <v>330</v>
      </c>
      <c r="C238">
        <v>60</v>
      </c>
      <c r="D238">
        <v>0.52100000000000002</v>
      </c>
      <c r="E238">
        <v>6.0999999999999999E-2</v>
      </c>
      <c r="F238">
        <v>11.7</v>
      </c>
      <c r="G238">
        <v>73.3</v>
      </c>
      <c r="H238">
        <v>349</v>
      </c>
      <c r="I238" s="18">
        <f t="shared" si="140"/>
        <v>521</v>
      </c>
      <c r="J238" t="str">
        <f t="shared" si="112"/>
        <v>04</v>
      </c>
      <c r="K238" t="str">
        <f t="shared" si="141"/>
        <v>J</v>
      </c>
      <c r="L238" t="str">
        <f t="shared" si="142"/>
        <v>C</v>
      </c>
      <c r="M238" t="str">
        <f t="shared" si="143"/>
        <v>08</v>
      </c>
      <c r="N238" t="str">
        <f t="shared" si="120"/>
        <v>F</v>
      </c>
      <c r="O238" s="8">
        <f>VLOOKUP(raw!M238,master!$B$2:$D$17,3,FALSE)</f>
        <v>44788</v>
      </c>
      <c r="P238">
        <f t="shared" si="144"/>
        <v>4</v>
      </c>
      <c r="Q238">
        <f t="shared" si="145"/>
        <v>4</v>
      </c>
      <c r="R238" s="209">
        <f t="shared" si="114"/>
        <v>44821.604155092595</v>
      </c>
      <c r="S238">
        <f t="shared" si="115"/>
        <v>38</v>
      </c>
    </row>
    <row r="239" spans="1:19" hidden="1">
      <c r="A239" s="1">
        <v>44816.608229166668</v>
      </c>
      <c r="B239" t="s">
        <v>245</v>
      </c>
      <c r="C239">
        <v>60</v>
      </c>
      <c r="D239">
        <v>0.68600000000000005</v>
      </c>
      <c r="E239">
        <v>6.8000000000000005E-2</v>
      </c>
      <c r="F239">
        <v>9.9</v>
      </c>
      <c r="G239">
        <v>73.3</v>
      </c>
      <c r="H239">
        <v>442</v>
      </c>
      <c r="I239" s="18">
        <f t="shared" si="140"/>
        <v>686</v>
      </c>
      <c r="J239" t="str">
        <f t="shared" si="112"/>
        <v>09</v>
      </c>
      <c r="K239" t="str">
        <f t="shared" si="141"/>
        <v>J</v>
      </c>
      <c r="L239" t="str">
        <f t="shared" si="142"/>
        <v>C</v>
      </c>
      <c r="M239" t="str">
        <f t="shared" si="143"/>
        <v>04</v>
      </c>
      <c r="N239" t="str">
        <f t="shared" si="120"/>
        <v>F</v>
      </c>
      <c r="O239" s="8">
        <f>VLOOKUP(raw!M239,master!$B$2:$D$17,3,FALSE)</f>
        <v>44781</v>
      </c>
      <c r="P239">
        <f t="shared" si="144"/>
        <v>5</v>
      </c>
      <c r="Q239">
        <f t="shared" si="145"/>
        <v>9</v>
      </c>
      <c r="R239" s="209">
        <f t="shared" si="114"/>
        <v>44821.608229166668</v>
      </c>
      <c r="S239">
        <f t="shared" si="115"/>
        <v>38</v>
      </c>
    </row>
    <row r="240" spans="1:19" hidden="1">
      <c r="A240" s="1">
        <v>44816.613449074073</v>
      </c>
      <c r="B240" t="s">
        <v>331</v>
      </c>
      <c r="C240">
        <v>60</v>
      </c>
      <c r="D240">
        <v>0.503</v>
      </c>
      <c r="E240">
        <v>5.2999999999999999E-2</v>
      </c>
      <c r="F240">
        <v>10.5</v>
      </c>
      <c r="G240">
        <v>66.7</v>
      </c>
      <c r="H240">
        <v>316</v>
      </c>
      <c r="I240" s="18">
        <f t="shared" si="140"/>
        <v>503</v>
      </c>
      <c r="J240" t="str">
        <f t="shared" si="112"/>
        <v>05</v>
      </c>
      <c r="K240" t="str">
        <f t="shared" si="141"/>
        <v>J</v>
      </c>
      <c r="L240" t="str">
        <f t="shared" si="142"/>
        <v>C</v>
      </c>
      <c r="M240" t="str">
        <f t="shared" si="143"/>
        <v>08</v>
      </c>
      <c r="N240" t="str">
        <f t="shared" si="120"/>
        <v>F</v>
      </c>
      <c r="O240" s="8">
        <f>VLOOKUP(raw!M240,master!$B$2:$D$17,3,FALSE)</f>
        <v>44788</v>
      </c>
      <c r="P240">
        <f t="shared" si="144"/>
        <v>4</v>
      </c>
      <c r="Q240">
        <f t="shared" si="145"/>
        <v>5</v>
      </c>
      <c r="R240" s="209">
        <f t="shared" si="114"/>
        <v>44821.613449074073</v>
      </c>
      <c r="S240">
        <f t="shared" si="115"/>
        <v>38</v>
      </c>
    </row>
    <row r="241" spans="1:19" hidden="1">
      <c r="A241" s="1">
        <v>44816.61546296296</v>
      </c>
      <c r="B241" t="s">
        <v>246</v>
      </c>
      <c r="C241">
        <v>60</v>
      </c>
      <c r="D241">
        <v>0.72299999999999998</v>
      </c>
      <c r="E241">
        <v>4.2999999999999997E-2</v>
      </c>
      <c r="F241">
        <v>6</v>
      </c>
      <c r="G241">
        <v>93.3</v>
      </c>
      <c r="H241">
        <v>499</v>
      </c>
      <c r="I241" s="18">
        <f t="shared" si="140"/>
        <v>723</v>
      </c>
      <c r="J241" t="str">
        <f t="shared" si="112"/>
        <v>08</v>
      </c>
      <c r="K241" t="str">
        <f t="shared" si="141"/>
        <v>J</v>
      </c>
      <c r="L241" t="str">
        <f t="shared" si="142"/>
        <v>C</v>
      </c>
      <c r="M241" t="str">
        <f t="shared" si="143"/>
        <v>04</v>
      </c>
      <c r="N241" t="str">
        <f t="shared" si="120"/>
        <v>F</v>
      </c>
      <c r="O241" s="8">
        <f>VLOOKUP(raw!M241,master!$B$2:$D$17,3,FALSE)</f>
        <v>44781</v>
      </c>
      <c r="P241">
        <f t="shared" si="144"/>
        <v>5</v>
      </c>
      <c r="Q241">
        <f t="shared" si="145"/>
        <v>8</v>
      </c>
      <c r="R241" s="209">
        <f t="shared" si="114"/>
        <v>44821.61546296296</v>
      </c>
      <c r="S241">
        <f t="shared" si="115"/>
        <v>38</v>
      </c>
    </row>
    <row r="242" spans="1:19" hidden="1">
      <c r="A242" s="1">
        <v>44816.62190972222</v>
      </c>
      <c r="B242" t="s">
        <v>247</v>
      </c>
      <c r="C242">
        <v>60</v>
      </c>
      <c r="D242">
        <v>0.70799999999999996</v>
      </c>
      <c r="E242">
        <v>4.2000000000000003E-2</v>
      </c>
      <c r="F242">
        <v>5.9</v>
      </c>
      <c r="G242">
        <v>93.3</v>
      </c>
      <c r="H242">
        <v>480</v>
      </c>
      <c r="I242" s="18">
        <f t="shared" si="140"/>
        <v>708</v>
      </c>
      <c r="J242" t="str">
        <f t="shared" si="112"/>
        <v>07</v>
      </c>
      <c r="K242" t="str">
        <f t="shared" si="141"/>
        <v>J</v>
      </c>
      <c r="L242" t="str">
        <f t="shared" si="142"/>
        <v>C</v>
      </c>
      <c r="M242" t="str">
        <f t="shared" si="143"/>
        <v>04</v>
      </c>
      <c r="N242" t="str">
        <f t="shared" si="120"/>
        <v>F</v>
      </c>
      <c r="O242" s="8">
        <f>VLOOKUP(raw!M242,master!$B$2:$D$17,3,FALSE)</f>
        <v>44781</v>
      </c>
      <c r="P242">
        <f t="shared" si="144"/>
        <v>5</v>
      </c>
      <c r="Q242">
        <f t="shared" si="145"/>
        <v>7</v>
      </c>
      <c r="R242" s="209">
        <f t="shared" si="114"/>
        <v>44821.62190972222</v>
      </c>
      <c r="S242">
        <f t="shared" si="115"/>
        <v>38</v>
      </c>
    </row>
    <row r="243" spans="1:19" hidden="1">
      <c r="A243" s="1">
        <v>44816.623472222222</v>
      </c>
      <c r="B243" t="s">
        <v>332</v>
      </c>
      <c r="C243">
        <v>60</v>
      </c>
      <c r="D243">
        <v>0.504</v>
      </c>
      <c r="E243">
        <v>6.5000000000000002E-2</v>
      </c>
      <c r="F243">
        <v>12.8</v>
      </c>
      <c r="G243">
        <v>58.3</v>
      </c>
      <c r="H243">
        <v>317</v>
      </c>
      <c r="I243" s="18">
        <f t="shared" si="140"/>
        <v>504</v>
      </c>
      <c r="J243" t="str">
        <f t="shared" si="112"/>
        <v>06</v>
      </c>
      <c r="K243" t="str">
        <f t="shared" si="141"/>
        <v>J</v>
      </c>
      <c r="L243" t="str">
        <f t="shared" si="142"/>
        <v>C</v>
      </c>
      <c r="M243" t="str">
        <f t="shared" si="143"/>
        <v>08</v>
      </c>
      <c r="N243" t="str">
        <f t="shared" si="120"/>
        <v>F</v>
      </c>
      <c r="O243" s="8">
        <f>VLOOKUP(raw!M243,master!$B$2:$D$17,3,FALSE)</f>
        <v>44788</v>
      </c>
      <c r="P243">
        <f t="shared" si="144"/>
        <v>4</v>
      </c>
      <c r="Q243">
        <f t="shared" si="145"/>
        <v>6</v>
      </c>
      <c r="R243" s="209">
        <f t="shared" si="114"/>
        <v>44821.623472222222</v>
      </c>
      <c r="S243">
        <f t="shared" si="115"/>
        <v>38</v>
      </c>
    </row>
    <row r="244" spans="1:19" hidden="1">
      <c r="A244" s="1">
        <v>44816.628692129627</v>
      </c>
      <c r="B244" t="s">
        <v>248</v>
      </c>
      <c r="C244">
        <v>60</v>
      </c>
      <c r="D244">
        <v>0.55900000000000005</v>
      </c>
      <c r="E244">
        <v>0.05</v>
      </c>
      <c r="F244">
        <v>8.9</v>
      </c>
      <c r="G244">
        <v>76.7</v>
      </c>
      <c r="H244">
        <v>505</v>
      </c>
      <c r="I244" s="18">
        <f t="shared" si="140"/>
        <v>559</v>
      </c>
      <c r="J244" t="str">
        <f t="shared" si="112"/>
        <v>06</v>
      </c>
      <c r="K244" t="str">
        <f t="shared" si="141"/>
        <v>J</v>
      </c>
      <c r="L244" t="str">
        <f t="shared" si="142"/>
        <v>C</v>
      </c>
      <c r="M244" t="str">
        <f t="shared" si="143"/>
        <v>04</v>
      </c>
      <c r="N244" t="str">
        <f t="shared" si="120"/>
        <v>F</v>
      </c>
      <c r="O244" s="8">
        <f>VLOOKUP(raw!M244,master!$B$2:$D$17,3,FALSE)</f>
        <v>44781</v>
      </c>
      <c r="P244">
        <f t="shared" si="144"/>
        <v>5</v>
      </c>
      <c r="Q244">
        <f t="shared" si="145"/>
        <v>6</v>
      </c>
      <c r="R244" s="209">
        <f t="shared" si="114"/>
        <v>44821.628692129627</v>
      </c>
      <c r="S244">
        <f t="shared" si="115"/>
        <v>38</v>
      </c>
    </row>
    <row r="245" spans="1:19" hidden="1">
      <c r="A245" s="1">
        <v>44816.633171296293</v>
      </c>
      <c r="B245" t="s">
        <v>333</v>
      </c>
      <c r="C245">
        <v>60</v>
      </c>
      <c r="D245">
        <v>0.5</v>
      </c>
      <c r="E245">
        <v>5.6000000000000001E-2</v>
      </c>
      <c r="F245">
        <v>11.2</v>
      </c>
      <c r="G245">
        <v>60</v>
      </c>
      <c r="H245">
        <v>256</v>
      </c>
      <c r="I245" s="18">
        <f t="shared" si="140"/>
        <v>500</v>
      </c>
      <c r="J245" t="str">
        <f t="shared" si="112"/>
        <v>07</v>
      </c>
      <c r="K245" t="str">
        <f t="shared" si="141"/>
        <v>J</v>
      </c>
      <c r="L245" t="str">
        <f t="shared" si="142"/>
        <v>C</v>
      </c>
      <c r="M245" t="str">
        <f t="shared" si="143"/>
        <v>08</v>
      </c>
      <c r="N245" t="str">
        <f t="shared" si="120"/>
        <v>F</v>
      </c>
      <c r="O245" s="8">
        <f>VLOOKUP(raw!M245,master!$B$2:$D$17,3,FALSE)</f>
        <v>44788</v>
      </c>
      <c r="P245">
        <f t="shared" si="144"/>
        <v>4</v>
      </c>
      <c r="Q245">
        <f t="shared" si="145"/>
        <v>7</v>
      </c>
      <c r="R245" s="209">
        <f t="shared" si="114"/>
        <v>44821.633171296293</v>
      </c>
      <c r="S245">
        <f t="shared" si="115"/>
        <v>38</v>
      </c>
    </row>
    <row r="246" spans="1:19" hidden="1">
      <c r="A246" s="1">
        <v>44816.635324074072</v>
      </c>
      <c r="B246" t="s">
        <v>249</v>
      </c>
      <c r="C246">
        <v>60</v>
      </c>
      <c r="D246">
        <v>0.53800000000000003</v>
      </c>
      <c r="E246">
        <v>3.4000000000000002E-2</v>
      </c>
      <c r="F246">
        <v>6.3</v>
      </c>
      <c r="G246">
        <v>86.7</v>
      </c>
      <c r="H246">
        <v>509</v>
      </c>
      <c r="I246" s="18">
        <f t="shared" si="140"/>
        <v>538</v>
      </c>
      <c r="J246" t="str">
        <f t="shared" si="112"/>
        <v>05</v>
      </c>
      <c r="K246" t="str">
        <f t="shared" si="141"/>
        <v>J</v>
      </c>
      <c r="L246" t="str">
        <f t="shared" si="142"/>
        <v>C</v>
      </c>
      <c r="M246" t="str">
        <f t="shared" si="143"/>
        <v>04</v>
      </c>
      <c r="N246" t="str">
        <f t="shared" si="120"/>
        <v>F</v>
      </c>
      <c r="O246" s="8">
        <f>VLOOKUP(raw!M246,master!$B$2:$D$17,3,FALSE)</f>
        <v>44781</v>
      </c>
      <c r="P246">
        <f t="shared" si="144"/>
        <v>5</v>
      </c>
      <c r="Q246">
        <f t="shared" si="145"/>
        <v>5</v>
      </c>
      <c r="R246" s="209">
        <f t="shared" si="114"/>
        <v>44821.635324074072</v>
      </c>
      <c r="S246">
        <f t="shared" si="115"/>
        <v>38</v>
      </c>
    </row>
    <row r="247" spans="1:19" hidden="1">
      <c r="A247" s="1">
        <v>44816.641921296294</v>
      </c>
      <c r="B247" t="s">
        <v>250</v>
      </c>
      <c r="C247">
        <v>60</v>
      </c>
      <c r="D247">
        <v>0.56100000000000005</v>
      </c>
      <c r="E247">
        <v>2.5000000000000001E-2</v>
      </c>
      <c r="F247">
        <v>4.4000000000000004</v>
      </c>
      <c r="G247">
        <v>96.7</v>
      </c>
      <c r="H247">
        <v>539</v>
      </c>
      <c r="I247" s="18">
        <f t="shared" si="140"/>
        <v>561</v>
      </c>
      <c r="J247" t="str">
        <f t="shared" si="112"/>
        <v>04</v>
      </c>
      <c r="K247" t="str">
        <f t="shared" si="141"/>
        <v>J</v>
      </c>
      <c r="L247" t="str">
        <f t="shared" si="142"/>
        <v>C</v>
      </c>
      <c r="M247" t="str">
        <f t="shared" si="143"/>
        <v>04</v>
      </c>
      <c r="N247" t="str">
        <f t="shared" si="120"/>
        <v>F</v>
      </c>
      <c r="O247" s="8">
        <f>VLOOKUP(raw!M247,master!$B$2:$D$17,3,FALSE)</f>
        <v>44781</v>
      </c>
      <c r="P247">
        <f t="shared" si="144"/>
        <v>5</v>
      </c>
      <c r="Q247">
        <f t="shared" si="145"/>
        <v>4</v>
      </c>
      <c r="R247" s="209">
        <f t="shared" si="114"/>
        <v>44821.641921296294</v>
      </c>
      <c r="S247">
        <f t="shared" si="115"/>
        <v>38</v>
      </c>
    </row>
    <row r="248" spans="1:19" hidden="1">
      <c r="A248" s="1">
        <v>44816.644606481481</v>
      </c>
      <c r="B248" t="s">
        <v>334</v>
      </c>
      <c r="C248">
        <v>60</v>
      </c>
      <c r="D248">
        <v>0.47399999999999998</v>
      </c>
      <c r="E248">
        <v>5.3999999999999999E-2</v>
      </c>
      <c r="F248">
        <v>11.5</v>
      </c>
      <c r="G248">
        <v>58.3</v>
      </c>
      <c r="H248">
        <v>283</v>
      </c>
      <c r="I248" s="18">
        <f t="shared" ref="I248:I265" si="146">D248*1000</f>
        <v>474</v>
      </c>
      <c r="J248" t="str">
        <f t="shared" si="112"/>
        <v>08</v>
      </c>
      <c r="K248" t="str">
        <f t="shared" ref="K248:K265" si="147">LEFT(B248,1)</f>
        <v>J</v>
      </c>
      <c r="L248" t="str">
        <f t="shared" ref="L248:L265" si="148">MID(B248,2,1)</f>
        <v>C</v>
      </c>
      <c r="M248" t="str">
        <f t="shared" ref="M248:M265" si="149">MID(B248,3,2)</f>
        <v>08</v>
      </c>
      <c r="N248" t="str">
        <f t="shared" si="120"/>
        <v>F</v>
      </c>
      <c r="O248" s="8">
        <f>VLOOKUP(raw!M248,master!$B$2:$D$17,3,FALSE)</f>
        <v>44788</v>
      </c>
      <c r="P248">
        <f t="shared" ref="P248" si="150">INT((A248-O248)/7)</f>
        <v>4</v>
      </c>
      <c r="Q248">
        <f t="shared" ref="Q248:Q265" si="151">VALUE(J248)</f>
        <v>8</v>
      </c>
      <c r="R248" s="209">
        <f t="shared" si="114"/>
        <v>44821.644606481481</v>
      </c>
      <c r="S248">
        <f t="shared" si="115"/>
        <v>38</v>
      </c>
    </row>
    <row r="249" spans="1:19" hidden="1">
      <c r="A249" s="1">
        <v>44816.648020833331</v>
      </c>
      <c r="B249" t="s">
        <v>251</v>
      </c>
      <c r="C249">
        <v>60</v>
      </c>
      <c r="D249">
        <v>0.55400000000000005</v>
      </c>
      <c r="E249">
        <v>3.9E-2</v>
      </c>
      <c r="F249">
        <v>7</v>
      </c>
      <c r="G249">
        <v>91.7</v>
      </c>
      <c r="H249">
        <v>451</v>
      </c>
      <c r="I249" s="18">
        <f t="shared" si="146"/>
        <v>554</v>
      </c>
      <c r="J249" t="str">
        <f t="shared" ref="J249:J312" si="152">RIGHT(B249,2)</f>
        <v>03</v>
      </c>
      <c r="K249" t="str">
        <f t="shared" si="147"/>
        <v>J</v>
      </c>
      <c r="L249" t="str">
        <f t="shared" si="148"/>
        <v>C</v>
      </c>
      <c r="M249" t="str">
        <f t="shared" si="149"/>
        <v>04</v>
      </c>
      <c r="N249" t="str">
        <f t="shared" si="120"/>
        <v>F</v>
      </c>
      <c r="O249" s="8">
        <f>VLOOKUP(raw!M249,master!$B$2:$D$17,3,FALSE)</f>
        <v>44781</v>
      </c>
      <c r="P249">
        <f>INT((A249-O249)/7)</f>
        <v>5</v>
      </c>
      <c r="Q249">
        <f t="shared" si="151"/>
        <v>3</v>
      </c>
      <c r="R249" s="209">
        <f t="shared" si="114"/>
        <v>44821.648020833331</v>
      </c>
      <c r="S249">
        <f t="shared" si="115"/>
        <v>38</v>
      </c>
    </row>
    <row r="250" spans="1:19" hidden="1">
      <c r="A250" s="1">
        <v>44816.655370370368</v>
      </c>
      <c r="B250" t="s">
        <v>252</v>
      </c>
      <c r="C250">
        <v>60</v>
      </c>
      <c r="D250">
        <v>0.49099999999999999</v>
      </c>
      <c r="E250">
        <v>3.4000000000000002E-2</v>
      </c>
      <c r="F250">
        <v>6.9</v>
      </c>
      <c r="G250">
        <v>83.3</v>
      </c>
      <c r="H250">
        <v>578</v>
      </c>
      <c r="I250" s="18">
        <f t="shared" si="146"/>
        <v>491</v>
      </c>
      <c r="J250" t="str">
        <f t="shared" si="152"/>
        <v>02</v>
      </c>
      <c r="K250" t="str">
        <f t="shared" si="147"/>
        <v>J</v>
      </c>
      <c r="L250" t="str">
        <f t="shared" si="148"/>
        <v>C</v>
      </c>
      <c r="M250" t="str">
        <f t="shared" si="149"/>
        <v>04</v>
      </c>
      <c r="N250" t="str">
        <f t="shared" si="120"/>
        <v>F</v>
      </c>
      <c r="O250" s="8">
        <f>VLOOKUP(raw!M250,master!$B$2:$D$17,3,FALSE)</f>
        <v>44781</v>
      </c>
      <c r="P250">
        <f t="shared" ref="P250:P265" si="153">INT((A250-O250)/7)</f>
        <v>5</v>
      </c>
      <c r="Q250">
        <f t="shared" si="151"/>
        <v>2</v>
      </c>
      <c r="R250" s="209">
        <f t="shared" si="114"/>
        <v>44821.655370370368</v>
      </c>
      <c r="S250">
        <f t="shared" si="115"/>
        <v>38</v>
      </c>
    </row>
    <row r="251" spans="1:19" hidden="1">
      <c r="A251" s="1">
        <v>44816.655555555553</v>
      </c>
      <c r="B251" t="s">
        <v>335</v>
      </c>
      <c r="C251">
        <v>60</v>
      </c>
      <c r="D251">
        <v>0.46700000000000003</v>
      </c>
      <c r="E251">
        <v>5.5E-2</v>
      </c>
      <c r="F251">
        <v>11.7</v>
      </c>
      <c r="G251">
        <v>61.7</v>
      </c>
      <c r="H251">
        <v>250</v>
      </c>
      <c r="I251" s="18">
        <f t="shared" si="146"/>
        <v>467</v>
      </c>
      <c r="J251" t="str">
        <f t="shared" si="152"/>
        <v>09</v>
      </c>
      <c r="K251" t="str">
        <f t="shared" si="147"/>
        <v>J</v>
      </c>
      <c r="L251" t="str">
        <f t="shared" si="148"/>
        <v>C</v>
      </c>
      <c r="M251" t="str">
        <f t="shared" si="149"/>
        <v>08</v>
      </c>
      <c r="N251" t="str">
        <f t="shared" si="120"/>
        <v>F</v>
      </c>
      <c r="O251" s="8">
        <f>VLOOKUP(raw!M251,master!$B$2:$D$17,3,FALSE)</f>
        <v>44788</v>
      </c>
      <c r="P251">
        <f t="shared" si="153"/>
        <v>4</v>
      </c>
      <c r="Q251">
        <f t="shared" si="151"/>
        <v>9</v>
      </c>
      <c r="R251" s="209">
        <f t="shared" si="114"/>
        <v>44821.655555555553</v>
      </c>
      <c r="S251">
        <f t="shared" si="115"/>
        <v>38</v>
      </c>
    </row>
    <row r="252" spans="1:19" hidden="1">
      <c r="A252" s="1">
        <v>44816.661053240743</v>
      </c>
      <c r="B252" t="s">
        <v>253</v>
      </c>
      <c r="C252">
        <v>60</v>
      </c>
      <c r="D252">
        <v>0.55900000000000005</v>
      </c>
      <c r="E252">
        <v>5.7000000000000002E-2</v>
      </c>
      <c r="F252">
        <v>10.199999999999999</v>
      </c>
      <c r="G252">
        <v>90</v>
      </c>
      <c r="H252">
        <v>533</v>
      </c>
      <c r="I252" s="18">
        <f t="shared" si="146"/>
        <v>559</v>
      </c>
      <c r="J252" t="str">
        <f t="shared" si="152"/>
        <v>01</v>
      </c>
      <c r="K252" t="str">
        <f t="shared" si="147"/>
        <v>J</v>
      </c>
      <c r="L252" t="str">
        <f t="shared" si="148"/>
        <v>C</v>
      </c>
      <c r="M252" t="str">
        <f t="shared" si="149"/>
        <v>04</v>
      </c>
      <c r="N252" t="str">
        <f t="shared" si="120"/>
        <v>F</v>
      </c>
      <c r="O252" s="8">
        <f>VLOOKUP(raw!M252,master!$B$2:$D$17,3,FALSE)</f>
        <v>44781</v>
      </c>
      <c r="P252">
        <f t="shared" si="153"/>
        <v>5</v>
      </c>
      <c r="Q252">
        <f t="shared" si="151"/>
        <v>1</v>
      </c>
      <c r="R252" s="209">
        <f t="shared" si="114"/>
        <v>44821.661053240743</v>
      </c>
      <c r="S252">
        <f t="shared" si="115"/>
        <v>38</v>
      </c>
    </row>
    <row r="253" spans="1:19" hidden="1">
      <c r="A253" s="1">
        <v>44816.66741898148</v>
      </c>
      <c r="B253" t="s">
        <v>336</v>
      </c>
      <c r="C253">
        <v>60</v>
      </c>
      <c r="D253">
        <v>0.49399999999999999</v>
      </c>
      <c r="E253">
        <v>5.7000000000000002E-2</v>
      </c>
      <c r="F253">
        <v>11.6</v>
      </c>
      <c r="G253">
        <v>63.3</v>
      </c>
      <c r="H253">
        <v>341</v>
      </c>
      <c r="I253" s="18">
        <f t="shared" si="146"/>
        <v>494</v>
      </c>
      <c r="J253" t="str">
        <f t="shared" si="152"/>
        <v>10</v>
      </c>
      <c r="K253" t="str">
        <f t="shared" si="147"/>
        <v>J</v>
      </c>
      <c r="L253" t="str">
        <f t="shared" si="148"/>
        <v>C</v>
      </c>
      <c r="M253" t="str">
        <f t="shared" si="149"/>
        <v>08</v>
      </c>
      <c r="N253" t="str">
        <f t="shared" si="120"/>
        <v>F</v>
      </c>
      <c r="O253" s="8">
        <f>VLOOKUP(raw!M253,master!$B$2:$D$17,3,FALSE)</f>
        <v>44788</v>
      </c>
      <c r="P253">
        <f t="shared" si="153"/>
        <v>4</v>
      </c>
      <c r="Q253">
        <f t="shared" si="151"/>
        <v>10</v>
      </c>
      <c r="R253" s="209">
        <f t="shared" si="114"/>
        <v>44821.66741898148</v>
      </c>
      <c r="S253">
        <f t="shared" si="115"/>
        <v>38</v>
      </c>
    </row>
    <row r="254" spans="1:19" hidden="1">
      <c r="A254" s="1">
        <v>44816.676805555559</v>
      </c>
      <c r="B254" t="s">
        <v>337</v>
      </c>
      <c r="C254">
        <v>60</v>
      </c>
      <c r="D254">
        <v>0.49</v>
      </c>
      <c r="E254">
        <v>6.9000000000000006E-2</v>
      </c>
      <c r="F254">
        <v>14.1</v>
      </c>
      <c r="G254">
        <v>55</v>
      </c>
      <c r="H254">
        <v>329</v>
      </c>
      <c r="I254" s="18">
        <f t="shared" si="146"/>
        <v>490</v>
      </c>
      <c r="J254" t="str">
        <f t="shared" si="152"/>
        <v>11</v>
      </c>
      <c r="K254" t="str">
        <f t="shared" si="147"/>
        <v>J</v>
      </c>
      <c r="L254" t="str">
        <f t="shared" si="148"/>
        <v>C</v>
      </c>
      <c r="M254" t="str">
        <f t="shared" si="149"/>
        <v>08</v>
      </c>
      <c r="N254" t="str">
        <f t="shared" si="120"/>
        <v>F</v>
      </c>
      <c r="O254" s="8">
        <f>VLOOKUP(raw!M254,master!$B$2:$D$17,3,FALSE)</f>
        <v>44788</v>
      </c>
      <c r="P254">
        <f t="shared" si="153"/>
        <v>4</v>
      </c>
      <c r="Q254">
        <f t="shared" si="151"/>
        <v>11</v>
      </c>
      <c r="R254" s="209">
        <f t="shared" si="114"/>
        <v>44821.676805555559</v>
      </c>
      <c r="S254">
        <f t="shared" si="115"/>
        <v>38</v>
      </c>
    </row>
    <row r="255" spans="1:19" hidden="1">
      <c r="A255" s="1">
        <v>44816.685706018521</v>
      </c>
      <c r="B255" t="s">
        <v>338</v>
      </c>
      <c r="C255">
        <v>60</v>
      </c>
      <c r="D255">
        <v>0.52500000000000002</v>
      </c>
      <c r="E255">
        <v>6.7000000000000004E-2</v>
      </c>
      <c r="F255">
        <v>12.9</v>
      </c>
      <c r="G255">
        <v>58.3</v>
      </c>
      <c r="H255">
        <v>435</v>
      </c>
      <c r="I255" s="18">
        <f t="shared" si="146"/>
        <v>525</v>
      </c>
      <c r="J255" t="str">
        <f t="shared" si="152"/>
        <v>12</v>
      </c>
      <c r="K255" t="str">
        <f t="shared" si="147"/>
        <v>J</v>
      </c>
      <c r="L255" t="str">
        <f t="shared" si="148"/>
        <v>C</v>
      </c>
      <c r="M255" t="str">
        <f t="shared" si="149"/>
        <v>08</v>
      </c>
      <c r="N255" t="str">
        <f t="shared" si="120"/>
        <v>F</v>
      </c>
      <c r="O255" s="8">
        <f>VLOOKUP(raw!M255,master!$B$2:$D$17,3,FALSE)</f>
        <v>44788</v>
      </c>
      <c r="P255">
        <f t="shared" si="153"/>
        <v>4</v>
      </c>
      <c r="Q255">
        <f t="shared" si="151"/>
        <v>12</v>
      </c>
      <c r="R255" s="209">
        <f t="shared" si="114"/>
        <v>44821.685706018521</v>
      </c>
      <c r="S255">
        <f t="shared" si="115"/>
        <v>38</v>
      </c>
    </row>
    <row r="256" spans="1:19" hidden="1">
      <c r="A256" s="1">
        <v>44816.692662037036</v>
      </c>
      <c r="B256" t="s">
        <v>339</v>
      </c>
      <c r="C256">
        <v>60</v>
      </c>
      <c r="D256">
        <v>0.53400000000000003</v>
      </c>
      <c r="E256">
        <v>4.2999999999999997E-2</v>
      </c>
      <c r="F256">
        <v>8</v>
      </c>
      <c r="G256">
        <v>75</v>
      </c>
      <c r="H256">
        <v>446</v>
      </c>
      <c r="I256" s="18">
        <f t="shared" si="146"/>
        <v>534</v>
      </c>
      <c r="J256" t="str">
        <f t="shared" si="152"/>
        <v>13</v>
      </c>
      <c r="K256" t="str">
        <f t="shared" si="147"/>
        <v>J</v>
      </c>
      <c r="L256" t="str">
        <f t="shared" si="148"/>
        <v>C</v>
      </c>
      <c r="M256" t="str">
        <f t="shared" si="149"/>
        <v>08</v>
      </c>
      <c r="N256" t="str">
        <f t="shared" si="120"/>
        <v>F</v>
      </c>
      <c r="O256" s="8">
        <f>VLOOKUP(raw!M256,master!$B$2:$D$17,3,FALSE)</f>
        <v>44788</v>
      </c>
      <c r="P256">
        <f t="shared" si="153"/>
        <v>4</v>
      </c>
      <c r="Q256">
        <f t="shared" si="151"/>
        <v>13</v>
      </c>
      <c r="R256" s="209">
        <f t="shared" si="114"/>
        <v>44821.692662037036</v>
      </c>
      <c r="S256">
        <f t="shared" si="115"/>
        <v>38</v>
      </c>
    </row>
    <row r="257" spans="1:19" hidden="1">
      <c r="A257" s="1">
        <v>44816.699317129627</v>
      </c>
      <c r="B257" t="s">
        <v>340</v>
      </c>
      <c r="C257">
        <v>60</v>
      </c>
      <c r="D257">
        <v>0.51100000000000001</v>
      </c>
      <c r="E257">
        <v>5.8999999999999997E-2</v>
      </c>
      <c r="F257">
        <v>11.5</v>
      </c>
      <c r="G257">
        <v>55</v>
      </c>
      <c r="H257">
        <v>380</v>
      </c>
      <c r="I257" s="18">
        <f t="shared" si="146"/>
        <v>511</v>
      </c>
      <c r="J257" t="str">
        <f t="shared" si="152"/>
        <v>14</v>
      </c>
      <c r="K257" t="str">
        <f t="shared" si="147"/>
        <v>J</v>
      </c>
      <c r="L257" t="str">
        <f t="shared" si="148"/>
        <v>C</v>
      </c>
      <c r="M257" t="str">
        <f t="shared" si="149"/>
        <v>08</v>
      </c>
      <c r="N257" t="str">
        <f t="shared" si="120"/>
        <v>F</v>
      </c>
      <c r="O257" s="8">
        <f>VLOOKUP(raw!M257,master!$B$2:$D$17,3,FALSE)</f>
        <v>44788</v>
      </c>
      <c r="P257">
        <f t="shared" si="153"/>
        <v>4</v>
      </c>
      <c r="Q257">
        <f t="shared" si="151"/>
        <v>14</v>
      </c>
      <c r="R257" s="209">
        <f t="shared" si="114"/>
        <v>44821.699317129627</v>
      </c>
      <c r="S257">
        <f t="shared" si="115"/>
        <v>38</v>
      </c>
    </row>
    <row r="258" spans="1:19" hidden="1">
      <c r="A258" s="1">
        <v>44816.707141203704</v>
      </c>
      <c r="B258" t="s">
        <v>341</v>
      </c>
      <c r="C258">
        <v>60</v>
      </c>
      <c r="D258">
        <v>0.52100000000000002</v>
      </c>
      <c r="E258">
        <v>6.7000000000000004E-2</v>
      </c>
      <c r="F258">
        <v>12.8</v>
      </c>
      <c r="G258">
        <v>60</v>
      </c>
      <c r="H258">
        <v>456</v>
      </c>
      <c r="I258" s="18">
        <f t="shared" si="146"/>
        <v>521</v>
      </c>
      <c r="J258" t="str">
        <f t="shared" si="152"/>
        <v>15</v>
      </c>
      <c r="K258" t="str">
        <f t="shared" si="147"/>
        <v>J</v>
      </c>
      <c r="L258" t="str">
        <f t="shared" si="148"/>
        <v>C</v>
      </c>
      <c r="M258" t="str">
        <f t="shared" si="149"/>
        <v>08</v>
      </c>
      <c r="N258" t="str">
        <f t="shared" si="120"/>
        <v>F</v>
      </c>
      <c r="O258" s="8">
        <f>VLOOKUP(raw!M258,master!$B$2:$D$17,3,FALSE)</f>
        <v>44788</v>
      </c>
      <c r="P258">
        <f t="shared" si="153"/>
        <v>4</v>
      </c>
      <c r="Q258">
        <f t="shared" si="151"/>
        <v>15</v>
      </c>
      <c r="R258" s="209">
        <f t="shared" si="114"/>
        <v>44821.707141203704</v>
      </c>
      <c r="S258">
        <f t="shared" si="115"/>
        <v>38</v>
      </c>
    </row>
    <row r="259" spans="1:19" hidden="1">
      <c r="A259" s="1">
        <v>44816.713634259257</v>
      </c>
      <c r="B259" t="s">
        <v>342</v>
      </c>
      <c r="C259">
        <v>60</v>
      </c>
      <c r="D259">
        <v>0.50800000000000001</v>
      </c>
      <c r="E259">
        <v>5.3999999999999999E-2</v>
      </c>
      <c r="F259">
        <v>10.7</v>
      </c>
      <c r="G259">
        <v>66.7</v>
      </c>
      <c r="H259">
        <v>423</v>
      </c>
      <c r="I259" s="18">
        <f t="shared" si="146"/>
        <v>508</v>
      </c>
      <c r="J259" t="str">
        <f t="shared" si="152"/>
        <v>16</v>
      </c>
      <c r="K259" t="str">
        <f t="shared" si="147"/>
        <v>J</v>
      </c>
      <c r="L259" t="str">
        <f t="shared" si="148"/>
        <v>C</v>
      </c>
      <c r="M259" t="str">
        <f t="shared" si="149"/>
        <v>08</v>
      </c>
      <c r="N259" t="str">
        <f t="shared" si="120"/>
        <v>F</v>
      </c>
      <c r="O259" s="8">
        <f>VLOOKUP(raw!M259,master!$B$2:$D$17,3,FALSE)</f>
        <v>44788</v>
      </c>
      <c r="P259">
        <f t="shared" si="153"/>
        <v>4</v>
      </c>
      <c r="Q259">
        <f t="shared" si="151"/>
        <v>16</v>
      </c>
      <c r="R259" s="209">
        <f t="shared" si="114"/>
        <v>44821.713634259257</v>
      </c>
      <c r="S259">
        <f t="shared" si="115"/>
        <v>38</v>
      </c>
    </row>
    <row r="260" spans="1:19" hidden="1">
      <c r="A260" s="1">
        <v>44816.720729166664</v>
      </c>
      <c r="B260" t="s">
        <v>343</v>
      </c>
      <c r="C260">
        <v>20</v>
      </c>
      <c r="D260">
        <v>0.69199999999999995</v>
      </c>
      <c r="E260">
        <v>8.1000000000000003E-2</v>
      </c>
      <c r="F260">
        <v>11.7</v>
      </c>
      <c r="G260">
        <v>65</v>
      </c>
      <c r="H260">
        <v>407</v>
      </c>
      <c r="I260" s="18">
        <f t="shared" si="146"/>
        <v>692</v>
      </c>
      <c r="J260" t="str">
        <f t="shared" si="152"/>
        <v>07</v>
      </c>
      <c r="K260" t="str">
        <f t="shared" si="147"/>
        <v>J</v>
      </c>
      <c r="L260" t="str">
        <f t="shared" si="148"/>
        <v>C</v>
      </c>
      <c r="M260" t="str">
        <f t="shared" si="149"/>
        <v>08</v>
      </c>
      <c r="N260" t="str">
        <f t="shared" si="120"/>
        <v>M</v>
      </c>
      <c r="O260" s="8">
        <f>VLOOKUP(raw!M260,master!$B$2:$D$17,3,FALSE)</f>
        <v>44788</v>
      </c>
      <c r="P260">
        <f t="shared" si="153"/>
        <v>4</v>
      </c>
      <c r="Q260">
        <f t="shared" si="151"/>
        <v>7</v>
      </c>
      <c r="R260" s="209">
        <f t="shared" ref="R260:R323" si="154">A260-WEEKDAY(A260)+7</f>
        <v>44821.720729166664</v>
      </c>
      <c r="S260">
        <f t="shared" ref="S260:S323" si="155">WEEKNUM(R260)</f>
        <v>38</v>
      </c>
    </row>
    <row r="261" spans="1:19" hidden="1">
      <c r="A261" s="1">
        <v>44816.723506944443</v>
      </c>
      <c r="B261" t="s">
        <v>344</v>
      </c>
      <c r="C261">
        <v>20</v>
      </c>
      <c r="D261">
        <v>0.65100000000000002</v>
      </c>
      <c r="E261">
        <v>8.2000000000000003E-2</v>
      </c>
      <c r="F261">
        <v>12.6</v>
      </c>
      <c r="G261">
        <v>50</v>
      </c>
      <c r="H261">
        <v>456</v>
      </c>
      <c r="I261" s="18">
        <f t="shared" si="146"/>
        <v>651</v>
      </c>
      <c r="J261" t="str">
        <f t="shared" si="152"/>
        <v>06</v>
      </c>
      <c r="K261" t="str">
        <f t="shared" si="147"/>
        <v>J</v>
      </c>
      <c r="L261" t="str">
        <f t="shared" si="148"/>
        <v>C</v>
      </c>
      <c r="M261" t="str">
        <f t="shared" si="149"/>
        <v>08</v>
      </c>
      <c r="N261" t="str">
        <f t="shared" si="120"/>
        <v>M</v>
      </c>
      <c r="O261" s="8">
        <f>VLOOKUP(raw!M261,master!$B$2:$D$17,3,FALSE)</f>
        <v>44788</v>
      </c>
      <c r="P261">
        <f t="shared" si="153"/>
        <v>4</v>
      </c>
      <c r="Q261">
        <f t="shared" si="151"/>
        <v>6</v>
      </c>
      <c r="R261" s="209">
        <f t="shared" si="154"/>
        <v>44821.723506944443</v>
      </c>
      <c r="S261">
        <f t="shared" si="155"/>
        <v>38</v>
      </c>
    </row>
    <row r="262" spans="1:19" hidden="1">
      <c r="A262" s="1">
        <v>44816.726666666669</v>
      </c>
      <c r="B262" t="s">
        <v>345</v>
      </c>
      <c r="C262">
        <v>20</v>
      </c>
      <c r="D262">
        <v>0.64600000000000002</v>
      </c>
      <c r="E262">
        <v>6.3E-2</v>
      </c>
      <c r="F262">
        <v>9.8000000000000007</v>
      </c>
      <c r="G262">
        <v>65</v>
      </c>
      <c r="H262">
        <v>471</v>
      </c>
      <c r="I262" s="18">
        <f t="shared" si="146"/>
        <v>646</v>
      </c>
      <c r="J262" t="str">
        <f t="shared" si="152"/>
        <v>05</v>
      </c>
      <c r="K262" t="str">
        <f t="shared" si="147"/>
        <v>J</v>
      </c>
      <c r="L262" t="str">
        <f t="shared" si="148"/>
        <v>C</v>
      </c>
      <c r="M262" t="str">
        <f t="shared" si="149"/>
        <v>08</v>
      </c>
      <c r="N262" t="str">
        <f t="shared" si="120"/>
        <v>M</v>
      </c>
      <c r="O262" s="8">
        <f>VLOOKUP(raw!M262,master!$B$2:$D$17,3,FALSE)</f>
        <v>44788</v>
      </c>
      <c r="P262">
        <f t="shared" si="153"/>
        <v>4</v>
      </c>
      <c r="Q262">
        <f t="shared" si="151"/>
        <v>5</v>
      </c>
      <c r="R262" s="209">
        <f t="shared" si="154"/>
        <v>44821.726666666669</v>
      </c>
      <c r="S262">
        <f t="shared" si="155"/>
        <v>38</v>
      </c>
    </row>
    <row r="263" spans="1:19" hidden="1">
      <c r="A263" s="1">
        <v>44816.729143518518</v>
      </c>
      <c r="B263" t="s">
        <v>346</v>
      </c>
      <c r="C263">
        <v>4</v>
      </c>
      <c r="D263">
        <v>0.63800000000000001</v>
      </c>
      <c r="E263">
        <v>7.2999999999999995E-2</v>
      </c>
      <c r="F263">
        <v>11.4</v>
      </c>
      <c r="G263">
        <v>50</v>
      </c>
      <c r="H263">
        <v>655</v>
      </c>
      <c r="I263" s="18">
        <f t="shared" si="146"/>
        <v>638</v>
      </c>
      <c r="J263" t="str">
        <f t="shared" si="152"/>
        <v>04</v>
      </c>
      <c r="K263" t="str">
        <f t="shared" si="147"/>
        <v>J</v>
      </c>
      <c r="L263" t="str">
        <f t="shared" si="148"/>
        <v>C</v>
      </c>
      <c r="M263" t="str">
        <f t="shared" si="149"/>
        <v>08</v>
      </c>
      <c r="N263" t="str">
        <f t="shared" si="120"/>
        <v>M</v>
      </c>
      <c r="O263" s="8">
        <f>VLOOKUP(raw!M263,master!$B$2:$D$17,3,FALSE)</f>
        <v>44788</v>
      </c>
      <c r="P263">
        <f t="shared" si="153"/>
        <v>4</v>
      </c>
      <c r="Q263">
        <f t="shared" si="151"/>
        <v>4</v>
      </c>
      <c r="R263" s="209">
        <f t="shared" si="154"/>
        <v>44821.729143518518</v>
      </c>
      <c r="S263">
        <f t="shared" si="155"/>
        <v>38</v>
      </c>
    </row>
    <row r="264" spans="1:19" hidden="1">
      <c r="A264" s="1">
        <v>44819.344722222224</v>
      </c>
      <c r="B264" t="s">
        <v>347</v>
      </c>
      <c r="C264">
        <v>60</v>
      </c>
      <c r="D264">
        <v>0.48499999999999999</v>
      </c>
      <c r="E264">
        <v>6.8000000000000005E-2</v>
      </c>
      <c r="F264">
        <v>13.9</v>
      </c>
      <c r="G264">
        <v>53.3</v>
      </c>
      <c r="H264">
        <v>324</v>
      </c>
      <c r="I264" s="18">
        <f t="shared" si="146"/>
        <v>485</v>
      </c>
      <c r="J264" t="str">
        <f t="shared" si="152"/>
        <v>01</v>
      </c>
      <c r="K264" t="str">
        <f t="shared" si="147"/>
        <v>J</v>
      </c>
      <c r="L264" t="str">
        <f t="shared" si="148"/>
        <v>C</v>
      </c>
      <c r="M264" t="str">
        <f t="shared" si="149"/>
        <v>10</v>
      </c>
      <c r="N264" t="str">
        <f t="shared" ref="N264:N327" si="156">MID(B264,5,1)</f>
        <v>F</v>
      </c>
      <c r="O264" s="8">
        <f>VLOOKUP(raw!M264,master!$B$2:$D$17,3,FALSE)</f>
        <v>44791</v>
      </c>
      <c r="P264">
        <f t="shared" si="153"/>
        <v>4</v>
      </c>
      <c r="Q264">
        <f t="shared" si="151"/>
        <v>1</v>
      </c>
      <c r="R264" s="209">
        <f t="shared" si="154"/>
        <v>44821.344722222224</v>
      </c>
      <c r="S264">
        <f t="shared" si="155"/>
        <v>38</v>
      </c>
    </row>
    <row r="265" spans="1:19" hidden="1">
      <c r="A265" s="1">
        <v>44819.354513888888</v>
      </c>
      <c r="B265" t="s">
        <v>348</v>
      </c>
      <c r="C265">
        <v>60</v>
      </c>
      <c r="D265">
        <v>0.503</v>
      </c>
      <c r="E265">
        <v>8.3000000000000004E-2</v>
      </c>
      <c r="F265">
        <v>16.600000000000001</v>
      </c>
      <c r="G265">
        <v>46.7</v>
      </c>
      <c r="H265">
        <v>286</v>
      </c>
      <c r="I265" s="18">
        <f t="shared" si="146"/>
        <v>503</v>
      </c>
      <c r="J265" t="str">
        <f t="shared" si="152"/>
        <v>02</v>
      </c>
      <c r="K265" t="str">
        <f t="shared" si="147"/>
        <v>J</v>
      </c>
      <c r="L265" t="str">
        <f t="shared" si="148"/>
        <v>C</v>
      </c>
      <c r="M265" t="str">
        <f t="shared" si="149"/>
        <v>10</v>
      </c>
      <c r="N265" t="str">
        <f t="shared" si="156"/>
        <v>F</v>
      </c>
      <c r="O265" s="8">
        <f>VLOOKUP(raw!M265,master!$B$2:$D$17,3,FALSE)</f>
        <v>44791</v>
      </c>
      <c r="P265">
        <f t="shared" si="153"/>
        <v>4</v>
      </c>
      <c r="Q265">
        <f t="shared" si="151"/>
        <v>2</v>
      </c>
      <c r="R265" s="209">
        <f t="shared" si="154"/>
        <v>44821.354513888888</v>
      </c>
      <c r="S265">
        <f t="shared" si="155"/>
        <v>38</v>
      </c>
    </row>
    <row r="266" spans="1:19" hidden="1">
      <c r="A266" s="1">
        <v>44819.365324074075</v>
      </c>
      <c r="B266" t="s">
        <v>349</v>
      </c>
      <c r="C266">
        <v>60</v>
      </c>
      <c r="D266">
        <v>0.51500000000000001</v>
      </c>
      <c r="E266">
        <v>6.6000000000000003E-2</v>
      </c>
      <c r="F266">
        <v>12.8</v>
      </c>
      <c r="G266">
        <v>58.3</v>
      </c>
      <c r="H266">
        <v>341</v>
      </c>
      <c r="I266" s="18">
        <f t="shared" ref="I266:I286" si="157">D266*1000</f>
        <v>515</v>
      </c>
      <c r="J266" t="str">
        <f t="shared" si="152"/>
        <v>03</v>
      </c>
      <c r="K266" t="str">
        <f t="shared" ref="K266:K286" si="158">LEFT(B266,1)</f>
        <v>J</v>
      </c>
      <c r="L266" t="str">
        <f t="shared" ref="L266:L286" si="159">MID(B266,2,1)</f>
        <v>C</v>
      </c>
      <c r="M266" t="str">
        <f t="shared" ref="M266:M286" si="160">MID(B266,3,2)</f>
        <v>10</v>
      </c>
      <c r="N266" t="str">
        <f t="shared" si="156"/>
        <v>F</v>
      </c>
      <c r="O266" s="8">
        <f>VLOOKUP(raw!M266,master!$B$2:$D$17,3,FALSE)</f>
        <v>44791</v>
      </c>
      <c r="P266">
        <f>INT((A266-O266)/7)</f>
        <v>4</v>
      </c>
      <c r="Q266">
        <f t="shared" ref="Q266:Q286" si="161">VALUE(J266)</f>
        <v>3</v>
      </c>
      <c r="R266" s="209">
        <f t="shared" si="154"/>
        <v>44821.365324074075</v>
      </c>
      <c r="S266">
        <f t="shared" si="155"/>
        <v>38</v>
      </c>
    </row>
    <row r="267" spans="1:19" hidden="1">
      <c r="A267" s="1">
        <v>44819.374502314815</v>
      </c>
      <c r="B267" t="s">
        <v>350</v>
      </c>
      <c r="C267">
        <v>60</v>
      </c>
      <c r="D267">
        <v>0.499</v>
      </c>
      <c r="E267">
        <v>7.0000000000000007E-2</v>
      </c>
      <c r="F267">
        <v>14</v>
      </c>
      <c r="G267">
        <v>56.7</v>
      </c>
      <c r="H267">
        <v>350</v>
      </c>
      <c r="I267" s="18">
        <f t="shared" si="157"/>
        <v>499</v>
      </c>
      <c r="J267" t="str">
        <f t="shared" si="152"/>
        <v>04</v>
      </c>
      <c r="K267" t="str">
        <f t="shared" si="158"/>
        <v>J</v>
      </c>
      <c r="L267" t="str">
        <f t="shared" si="159"/>
        <v>C</v>
      </c>
      <c r="M267" t="str">
        <f t="shared" si="160"/>
        <v>10</v>
      </c>
      <c r="N267" t="str">
        <f t="shared" si="156"/>
        <v>F</v>
      </c>
      <c r="O267" s="8">
        <f>VLOOKUP(raw!M267,master!$B$2:$D$17,3,FALSE)</f>
        <v>44791</v>
      </c>
      <c r="P267">
        <f t="shared" ref="P267:P270" si="162">INT((A267-O267)/7)</f>
        <v>4</v>
      </c>
      <c r="Q267">
        <f t="shared" si="161"/>
        <v>4</v>
      </c>
      <c r="R267" s="209">
        <f t="shared" si="154"/>
        <v>44821.374502314815</v>
      </c>
      <c r="S267">
        <f t="shared" si="155"/>
        <v>38</v>
      </c>
    </row>
    <row r="268" spans="1:19" hidden="1">
      <c r="A268" s="1">
        <v>44819.383946759262</v>
      </c>
      <c r="B268" t="s">
        <v>351</v>
      </c>
      <c r="C268">
        <v>60</v>
      </c>
      <c r="D268">
        <v>0.50800000000000001</v>
      </c>
      <c r="E268">
        <v>0.06</v>
      </c>
      <c r="F268">
        <v>11.9</v>
      </c>
      <c r="G268">
        <v>58.3</v>
      </c>
      <c r="H268">
        <v>350</v>
      </c>
      <c r="I268" s="18">
        <f t="shared" si="157"/>
        <v>508</v>
      </c>
      <c r="J268" t="str">
        <f t="shared" si="152"/>
        <v>05</v>
      </c>
      <c r="K268" t="str">
        <f t="shared" si="158"/>
        <v>J</v>
      </c>
      <c r="L268" t="str">
        <f t="shared" si="159"/>
        <v>C</v>
      </c>
      <c r="M268" t="str">
        <f t="shared" si="160"/>
        <v>10</v>
      </c>
      <c r="N268" t="str">
        <f t="shared" si="156"/>
        <v>F</v>
      </c>
      <c r="O268" s="8">
        <f>VLOOKUP(raw!M268,master!$B$2:$D$17,3,FALSE)</f>
        <v>44791</v>
      </c>
      <c r="P268">
        <f t="shared" si="162"/>
        <v>4</v>
      </c>
      <c r="Q268">
        <f t="shared" si="161"/>
        <v>5</v>
      </c>
      <c r="R268" s="209">
        <f t="shared" si="154"/>
        <v>44821.383946759262</v>
      </c>
      <c r="S268">
        <f t="shared" si="155"/>
        <v>38</v>
      </c>
    </row>
    <row r="269" spans="1:19" hidden="1">
      <c r="A269" s="1">
        <v>44819.392824074072</v>
      </c>
      <c r="B269" t="s">
        <v>352</v>
      </c>
      <c r="C269">
        <v>60</v>
      </c>
      <c r="D269">
        <v>0.497</v>
      </c>
      <c r="E269">
        <v>5.6000000000000001E-2</v>
      </c>
      <c r="F269">
        <v>11.4</v>
      </c>
      <c r="G269">
        <v>60</v>
      </c>
      <c r="H269">
        <v>392</v>
      </c>
      <c r="I269" s="18">
        <f t="shared" si="157"/>
        <v>497</v>
      </c>
      <c r="J269" t="str">
        <f t="shared" si="152"/>
        <v>06</v>
      </c>
      <c r="K269" t="str">
        <f t="shared" si="158"/>
        <v>J</v>
      </c>
      <c r="L269" t="str">
        <f t="shared" si="159"/>
        <v>C</v>
      </c>
      <c r="M269" t="str">
        <f t="shared" si="160"/>
        <v>10</v>
      </c>
      <c r="N269" t="str">
        <f t="shared" si="156"/>
        <v>F</v>
      </c>
      <c r="O269" s="8">
        <f>VLOOKUP(raw!M269,master!$B$2:$D$17,3,FALSE)</f>
        <v>44791</v>
      </c>
      <c r="P269">
        <f t="shared" si="162"/>
        <v>4</v>
      </c>
      <c r="Q269">
        <f t="shared" si="161"/>
        <v>6</v>
      </c>
      <c r="R269" s="209">
        <f t="shared" si="154"/>
        <v>44821.392824074072</v>
      </c>
      <c r="S269">
        <f t="shared" si="155"/>
        <v>38</v>
      </c>
    </row>
    <row r="270" spans="1:19" hidden="1">
      <c r="A270" s="1">
        <v>44819.401226851849</v>
      </c>
      <c r="B270" t="s">
        <v>353</v>
      </c>
      <c r="C270">
        <v>60</v>
      </c>
      <c r="D270">
        <v>0.505</v>
      </c>
      <c r="E270">
        <v>4.8000000000000001E-2</v>
      </c>
      <c r="F270">
        <v>9.6</v>
      </c>
      <c r="G270">
        <v>68.3</v>
      </c>
      <c r="H270">
        <v>350</v>
      </c>
      <c r="I270" s="18">
        <f t="shared" si="157"/>
        <v>505</v>
      </c>
      <c r="J270" t="str">
        <f t="shared" si="152"/>
        <v>07</v>
      </c>
      <c r="K270" t="str">
        <f t="shared" si="158"/>
        <v>J</v>
      </c>
      <c r="L270" t="str">
        <f t="shared" si="159"/>
        <v>C</v>
      </c>
      <c r="M270" t="str">
        <f t="shared" si="160"/>
        <v>10</v>
      </c>
      <c r="N270" t="str">
        <f t="shared" si="156"/>
        <v>F</v>
      </c>
      <c r="O270" s="8">
        <f>VLOOKUP(raw!M270,master!$B$2:$D$17,3,FALSE)</f>
        <v>44791</v>
      </c>
      <c r="P270">
        <f t="shared" si="162"/>
        <v>4</v>
      </c>
      <c r="Q270">
        <f t="shared" si="161"/>
        <v>7</v>
      </c>
      <c r="R270" s="209">
        <f t="shared" si="154"/>
        <v>44821.401226851849</v>
      </c>
      <c r="S270">
        <f t="shared" si="155"/>
        <v>38</v>
      </c>
    </row>
    <row r="271" spans="1:19" hidden="1">
      <c r="A271" s="1">
        <v>44819.410254629627</v>
      </c>
      <c r="B271" t="s">
        <v>354</v>
      </c>
      <c r="C271">
        <v>60</v>
      </c>
      <c r="D271">
        <v>0.50900000000000001</v>
      </c>
      <c r="E271">
        <v>6.3E-2</v>
      </c>
      <c r="F271">
        <v>12.5</v>
      </c>
      <c r="G271">
        <v>40</v>
      </c>
      <c r="H271">
        <v>328</v>
      </c>
      <c r="I271" s="18">
        <f t="shared" si="157"/>
        <v>509</v>
      </c>
      <c r="J271" t="str">
        <f t="shared" si="152"/>
        <v>08</v>
      </c>
      <c r="K271" t="str">
        <f t="shared" si="158"/>
        <v>J</v>
      </c>
      <c r="L271" t="str">
        <f t="shared" si="159"/>
        <v>C</v>
      </c>
      <c r="M271" t="str">
        <f t="shared" si="160"/>
        <v>10</v>
      </c>
      <c r="N271" t="str">
        <f t="shared" si="156"/>
        <v>F</v>
      </c>
      <c r="O271" s="8">
        <f>VLOOKUP(raw!M271,master!$B$2:$D$17,3,FALSE)</f>
        <v>44791</v>
      </c>
      <c r="P271">
        <f>INT((A271-O271)/7)</f>
        <v>4</v>
      </c>
      <c r="Q271">
        <f t="shared" si="161"/>
        <v>8</v>
      </c>
      <c r="R271" s="209">
        <f t="shared" si="154"/>
        <v>44821.410254629627</v>
      </c>
      <c r="S271">
        <f t="shared" si="155"/>
        <v>38</v>
      </c>
    </row>
    <row r="272" spans="1:19" hidden="1">
      <c r="A272" s="1">
        <v>44819.420023148145</v>
      </c>
      <c r="B272" t="s">
        <v>355</v>
      </c>
      <c r="C272">
        <v>20</v>
      </c>
      <c r="D272">
        <v>0.67700000000000005</v>
      </c>
      <c r="E272">
        <v>5.8999999999999997E-2</v>
      </c>
      <c r="F272">
        <v>8.8000000000000007</v>
      </c>
      <c r="G272">
        <v>75</v>
      </c>
      <c r="H272">
        <v>344</v>
      </c>
      <c r="I272" s="18">
        <f t="shared" si="157"/>
        <v>677</v>
      </c>
      <c r="J272" t="str">
        <f t="shared" si="152"/>
        <v>05</v>
      </c>
      <c r="K272" t="str">
        <f t="shared" si="158"/>
        <v>J</v>
      </c>
      <c r="L272" t="str">
        <f t="shared" si="159"/>
        <v>C</v>
      </c>
      <c r="M272" t="str">
        <f t="shared" si="160"/>
        <v>10</v>
      </c>
      <c r="N272" t="str">
        <f t="shared" si="156"/>
        <v>M</v>
      </c>
      <c r="O272" s="8">
        <f>VLOOKUP(raw!M272,master!$B$2:$D$17,3,FALSE)</f>
        <v>44791</v>
      </c>
      <c r="P272">
        <f t="shared" ref="P272:P286" si="163">INT((A272-O272)/7)</f>
        <v>4</v>
      </c>
      <c r="Q272">
        <f t="shared" si="161"/>
        <v>5</v>
      </c>
      <c r="R272" s="209">
        <f t="shared" si="154"/>
        <v>44821.420023148145</v>
      </c>
      <c r="S272">
        <f t="shared" si="155"/>
        <v>38</v>
      </c>
    </row>
    <row r="273" spans="1:19" hidden="1">
      <c r="A273" s="1">
        <v>44819.424039351848</v>
      </c>
      <c r="B273" t="s">
        <v>356</v>
      </c>
      <c r="C273">
        <v>20</v>
      </c>
      <c r="D273">
        <v>0.68600000000000005</v>
      </c>
      <c r="E273">
        <v>7.2999999999999995E-2</v>
      </c>
      <c r="F273">
        <v>10.6</v>
      </c>
      <c r="G273">
        <v>65</v>
      </c>
      <c r="H273">
        <v>308</v>
      </c>
      <c r="I273" s="18">
        <f t="shared" si="157"/>
        <v>686</v>
      </c>
      <c r="J273" t="str">
        <f t="shared" si="152"/>
        <v>07</v>
      </c>
      <c r="K273" t="str">
        <f t="shared" si="158"/>
        <v>J</v>
      </c>
      <c r="L273" t="str">
        <f t="shared" si="159"/>
        <v>C</v>
      </c>
      <c r="M273" t="str">
        <f t="shared" si="160"/>
        <v>10</v>
      </c>
      <c r="N273" t="str">
        <f t="shared" si="156"/>
        <v>M</v>
      </c>
      <c r="O273" s="8">
        <f>VLOOKUP(raw!M273,master!$B$2:$D$17,3,FALSE)</f>
        <v>44791</v>
      </c>
      <c r="P273">
        <f t="shared" si="163"/>
        <v>4</v>
      </c>
      <c r="Q273">
        <f t="shared" si="161"/>
        <v>7</v>
      </c>
      <c r="R273" s="209">
        <f t="shared" si="154"/>
        <v>44821.424039351848</v>
      </c>
      <c r="S273">
        <f t="shared" si="155"/>
        <v>38</v>
      </c>
    </row>
    <row r="274" spans="1:19" hidden="1">
      <c r="A274" s="1">
        <v>44819.428020833337</v>
      </c>
      <c r="B274" t="s">
        <v>357</v>
      </c>
      <c r="C274">
        <v>60</v>
      </c>
      <c r="D274">
        <v>0.496</v>
      </c>
      <c r="E274">
        <v>6.3E-2</v>
      </c>
      <c r="F274">
        <v>12.8</v>
      </c>
      <c r="G274">
        <v>50</v>
      </c>
      <c r="H274">
        <v>384</v>
      </c>
      <c r="I274" s="18">
        <f t="shared" si="157"/>
        <v>496</v>
      </c>
      <c r="J274" t="str">
        <f t="shared" si="152"/>
        <v>13</v>
      </c>
      <c r="K274" t="str">
        <f t="shared" si="158"/>
        <v>J</v>
      </c>
      <c r="L274" t="str">
        <f t="shared" si="159"/>
        <v>C</v>
      </c>
      <c r="M274" t="str">
        <f t="shared" si="160"/>
        <v>10</v>
      </c>
      <c r="N274" t="str">
        <f t="shared" si="156"/>
        <v>F</v>
      </c>
      <c r="O274" s="8">
        <f>VLOOKUP(raw!M274,master!$B$2:$D$17,3,FALSE)</f>
        <v>44791</v>
      </c>
      <c r="P274">
        <f t="shared" si="163"/>
        <v>4</v>
      </c>
      <c r="Q274">
        <f t="shared" si="161"/>
        <v>13</v>
      </c>
      <c r="R274" s="209">
        <f t="shared" si="154"/>
        <v>44821.428020833337</v>
      </c>
      <c r="S274">
        <f t="shared" si="155"/>
        <v>38</v>
      </c>
    </row>
    <row r="275" spans="1:19" hidden="1">
      <c r="A275" s="1">
        <v>44819.436064814814</v>
      </c>
      <c r="B275" t="s">
        <v>358</v>
      </c>
      <c r="C275">
        <v>60</v>
      </c>
      <c r="D275">
        <v>0.51600000000000001</v>
      </c>
      <c r="E275">
        <v>5.8000000000000003E-2</v>
      </c>
      <c r="F275">
        <v>11.2</v>
      </c>
      <c r="G275">
        <v>63.3</v>
      </c>
      <c r="H275">
        <v>372</v>
      </c>
      <c r="I275" s="18">
        <f t="shared" si="157"/>
        <v>516</v>
      </c>
      <c r="J275" t="str">
        <f t="shared" si="152"/>
        <v>14</v>
      </c>
      <c r="K275" t="str">
        <f t="shared" si="158"/>
        <v>J</v>
      </c>
      <c r="L275" t="str">
        <f t="shared" si="159"/>
        <v>C</v>
      </c>
      <c r="M275" t="str">
        <f t="shared" si="160"/>
        <v>10</v>
      </c>
      <c r="N275" t="str">
        <f t="shared" si="156"/>
        <v>F</v>
      </c>
      <c r="O275" s="8">
        <f>VLOOKUP(raw!M275,master!$B$2:$D$17,3,FALSE)</f>
        <v>44791</v>
      </c>
      <c r="P275">
        <f t="shared" si="163"/>
        <v>4</v>
      </c>
      <c r="Q275">
        <f t="shared" si="161"/>
        <v>14</v>
      </c>
      <c r="R275" s="209">
        <f t="shared" si="154"/>
        <v>44821.436064814814</v>
      </c>
      <c r="S275">
        <f t="shared" si="155"/>
        <v>38</v>
      </c>
    </row>
    <row r="276" spans="1:19" hidden="1">
      <c r="A276" s="1">
        <v>44819.444768518515</v>
      </c>
      <c r="B276" t="s">
        <v>359</v>
      </c>
      <c r="C276">
        <v>60</v>
      </c>
      <c r="D276">
        <v>0.499</v>
      </c>
      <c r="E276">
        <v>5.7000000000000002E-2</v>
      </c>
      <c r="F276">
        <v>11.4</v>
      </c>
      <c r="G276">
        <v>58.3</v>
      </c>
      <c r="H276">
        <v>403</v>
      </c>
      <c r="I276" s="18">
        <f t="shared" si="157"/>
        <v>499</v>
      </c>
      <c r="J276" t="str">
        <f t="shared" si="152"/>
        <v>15</v>
      </c>
      <c r="K276" t="str">
        <f t="shared" si="158"/>
        <v>J</v>
      </c>
      <c r="L276" t="str">
        <f t="shared" si="159"/>
        <v>C</v>
      </c>
      <c r="M276" t="str">
        <f t="shared" si="160"/>
        <v>10</v>
      </c>
      <c r="N276" t="str">
        <f t="shared" si="156"/>
        <v>F</v>
      </c>
      <c r="O276" s="8">
        <f>VLOOKUP(raw!M276,master!$B$2:$D$17,3,FALSE)</f>
        <v>44791</v>
      </c>
      <c r="P276">
        <f t="shared" si="163"/>
        <v>4</v>
      </c>
      <c r="Q276">
        <f t="shared" si="161"/>
        <v>15</v>
      </c>
      <c r="R276" s="209">
        <f t="shared" si="154"/>
        <v>44821.444768518515</v>
      </c>
      <c r="S276">
        <f t="shared" si="155"/>
        <v>38</v>
      </c>
    </row>
    <row r="277" spans="1:19" hidden="1">
      <c r="A277" s="1">
        <v>44819.452951388892</v>
      </c>
      <c r="B277" t="s">
        <v>360</v>
      </c>
      <c r="C277">
        <v>60</v>
      </c>
      <c r="D277">
        <v>0.505</v>
      </c>
      <c r="E277">
        <v>6.3E-2</v>
      </c>
      <c r="F277">
        <v>12.6</v>
      </c>
      <c r="G277">
        <v>50</v>
      </c>
      <c r="H277">
        <v>464</v>
      </c>
      <c r="I277" s="18">
        <f t="shared" si="157"/>
        <v>505</v>
      </c>
      <c r="J277" t="str">
        <f t="shared" si="152"/>
        <v>16</v>
      </c>
      <c r="K277" t="str">
        <f t="shared" si="158"/>
        <v>J</v>
      </c>
      <c r="L277" t="str">
        <f t="shared" si="159"/>
        <v>C</v>
      </c>
      <c r="M277" t="str">
        <f t="shared" si="160"/>
        <v>10</v>
      </c>
      <c r="N277" t="str">
        <f t="shared" si="156"/>
        <v>F</v>
      </c>
      <c r="O277" s="8">
        <f>VLOOKUP(raw!M277,master!$B$2:$D$17,3,FALSE)</f>
        <v>44791</v>
      </c>
      <c r="P277">
        <f t="shared" si="163"/>
        <v>4</v>
      </c>
      <c r="Q277">
        <f t="shared" si="161"/>
        <v>16</v>
      </c>
      <c r="R277" s="209">
        <f t="shared" si="154"/>
        <v>44821.452951388892</v>
      </c>
      <c r="S277">
        <f t="shared" si="155"/>
        <v>38</v>
      </c>
    </row>
    <row r="278" spans="1:19" hidden="1">
      <c r="A278" s="1">
        <v>44819.459641203706</v>
      </c>
      <c r="B278" t="s">
        <v>361</v>
      </c>
      <c r="C278">
        <v>20</v>
      </c>
      <c r="D278">
        <v>0.64500000000000002</v>
      </c>
      <c r="E278">
        <v>5.3999999999999999E-2</v>
      </c>
      <c r="F278">
        <v>8.4</v>
      </c>
      <c r="G278">
        <v>70</v>
      </c>
      <c r="H278">
        <v>411</v>
      </c>
      <c r="I278" s="18">
        <f t="shared" si="157"/>
        <v>645</v>
      </c>
      <c r="J278" t="str">
        <f t="shared" si="152"/>
        <v>06</v>
      </c>
      <c r="K278" t="str">
        <f t="shared" si="158"/>
        <v>J</v>
      </c>
      <c r="L278" t="str">
        <f t="shared" si="159"/>
        <v>C</v>
      </c>
      <c r="M278" t="str">
        <f t="shared" si="160"/>
        <v>10</v>
      </c>
      <c r="N278" t="str">
        <f t="shared" si="156"/>
        <v>M</v>
      </c>
      <c r="O278" s="8">
        <f>VLOOKUP(raw!M278,master!$B$2:$D$17,3,FALSE)</f>
        <v>44791</v>
      </c>
      <c r="P278">
        <f t="shared" si="163"/>
        <v>4</v>
      </c>
      <c r="Q278">
        <f t="shared" si="161"/>
        <v>6</v>
      </c>
      <c r="R278" s="209">
        <f t="shared" si="154"/>
        <v>44821.459641203706</v>
      </c>
      <c r="S278">
        <f t="shared" si="155"/>
        <v>38</v>
      </c>
    </row>
    <row r="279" spans="1:19" hidden="1">
      <c r="A279" s="1">
        <v>44819.463020833333</v>
      </c>
      <c r="B279" t="s">
        <v>362</v>
      </c>
      <c r="C279">
        <v>60</v>
      </c>
      <c r="D279">
        <v>0.48799999999999999</v>
      </c>
      <c r="E279">
        <v>6.4000000000000001E-2</v>
      </c>
      <c r="F279">
        <v>13.2</v>
      </c>
      <c r="G279">
        <v>48.3</v>
      </c>
      <c r="H279">
        <v>343</v>
      </c>
      <c r="I279" s="18">
        <f t="shared" si="157"/>
        <v>488</v>
      </c>
      <c r="J279" t="str">
        <f t="shared" si="152"/>
        <v>11</v>
      </c>
      <c r="K279" t="str">
        <f t="shared" si="158"/>
        <v>J</v>
      </c>
      <c r="L279" t="str">
        <f t="shared" si="159"/>
        <v>C</v>
      </c>
      <c r="M279" t="str">
        <f t="shared" si="160"/>
        <v>10</v>
      </c>
      <c r="N279" t="str">
        <f t="shared" si="156"/>
        <v>F</v>
      </c>
      <c r="O279" s="8">
        <f>VLOOKUP(raw!M279,master!$B$2:$D$17,3,FALSE)</f>
        <v>44791</v>
      </c>
      <c r="P279">
        <f t="shared" si="163"/>
        <v>4</v>
      </c>
      <c r="Q279">
        <f t="shared" si="161"/>
        <v>11</v>
      </c>
      <c r="R279" s="209">
        <f t="shared" si="154"/>
        <v>44821.463020833333</v>
      </c>
      <c r="S279">
        <f t="shared" si="155"/>
        <v>38</v>
      </c>
    </row>
    <row r="280" spans="1:19" hidden="1">
      <c r="A280" s="1">
        <v>44819.472060185188</v>
      </c>
      <c r="B280" t="s">
        <v>363</v>
      </c>
      <c r="C280">
        <v>61</v>
      </c>
      <c r="D280">
        <v>0.495</v>
      </c>
      <c r="E280">
        <v>4.8000000000000001E-2</v>
      </c>
      <c r="F280">
        <v>9.6999999999999993</v>
      </c>
      <c r="G280">
        <v>68.900000000000006</v>
      </c>
      <c r="H280">
        <v>334</v>
      </c>
      <c r="I280" s="18">
        <f t="shared" si="157"/>
        <v>495</v>
      </c>
      <c r="J280" t="str">
        <f t="shared" si="152"/>
        <v>12</v>
      </c>
      <c r="K280" t="str">
        <f t="shared" si="158"/>
        <v>J</v>
      </c>
      <c r="L280" t="str">
        <f t="shared" si="159"/>
        <v>C</v>
      </c>
      <c r="M280" t="str">
        <f t="shared" si="160"/>
        <v>10</v>
      </c>
      <c r="N280" t="str">
        <f t="shared" si="156"/>
        <v>F</v>
      </c>
      <c r="O280" s="8">
        <f>VLOOKUP(raw!M280,master!$B$2:$D$17,3,FALSE)</f>
        <v>44791</v>
      </c>
      <c r="P280">
        <f t="shared" si="163"/>
        <v>4</v>
      </c>
      <c r="Q280">
        <f t="shared" si="161"/>
        <v>12</v>
      </c>
      <c r="R280" s="209">
        <f t="shared" si="154"/>
        <v>44821.472060185188</v>
      </c>
      <c r="S280">
        <f t="shared" si="155"/>
        <v>38</v>
      </c>
    </row>
    <row r="281" spans="1:19" hidden="1">
      <c r="A281" s="1">
        <v>44819.481377314813</v>
      </c>
      <c r="B281" t="s">
        <v>364</v>
      </c>
      <c r="C281">
        <v>60</v>
      </c>
      <c r="D281">
        <v>0.48499999999999999</v>
      </c>
      <c r="E281">
        <v>0.05</v>
      </c>
      <c r="F281">
        <v>10.3</v>
      </c>
      <c r="G281">
        <v>68.3</v>
      </c>
      <c r="H281">
        <v>424</v>
      </c>
      <c r="I281" s="18">
        <f t="shared" si="157"/>
        <v>485</v>
      </c>
      <c r="J281" t="str">
        <f t="shared" si="152"/>
        <v>09</v>
      </c>
      <c r="K281" t="str">
        <f t="shared" si="158"/>
        <v>J</v>
      </c>
      <c r="L281" t="str">
        <f t="shared" si="159"/>
        <v>C</v>
      </c>
      <c r="M281" t="str">
        <f t="shared" si="160"/>
        <v>10</v>
      </c>
      <c r="N281" t="str">
        <f t="shared" si="156"/>
        <v>F</v>
      </c>
      <c r="O281" s="8">
        <f>VLOOKUP(raw!M281,master!$B$2:$D$17,3,FALSE)</f>
        <v>44791</v>
      </c>
      <c r="P281">
        <f t="shared" si="163"/>
        <v>4</v>
      </c>
      <c r="Q281">
        <f t="shared" si="161"/>
        <v>9</v>
      </c>
      <c r="R281" s="209">
        <f t="shared" si="154"/>
        <v>44821.481377314813</v>
      </c>
      <c r="S281">
        <f t="shared" si="155"/>
        <v>38</v>
      </c>
    </row>
    <row r="282" spans="1:19" hidden="1">
      <c r="A282" s="1">
        <v>44819.489050925928</v>
      </c>
      <c r="B282" t="s">
        <v>365</v>
      </c>
      <c r="C282">
        <v>60</v>
      </c>
      <c r="D282">
        <v>0.5</v>
      </c>
      <c r="E282">
        <v>5.5E-2</v>
      </c>
      <c r="F282">
        <v>11</v>
      </c>
      <c r="G282">
        <v>61.7</v>
      </c>
      <c r="H282">
        <v>398</v>
      </c>
      <c r="I282" s="18">
        <f t="shared" si="157"/>
        <v>500</v>
      </c>
      <c r="J282" t="str">
        <f t="shared" si="152"/>
        <v>10</v>
      </c>
      <c r="K282" t="str">
        <f t="shared" si="158"/>
        <v>J</v>
      </c>
      <c r="L282" t="str">
        <f t="shared" si="159"/>
        <v>C</v>
      </c>
      <c r="M282" t="str">
        <f t="shared" si="160"/>
        <v>10</v>
      </c>
      <c r="N282" t="str">
        <f t="shared" si="156"/>
        <v>F</v>
      </c>
      <c r="O282" s="8">
        <f>VLOOKUP(raw!M282,master!$B$2:$D$17,3,FALSE)</f>
        <v>44791</v>
      </c>
      <c r="P282">
        <f t="shared" si="163"/>
        <v>4</v>
      </c>
      <c r="Q282">
        <f t="shared" si="161"/>
        <v>10</v>
      </c>
      <c r="R282" s="209">
        <f t="shared" si="154"/>
        <v>44821.489050925928</v>
      </c>
      <c r="S282">
        <f t="shared" si="155"/>
        <v>38</v>
      </c>
    </row>
    <row r="283" spans="1:19" hidden="1">
      <c r="A283" s="1">
        <v>44819.496527777781</v>
      </c>
      <c r="B283" t="s">
        <v>366</v>
      </c>
      <c r="C283">
        <v>20</v>
      </c>
      <c r="D283">
        <v>0.57499999999999996</v>
      </c>
      <c r="E283">
        <v>5.8999999999999997E-2</v>
      </c>
      <c r="F283">
        <v>10.3</v>
      </c>
      <c r="G283">
        <v>60</v>
      </c>
      <c r="H283">
        <v>429</v>
      </c>
      <c r="I283" s="18">
        <f t="shared" si="157"/>
        <v>575</v>
      </c>
      <c r="J283" t="str">
        <f t="shared" si="152"/>
        <v>04</v>
      </c>
      <c r="K283" t="str">
        <f t="shared" si="158"/>
        <v>J</v>
      </c>
      <c r="L283" t="str">
        <f t="shared" si="159"/>
        <v>C</v>
      </c>
      <c r="M283" t="str">
        <f t="shared" si="160"/>
        <v>10</v>
      </c>
      <c r="N283" t="str">
        <f t="shared" si="156"/>
        <v>M</v>
      </c>
      <c r="O283" s="8">
        <f>VLOOKUP(raw!M283,master!$B$2:$D$17,3,FALSE)</f>
        <v>44791</v>
      </c>
      <c r="P283">
        <f t="shared" si="163"/>
        <v>4</v>
      </c>
      <c r="Q283">
        <f t="shared" si="161"/>
        <v>4</v>
      </c>
      <c r="R283" s="209">
        <f t="shared" si="154"/>
        <v>44821.496527777781</v>
      </c>
      <c r="S283">
        <f t="shared" si="155"/>
        <v>38</v>
      </c>
    </row>
    <row r="284" spans="1:19" hidden="1">
      <c r="A284" s="1">
        <v>44819.499212962961</v>
      </c>
      <c r="B284" t="s">
        <v>367</v>
      </c>
      <c r="C284">
        <v>20</v>
      </c>
      <c r="D284">
        <v>0.64200000000000002</v>
      </c>
      <c r="E284">
        <v>6.9000000000000006E-2</v>
      </c>
      <c r="F284">
        <v>10.8</v>
      </c>
      <c r="G284">
        <v>65</v>
      </c>
      <c r="H284">
        <v>404</v>
      </c>
      <c r="I284" s="18">
        <f t="shared" si="157"/>
        <v>642</v>
      </c>
      <c r="J284" t="str">
        <f t="shared" si="152"/>
        <v>03</v>
      </c>
      <c r="K284" t="str">
        <f t="shared" si="158"/>
        <v>J</v>
      </c>
      <c r="L284" t="str">
        <f t="shared" si="159"/>
        <v>C</v>
      </c>
      <c r="M284" t="str">
        <f t="shared" si="160"/>
        <v>10</v>
      </c>
      <c r="N284" t="str">
        <f t="shared" si="156"/>
        <v>M</v>
      </c>
      <c r="O284" s="8">
        <f>VLOOKUP(raw!M284,master!$B$2:$D$17,3,FALSE)</f>
        <v>44791</v>
      </c>
      <c r="P284">
        <f t="shared" si="163"/>
        <v>4</v>
      </c>
      <c r="Q284">
        <f t="shared" si="161"/>
        <v>3</v>
      </c>
      <c r="R284" s="209">
        <f t="shared" si="154"/>
        <v>44821.499212962961</v>
      </c>
      <c r="S284">
        <f t="shared" si="155"/>
        <v>38</v>
      </c>
    </row>
    <row r="285" spans="1:19" hidden="1">
      <c r="A285" s="1">
        <v>44819.502581018518</v>
      </c>
      <c r="B285" t="s">
        <v>368</v>
      </c>
      <c r="C285">
        <v>20</v>
      </c>
      <c r="D285">
        <v>0.70199999999999996</v>
      </c>
      <c r="E285">
        <v>7.8E-2</v>
      </c>
      <c r="F285">
        <v>11</v>
      </c>
      <c r="G285">
        <v>60</v>
      </c>
      <c r="H285">
        <v>381</v>
      </c>
      <c r="I285" s="18">
        <f t="shared" si="157"/>
        <v>702</v>
      </c>
      <c r="J285" t="str">
        <f t="shared" si="152"/>
        <v>02</v>
      </c>
      <c r="K285" t="str">
        <f t="shared" si="158"/>
        <v>J</v>
      </c>
      <c r="L285" t="str">
        <f t="shared" si="159"/>
        <v>C</v>
      </c>
      <c r="M285" t="str">
        <f t="shared" si="160"/>
        <v>10</v>
      </c>
      <c r="N285" t="str">
        <f t="shared" si="156"/>
        <v>M</v>
      </c>
      <c r="O285" s="8">
        <f>VLOOKUP(raw!M285,master!$B$2:$D$17,3,FALSE)</f>
        <v>44791</v>
      </c>
      <c r="P285">
        <f t="shared" si="163"/>
        <v>4</v>
      </c>
      <c r="Q285">
        <f t="shared" si="161"/>
        <v>2</v>
      </c>
      <c r="R285" s="209">
        <f t="shared" si="154"/>
        <v>44821.502581018518</v>
      </c>
      <c r="S285">
        <f t="shared" si="155"/>
        <v>38</v>
      </c>
    </row>
    <row r="286" spans="1:19" hidden="1">
      <c r="A286" s="1">
        <v>44819.545081018521</v>
      </c>
      <c r="B286" t="s">
        <v>369</v>
      </c>
      <c r="C286">
        <v>60</v>
      </c>
      <c r="D286">
        <v>0.435</v>
      </c>
      <c r="E286">
        <v>5.8999999999999997E-2</v>
      </c>
      <c r="F286">
        <v>13.6</v>
      </c>
      <c r="G286">
        <v>60</v>
      </c>
      <c r="H286">
        <v>366</v>
      </c>
      <c r="I286" s="18">
        <f t="shared" si="157"/>
        <v>435</v>
      </c>
      <c r="J286" t="str">
        <f t="shared" si="152"/>
        <v>01</v>
      </c>
      <c r="K286" t="str">
        <f t="shared" si="158"/>
        <v>J</v>
      </c>
      <c r="L286" t="str">
        <f t="shared" si="159"/>
        <v>C</v>
      </c>
      <c r="M286" t="str">
        <f t="shared" si="160"/>
        <v>11</v>
      </c>
      <c r="N286" t="str">
        <f t="shared" si="156"/>
        <v>F</v>
      </c>
      <c r="O286" s="8">
        <f>VLOOKUP(raw!M286,master!$B$2:$D$17,3,FALSE)</f>
        <v>44791</v>
      </c>
      <c r="P286">
        <f t="shared" si="163"/>
        <v>4</v>
      </c>
      <c r="Q286">
        <f t="shared" si="161"/>
        <v>1</v>
      </c>
      <c r="R286" s="209">
        <f t="shared" si="154"/>
        <v>44821.545081018521</v>
      </c>
      <c r="S286">
        <f t="shared" si="155"/>
        <v>38</v>
      </c>
    </row>
    <row r="287" spans="1:19" hidden="1">
      <c r="A287" s="1">
        <v>44819.55400462963</v>
      </c>
      <c r="B287" t="s">
        <v>370</v>
      </c>
      <c r="C287">
        <v>60</v>
      </c>
      <c r="D287">
        <v>0.45700000000000002</v>
      </c>
      <c r="E287">
        <v>5.2999999999999999E-2</v>
      </c>
      <c r="F287">
        <v>11.5</v>
      </c>
      <c r="G287">
        <v>65</v>
      </c>
      <c r="H287">
        <v>398</v>
      </c>
      <c r="I287" s="18">
        <f t="shared" ref="I287:I308" si="164">D287*1000</f>
        <v>457</v>
      </c>
      <c r="J287" t="str">
        <f t="shared" si="152"/>
        <v>02</v>
      </c>
      <c r="K287" t="str">
        <f t="shared" ref="K287:K308" si="165">LEFT(B287,1)</f>
        <v>J</v>
      </c>
      <c r="L287" t="str">
        <f t="shared" ref="L287:L308" si="166">MID(B287,2,1)</f>
        <v>C</v>
      </c>
      <c r="M287" t="str">
        <f t="shared" ref="M287:M308" si="167">MID(B287,3,2)</f>
        <v>11</v>
      </c>
      <c r="N287" t="str">
        <f t="shared" si="156"/>
        <v>F</v>
      </c>
      <c r="O287" s="8">
        <f>VLOOKUP(raw!M287,master!$B$2:$D$17,3,FALSE)</f>
        <v>44791</v>
      </c>
      <c r="P287">
        <f t="shared" ref="P287" si="168">INT((A287-O287)/7)</f>
        <v>4</v>
      </c>
      <c r="Q287">
        <f t="shared" ref="Q287:Q308" si="169">VALUE(J287)</f>
        <v>2</v>
      </c>
      <c r="R287" s="209">
        <f t="shared" si="154"/>
        <v>44821.55400462963</v>
      </c>
      <c r="S287">
        <f t="shared" si="155"/>
        <v>38</v>
      </c>
    </row>
    <row r="288" spans="1:19" hidden="1">
      <c r="A288" s="1">
        <v>44819.562905092593</v>
      </c>
      <c r="B288" t="s">
        <v>371</v>
      </c>
      <c r="C288">
        <v>60</v>
      </c>
      <c r="D288">
        <v>0.46500000000000002</v>
      </c>
      <c r="E288">
        <v>6.7000000000000004E-2</v>
      </c>
      <c r="F288">
        <v>14.3</v>
      </c>
      <c r="G288">
        <v>56.7</v>
      </c>
      <c r="H288">
        <v>408</v>
      </c>
      <c r="I288" s="18">
        <f t="shared" si="164"/>
        <v>465</v>
      </c>
      <c r="J288" t="str">
        <f t="shared" si="152"/>
        <v>03</v>
      </c>
      <c r="K288" t="str">
        <f t="shared" si="165"/>
        <v>J</v>
      </c>
      <c r="L288" t="str">
        <f t="shared" si="166"/>
        <v>C</v>
      </c>
      <c r="M288" t="str">
        <f t="shared" si="167"/>
        <v>11</v>
      </c>
      <c r="N288" t="str">
        <f t="shared" si="156"/>
        <v>F</v>
      </c>
      <c r="O288" s="8">
        <f>VLOOKUP(raw!M288,master!$B$2:$D$17,3,FALSE)</f>
        <v>44791</v>
      </c>
      <c r="P288">
        <f>INT((A288-O288)/7)</f>
        <v>4</v>
      </c>
      <c r="Q288">
        <f t="shared" si="169"/>
        <v>3</v>
      </c>
      <c r="R288" s="209">
        <f t="shared" si="154"/>
        <v>44821.562905092593</v>
      </c>
      <c r="S288">
        <f t="shared" si="155"/>
        <v>38</v>
      </c>
    </row>
    <row r="289" spans="1:19" hidden="1">
      <c r="A289" s="1">
        <v>44819.570949074077</v>
      </c>
      <c r="B289" t="s">
        <v>372</v>
      </c>
      <c r="C289">
        <v>60</v>
      </c>
      <c r="D289">
        <v>0.47499999999999998</v>
      </c>
      <c r="E289">
        <v>5.8999999999999997E-2</v>
      </c>
      <c r="F289">
        <v>12.3</v>
      </c>
      <c r="G289">
        <v>51.7</v>
      </c>
      <c r="H289">
        <v>384</v>
      </c>
      <c r="I289" s="18">
        <f t="shared" si="164"/>
        <v>475</v>
      </c>
      <c r="J289" t="str">
        <f t="shared" si="152"/>
        <v>04</v>
      </c>
      <c r="K289" t="str">
        <f t="shared" si="165"/>
        <v>J</v>
      </c>
      <c r="L289" t="str">
        <f t="shared" si="166"/>
        <v>C</v>
      </c>
      <c r="M289" t="str">
        <f t="shared" si="167"/>
        <v>11</v>
      </c>
      <c r="N289" t="str">
        <f t="shared" si="156"/>
        <v>F</v>
      </c>
      <c r="O289" s="8">
        <f>VLOOKUP(raw!M289,master!$B$2:$D$17,3,FALSE)</f>
        <v>44791</v>
      </c>
      <c r="P289">
        <f t="shared" ref="P289:P292" si="170">INT((A289-O289)/7)</f>
        <v>4</v>
      </c>
      <c r="Q289">
        <f t="shared" si="169"/>
        <v>4</v>
      </c>
      <c r="R289" s="209">
        <f t="shared" si="154"/>
        <v>44821.570949074077</v>
      </c>
      <c r="S289">
        <f t="shared" si="155"/>
        <v>38</v>
      </c>
    </row>
    <row r="290" spans="1:19" hidden="1">
      <c r="A290" s="1">
        <v>44819.578715277778</v>
      </c>
      <c r="B290" t="s">
        <v>373</v>
      </c>
      <c r="C290">
        <v>20</v>
      </c>
      <c r="D290">
        <v>0.65200000000000002</v>
      </c>
      <c r="E290">
        <v>5.5E-2</v>
      </c>
      <c r="F290">
        <v>8.5</v>
      </c>
      <c r="G290">
        <v>75</v>
      </c>
      <c r="H290">
        <v>364</v>
      </c>
      <c r="I290" s="18">
        <f t="shared" si="164"/>
        <v>652</v>
      </c>
      <c r="J290" t="str">
        <f t="shared" si="152"/>
        <v>02</v>
      </c>
      <c r="K290" t="str">
        <f t="shared" si="165"/>
        <v>J</v>
      </c>
      <c r="L290" t="str">
        <f t="shared" si="166"/>
        <v>C</v>
      </c>
      <c r="M290" t="str">
        <f t="shared" si="167"/>
        <v>11</v>
      </c>
      <c r="N290" t="str">
        <f t="shared" si="156"/>
        <v>M</v>
      </c>
      <c r="O290" s="8">
        <f>VLOOKUP(raw!M290,master!$B$2:$D$17,3,FALSE)</f>
        <v>44791</v>
      </c>
      <c r="P290">
        <f t="shared" si="170"/>
        <v>4</v>
      </c>
      <c r="Q290">
        <f t="shared" si="169"/>
        <v>2</v>
      </c>
      <c r="R290" s="209">
        <f t="shared" si="154"/>
        <v>44821.578715277778</v>
      </c>
      <c r="S290">
        <f t="shared" si="155"/>
        <v>38</v>
      </c>
    </row>
    <row r="291" spans="1:19" hidden="1">
      <c r="A291" s="1">
        <v>44819.581782407404</v>
      </c>
      <c r="B291" t="s">
        <v>374</v>
      </c>
      <c r="C291">
        <v>20</v>
      </c>
      <c r="D291">
        <v>0.67500000000000004</v>
      </c>
      <c r="E291">
        <v>6.6000000000000003E-2</v>
      </c>
      <c r="F291">
        <v>9.8000000000000007</v>
      </c>
      <c r="G291">
        <v>70</v>
      </c>
      <c r="H291">
        <v>305</v>
      </c>
      <c r="I291" s="18">
        <f t="shared" si="164"/>
        <v>675</v>
      </c>
      <c r="J291" t="str">
        <f t="shared" si="152"/>
        <v>03</v>
      </c>
      <c r="K291" t="str">
        <f t="shared" si="165"/>
        <v>J</v>
      </c>
      <c r="L291" t="str">
        <f t="shared" si="166"/>
        <v>C</v>
      </c>
      <c r="M291" t="str">
        <f t="shared" si="167"/>
        <v>11</v>
      </c>
      <c r="N291" t="str">
        <f t="shared" si="156"/>
        <v>M</v>
      </c>
      <c r="O291" s="8">
        <f>VLOOKUP(raw!M291,master!$B$2:$D$17,3,FALSE)</f>
        <v>44791</v>
      </c>
      <c r="P291">
        <f t="shared" si="170"/>
        <v>4</v>
      </c>
      <c r="Q291">
        <f t="shared" si="169"/>
        <v>3</v>
      </c>
      <c r="R291" s="209">
        <f t="shared" si="154"/>
        <v>44821.581782407404</v>
      </c>
      <c r="S291">
        <f t="shared" si="155"/>
        <v>38</v>
      </c>
    </row>
    <row r="292" spans="1:19" hidden="1">
      <c r="A292" s="1">
        <v>44819.58662037037</v>
      </c>
      <c r="B292" t="s">
        <v>375</v>
      </c>
      <c r="C292">
        <v>60</v>
      </c>
      <c r="D292">
        <v>0.48799999999999999</v>
      </c>
      <c r="E292">
        <v>6.9000000000000006E-2</v>
      </c>
      <c r="F292">
        <v>14.1</v>
      </c>
      <c r="G292">
        <v>41.7</v>
      </c>
      <c r="H292">
        <v>404</v>
      </c>
      <c r="I292" s="18">
        <f t="shared" si="164"/>
        <v>488</v>
      </c>
      <c r="J292" t="str">
        <f t="shared" si="152"/>
        <v>05</v>
      </c>
      <c r="K292" t="str">
        <f t="shared" si="165"/>
        <v>J</v>
      </c>
      <c r="L292" t="str">
        <f t="shared" si="166"/>
        <v>C</v>
      </c>
      <c r="M292" t="str">
        <f t="shared" si="167"/>
        <v>11</v>
      </c>
      <c r="N292" t="str">
        <f t="shared" si="156"/>
        <v>F</v>
      </c>
      <c r="O292" s="8">
        <f>VLOOKUP(raw!M292,master!$B$2:$D$17,3,FALSE)</f>
        <v>44791</v>
      </c>
      <c r="P292">
        <f t="shared" si="170"/>
        <v>4</v>
      </c>
      <c r="Q292">
        <f t="shared" si="169"/>
        <v>5</v>
      </c>
      <c r="R292" s="209">
        <f t="shared" si="154"/>
        <v>44821.58662037037</v>
      </c>
      <c r="S292">
        <f t="shared" si="155"/>
        <v>38</v>
      </c>
    </row>
    <row r="293" spans="1:19" hidden="1">
      <c r="A293" s="1">
        <v>44819.595023148147</v>
      </c>
      <c r="B293" t="s">
        <v>376</v>
      </c>
      <c r="C293">
        <v>60</v>
      </c>
      <c r="D293">
        <v>0.47199999999999998</v>
      </c>
      <c r="E293">
        <v>6.9000000000000006E-2</v>
      </c>
      <c r="F293">
        <v>14.6</v>
      </c>
      <c r="G293">
        <v>50</v>
      </c>
      <c r="H293">
        <v>361</v>
      </c>
      <c r="I293" s="18">
        <f t="shared" si="164"/>
        <v>472</v>
      </c>
      <c r="J293" t="str">
        <f t="shared" si="152"/>
        <v>06</v>
      </c>
      <c r="K293" t="str">
        <f t="shared" si="165"/>
        <v>J</v>
      </c>
      <c r="L293" t="str">
        <f t="shared" si="166"/>
        <v>C</v>
      </c>
      <c r="M293" t="str">
        <f t="shared" si="167"/>
        <v>11</v>
      </c>
      <c r="N293" t="str">
        <f t="shared" si="156"/>
        <v>F</v>
      </c>
      <c r="O293" s="8">
        <f>VLOOKUP(raw!M293,master!$B$2:$D$17,3,FALSE)</f>
        <v>44791</v>
      </c>
      <c r="P293">
        <f>INT((A293-O293)/7)</f>
        <v>4</v>
      </c>
      <c r="Q293">
        <f t="shared" si="169"/>
        <v>6</v>
      </c>
      <c r="R293" s="209">
        <f t="shared" si="154"/>
        <v>44821.595023148147</v>
      </c>
      <c r="S293">
        <f t="shared" si="155"/>
        <v>38</v>
      </c>
    </row>
    <row r="294" spans="1:19" hidden="1">
      <c r="A294" s="1">
        <v>44819.604444444441</v>
      </c>
      <c r="B294" t="s">
        <v>377</v>
      </c>
      <c r="C294">
        <v>60</v>
      </c>
      <c r="D294">
        <v>0.498</v>
      </c>
      <c r="E294">
        <v>5.6000000000000001E-2</v>
      </c>
      <c r="F294">
        <v>11.3</v>
      </c>
      <c r="G294">
        <v>68.3</v>
      </c>
      <c r="H294">
        <v>417</v>
      </c>
      <c r="I294" s="18">
        <f t="shared" si="164"/>
        <v>498</v>
      </c>
      <c r="J294" t="str">
        <f t="shared" si="152"/>
        <v>07</v>
      </c>
      <c r="K294" t="str">
        <f t="shared" si="165"/>
        <v>J</v>
      </c>
      <c r="L294" t="str">
        <f t="shared" si="166"/>
        <v>C</v>
      </c>
      <c r="M294" t="str">
        <f t="shared" si="167"/>
        <v>11</v>
      </c>
      <c r="N294" t="str">
        <f t="shared" si="156"/>
        <v>F</v>
      </c>
      <c r="O294" s="8">
        <f>VLOOKUP(raw!M294,master!$B$2:$D$17,3,FALSE)</f>
        <v>44791</v>
      </c>
      <c r="P294">
        <f t="shared" ref="P294:P309" si="171">INT((A294-O294)/7)</f>
        <v>4</v>
      </c>
      <c r="Q294">
        <f t="shared" si="169"/>
        <v>7</v>
      </c>
      <c r="R294" s="209">
        <f t="shared" si="154"/>
        <v>44821.604444444441</v>
      </c>
      <c r="S294">
        <f t="shared" si="155"/>
        <v>38</v>
      </c>
    </row>
    <row r="295" spans="1:19" hidden="1">
      <c r="A295" s="1">
        <v>44819.612268518518</v>
      </c>
      <c r="B295" t="s">
        <v>378</v>
      </c>
      <c r="C295">
        <v>60</v>
      </c>
      <c r="D295">
        <v>0.5</v>
      </c>
      <c r="E295">
        <v>6.6000000000000003E-2</v>
      </c>
      <c r="F295">
        <v>13.2</v>
      </c>
      <c r="G295">
        <v>55</v>
      </c>
      <c r="H295">
        <v>415</v>
      </c>
      <c r="I295" s="18">
        <f t="shared" si="164"/>
        <v>500</v>
      </c>
      <c r="J295" t="str">
        <f t="shared" si="152"/>
        <v>08</v>
      </c>
      <c r="K295" t="str">
        <f t="shared" si="165"/>
        <v>J</v>
      </c>
      <c r="L295" t="str">
        <f t="shared" si="166"/>
        <v>C</v>
      </c>
      <c r="M295" t="str">
        <f t="shared" si="167"/>
        <v>11</v>
      </c>
      <c r="N295" t="str">
        <f t="shared" si="156"/>
        <v>F</v>
      </c>
      <c r="O295" s="8">
        <f>VLOOKUP(raw!M295,master!$B$2:$D$17,3,FALSE)</f>
        <v>44791</v>
      </c>
      <c r="P295">
        <f t="shared" si="171"/>
        <v>4</v>
      </c>
      <c r="Q295">
        <f t="shared" si="169"/>
        <v>8</v>
      </c>
      <c r="R295" s="209">
        <f t="shared" si="154"/>
        <v>44821.612268518518</v>
      </c>
      <c r="S295">
        <f t="shared" si="155"/>
        <v>38</v>
      </c>
    </row>
    <row r="296" spans="1:19" hidden="1">
      <c r="A296" s="1">
        <v>44819.61928240741</v>
      </c>
      <c r="B296" t="s">
        <v>379</v>
      </c>
      <c r="C296">
        <v>20</v>
      </c>
      <c r="D296">
        <v>0.64800000000000002</v>
      </c>
      <c r="E296">
        <v>8.7999999999999995E-2</v>
      </c>
      <c r="F296">
        <v>13.6</v>
      </c>
      <c r="G296">
        <v>55</v>
      </c>
      <c r="H296">
        <v>346</v>
      </c>
      <c r="I296" s="18">
        <f t="shared" si="164"/>
        <v>648</v>
      </c>
      <c r="J296" t="str">
        <f t="shared" si="152"/>
        <v>04</v>
      </c>
      <c r="K296" t="str">
        <f t="shared" si="165"/>
        <v>J</v>
      </c>
      <c r="L296" t="str">
        <f t="shared" si="166"/>
        <v>C</v>
      </c>
      <c r="M296" t="str">
        <f t="shared" si="167"/>
        <v>11</v>
      </c>
      <c r="N296" t="str">
        <f t="shared" si="156"/>
        <v>M</v>
      </c>
      <c r="O296" s="8">
        <f>VLOOKUP(raw!M296,master!$B$2:$D$17,3,FALSE)</f>
        <v>44791</v>
      </c>
      <c r="P296">
        <f t="shared" si="171"/>
        <v>4</v>
      </c>
      <c r="Q296">
        <f t="shared" si="169"/>
        <v>4</v>
      </c>
      <c r="R296" s="209">
        <f t="shared" si="154"/>
        <v>44821.61928240741</v>
      </c>
      <c r="S296">
        <f t="shared" si="155"/>
        <v>38</v>
      </c>
    </row>
    <row r="297" spans="1:19" hidden="1">
      <c r="A297" s="1">
        <v>44819.622199074074</v>
      </c>
      <c r="B297" t="s">
        <v>380</v>
      </c>
      <c r="C297">
        <v>20</v>
      </c>
      <c r="D297">
        <v>0.68100000000000005</v>
      </c>
      <c r="E297">
        <v>6.9000000000000006E-2</v>
      </c>
      <c r="F297">
        <v>10.1</v>
      </c>
      <c r="G297">
        <v>55</v>
      </c>
      <c r="H297">
        <v>358</v>
      </c>
      <c r="I297" s="18">
        <f t="shared" si="164"/>
        <v>681</v>
      </c>
      <c r="J297" t="str">
        <f t="shared" si="152"/>
        <v>05</v>
      </c>
      <c r="K297" t="str">
        <f t="shared" si="165"/>
        <v>J</v>
      </c>
      <c r="L297" t="str">
        <f t="shared" si="166"/>
        <v>C</v>
      </c>
      <c r="M297" t="str">
        <f t="shared" si="167"/>
        <v>11</v>
      </c>
      <c r="N297" t="str">
        <f t="shared" si="156"/>
        <v>M</v>
      </c>
      <c r="O297" s="8">
        <f>VLOOKUP(raw!M297,master!$B$2:$D$17,3,FALSE)</f>
        <v>44791</v>
      </c>
      <c r="P297">
        <f t="shared" si="171"/>
        <v>4</v>
      </c>
      <c r="Q297">
        <f t="shared" si="169"/>
        <v>5</v>
      </c>
      <c r="R297" s="209">
        <f t="shared" si="154"/>
        <v>44821.622199074074</v>
      </c>
      <c r="S297">
        <f t="shared" si="155"/>
        <v>38</v>
      </c>
    </row>
    <row r="298" spans="1:19" hidden="1">
      <c r="A298" s="1">
        <v>44819.625937500001</v>
      </c>
      <c r="B298" t="s">
        <v>381</v>
      </c>
      <c r="C298">
        <v>60</v>
      </c>
      <c r="D298">
        <v>0.49399999999999999</v>
      </c>
      <c r="E298">
        <v>4.5999999999999999E-2</v>
      </c>
      <c r="F298">
        <v>9.3000000000000007</v>
      </c>
      <c r="G298">
        <v>71.7</v>
      </c>
      <c r="H298">
        <v>392</v>
      </c>
      <c r="I298" s="18">
        <f t="shared" si="164"/>
        <v>494</v>
      </c>
      <c r="J298" t="str">
        <f t="shared" si="152"/>
        <v>10</v>
      </c>
      <c r="K298" t="str">
        <f t="shared" si="165"/>
        <v>J</v>
      </c>
      <c r="L298" t="str">
        <f t="shared" si="166"/>
        <v>C</v>
      </c>
      <c r="M298" t="str">
        <f t="shared" si="167"/>
        <v>11</v>
      </c>
      <c r="N298" t="str">
        <f t="shared" si="156"/>
        <v>F</v>
      </c>
      <c r="O298" s="8">
        <f>VLOOKUP(raw!M298,master!$B$2:$D$17,3,FALSE)</f>
        <v>44791</v>
      </c>
      <c r="P298">
        <f t="shared" si="171"/>
        <v>4</v>
      </c>
      <c r="Q298">
        <f t="shared" si="169"/>
        <v>10</v>
      </c>
      <c r="R298" s="209">
        <f t="shared" si="154"/>
        <v>44821.625937500001</v>
      </c>
      <c r="S298">
        <f t="shared" si="155"/>
        <v>38</v>
      </c>
    </row>
    <row r="299" spans="1:19" hidden="1">
      <c r="A299" s="1">
        <v>44819.634467592594</v>
      </c>
      <c r="B299" t="s">
        <v>382</v>
      </c>
      <c r="C299">
        <v>60</v>
      </c>
      <c r="D299">
        <v>0.48899999999999999</v>
      </c>
      <c r="E299">
        <v>5.8000000000000003E-2</v>
      </c>
      <c r="F299">
        <v>11.8</v>
      </c>
      <c r="G299">
        <v>58.3</v>
      </c>
      <c r="H299">
        <v>393</v>
      </c>
      <c r="I299" s="18">
        <f t="shared" si="164"/>
        <v>489</v>
      </c>
      <c r="J299" t="str">
        <f t="shared" si="152"/>
        <v>09</v>
      </c>
      <c r="K299" t="str">
        <f t="shared" si="165"/>
        <v>J</v>
      </c>
      <c r="L299" t="str">
        <f t="shared" si="166"/>
        <v>C</v>
      </c>
      <c r="M299" t="str">
        <f t="shared" si="167"/>
        <v>11</v>
      </c>
      <c r="N299" t="str">
        <f t="shared" si="156"/>
        <v>F</v>
      </c>
      <c r="O299" s="8">
        <f>VLOOKUP(raw!M299,master!$B$2:$D$17,3,FALSE)</f>
        <v>44791</v>
      </c>
      <c r="P299">
        <f t="shared" si="171"/>
        <v>4</v>
      </c>
      <c r="Q299">
        <f t="shared" si="169"/>
        <v>9</v>
      </c>
      <c r="R299" s="209">
        <f t="shared" si="154"/>
        <v>44821.634467592594</v>
      </c>
      <c r="S299">
        <f t="shared" si="155"/>
        <v>38</v>
      </c>
    </row>
    <row r="300" spans="1:19" hidden="1">
      <c r="A300" s="1">
        <v>44819.642812500002</v>
      </c>
      <c r="B300" t="s">
        <v>383</v>
      </c>
      <c r="C300">
        <v>60</v>
      </c>
      <c r="D300">
        <v>0.51100000000000001</v>
      </c>
      <c r="E300">
        <v>0.06</v>
      </c>
      <c r="F300">
        <v>11.8</v>
      </c>
      <c r="G300">
        <v>56.7</v>
      </c>
      <c r="H300">
        <v>393</v>
      </c>
      <c r="I300" s="18">
        <f t="shared" si="164"/>
        <v>511</v>
      </c>
      <c r="J300" t="str">
        <f t="shared" si="152"/>
        <v>11</v>
      </c>
      <c r="K300" t="str">
        <f t="shared" si="165"/>
        <v>J</v>
      </c>
      <c r="L300" t="str">
        <f t="shared" si="166"/>
        <v>C</v>
      </c>
      <c r="M300" t="str">
        <f t="shared" si="167"/>
        <v>11</v>
      </c>
      <c r="N300" t="str">
        <f t="shared" si="156"/>
        <v>F</v>
      </c>
      <c r="O300" s="8">
        <f>VLOOKUP(raw!M300,master!$B$2:$D$17,3,FALSE)</f>
        <v>44791</v>
      </c>
      <c r="P300">
        <f t="shared" si="171"/>
        <v>4</v>
      </c>
      <c r="Q300">
        <f t="shared" si="169"/>
        <v>11</v>
      </c>
      <c r="R300" s="209">
        <f t="shared" si="154"/>
        <v>44821.642812500002</v>
      </c>
      <c r="S300">
        <f t="shared" si="155"/>
        <v>38</v>
      </c>
    </row>
    <row r="301" spans="1:19" hidden="1">
      <c r="A301" s="1">
        <v>44819.650949074072</v>
      </c>
      <c r="B301" t="s">
        <v>384</v>
      </c>
      <c r="C301">
        <v>60</v>
      </c>
      <c r="D301">
        <v>0.51</v>
      </c>
      <c r="E301">
        <v>5.6000000000000001E-2</v>
      </c>
      <c r="F301">
        <v>10.9</v>
      </c>
      <c r="G301">
        <v>66.7</v>
      </c>
      <c r="H301">
        <v>442</v>
      </c>
      <c r="I301" s="18">
        <f t="shared" si="164"/>
        <v>510</v>
      </c>
      <c r="J301" t="str">
        <f t="shared" si="152"/>
        <v>12</v>
      </c>
      <c r="K301" t="str">
        <f t="shared" si="165"/>
        <v>J</v>
      </c>
      <c r="L301" t="str">
        <f t="shared" si="166"/>
        <v>C</v>
      </c>
      <c r="M301" t="str">
        <f t="shared" si="167"/>
        <v>11</v>
      </c>
      <c r="N301" t="str">
        <f t="shared" si="156"/>
        <v>F</v>
      </c>
      <c r="O301" s="8">
        <f>VLOOKUP(raw!M301,master!$B$2:$D$17,3,FALSE)</f>
        <v>44791</v>
      </c>
      <c r="P301">
        <f t="shared" si="171"/>
        <v>4</v>
      </c>
      <c r="Q301">
        <f t="shared" si="169"/>
        <v>12</v>
      </c>
      <c r="R301" s="209">
        <f t="shared" si="154"/>
        <v>44821.650949074072</v>
      </c>
      <c r="S301">
        <f t="shared" si="155"/>
        <v>38</v>
      </c>
    </row>
    <row r="302" spans="1:19" hidden="1">
      <c r="A302" s="1">
        <v>44819.657407407409</v>
      </c>
      <c r="B302" t="s">
        <v>385</v>
      </c>
      <c r="C302">
        <v>20</v>
      </c>
      <c r="D302">
        <v>0.67900000000000005</v>
      </c>
      <c r="E302">
        <v>8.5000000000000006E-2</v>
      </c>
      <c r="F302">
        <v>12.5</v>
      </c>
      <c r="G302">
        <v>70</v>
      </c>
      <c r="H302">
        <v>362</v>
      </c>
      <c r="I302" s="18">
        <f t="shared" si="164"/>
        <v>679</v>
      </c>
      <c r="J302" t="str">
        <f t="shared" si="152"/>
        <v>06</v>
      </c>
      <c r="K302" t="str">
        <f t="shared" si="165"/>
        <v>J</v>
      </c>
      <c r="L302" t="str">
        <f t="shared" si="166"/>
        <v>C</v>
      </c>
      <c r="M302" t="str">
        <f t="shared" si="167"/>
        <v>11</v>
      </c>
      <c r="N302" t="str">
        <f t="shared" si="156"/>
        <v>M</v>
      </c>
      <c r="O302" s="8">
        <f>VLOOKUP(raw!M302,master!$B$2:$D$17,3,FALSE)</f>
        <v>44791</v>
      </c>
      <c r="P302">
        <f t="shared" si="171"/>
        <v>4</v>
      </c>
      <c r="Q302">
        <f t="shared" si="169"/>
        <v>6</v>
      </c>
      <c r="R302" s="209">
        <f t="shared" si="154"/>
        <v>44821.657407407409</v>
      </c>
      <c r="S302">
        <f t="shared" si="155"/>
        <v>38</v>
      </c>
    </row>
    <row r="303" spans="1:19" hidden="1">
      <c r="A303" s="1">
        <v>44819.661157407405</v>
      </c>
      <c r="B303" t="s">
        <v>386</v>
      </c>
      <c r="C303">
        <v>20</v>
      </c>
      <c r="D303">
        <v>0.64300000000000002</v>
      </c>
      <c r="E303">
        <v>6.3E-2</v>
      </c>
      <c r="F303">
        <v>9.6999999999999993</v>
      </c>
      <c r="G303">
        <v>65</v>
      </c>
      <c r="H303">
        <v>356</v>
      </c>
      <c r="I303" s="18">
        <f t="shared" si="164"/>
        <v>643</v>
      </c>
      <c r="J303" t="str">
        <f t="shared" si="152"/>
        <v>07</v>
      </c>
      <c r="K303" t="str">
        <f t="shared" si="165"/>
        <v>J</v>
      </c>
      <c r="L303" t="str">
        <f t="shared" si="166"/>
        <v>C</v>
      </c>
      <c r="M303" t="str">
        <f t="shared" si="167"/>
        <v>11</v>
      </c>
      <c r="N303" t="str">
        <f t="shared" si="156"/>
        <v>M</v>
      </c>
      <c r="O303" s="8">
        <f>VLOOKUP(raw!M303,master!$B$2:$D$17,3,FALSE)</f>
        <v>44791</v>
      </c>
      <c r="P303">
        <f t="shared" si="171"/>
        <v>4</v>
      </c>
      <c r="Q303">
        <f t="shared" si="169"/>
        <v>7</v>
      </c>
      <c r="R303" s="209">
        <f t="shared" si="154"/>
        <v>44821.661157407405</v>
      </c>
      <c r="S303">
        <f t="shared" si="155"/>
        <v>38</v>
      </c>
    </row>
    <row r="304" spans="1:19" hidden="1">
      <c r="A304" s="1">
        <v>44819.66510416667</v>
      </c>
      <c r="B304" t="s">
        <v>387</v>
      </c>
      <c r="C304">
        <v>60</v>
      </c>
      <c r="D304">
        <v>0.49</v>
      </c>
      <c r="E304">
        <v>5.7000000000000002E-2</v>
      </c>
      <c r="F304">
        <v>11.7</v>
      </c>
      <c r="G304">
        <v>71.7</v>
      </c>
      <c r="H304">
        <v>444</v>
      </c>
      <c r="I304" s="18">
        <f t="shared" si="164"/>
        <v>490</v>
      </c>
      <c r="J304" t="str">
        <f t="shared" si="152"/>
        <v>13</v>
      </c>
      <c r="K304" t="str">
        <f t="shared" si="165"/>
        <v>J</v>
      </c>
      <c r="L304" t="str">
        <f t="shared" si="166"/>
        <v>C</v>
      </c>
      <c r="M304" t="str">
        <f t="shared" si="167"/>
        <v>11</v>
      </c>
      <c r="N304" t="str">
        <f t="shared" si="156"/>
        <v>F</v>
      </c>
      <c r="O304" s="8">
        <f>VLOOKUP(raw!M304,master!$B$2:$D$17,3,FALSE)</f>
        <v>44791</v>
      </c>
      <c r="P304">
        <f t="shared" si="171"/>
        <v>4</v>
      </c>
      <c r="Q304">
        <f t="shared" si="169"/>
        <v>13</v>
      </c>
      <c r="R304" s="209">
        <f t="shared" si="154"/>
        <v>44821.66510416667</v>
      </c>
      <c r="S304">
        <f t="shared" si="155"/>
        <v>38</v>
      </c>
    </row>
    <row r="305" spans="1:19" hidden="1">
      <c r="A305" s="1">
        <v>44819.672500000001</v>
      </c>
      <c r="B305" t="s">
        <v>388</v>
      </c>
      <c r="C305">
        <v>60</v>
      </c>
      <c r="D305">
        <v>0.503</v>
      </c>
      <c r="E305">
        <v>6.5000000000000002E-2</v>
      </c>
      <c r="F305">
        <v>12.9</v>
      </c>
      <c r="G305">
        <v>55</v>
      </c>
      <c r="H305">
        <v>373</v>
      </c>
      <c r="I305" s="18">
        <f t="shared" si="164"/>
        <v>503</v>
      </c>
      <c r="J305" t="str">
        <f t="shared" si="152"/>
        <v>14</v>
      </c>
      <c r="K305" t="str">
        <f t="shared" si="165"/>
        <v>J</v>
      </c>
      <c r="L305" t="str">
        <f t="shared" si="166"/>
        <v>C</v>
      </c>
      <c r="M305" t="str">
        <f t="shared" si="167"/>
        <v>11</v>
      </c>
      <c r="N305" t="str">
        <f t="shared" si="156"/>
        <v>F</v>
      </c>
      <c r="O305" s="8">
        <f>VLOOKUP(raw!M305,master!$B$2:$D$17,3,FALSE)</f>
        <v>44791</v>
      </c>
      <c r="P305">
        <f t="shared" si="171"/>
        <v>4</v>
      </c>
      <c r="Q305">
        <f t="shared" si="169"/>
        <v>14</v>
      </c>
      <c r="R305" s="209">
        <f t="shared" si="154"/>
        <v>44821.672500000001</v>
      </c>
      <c r="S305">
        <f t="shared" si="155"/>
        <v>38</v>
      </c>
    </row>
    <row r="306" spans="1:19" hidden="1">
      <c r="A306" s="1">
        <v>44819.681851851848</v>
      </c>
      <c r="B306" t="s">
        <v>389</v>
      </c>
      <c r="C306">
        <v>60</v>
      </c>
      <c r="D306">
        <v>0.49</v>
      </c>
      <c r="E306">
        <v>6.5000000000000002E-2</v>
      </c>
      <c r="F306">
        <v>13.2</v>
      </c>
      <c r="G306">
        <v>51.7</v>
      </c>
      <c r="H306">
        <v>372</v>
      </c>
      <c r="I306" s="18">
        <f t="shared" si="164"/>
        <v>490</v>
      </c>
      <c r="J306" t="str">
        <f t="shared" si="152"/>
        <v>15</v>
      </c>
      <c r="K306" t="str">
        <f t="shared" si="165"/>
        <v>J</v>
      </c>
      <c r="L306" t="str">
        <f t="shared" si="166"/>
        <v>C</v>
      </c>
      <c r="M306" t="str">
        <f t="shared" si="167"/>
        <v>11</v>
      </c>
      <c r="N306" t="str">
        <f t="shared" si="156"/>
        <v>F</v>
      </c>
      <c r="O306" s="8">
        <f>VLOOKUP(raw!M306,master!$B$2:$D$17,3,FALSE)</f>
        <v>44791</v>
      </c>
      <c r="P306">
        <f t="shared" si="171"/>
        <v>4</v>
      </c>
      <c r="Q306">
        <f t="shared" si="169"/>
        <v>15</v>
      </c>
      <c r="R306" s="209">
        <f t="shared" si="154"/>
        <v>44821.681851851848</v>
      </c>
      <c r="S306">
        <f t="shared" si="155"/>
        <v>38</v>
      </c>
    </row>
    <row r="307" spans="1:19" hidden="1">
      <c r="A307" s="1">
        <v>44819.690787037034</v>
      </c>
      <c r="B307" t="s">
        <v>390</v>
      </c>
      <c r="C307">
        <v>60</v>
      </c>
      <c r="D307">
        <v>0.51800000000000002</v>
      </c>
      <c r="E307">
        <v>6.0999999999999999E-2</v>
      </c>
      <c r="F307">
        <v>11.7</v>
      </c>
      <c r="G307">
        <v>66.7</v>
      </c>
      <c r="H307">
        <v>317</v>
      </c>
      <c r="I307" s="18">
        <f t="shared" si="164"/>
        <v>518</v>
      </c>
      <c r="J307" t="str">
        <f t="shared" si="152"/>
        <v>16</v>
      </c>
      <c r="K307" t="str">
        <f t="shared" si="165"/>
        <v>J</v>
      </c>
      <c r="L307" t="str">
        <f t="shared" si="166"/>
        <v>C</v>
      </c>
      <c r="M307" t="str">
        <f t="shared" si="167"/>
        <v>11</v>
      </c>
      <c r="N307" t="str">
        <f t="shared" si="156"/>
        <v>F</v>
      </c>
      <c r="O307" s="8">
        <f>VLOOKUP(raw!M307,master!$B$2:$D$17,3,FALSE)</f>
        <v>44791</v>
      </c>
      <c r="P307">
        <f t="shared" si="171"/>
        <v>4</v>
      </c>
      <c r="Q307">
        <f t="shared" si="169"/>
        <v>16</v>
      </c>
      <c r="R307" s="209">
        <f t="shared" si="154"/>
        <v>44821.690787037034</v>
      </c>
      <c r="S307">
        <f t="shared" si="155"/>
        <v>38</v>
      </c>
    </row>
    <row r="308" spans="1:19" hidden="1">
      <c r="A308" s="1">
        <v>44820.347673611112</v>
      </c>
      <c r="B308" t="s">
        <v>170</v>
      </c>
      <c r="C308">
        <v>20</v>
      </c>
      <c r="D308">
        <v>1.022</v>
      </c>
      <c r="E308">
        <v>0.12</v>
      </c>
      <c r="F308">
        <v>11.7</v>
      </c>
      <c r="G308">
        <v>55</v>
      </c>
      <c r="H308">
        <v>385</v>
      </c>
      <c r="I308" s="18">
        <f t="shared" si="164"/>
        <v>1022</v>
      </c>
      <c r="J308" t="str">
        <f t="shared" si="152"/>
        <v>02</v>
      </c>
      <c r="K308" t="str">
        <f t="shared" si="165"/>
        <v>J</v>
      </c>
      <c r="L308" t="str">
        <f t="shared" si="166"/>
        <v>C</v>
      </c>
      <c r="M308" t="str">
        <f t="shared" si="167"/>
        <v>01</v>
      </c>
      <c r="N308" t="str">
        <f t="shared" si="156"/>
        <v>M</v>
      </c>
      <c r="O308" s="8">
        <f>VLOOKUP(raw!M308,master!$B$2:$D$17,3,FALSE)</f>
        <v>44778</v>
      </c>
      <c r="P308">
        <f t="shared" si="171"/>
        <v>6</v>
      </c>
      <c r="Q308">
        <f t="shared" si="169"/>
        <v>2</v>
      </c>
      <c r="R308" s="209">
        <f t="shared" si="154"/>
        <v>44821.347673611112</v>
      </c>
      <c r="S308">
        <f t="shared" si="155"/>
        <v>38</v>
      </c>
    </row>
    <row r="309" spans="1:19" hidden="1">
      <c r="A309" s="1">
        <v>44820.350798611114</v>
      </c>
      <c r="B309" t="s">
        <v>171</v>
      </c>
      <c r="C309">
        <v>20</v>
      </c>
      <c r="D309">
        <v>1.087</v>
      </c>
      <c r="E309">
        <v>6.8000000000000005E-2</v>
      </c>
      <c r="F309">
        <v>6.3</v>
      </c>
      <c r="G309">
        <v>95</v>
      </c>
      <c r="H309">
        <v>483</v>
      </c>
      <c r="I309" s="18">
        <f t="shared" ref="I309:I336" si="172">D309*1000</f>
        <v>1087</v>
      </c>
      <c r="J309" t="str">
        <f t="shared" si="152"/>
        <v>03</v>
      </c>
      <c r="K309" t="str">
        <f t="shared" ref="K309:K336" si="173">LEFT(B309,1)</f>
        <v>J</v>
      </c>
      <c r="L309" t="str">
        <f t="shared" ref="L309:L336" si="174">MID(B309,2,1)</f>
        <v>C</v>
      </c>
      <c r="M309" t="str">
        <f t="shared" ref="M309:M336" si="175">MID(B309,3,2)</f>
        <v>01</v>
      </c>
      <c r="N309" t="str">
        <f t="shared" si="156"/>
        <v>M</v>
      </c>
      <c r="O309" s="8">
        <f>VLOOKUP(raw!M309,master!$B$2:$D$17,3,FALSE)</f>
        <v>44778</v>
      </c>
      <c r="P309">
        <f t="shared" si="171"/>
        <v>6</v>
      </c>
      <c r="Q309">
        <f t="shared" ref="Q309:Q336" si="176">VALUE(J309)</f>
        <v>3</v>
      </c>
      <c r="R309" s="209">
        <f t="shared" si="154"/>
        <v>44821.350798611114</v>
      </c>
      <c r="S309">
        <f t="shared" si="155"/>
        <v>38</v>
      </c>
    </row>
    <row r="310" spans="1:19" hidden="1">
      <c r="A310" s="1">
        <v>44820.353576388887</v>
      </c>
      <c r="B310" t="s">
        <v>174</v>
      </c>
      <c r="C310">
        <v>20</v>
      </c>
      <c r="D310">
        <v>1.0389999999999999</v>
      </c>
      <c r="E310">
        <v>5.7000000000000002E-2</v>
      </c>
      <c r="F310">
        <v>5.5</v>
      </c>
      <c r="G310">
        <v>100</v>
      </c>
      <c r="H310">
        <v>459</v>
      </c>
      <c r="I310" s="18">
        <f t="shared" si="172"/>
        <v>1039</v>
      </c>
      <c r="J310" t="str">
        <f t="shared" si="152"/>
        <v>04</v>
      </c>
      <c r="K310" t="str">
        <f t="shared" si="173"/>
        <v>J</v>
      </c>
      <c r="L310" t="str">
        <f t="shared" si="174"/>
        <v>C</v>
      </c>
      <c r="M310" t="str">
        <f t="shared" si="175"/>
        <v>01</v>
      </c>
      <c r="N310" t="str">
        <f t="shared" si="156"/>
        <v>M</v>
      </c>
      <c r="O310" s="8">
        <f>VLOOKUP(raw!M310,master!$B$2:$D$17,3,FALSE)</f>
        <v>44778</v>
      </c>
      <c r="P310">
        <f>INT((A310-O310)/7)</f>
        <v>6</v>
      </c>
      <c r="Q310">
        <f t="shared" si="176"/>
        <v>4</v>
      </c>
      <c r="R310" s="209">
        <f t="shared" si="154"/>
        <v>44821.353576388887</v>
      </c>
      <c r="S310">
        <f t="shared" si="155"/>
        <v>38</v>
      </c>
    </row>
    <row r="311" spans="1:19" hidden="1">
      <c r="A311" s="1">
        <v>44820.356840277775</v>
      </c>
      <c r="B311" t="s">
        <v>177</v>
      </c>
      <c r="C311">
        <v>20</v>
      </c>
      <c r="D311">
        <v>1.093</v>
      </c>
      <c r="E311">
        <v>0.11</v>
      </c>
      <c r="F311">
        <v>10.1</v>
      </c>
      <c r="G311">
        <v>65</v>
      </c>
      <c r="H311">
        <v>503</v>
      </c>
      <c r="I311" s="18">
        <f t="shared" si="172"/>
        <v>1093</v>
      </c>
      <c r="J311" t="str">
        <f t="shared" si="152"/>
        <v>05</v>
      </c>
      <c r="K311" t="str">
        <f t="shared" si="173"/>
        <v>J</v>
      </c>
      <c r="L311" t="str">
        <f t="shared" si="174"/>
        <v>C</v>
      </c>
      <c r="M311" t="str">
        <f t="shared" si="175"/>
        <v>01</v>
      </c>
      <c r="N311" t="str">
        <f t="shared" si="156"/>
        <v>M</v>
      </c>
      <c r="O311" s="8">
        <f>VLOOKUP(raw!M311,master!$B$2:$D$17,3,FALSE)</f>
        <v>44778</v>
      </c>
      <c r="P311">
        <f t="shared" ref="P311:P314" si="177">INT((A311-O311)/7)</f>
        <v>6</v>
      </c>
      <c r="Q311">
        <f t="shared" si="176"/>
        <v>5</v>
      </c>
      <c r="R311" s="209">
        <f t="shared" si="154"/>
        <v>44821.356840277775</v>
      </c>
      <c r="S311">
        <f t="shared" si="155"/>
        <v>38</v>
      </c>
    </row>
    <row r="312" spans="1:19" hidden="1">
      <c r="A312" s="1">
        <v>44820.359375</v>
      </c>
      <c r="B312" t="s">
        <v>178</v>
      </c>
      <c r="C312">
        <v>20</v>
      </c>
      <c r="D312">
        <v>1.2110000000000001</v>
      </c>
      <c r="E312">
        <v>0.111</v>
      </c>
      <c r="F312">
        <v>9.1999999999999993</v>
      </c>
      <c r="G312">
        <v>75</v>
      </c>
      <c r="H312">
        <v>439</v>
      </c>
      <c r="I312" s="18">
        <f t="shared" si="172"/>
        <v>1211</v>
      </c>
      <c r="J312" t="str">
        <f t="shared" si="152"/>
        <v>06</v>
      </c>
      <c r="K312" t="str">
        <f t="shared" si="173"/>
        <v>J</v>
      </c>
      <c r="L312" t="str">
        <f t="shared" si="174"/>
        <v>C</v>
      </c>
      <c r="M312" t="str">
        <f t="shared" si="175"/>
        <v>01</v>
      </c>
      <c r="N312" t="str">
        <f t="shared" si="156"/>
        <v>M</v>
      </c>
      <c r="O312" s="8">
        <f>VLOOKUP(raw!M312,master!$B$2:$D$17,3,FALSE)</f>
        <v>44778</v>
      </c>
      <c r="P312">
        <f t="shared" si="177"/>
        <v>6</v>
      </c>
      <c r="Q312">
        <f t="shared" si="176"/>
        <v>6</v>
      </c>
      <c r="R312" s="209">
        <f t="shared" si="154"/>
        <v>44821.359375</v>
      </c>
      <c r="S312">
        <f t="shared" si="155"/>
        <v>38</v>
      </c>
    </row>
    <row r="313" spans="1:19" hidden="1">
      <c r="A313" s="1">
        <v>44820.359409722223</v>
      </c>
      <c r="B313" t="s">
        <v>276</v>
      </c>
      <c r="C313">
        <v>60</v>
      </c>
      <c r="D313">
        <v>0.66</v>
      </c>
      <c r="E313">
        <v>0.05</v>
      </c>
      <c r="F313">
        <v>7.6</v>
      </c>
      <c r="G313">
        <v>75</v>
      </c>
      <c r="H313">
        <v>280</v>
      </c>
      <c r="I313" s="18">
        <f t="shared" si="172"/>
        <v>660</v>
      </c>
      <c r="J313" t="str">
        <f t="shared" ref="J313:J376" si="178">RIGHT(B313,2)</f>
        <v>01</v>
      </c>
      <c r="K313" t="str">
        <f t="shared" si="173"/>
        <v>J</v>
      </c>
      <c r="L313" t="str">
        <f t="shared" si="174"/>
        <v>C</v>
      </c>
      <c r="M313" t="str">
        <f t="shared" si="175"/>
        <v>07</v>
      </c>
      <c r="N313" t="str">
        <f t="shared" si="156"/>
        <v>F</v>
      </c>
      <c r="O313" s="8">
        <f>VLOOKUP(raw!M313,master!$B$2:$D$17,3,FALSE)</f>
        <v>44785</v>
      </c>
      <c r="P313">
        <f t="shared" si="177"/>
        <v>5</v>
      </c>
      <c r="Q313">
        <f t="shared" si="176"/>
        <v>1</v>
      </c>
      <c r="R313" s="209">
        <f t="shared" si="154"/>
        <v>44821.359409722223</v>
      </c>
      <c r="S313">
        <f t="shared" si="155"/>
        <v>38</v>
      </c>
    </row>
    <row r="314" spans="1:19" hidden="1">
      <c r="A314" s="1">
        <v>44820.362222222226</v>
      </c>
      <c r="B314" t="s">
        <v>179</v>
      </c>
      <c r="C314">
        <v>20</v>
      </c>
      <c r="D314">
        <v>1.228</v>
      </c>
      <c r="E314">
        <v>9.7000000000000003E-2</v>
      </c>
      <c r="F314">
        <v>7.9</v>
      </c>
      <c r="G314">
        <v>85</v>
      </c>
      <c r="H314">
        <v>398</v>
      </c>
      <c r="I314" s="18">
        <f t="shared" si="172"/>
        <v>1228</v>
      </c>
      <c r="J314" t="str">
        <f t="shared" si="178"/>
        <v>07</v>
      </c>
      <c r="K314" t="str">
        <f t="shared" si="173"/>
        <v>J</v>
      </c>
      <c r="L314" t="str">
        <f t="shared" si="174"/>
        <v>C</v>
      </c>
      <c r="M314" t="str">
        <f t="shared" si="175"/>
        <v>01</v>
      </c>
      <c r="N314" t="str">
        <f t="shared" si="156"/>
        <v>M</v>
      </c>
      <c r="O314" s="8">
        <f>VLOOKUP(raw!M314,master!$B$2:$D$17,3,FALSE)</f>
        <v>44778</v>
      </c>
      <c r="P314">
        <f t="shared" si="177"/>
        <v>6</v>
      </c>
      <c r="Q314">
        <f t="shared" si="176"/>
        <v>7</v>
      </c>
      <c r="R314" s="209">
        <f t="shared" si="154"/>
        <v>44821.362222222226</v>
      </c>
      <c r="S314">
        <f t="shared" si="155"/>
        <v>38</v>
      </c>
    </row>
    <row r="315" spans="1:19" hidden="1">
      <c r="A315" s="1">
        <v>44820.365300925929</v>
      </c>
      <c r="B315" t="s">
        <v>180</v>
      </c>
      <c r="C315">
        <v>60</v>
      </c>
      <c r="D315">
        <v>0.73299999999999998</v>
      </c>
      <c r="E315">
        <v>5.7000000000000002E-2</v>
      </c>
      <c r="F315">
        <v>7.7</v>
      </c>
      <c r="G315">
        <v>83.3</v>
      </c>
      <c r="H315">
        <v>597</v>
      </c>
      <c r="I315" s="18">
        <f t="shared" si="172"/>
        <v>733</v>
      </c>
      <c r="J315" t="str">
        <f t="shared" si="178"/>
        <v>16</v>
      </c>
      <c r="K315" t="str">
        <f t="shared" si="173"/>
        <v>J</v>
      </c>
      <c r="L315" t="str">
        <f t="shared" si="174"/>
        <v>C</v>
      </c>
      <c r="M315" t="str">
        <f t="shared" si="175"/>
        <v>01</v>
      </c>
      <c r="N315" t="str">
        <f t="shared" si="156"/>
        <v>F</v>
      </c>
      <c r="O315" s="8">
        <f>VLOOKUP(raw!M315,master!$B$2:$D$17,3,FALSE)</f>
        <v>44778</v>
      </c>
      <c r="P315">
        <f>INT((A315-O315)/7)</f>
        <v>6</v>
      </c>
      <c r="Q315">
        <f t="shared" si="176"/>
        <v>16</v>
      </c>
      <c r="R315" s="209">
        <f t="shared" si="154"/>
        <v>44821.365300925929</v>
      </c>
      <c r="S315">
        <f t="shared" si="155"/>
        <v>38</v>
      </c>
    </row>
    <row r="316" spans="1:19" hidden="1">
      <c r="A316" s="1">
        <v>44820.370335648149</v>
      </c>
      <c r="B316" t="s">
        <v>181</v>
      </c>
      <c r="C316">
        <v>60</v>
      </c>
      <c r="D316">
        <v>0.76100000000000001</v>
      </c>
      <c r="E316">
        <v>5.1999999999999998E-2</v>
      </c>
      <c r="F316">
        <v>6.8</v>
      </c>
      <c r="G316">
        <v>90</v>
      </c>
      <c r="H316">
        <v>607</v>
      </c>
      <c r="I316" s="18">
        <f t="shared" si="172"/>
        <v>761</v>
      </c>
      <c r="J316" t="str">
        <f t="shared" si="178"/>
        <v>15</v>
      </c>
      <c r="K316" t="str">
        <f t="shared" si="173"/>
        <v>J</v>
      </c>
      <c r="L316" t="str">
        <f t="shared" si="174"/>
        <v>C</v>
      </c>
      <c r="M316" t="str">
        <f t="shared" si="175"/>
        <v>01</v>
      </c>
      <c r="N316" t="str">
        <f t="shared" si="156"/>
        <v>F</v>
      </c>
      <c r="O316" s="8">
        <f>VLOOKUP(raw!M316,master!$B$2:$D$17,3,FALSE)</f>
        <v>44778</v>
      </c>
      <c r="P316">
        <f t="shared" ref="P316:P331" si="179">INT((A316-O316)/7)</f>
        <v>6</v>
      </c>
      <c r="Q316">
        <f t="shared" si="176"/>
        <v>15</v>
      </c>
      <c r="R316" s="209">
        <f t="shared" si="154"/>
        <v>44821.370335648149</v>
      </c>
      <c r="S316">
        <f t="shared" si="155"/>
        <v>38</v>
      </c>
    </row>
    <row r="317" spans="1:19" hidden="1">
      <c r="A317" s="1">
        <v>44820.370555555557</v>
      </c>
      <c r="B317" t="s">
        <v>277</v>
      </c>
      <c r="C317">
        <v>60</v>
      </c>
      <c r="D317">
        <v>0.627</v>
      </c>
      <c r="E317">
        <v>5.7000000000000002E-2</v>
      </c>
      <c r="F317">
        <v>9</v>
      </c>
      <c r="G317">
        <v>76.7</v>
      </c>
      <c r="H317">
        <v>232</v>
      </c>
      <c r="I317" s="18">
        <f t="shared" si="172"/>
        <v>627</v>
      </c>
      <c r="J317" t="str">
        <f t="shared" si="178"/>
        <v>02</v>
      </c>
      <c r="K317" t="str">
        <f t="shared" si="173"/>
        <v>J</v>
      </c>
      <c r="L317" t="str">
        <f t="shared" si="174"/>
        <v>C</v>
      </c>
      <c r="M317" t="str">
        <f t="shared" si="175"/>
        <v>07</v>
      </c>
      <c r="N317" t="str">
        <f t="shared" si="156"/>
        <v>F</v>
      </c>
      <c r="O317" s="8">
        <f>VLOOKUP(raw!M317,master!$B$2:$D$17,3,FALSE)</f>
        <v>44785</v>
      </c>
      <c r="P317">
        <f t="shared" si="179"/>
        <v>5</v>
      </c>
      <c r="Q317">
        <f t="shared" si="176"/>
        <v>2</v>
      </c>
      <c r="R317" s="209">
        <f t="shared" si="154"/>
        <v>44821.370555555557</v>
      </c>
      <c r="S317">
        <f t="shared" si="155"/>
        <v>38</v>
      </c>
    </row>
    <row r="318" spans="1:19" hidden="1">
      <c r="A318" s="1">
        <v>44820.375439814816</v>
      </c>
      <c r="B318" t="s">
        <v>182</v>
      </c>
      <c r="C318">
        <v>60</v>
      </c>
      <c r="D318">
        <v>0.753</v>
      </c>
      <c r="E318">
        <v>5.2999999999999999E-2</v>
      </c>
      <c r="F318">
        <v>7.1</v>
      </c>
      <c r="G318">
        <v>88.3</v>
      </c>
      <c r="H318">
        <v>560</v>
      </c>
      <c r="I318" s="18">
        <f t="shared" si="172"/>
        <v>753</v>
      </c>
      <c r="J318" t="str">
        <f t="shared" si="178"/>
        <v>14</v>
      </c>
      <c r="K318" t="str">
        <f t="shared" si="173"/>
        <v>J</v>
      </c>
      <c r="L318" t="str">
        <f t="shared" si="174"/>
        <v>C</v>
      </c>
      <c r="M318" t="str">
        <f t="shared" si="175"/>
        <v>01</v>
      </c>
      <c r="N318" t="str">
        <f t="shared" si="156"/>
        <v>F</v>
      </c>
      <c r="O318" s="8">
        <f>VLOOKUP(raw!M318,master!$B$2:$D$17,3,FALSE)</f>
        <v>44778</v>
      </c>
      <c r="P318">
        <f t="shared" si="179"/>
        <v>6</v>
      </c>
      <c r="Q318">
        <f t="shared" si="176"/>
        <v>14</v>
      </c>
      <c r="R318" s="209">
        <f t="shared" si="154"/>
        <v>44821.375439814816</v>
      </c>
      <c r="S318">
        <f t="shared" si="155"/>
        <v>38</v>
      </c>
    </row>
    <row r="319" spans="1:19" hidden="1">
      <c r="A319" s="1">
        <v>44820.380833333336</v>
      </c>
      <c r="B319" t="s">
        <v>183</v>
      </c>
      <c r="C319">
        <v>60</v>
      </c>
      <c r="D319">
        <v>0.746</v>
      </c>
      <c r="E319">
        <v>0.05</v>
      </c>
      <c r="F319">
        <v>6.7</v>
      </c>
      <c r="G319">
        <v>86.7</v>
      </c>
      <c r="H319">
        <v>552</v>
      </c>
      <c r="I319" s="18">
        <f t="shared" si="172"/>
        <v>746</v>
      </c>
      <c r="J319" t="str">
        <f t="shared" si="178"/>
        <v>13</v>
      </c>
      <c r="K319" t="str">
        <f t="shared" si="173"/>
        <v>J</v>
      </c>
      <c r="L319" t="str">
        <f t="shared" si="174"/>
        <v>C</v>
      </c>
      <c r="M319" t="str">
        <f t="shared" si="175"/>
        <v>01</v>
      </c>
      <c r="N319" t="str">
        <f t="shared" si="156"/>
        <v>F</v>
      </c>
      <c r="O319" s="8">
        <f>VLOOKUP(raw!M319,master!$B$2:$D$17,3,FALSE)</f>
        <v>44778</v>
      </c>
      <c r="P319">
        <f t="shared" si="179"/>
        <v>6</v>
      </c>
      <c r="Q319">
        <f t="shared" si="176"/>
        <v>13</v>
      </c>
      <c r="R319" s="209">
        <f t="shared" si="154"/>
        <v>44821.380833333336</v>
      </c>
      <c r="S319">
        <f t="shared" si="155"/>
        <v>38</v>
      </c>
    </row>
    <row r="320" spans="1:19" hidden="1">
      <c r="A320" s="1">
        <v>44820.38380787037</v>
      </c>
      <c r="B320" t="s">
        <v>278</v>
      </c>
      <c r="C320">
        <v>60</v>
      </c>
      <c r="D320">
        <v>0.629</v>
      </c>
      <c r="E320">
        <v>0.107</v>
      </c>
      <c r="F320">
        <v>17.100000000000001</v>
      </c>
      <c r="G320">
        <v>40</v>
      </c>
      <c r="H320">
        <v>239</v>
      </c>
      <c r="I320" s="18">
        <f t="shared" si="172"/>
        <v>629</v>
      </c>
      <c r="J320" t="str">
        <f t="shared" si="178"/>
        <v>03</v>
      </c>
      <c r="K320" t="str">
        <f t="shared" si="173"/>
        <v>J</v>
      </c>
      <c r="L320" t="str">
        <f t="shared" si="174"/>
        <v>C</v>
      </c>
      <c r="M320" t="str">
        <f t="shared" si="175"/>
        <v>07</v>
      </c>
      <c r="N320" t="str">
        <f t="shared" si="156"/>
        <v>F</v>
      </c>
      <c r="O320" s="8">
        <f>VLOOKUP(raw!M320,master!$B$2:$D$17,3,FALSE)</f>
        <v>44785</v>
      </c>
      <c r="P320">
        <f t="shared" si="179"/>
        <v>5</v>
      </c>
      <c r="Q320">
        <f t="shared" si="176"/>
        <v>3</v>
      </c>
      <c r="R320" s="209">
        <f t="shared" si="154"/>
        <v>44821.38380787037</v>
      </c>
      <c r="S320">
        <f t="shared" si="155"/>
        <v>38</v>
      </c>
    </row>
    <row r="321" spans="1:19" hidden="1">
      <c r="A321" s="1">
        <v>44820.387129629627</v>
      </c>
      <c r="B321" t="s">
        <v>184</v>
      </c>
      <c r="C321">
        <v>60</v>
      </c>
      <c r="D321">
        <v>0.749</v>
      </c>
      <c r="E321">
        <v>0.05</v>
      </c>
      <c r="F321">
        <v>6.7</v>
      </c>
      <c r="G321">
        <v>81.7</v>
      </c>
      <c r="H321">
        <v>573</v>
      </c>
      <c r="I321" s="18">
        <f t="shared" si="172"/>
        <v>749</v>
      </c>
      <c r="J321" t="str">
        <f t="shared" si="178"/>
        <v>12</v>
      </c>
      <c r="K321" t="str">
        <f t="shared" si="173"/>
        <v>J</v>
      </c>
      <c r="L321" t="str">
        <f t="shared" si="174"/>
        <v>C</v>
      </c>
      <c r="M321" t="str">
        <f t="shared" si="175"/>
        <v>01</v>
      </c>
      <c r="N321" t="str">
        <f t="shared" si="156"/>
        <v>F</v>
      </c>
      <c r="O321" s="8">
        <f>VLOOKUP(raw!M321,master!$B$2:$D$17,3,FALSE)</f>
        <v>44778</v>
      </c>
      <c r="P321">
        <f t="shared" si="179"/>
        <v>6</v>
      </c>
      <c r="Q321">
        <f t="shared" si="176"/>
        <v>12</v>
      </c>
      <c r="R321" s="209">
        <f t="shared" si="154"/>
        <v>44821.387129629627</v>
      </c>
      <c r="S321">
        <f t="shared" si="155"/>
        <v>38</v>
      </c>
    </row>
    <row r="322" spans="1:19" hidden="1">
      <c r="A322" s="1">
        <v>44820.392824074072</v>
      </c>
      <c r="B322" t="s">
        <v>185</v>
      </c>
      <c r="C322">
        <v>60</v>
      </c>
      <c r="D322">
        <v>0.747</v>
      </c>
      <c r="E322">
        <v>4.8000000000000001E-2</v>
      </c>
      <c r="F322">
        <v>6.5</v>
      </c>
      <c r="G322">
        <v>88.3</v>
      </c>
      <c r="H322">
        <v>516</v>
      </c>
      <c r="I322" s="18">
        <f t="shared" si="172"/>
        <v>747</v>
      </c>
      <c r="J322" t="str">
        <f t="shared" si="178"/>
        <v>11</v>
      </c>
      <c r="K322" t="str">
        <f t="shared" si="173"/>
        <v>J</v>
      </c>
      <c r="L322" t="str">
        <f t="shared" si="174"/>
        <v>C</v>
      </c>
      <c r="M322" t="str">
        <f t="shared" si="175"/>
        <v>01</v>
      </c>
      <c r="N322" t="str">
        <f t="shared" si="156"/>
        <v>F</v>
      </c>
      <c r="O322" s="8">
        <f>VLOOKUP(raw!M322,master!$B$2:$D$17,3,FALSE)</f>
        <v>44778</v>
      </c>
      <c r="P322">
        <f t="shared" si="179"/>
        <v>6</v>
      </c>
      <c r="Q322">
        <f t="shared" si="176"/>
        <v>11</v>
      </c>
      <c r="R322" s="209">
        <f t="shared" si="154"/>
        <v>44821.392824074072</v>
      </c>
      <c r="S322">
        <f t="shared" si="155"/>
        <v>38</v>
      </c>
    </row>
    <row r="323" spans="1:19" hidden="1">
      <c r="A323" s="1">
        <v>44820.396331018521</v>
      </c>
      <c r="B323" t="s">
        <v>279</v>
      </c>
      <c r="C323">
        <v>60</v>
      </c>
      <c r="D323">
        <v>0.56299999999999994</v>
      </c>
      <c r="E323">
        <v>0.05</v>
      </c>
      <c r="F323">
        <v>8.9</v>
      </c>
      <c r="G323">
        <v>85</v>
      </c>
      <c r="H323">
        <v>310</v>
      </c>
      <c r="I323" s="18">
        <f t="shared" si="172"/>
        <v>563</v>
      </c>
      <c r="J323" t="str">
        <f t="shared" si="178"/>
        <v>04</v>
      </c>
      <c r="K323" t="str">
        <f t="shared" si="173"/>
        <v>J</v>
      </c>
      <c r="L323" t="str">
        <f t="shared" si="174"/>
        <v>C</v>
      </c>
      <c r="M323" t="str">
        <f t="shared" si="175"/>
        <v>07</v>
      </c>
      <c r="N323" t="str">
        <f t="shared" si="156"/>
        <v>F</v>
      </c>
      <c r="O323" s="8">
        <f>VLOOKUP(raw!M323,master!$B$2:$D$17,3,FALSE)</f>
        <v>44785</v>
      </c>
      <c r="P323">
        <f t="shared" si="179"/>
        <v>5</v>
      </c>
      <c r="Q323">
        <f t="shared" si="176"/>
        <v>4</v>
      </c>
      <c r="R323" s="209">
        <f t="shared" si="154"/>
        <v>44821.396331018521</v>
      </c>
      <c r="S323">
        <f t="shared" si="155"/>
        <v>38</v>
      </c>
    </row>
    <row r="324" spans="1:19" hidden="1">
      <c r="A324" s="1">
        <v>44820.399444444447</v>
      </c>
      <c r="B324" t="s">
        <v>186</v>
      </c>
      <c r="C324">
        <v>60</v>
      </c>
      <c r="D324">
        <v>0.72899999999999998</v>
      </c>
      <c r="E324">
        <v>5.1999999999999998E-2</v>
      </c>
      <c r="F324">
        <v>7.1</v>
      </c>
      <c r="G324">
        <v>85</v>
      </c>
      <c r="H324">
        <v>517</v>
      </c>
      <c r="I324" s="18">
        <f t="shared" si="172"/>
        <v>729</v>
      </c>
      <c r="J324" t="str">
        <f t="shared" si="178"/>
        <v>10</v>
      </c>
      <c r="K324" t="str">
        <f t="shared" si="173"/>
        <v>J</v>
      </c>
      <c r="L324" t="str">
        <f t="shared" si="174"/>
        <v>C</v>
      </c>
      <c r="M324" t="str">
        <f t="shared" si="175"/>
        <v>01</v>
      </c>
      <c r="N324" t="str">
        <f t="shared" si="156"/>
        <v>F</v>
      </c>
      <c r="O324" s="8">
        <f>VLOOKUP(raw!M324,master!$B$2:$D$17,3,FALSE)</f>
        <v>44778</v>
      </c>
      <c r="P324">
        <f t="shared" si="179"/>
        <v>6</v>
      </c>
      <c r="Q324">
        <f t="shared" si="176"/>
        <v>10</v>
      </c>
      <c r="R324" s="209">
        <f t="shared" ref="R324:R387" si="180">A324-WEEKDAY(A324)+7</f>
        <v>44821.399444444447</v>
      </c>
      <c r="S324">
        <f t="shared" ref="S324:S387" si="181">WEEKNUM(R324)</f>
        <v>38</v>
      </c>
    </row>
    <row r="325" spans="1:19" hidden="1">
      <c r="A325" s="1">
        <v>44820.405844907407</v>
      </c>
      <c r="B325" t="s">
        <v>187</v>
      </c>
      <c r="C325">
        <v>60</v>
      </c>
      <c r="D325">
        <v>0.79900000000000004</v>
      </c>
      <c r="E325">
        <v>7.5999999999999998E-2</v>
      </c>
      <c r="F325">
        <v>9.5</v>
      </c>
      <c r="G325">
        <v>68.3</v>
      </c>
      <c r="H325">
        <v>528</v>
      </c>
      <c r="I325" s="18">
        <f t="shared" si="172"/>
        <v>799</v>
      </c>
      <c r="J325" t="str">
        <f t="shared" si="178"/>
        <v>09</v>
      </c>
      <c r="K325" t="str">
        <f t="shared" si="173"/>
        <v>J</v>
      </c>
      <c r="L325" t="str">
        <f t="shared" si="174"/>
        <v>C</v>
      </c>
      <c r="M325" t="str">
        <f t="shared" si="175"/>
        <v>01</v>
      </c>
      <c r="N325" t="str">
        <f t="shared" si="156"/>
        <v>F</v>
      </c>
      <c r="O325" s="8">
        <f>VLOOKUP(raw!M325,master!$B$2:$D$17,3,FALSE)</f>
        <v>44778</v>
      </c>
      <c r="P325">
        <f t="shared" si="179"/>
        <v>6</v>
      </c>
      <c r="Q325">
        <f t="shared" si="176"/>
        <v>9</v>
      </c>
      <c r="R325" s="209">
        <f t="shared" si="180"/>
        <v>44821.405844907407</v>
      </c>
      <c r="S325">
        <f t="shared" si="181"/>
        <v>38</v>
      </c>
    </row>
    <row r="326" spans="1:19" hidden="1">
      <c r="A326" s="1">
        <v>44820.406990740739</v>
      </c>
      <c r="B326" t="s">
        <v>280</v>
      </c>
      <c r="C326">
        <v>60</v>
      </c>
      <c r="D326">
        <v>0.53900000000000003</v>
      </c>
      <c r="E326">
        <v>4.2999999999999997E-2</v>
      </c>
      <c r="F326">
        <v>7.9</v>
      </c>
      <c r="G326">
        <v>85</v>
      </c>
      <c r="H326">
        <v>288</v>
      </c>
      <c r="I326" s="18">
        <f t="shared" si="172"/>
        <v>539</v>
      </c>
      <c r="J326" t="str">
        <f t="shared" si="178"/>
        <v>05</v>
      </c>
      <c r="K326" t="str">
        <f t="shared" si="173"/>
        <v>J</v>
      </c>
      <c r="L326" t="str">
        <f t="shared" si="174"/>
        <v>C</v>
      </c>
      <c r="M326" t="str">
        <f t="shared" si="175"/>
        <v>07</v>
      </c>
      <c r="N326" t="str">
        <f t="shared" si="156"/>
        <v>F</v>
      </c>
      <c r="O326" s="8">
        <f>VLOOKUP(raw!M326,master!$B$2:$D$17,3,FALSE)</f>
        <v>44785</v>
      </c>
      <c r="P326">
        <f t="shared" si="179"/>
        <v>5</v>
      </c>
      <c r="Q326">
        <f t="shared" si="176"/>
        <v>5</v>
      </c>
      <c r="R326" s="209">
        <f t="shared" si="180"/>
        <v>44821.406990740739</v>
      </c>
      <c r="S326">
        <f t="shared" si="181"/>
        <v>38</v>
      </c>
    </row>
    <row r="327" spans="1:19" hidden="1">
      <c r="A327" s="1">
        <v>44820.41233796296</v>
      </c>
      <c r="B327" t="s">
        <v>176</v>
      </c>
      <c r="C327">
        <v>60</v>
      </c>
      <c r="D327">
        <v>0.81299999999999994</v>
      </c>
      <c r="E327">
        <v>0.04</v>
      </c>
      <c r="F327">
        <v>4.9000000000000004</v>
      </c>
      <c r="G327">
        <v>91.7</v>
      </c>
      <c r="H327">
        <v>571</v>
      </c>
      <c r="I327" s="18">
        <f t="shared" si="172"/>
        <v>813</v>
      </c>
      <c r="J327" t="str">
        <f t="shared" si="178"/>
        <v>08</v>
      </c>
      <c r="K327" t="str">
        <f t="shared" si="173"/>
        <v>J</v>
      </c>
      <c r="L327" t="str">
        <f t="shared" si="174"/>
        <v>C</v>
      </c>
      <c r="M327" t="str">
        <f t="shared" si="175"/>
        <v>01</v>
      </c>
      <c r="N327" t="str">
        <f t="shared" si="156"/>
        <v>F</v>
      </c>
      <c r="O327" s="8">
        <f>VLOOKUP(raw!M327,master!$B$2:$D$17,3,FALSE)</f>
        <v>44778</v>
      </c>
      <c r="P327">
        <f t="shared" si="179"/>
        <v>6</v>
      </c>
      <c r="Q327">
        <f t="shared" si="176"/>
        <v>8</v>
      </c>
      <c r="R327" s="209">
        <f t="shared" si="180"/>
        <v>44821.41233796296</v>
      </c>
      <c r="S327">
        <f t="shared" si="181"/>
        <v>38</v>
      </c>
    </row>
    <row r="328" spans="1:19" hidden="1">
      <c r="A328" s="1">
        <v>44820.418124999997</v>
      </c>
      <c r="B328" t="s">
        <v>281</v>
      </c>
      <c r="C328">
        <v>60</v>
      </c>
      <c r="D328">
        <v>0.53900000000000003</v>
      </c>
      <c r="E328">
        <v>3.5000000000000003E-2</v>
      </c>
      <c r="F328">
        <v>6.4</v>
      </c>
      <c r="G328">
        <v>95</v>
      </c>
      <c r="H328">
        <v>310</v>
      </c>
      <c r="I328" s="18">
        <f t="shared" si="172"/>
        <v>539</v>
      </c>
      <c r="J328" t="str">
        <f t="shared" si="178"/>
        <v>06</v>
      </c>
      <c r="K328" t="str">
        <f t="shared" si="173"/>
        <v>J</v>
      </c>
      <c r="L328" t="str">
        <f t="shared" si="174"/>
        <v>C</v>
      </c>
      <c r="M328" t="str">
        <f t="shared" si="175"/>
        <v>07</v>
      </c>
      <c r="N328" t="str">
        <f t="shared" ref="N328:N391" si="182">MID(B328,5,1)</f>
        <v>F</v>
      </c>
      <c r="O328" s="8">
        <f>VLOOKUP(raw!M328,master!$B$2:$D$17,3,FALSE)</f>
        <v>44785</v>
      </c>
      <c r="P328">
        <f t="shared" si="179"/>
        <v>5</v>
      </c>
      <c r="Q328">
        <f t="shared" si="176"/>
        <v>6</v>
      </c>
      <c r="R328" s="209">
        <f t="shared" si="180"/>
        <v>44821.418124999997</v>
      </c>
      <c r="S328">
        <f t="shared" si="181"/>
        <v>38</v>
      </c>
    </row>
    <row r="329" spans="1:19" hidden="1">
      <c r="A329" s="1">
        <v>44820.418622685182</v>
      </c>
      <c r="B329" t="s">
        <v>175</v>
      </c>
      <c r="C329">
        <v>60</v>
      </c>
      <c r="D329">
        <v>0.81</v>
      </c>
      <c r="E329">
        <v>5.0999999999999997E-2</v>
      </c>
      <c r="F329">
        <v>6.3</v>
      </c>
      <c r="G329">
        <v>90</v>
      </c>
      <c r="H329">
        <v>532</v>
      </c>
      <c r="I329" s="18">
        <f t="shared" si="172"/>
        <v>810</v>
      </c>
      <c r="J329" t="str">
        <f t="shared" si="178"/>
        <v>07</v>
      </c>
      <c r="K329" t="str">
        <f t="shared" si="173"/>
        <v>J</v>
      </c>
      <c r="L329" t="str">
        <f t="shared" si="174"/>
        <v>C</v>
      </c>
      <c r="M329" t="str">
        <f t="shared" si="175"/>
        <v>01</v>
      </c>
      <c r="N329" t="str">
        <f t="shared" si="182"/>
        <v>F</v>
      </c>
      <c r="O329" s="8">
        <f>VLOOKUP(raw!M329,master!$B$2:$D$17,3,FALSE)</f>
        <v>44778</v>
      </c>
      <c r="P329">
        <f t="shared" si="179"/>
        <v>6</v>
      </c>
      <c r="Q329">
        <f t="shared" si="176"/>
        <v>7</v>
      </c>
      <c r="R329" s="209">
        <f t="shared" si="180"/>
        <v>44821.418622685182</v>
      </c>
      <c r="S329">
        <f t="shared" si="181"/>
        <v>38</v>
      </c>
    </row>
    <row r="330" spans="1:19" hidden="1">
      <c r="A330" s="1">
        <v>44820.424791666665</v>
      </c>
      <c r="B330" t="s">
        <v>173</v>
      </c>
      <c r="C330">
        <v>60</v>
      </c>
      <c r="D330">
        <v>0.745</v>
      </c>
      <c r="E330">
        <v>5.5E-2</v>
      </c>
      <c r="F330">
        <v>7.4</v>
      </c>
      <c r="G330">
        <v>81.7</v>
      </c>
      <c r="H330">
        <v>501</v>
      </c>
      <c r="I330" s="18">
        <f t="shared" si="172"/>
        <v>745</v>
      </c>
      <c r="J330" t="str">
        <f t="shared" si="178"/>
        <v>06</v>
      </c>
      <c r="K330" t="str">
        <f t="shared" si="173"/>
        <v>J</v>
      </c>
      <c r="L330" t="str">
        <f t="shared" si="174"/>
        <v>C</v>
      </c>
      <c r="M330" t="str">
        <f t="shared" si="175"/>
        <v>01</v>
      </c>
      <c r="N330" t="str">
        <f t="shared" si="182"/>
        <v>F</v>
      </c>
      <c r="O330" s="8">
        <f>VLOOKUP(raw!M330,master!$B$2:$D$17,3,FALSE)</f>
        <v>44778</v>
      </c>
      <c r="P330">
        <f t="shared" si="179"/>
        <v>6</v>
      </c>
      <c r="Q330">
        <f t="shared" si="176"/>
        <v>6</v>
      </c>
      <c r="R330" s="209">
        <f t="shared" si="180"/>
        <v>44821.424791666665</v>
      </c>
      <c r="S330">
        <f t="shared" si="181"/>
        <v>38</v>
      </c>
    </row>
    <row r="331" spans="1:19" hidden="1">
      <c r="A331" s="1">
        <v>44820.428715277776</v>
      </c>
      <c r="B331" t="s">
        <v>282</v>
      </c>
      <c r="C331">
        <v>60</v>
      </c>
      <c r="D331">
        <v>0.67500000000000004</v>
      </c>
      <c r="E331">
        <v>4.8000000000000001E-2</v>
      </c>
      <c r="F331">
        <v>7.1</v>
      </c>
      <c r="G331">
        <v>88.3</v>
      </c>
      <c r="H331">
        <v>329</v>
      </c>
      <c r="I331" s="18">
        <f t="shared" si="172"/>
        <v>675</v>
      </c>
      <c r="J331" t="str">
        <f t="shared" si="178"/>
        <v>07</v>
      </c>
      <c r="K331" t="str">
        <f t="shared" si="173"/>
        <v>J</v>
      </c>
      <c r="L331" t="str">
        <f t="shared" si="174"/>
        <v>C</v>
      </c>
      <c r="M331" t="str">
        <f t="shared" si="175"/>
        <v>07</v>
      </c>
      <c r="N331" t="str">
        <f t="shared" si="182"/>
        <v>F</v>
      </c>
      <c r="O331" s="8">
        <f>VLOOKUP(raw!M331,master!$B$2:$D$17,3,FALSE)</f>
        <v>44785</v>
      </c>
      <c r="P331">
        <f t="shared" si="179"/>
        <v>5</v>
      </c>
      <c r="Q331">
        <f t="shared" si="176"/>
        <v>7</v>
      </c>
      <c r="R331" s="209">
        <f t="shared" si="180"/>
        <v>44821.428715277776</v>
      </c>
      <c r="S331">
        <f t="shared" si="181"/>
        <v>38</v>
      </c>
    </row>
    <row r="332" spans="1:19" hidden="1">
      <c r="A332" s="1">
        <v>44820.431354166663</v>
      </c>
      <c r="B332" t="s">
        <v>172</v>
      </c>
      <c r="C332">
        <v>60</v>
      </c>
      <c r="D332">
        <v>0.69099999999999995</v>
      </c>
      <c r="E332">
        <v>6.7000000000000004E-2</v>
      </c>
      <c r="F332">
        <v>9.6999999999999993</v>
      </c>
      <c r="G332">
        <v>73.3</v>
      </c>
      <c r="H332">
        <v>520</v>
      </c>
      <c r="I332" s="18">
        <f t="shared" si="172"/>
        <v>691</v>
      </c>
      <c r="J332" t="str">
        <f t="shared" si="178"/>
        <v>05</v>
      </c>
      <c r="K332" t="str">
        <f t="shared" si="173"/>
        <v>J</v>
      </c>
      <c r="L332" t="str">
        <f t="shared" si="174"/>
        <v>C</v>
      </c>
      <c r="M332" t="str">
        <f t="shared" si="175"/>
        <v>01</v>
      </c>
      <c r="N332" t="str">
        <f t="shared" si="182"/>
        <v>F</v>
      </c>
      <c r="O332" s="8">
        <f>VLOOKUP(raw!M332,master!$B$2:$D$17,3,FALSE)</f>
        <v>44778</v>
      </c>
      <c r="P332">
        <f>INT((A332-O332)/7)</f>
        <v>6</v>
      </c>
      <c r="Q332">
        <f t="shared" si="176"/>
        <v>5</v>
      </c>
      <c r="R332" s="209">
        <f t="shared" si="180"/>
        <v>44821.431354166663</v>
      </c>
      <c r="S332">
        <f t="shared" si="181"/>
        <v>38</v>
      </c>
    </row>
    <row r="333" spans="1:19" hidden="1">
      <c r="A333" s="1">
        <v>44820.437743055554</v>
      </c>
      <c r="B333" t="s">
        <v>169</v>
      </c>
      <c r="C333">
        <v>60</v>
      </c>
      <c r="D333">
        <v>0.64900000000000002</v>
      </c>
      <c r="E333">
        <v>0.05</v>
      </c>
      <c r="F333">
        <v>7.6</v>
      </c>
      <c r="G333">
        <v>81.7</v>
      </c>
      <c r="H333">
        <v>465</v>
      </c>
      <c r="I333" s="18">
        <f t="shared" si="172"/>
        <v>649</v>
      </c>
      <c r="J333" t="str">
        <f t="shared" si="178"/>
        <v>04</v>
      </c>
      <c r="K333" t="str">
        <f t="shared" si="173"/>
        <v>J</v>
      </c>
      <c r="L333" t="str">
        <f t="shared" si="174"/>
        <v>C</v>
      </c>
      <c r="M333" t="str">
        <f t="shared" si="175"/>
        <v>01</v>
      </c>
      <c r="N333" t="str">
        <f t="shared" si="182"/>
        <v>F</v>
      </c>
      <c r="O333" s="8">
        <f>VLOOKUP(raw!M333,master!$B$2:$D$17,3,FALSE)</f>
        <v>44778</v>
      </c>
      <c r="P333">
        <f t="shared" ref="P333:P336" si="183">INT((A333-O333)/7)</f>
        <v>6</v>
      </c>
      <c r="Q333">
        <f t="shared" si="176"/>
        <v>4</v>
      </c>
      <c r="R333" s="209">
        <f t="shared" si="180"/>
        <v>44821.437743055554</v>
      </c>
      <c r="S333">
        <f t="shared" si="181"/>
        <v>38</v>
      </c>
    </row>
    <row r="334" spans="1:19" hidden="1">
      <c r="A334" s="1">
        <v>44820.438483796293</v>
      </c>
      <c r="B334" t="s">
        <v>283</v>
      </c>
      <c r="C334">
        <v>60</v>
      </c>
      <c r="D334">
        <v>0.66300000000000003</v>
      </c>
      <c r="E334">
        <v>5.8999999999999997E-2</v>
      </c>
      <c r="F334">
        <v>8.9</v>
      </c>
      <c r="G334">
        <v>76.7</v>
      </c>
      <c r="H334">
        <v>341</v>
      </c>
      <c r="I334" s="18">
        <f t="shared" si="172"/>
        <v>663</v>
      </c>
      <c r="J334" t="str">
        <f t="shared" si="178"/>
        <v>08</v>
      </c>
      <c r="K334" t="str">
        <f t="shared" si="173"/>
        <v>J</v>
      </c>
      <c r="L334" t="str">
        <f t="shared" si="174"/>
        <v>C</v>
      </c>
      <c r="M334" t="str">
        <f t="shared" si="175"/>
        <v>07</v>
      </c>
      <c r="N334" t="str">
        <f t="shared" si="182"/>
        <v>F</v>
      </c>
      <c r="O334" s="8">
        <f>VLOOKUP(raw!M334,master!$B$2:$D$17,3,FALSE)</f>
        <v>44785</v>
      </c>
      <c r="P334">
        <f t="shared" si="183"/>
        <v>5</v>
      </c>
      <c r="Q334">
        <f t="shared" si="176"/>
        <v>8</v>
      </c>
      <c r="R334" s="209">
        <f t="shared" si="180"/>
        <v>44821.438483796293</v>
      </c>
      <c r="S334">
        <f t="shared" si="181"/>
        <v>38</v>
      </c>
    </row>
    <row r="335" spans="1:19" hidden="1">
      <c r="A335" s="1">
        <v>44820.444444444445</v>
      </c>
      <c r="B335" t="s">
        <v>168</v>
      </c>
      <c r="C335">
        <v>60</v>
      </c>
      <c r="D335">
        <v>0.82899999999999996</v>
      </c>
      <c r="E335">
        <v>7.1999999999999995E-2</v>
      </c>
      <c r="F335">
        <v>8.6999999999999993</v>
      </c>
      <c r="G335">
        <v>80</v>
      </c>
      <c r="H335">
        <v>544</v>
      </c>
      <c r="I335" s="18">
        <f t="shared" si="172"/>
        <v>829</v>
      </c>
      <c r="J335" t="str">
        <f t="shared" si="178"/>
        <v>03</v>
      </c>
      <c r="K335" t="str">
        <f t="shared" si="173"/>
        <v>J</v>
      </c>
      <c r="L335" t="str">
        <f t="shared" si="174"/>
        <v>C</v>
      </c>
      <c r="M335" t="str">
        <f t="shared" si="175"/>
        <v>01</v>
      </c>
      <c r="N335" t="str">
        <f t="shared" si="182"/>
        <v>F</v>
      </c>
      <c r="O335" s="8">
        <f>VLOOKUP(raw!M335,master!$B$2:$D$17,3,FALSE)</f>
        <v>44778</v>
      </c>
      <c r="P335">
        <f t="shared" si="183"/>
        <v>6</v>
      </c>
      <c r="Q335">
        <f t="shared" si="176"/>
        <v>3</v>
      </c>
      <c r="R335" s="209">
        <f t="shared" si="180"/>
        <v>44821.444444444445</v>
      </c>
      <c r="S335">
        <f t="shared" si="181"/>
        <v>38</v>
      </c>
    </row>
    <row r="336" spans="1:19" hidden="1">
      <c r="A336" s="1">
        <v>44820.447951388887</v>
      </c>
      <c r="B336" t="s">
        <v>284</v>
      </c>
      <c r="C336">
        <v>60</v>
      </c>
      <c r="D336">
        <v>0.59899999999999998</v>
      </c>
      <c r="E336">
        <v>4.5999999999999999E-2</v>
      </c>
      <c r="F336">
        <v>7.7</v>
      </c>
      <c r="G336">
        <v>75</v>
      </c>
      <c r="H336">
        <v>306</v>
      </c>
      <c r="I336" s="18">
        <f t="shared" si="172"/>
        <v>599</v>
      </c>
      <c r="J336" t="str">
        <f t="shared" si="178"/>
        <v>09</v>
      </c>
      <c r="K336" t="str">
        <f t="shared" si="173"/>
        <v>J</v>
      </c>
      <c r="L336" t="str">
        <f t="shared" si="174"/>
        <v>C</v>
      </c>
      <c r="M336" t="str">
        <f t="shared" si="175"/>
        <v>07</v>
      </c>
      <c r="N336" t="str">
        <f t="shared" si="182"/>
        <v>F</v>
      </c>
      <c r="O336" s="8">
        <f>VLOOKUP(raw!M336,master!$B$2:$D$17,3,FALSE)</f>
        <v>44785</v>
      </c>
      <c r="P336">
        <f t="shared" si="183"/>
        <v>5</v>
      </c>
      <c r="Q336">
        <f t="shared" si="176"/>
        <v>9</v>
      </c>
      <c r="R336" s="209">
        <f t="shared" si="180"/>
        <v>44821.447951388887</v>
      </c>
      <c r="S336">
        <f t="shared" si="181"/>
        <v>38</v>
      </c>
    </row>
    <row r="337" spans="1:19" hidden="1">
      <c r="A337" s="1">
        <v>44820.451226851852</v>
      </c>
      <c r="B337" t="s">
        <v>167</v>
      </c>
      <c r="C337">
        <v>60</v>
      </c>
      <c r="D337">
        <v>0.73</v>
      </c>
      <c r="E337">
        <v>4.2000000000000003E-2</v>
      </c>
      <c r="F337">
        <v>5.8</v>
      </c>
      <c r="G337">
        <v>93.3</v>
      </c>
      <c r="H337">
        <v>551</v>
      </c>
      <c r="I337" s="18">
        <f t="shared" ref="I337:I358" si="184">D337*1000</f>
        <v>730</v>
      </c>
      <c r="J337" t="str">
        <f t="shared" si="178"/>
        <v>02</v>
      </c>
      <c r="K337" t="str">
        <f t="shared" ref="K337:K380" si="185">LEFT(B337,1)</f>
        <v>J</v>
      </c>
      <c r="L337" t="str">
        <f t="shared" ref="L337:L380" si="186">MID(B337,2,1)</f>
        <v>C</v>
      </c>
      <c r="M337" t="str">
        <f t="shared" ref="M337:M380" si="187">MID(B337,3,2)</f>
        <v>01</v>
      </c>
      <c r="N337" t="str">
        <f t="shared" si="182"/>
        <v>F</v>
      </c>
      <c r="O337" s="8">
        <f>VLOOKUP(raw!M337,master!$B$2:$D$17,3,FALSE)</f>
        <v>44778</v>
      </c>
      <c r="P337">
        <f>INT((A337-O337)/7)</f>
        <v>6</v>
      </c>
      <c r="Q337">
        <f t="shared" ref="Q337:Q358" si="188">VALUE(J337)</f>
        <v>2</v>
      </c>
      <c r="R337" s="209">
        <f t="shared" si="180"/>
        <v>44821.451226851852</v>
      </c>
      <c r="S337">
        <f t="shared" si="181"/>
        <v>38</v>
      </c>
    </row>
    <row r="338" spans="1:19" hidden="1">
      <c r="A338" s="1">
        <v>44820.457083333335</v>
      </c>
      <c r="B338" t="s">
        <v>166</v>
      </c>
      <c r="C338">
        <v>60</v>
      </c>
      <c r="D338">
        <v>0.754</v>
      </c>
      <c r="E338">
        <v>4.7E-2</v>
      </c>
      <c r="F338">
        <v>6.3</v>
      </c>
      <c r="G338">
        <v>91.7</v>
      </c>
      <c r="H338">
        <v>520</v>
      </c>
      <c r="I338" s="18">
        <f t="shared" si="184"/>
        <v>754</v>
      </c>
      <c r="J338" t="str">
        <f t="shared" si="178"/>
        <v>01</v>
      </c>
      <c r="K338" t="str">
        <f t="shared" si="185"/>
        <v>J</v>
      </c>
      <c r="L338" t="str">
        <f t="shared" si="186"/>
        <v>C</v>
      </c>
      <c r="M338" t="str">
        <f t="shared" si="187"/>
        <v>01</v>
      </c>
      <c r="N338" t="str">
        <f t="shared" si="182"/>
        <v>F</v>
      </c>
      <c r="O338" s="8">
        <f>VLOOKUP(raw!M338,master!$B$2:$D$17,3,FALSE)</f>
        <v>44778</v>
      </c>
      <c r="P338">
        <f t="shared" ref="P338:P353" si="189">INT((A338-O338)/7)</f>
        <v>6</v>
      </c>
      <c r="Q338">
        <f t="shared" si="188"/>
        <v>1</v>
      </c>
      <c r="R338" s="209">
        <f t="shared" si="180"/>
        <v>44821.457083333335</v>
      </c>
      <c r="S338">
        <f t="shared" si="181"/>
        <v>38</v>
      </c>
    </row>
    <row r="339" spans="1:19" hidden="1">
      <c r="A339" s="1">
        <v>44820.457789351851</v>
      </c>
      <c r="B339" t="s">
        <v>285</v>
      </c>
      <c r="C339">
        <v>60</v>
      </c>
      <c r="D339">
        <v>0.56499999999999995</v>
      </c>
      <c r="E339">
        <v>5.0999999999999997E-2</v>
      </c>
      <c r="F339">
        <v>9</v>
      </c>
      <c r="G339">
        <v>73.3</v>
      </c>
      <c r="H339">
        <v>323</v>
      </c>
      <c r="I339" s="18">
        <f t="shared" si="184"/>
        <v>565</v>
      </c>
      <c r="J339" t="str">
        <f t="shared" si="178"/>
        <v>10</v>
      </c>
      <c r="K339" t="str">
        <f t="shared" si="185"/>
        <v>J</v>
      </c>
      <c r="L339" t="str">
        <f t="shared" si="186"/>
        <v>C</v>
      </c>
      <c r="M339" t="str">
        <f t="shared" si="187"/>
        <v>07</v>
      </c>
      <c r="N339" t="str">
        <f t="shared" si="182"/>
        <v>F</v>
      </c>
      <c r="O339" s="8">
        <f>VLOOKUP(raw!M339,master!$B$2:$D$17,3,FALSE)</f>
        <v>44785</v>
      </c>
      <c r="P339">
        <f t="shared" si="189"/>
        <v>5</v>
      </c>
      <c r="Q339">
        <f t="shared" si="188"/>
        <v>10</v>
      </c>
      <c r="R339" s="209">
        <f t="shared" si="180"/>
        <v>44821.457789351851</v>
      </c>
      <c r="S339">
        <f t="shared" si="181"/>
        <v>38</v>
      </c>
    </row>
    <row r="340" spans="1:19" hidden="1">
      <c r="A340" s="1">
        <v>44820.467905092592</v>
      </c>
      <c r="B340" t="s">
        <v>286</v>
      </c>
      <c r="C340">
        <v>60</v>
      </c>
      <c r="D340">
        <v>0.60399999999999998</v>
      </c>
      <c r="E340">
        <v>0.06</v>
      </c>
      <c r="F340">
        <v>9.9</v>
      </c>
      <c r="G340">
        <v>78.3</v>
      </c>
      <c r="H340">
        <v>307</v>
      </c>
      <c r="I340" s="18">
        <f t="shared" si="184"/>
        <v>604</v>
      </c>
      <c r="J340" t="str">
        <f t="shared" si="178"/>
        <v>11</v>
      </c>
      <c r="K340" t="str">
        <f t="shared" si="185"/>
        <v>J</v>
      </c>
      <c r="L340" t="str">
        <f t="shared" si="186"/>
        <v>C</v>
      </c>
      <c r="M340" t="str">
        <f t="shared" si="187"/>
        <v>07</v>
      </c>
      <c r="N340" t="str">
        <f t="shared" si="182"/>
        <v>F</v>
      </c>
      <c r="O340" s="8">
        <f>VLOOKUP(raw!M340,master!$B$2:$D$17,3,FALSE)</f>
        <v>44785</v>
      </c>
      <c r="P340">
        <f t="shared" si="189"/>
        <v>5</v>
      </c>
      <c r="Q340">
        <f t="shared" si="188"/>
        <v>11</v>
      </c>
      <c r="R340" s="209">
        <f t="shared" si="180"/>
        <v>44821.467905092592</v>
      </c>
      <c r="S340">
        <f t="shared" si="181"/>
        <v>38</v>
      </c>
    </row>
    <row r="341" spans="1:19" hidden="1">
      <c r="A341" s="1">
        <v>44820.478078703702</v>
      </c>
      <c r="B341" t="s">
        <v>287</v>
      </c>
      <c r="C341">
        <v>60</v>
      </c>
      <c r="D341">
        <v>0.60199999999999998</v>
      </c>
      <c r="E341">
        <v>6.2E-2</v>
      </c>
      <c r="F341">
        <v>10.4</v>
      </c>
      <c r="G341">
        <v>61.7</v>
      </c>
      <c r="H341">
        <v>258</v>
      </c>
      <c r="I341" s="18">
        <f t="shared" si="184"/>
        <v>602</v>
      </c>
      <c r="J341" t="str">
        <f t="shared" si="178"/>
        <v>12</v>
      </c>
      <c r="K341" t="str">
        <f t="shared" si="185"/>
        <v>J</v>
      </c>
      <c r="L341" t="str">
        <f t="shared" si="186"/>
        <v>C</v>
      </c>
      <c r="M341" t="str">
        <f t="shared" si="187"/>
        <v>07</v>
      </c>
      <c r="N341" t="str">
        <f t="shared" si="182"/>
        <v>F</v>
      </c>
      <c r="O341" s="8">
        <f>VLOOKUP(raw!M341,master!$B$2:$D$17,3,FALSE)</f>
        <v>44785</v>
      </c>
      <c r="P341">
        <f t="shared" si="189"/>
        <v>5</v>
      </c>
      <c r="Q341">
        <f t="shared" si="188"/>
        <v>12</v>
      </c>
      <c r="R341" s="209">
        <f t="shared" si="180"/>
        <v>44821.478078703702</v>
      </c>
      <c r="S341">
        <f t="shared" si="181"/>
        <v>38</v>
      </c>
    </row>
    <row r="342" spans="1:19" hidden="1">
      <c r="A342" s="1">
        <v>44820.48982638889</v>
      </c>
      <c r="B342" t="s">
        <v>288</v>
      </c>
      <c r="C342">
        <v>60</v>
      </c>
      <c r="D342">
        <v>0.59299999999999997</v>
      </c>
      <c r="E342">
        <v>4.7E-2</v>
      </c>
      <c r="F342">
        <v>7.9</v>
      </c>
      <c r="G342">
        <v>78.3</v>
      </c>
      <c r="H342">
        <v>352</v>
      </c>
      <c r="I342" s="18">
        <f t="shared" si="184"/>
        <v>593</v>
      </c>
      <c r="J342" t="str">
        <f t="shared" si="178"/>
        <v>13</v>
      </c>
      <c r="K342" t="str">
        <f t="shared" si="185"/>
        <v>J</v>
      </c>
      <c r="L342" t="str">
        <f t="shared" si="186"/>
        <v>C</v>
      </c>
      <c r="M342" t="str">
        <f t="shared" si="187"/>
        <v>07</v>
      </c>
      <c r="N342" t="str">
        <f t="shared" si="182"/>
        <v>F</v>
      </c>
      <c r="O342" s="8">
        <f>VLOOKUP(raw!M342,master!$B$2:$D$17,3,FALSE)</f>
        <v>44785</v>
      </c>
      <c r="P342">
        <f t="shared" si="189"/>
        <v>5</v>
      </c>
      <c r="Q342">
        <f t="shared" si="188"/>
        <v>13</v>
      </c>
      <c r="R342" s="209">
        <f t="shared" si="180"/>
        <v>44821.48982638889</v>
      </c>
      <c r="S342">
        <f t="shared" si="181"/>
        <v>38</v>
      </c>
    </row>
    <row r="343" spans="1:19" hidden="1">
      <c r="A343" s="1">
        <v>44820.498969907407</v>
      </c>
      <c r="B343" t="s">
        <v>289</v>
      </c>
      <c r="C343">
        <v>60</v>
      </c>
      <c r="D343">
        <v>0.64800000000000002</v>
      </c>
      <c r="E343">
        <v>5.0999999999999997E-2</v>
      </c>
      <c r="F343">
        <v>7.8</v>
      </c>
      <c r="G343">
        <v>86.7</v>
      </c>
      <c r="H343">
        <v>359</v>
      </c>
      <c r="I343" s="18">
        <f t="shared" si="184"/>
        <v>648</v>
      </c>
      <c r="J343" t="str">
        <f t="shared" si="178"/>
        <v>14</v>
      </c>
      <c r="K343" t="str">
        <f t="shared" si="185"/>
        <v>J</v>
      </c>
      <c r="L343" t="str">
        <f t="shared" si="186"/>
        <v>C</v>
      </c>
      <c r="M343" t="str">
        <f t="shared" si="187"/>
        <v>07</v>
      </c>
      <c r="N343" t="str">
        <f t="shared" si="182"/>
        <v>F</v>
      </c>
      <c r="O343" s="8">
        <f>VLOOKUP(raw!M343,master!$B$2:$D$17,3,FALSE)</f>
        <v>44785</v>
      </c>
      <c r="P343">
        <f t="shared" si="189"/>
        <v>5</v>
      </c>
      <c r="Q343">
        <f t="shared" si="188"/>
        <v>14</v>
      </c>
      <c r="R343" s="209">
        <f t="shared" si="180"/>
        <v>44821.498969907407</v>
      </c>
      <c r="S343">
        <f t="shared" si="181"/>
        <v>38</v>
      </c>
    </row>
    <row r="344" spans="1:19" hidden="1">
      <c r="A344" s="1">
        <v>44820.507881944446</v>
      </c>
      <c r="B344" t="s">
        <v>290</v>
      </c>
      <c r="C344">
        <v>60</v>
      </c>
      <c r="D344">
        <v>0.67200000000000004</v>
      </c>
      <c r="E344">
        <v>5.0999999999999997E-2</v>
      </c>
      <c r="F344">
        <v>7.6</v>
      </c>
      <c r="G344">
        <v>85</v>
      </c>
      <c r="H344">
        <v>388</v>
      </c>
      <c r="I344" s="18">
        <f t="shared" si="184"/>
        <v>672</v>
      </c>
      <c r="J344" t="str">
        <f t="shared" si="178"/>
        <v>15</v>
      </c>
      <c r="K344" t="str">
        <f t="shared" si="185"/>
        <v>J</v>
      </c>
      <c r="L344" t="str">
        <f t="shared" si="186"/>
        <v>C</v>
      </c>
      <c r="M344" t="str">
        <f t="shared" si="187"/>
        <v>07</v>
      </c>
      <c r="N344" t="str">
        <f t="shared" si="182"/>
        <v>F</v>
      </c>
      <c r="O344" s="8">
        <f>VLOOKUP(raw!M344,master!$B$2:$D$17,3,FALSE)</f>
        <v>44785</v>
      </c>
      <c r="P344">
        <f t="shared" si="189"/>
        <v>5</v>
      </c>
      <c r="Q344">
        <f t="shared" si="188"/>
        <v>15</v>
      </c>
      <c r="R344" s="209">
        <f t="shared" si="180"/>
        <v>44821.507881944446</v>
      </c>
      <c r="S344">
        <f t="shared" si="181"/>
        <v>38</v>
      </c>
    </row>
    <row r="345" spans="1:19" hidden="1">
      <c r="A345" s="1">
        <v>44820.516203703701</v>
      </c>
      <c r="B345" t="s">
        <v>291</v>
      </c>
      <c r="C345">
        <v>60</v>
      </c>
      <c r="D345">
        <v>0.63700000000000001</v>
      </c>
      <c r="E345">
        <v>4.4999999999999998E-2</v>
      </c>
      <c r="F345">
        <v>7.1</v>
      </c>
      <c r="G345">
        <v>88.3</v>
      </c>
      <c r="H345">
        <v>382</v>
      </c>
      <c r="I345" s="18">
        <f t="shared" si="184"/>
        <v>637</v>
      </c>
      <c r="J345" t="str">
        <f t="shared" si="178"/>
        <v>16</v>
      </c>
      <c r="K345" t="str">
        <f t="shared" si="185"/>
        <v>J</v>
      </c>
      <c r="L345" t="str">
        <f t="shared" si="186"/>
        <v>C</v>
      </c>
      <c r="M345" t="str">
        <f t="shared" si="187"/>
        <v>07</v>
      </c>
      <c r="N345" t="str">
        <f t="shared" si="182"/>
        <v>F</v>
      </c>
      <c r="O345" s="8">
        <f>VLOOKUP(raw!M345,master!$B$2:$D$17,3,FALSE)</f>
        <v>44785</v>
      </c>
      <c r="P345">
        <f t="shared" si="189"/>
        <v>5</v>
      </c>
      <c r="Q345">
        <f t="shared" si="188"/>
        <v>16</v>
      </c>
      <c r="R345" s="209">
        <f t="shared" si="180"/>
        <v>44821.516203703701</v>
      </c>
      <c r="S345">
        <f t="shared" si="181"/>
        <v>38</v>
      </c>
    </row>
    <row r="346" spans="1:19" hidden="1">
      <c r="A346" s="1">
        <v>44820.524710648147</v>
      </c>
      <c r="B346" t="s">
        <v>292</v>
      </c>
      <c r="C346">
        <v>20</v>
      </c>
      <c r="D346">
        <v>0.85599999999999998</v>
      </c>
      <c r="E346">
        <v>0.08</v>
      </c>
      <c r="F346">
        <v>9.4</v>
      </c>
      <c r="G346">
        <v>75</v>
      </c>
      <c r="H346">
        <v>319</v>
      </c>
      <c r="I346" s="18">
        <f t="shared" si="184"/>
        <v>856</v>
      </c>
      <c r="J346" t="str">
        <f t="shared" si="178"/>
        <v>07</v>
      </c>
      <c r="K346" t="str">
        <f t="shared" si="185"/>
        <v>J</v>
      </c>
      <c r="L346" t="str">
        <f t="shared" si="186"/>
        <v>C</v>
      </c>
      <c r="M346" t="str">
        <f t="shared" si="187"/>
        <v>07</v>
      </c>
      <c r="N346" t="str">
        <f t="shared" si="182"/>
        <v>M</v>
      </c>
      <c r="O346" s="8">
        <f>VLOOKUP(raw!M346,master!$B$2:$D$17,3,FALSE)</f>
        <v>44785</v>
      </c>
      <c r="P346">
        <f t="shared" si="189"/>
        <v>5</v>
      </c>
      <c r="Q346">
        <f t="shared" si="188"/>
        <v>7</v>
      </c>
      <c r="R346" s="209">
        <f t="shared" si="180"/>
        <v>44821.524710648147</v>
      </c>
      <c r="S346">
        <f t="shared" si="181"/>
        <v>38</v>
      </c>
    </row>
    <row r="347" spans="1:19" hidden="1">
      <c r="A347" s="1">
        <v>44820.528402777774</v>
      </c>
      <c r="B347" t="s">
        <v>293</v>
      </c>
      <c r="C347">
        <v>20</v>
      </c>
      <c r="D347">
        <v>0.93300000000000005</v>
      </c>
      <c r="E347">
        <v>9.6000000000000002E-2</v>
      </c>
      <c r="F347">
        <v>10.3</v>
      </c>
      <c r="G347">
        <v>65</v>
      </c>
      <c r="H347">
        <v>330</v>
      </c>
      <c r="I347" s="18">
        <f t="shared" si="184"/>
        <v>933</v>
      </c>
      <c r="J347" t="str">
        <f t="shared" si="178"/>
        <v>06</v>
      </c>
      <c r="K347" t="str">
        <f t="shared" si="185"/>
        <v>J</v>
      </c>
      <c r="L347" t="str">
        <f t="shared" si="186"/>
        <v>C</v>
      </c>
      <c r="M347" t="str">
        <f t="shared" si="187"/>
        <v>07</v>
      </c>
      <c r="N347" t="str">
        <f t="shared" si="182"/>
        <v>M</v>
      </c>
      <c r="O347" s="8">
        <f>VLOOKUP(raw!M347,master!$B$2:$D$17,3,FALSE)</f>
        <v>44785</v>
      </c>
      <c r="P347">
        <f t="shared" si="189"/>
        <v>5</v>
      </c>
      <c r="Q347">
        <f t="shared" si="188"/>
        <v>6</v>
      </c>
      <c r="R347" s="209">
        <f t="shared" si="180"/>
        <v>44821.528402777774</v>
      </c>
      <c r="S347">
        <f t="shared" si="181"/>
        <v>38</v>
      </c>
    </row>
    <row r="348" spans="1:19" hidden="1">
      <c r="A348" s="1">
        <v>44820.531863425924</v>
      </c>
      <c r="B348" t="s">
        <v>294</v>
      </c>
      <c r="C348">
        <v>20</v>
      </c>
      <c r="D348">
        <v>0.88200000000000001</v>
      </c>
      <c r="E348">
        <v>5.6000000000000001E-2</v>
      </c>
      <c r="F348">
        <v>6.3</v>
      </c>
      <c r="G348">
        <v>85</v>
      </c>
      <c r="H348">
        <v>453</v>
      </c>
      <c r="I348" s="18">
        <f t="shared" si="184"/>
        <v>882</v>
      </c>
      <c r="J348" t="str">
        <f t="shared" si="178"/>
        <v>05</v>
      </c>
      <c r="K348" t="str">
        <f t="shared" si="185"/>
        <v>J</v>
      </c>
      <c r="L348" t="str">
        <f t="shared" si="186"/>
        <v>C</v>
      </c>
      <c r="M348" t="str">
        <f t="shared" si="187"/>
        <v>07</v>
      </c>
      <c r="N348" t="str">
        <f t="shared" si="182"/>
        <v>M</v>
      </c>
      <c r="O348" s="8">
        <f>VLOOKUP(raw!M348,master!$B$2:$D$17,3,FALSE)</f>
        <v>44785</v>
      </c>
      <c r="P348">
        <f t="shared" si="189"/>
        <v>5</v>
      </c>
      <c r="Q348">
        <f t="shared" si="188"/>
        <v>5</v>
      </c>
      <c r="R348" s="209">
        <f t="shared" si="180"/>
        <v>44821.531863425924</v>
      </c>
      <c r="S348">
        <f t="shared" si="181"/>
        <v>38</v>
      </c>
    </row>
    <row r="349" spans="1:19" hidden="1">
      <c r="A349" s="1">
        <v>44820.534594907411</v>
      </c>
      <c r="B349" t="s">
        <v>295</v>
      </c>
      <c r="C349">
        <v>20</v>
      </c>
      <c r="D349">
        <v>0.871</v>
      </c>
      <c r="E349">
        <v>4.5999999999999999E-2</v>
      </c>
      <c r="F349">
        <v>5.2</v>
      </c>
      <c r="G349">
        <v>100</v>
      </c>
      <c r="H349">
        <v>400</v>
      </c>
      <c r="I349" s="18">
        <f t="shared" si="184"/>
        <v>871</v>
      </c>
      <c r="J349" t="str">
        <f t="shared" si="178"/>
        <v>04</v>
      </c>
      <c r="K349" t="str">
        <f t="shared" si="185"/>
        <v>J</v>
      </c>
      <c r="L349" t="str">
        <f t="shared" si="186"/>
        <v>C</v>
      </c>
      <c r="M349" t="str">
        <f t="shared" si="187"/>
        <v>07</v>
      </c>
      <c r="N349" t="str">
        <f t="shared" si="182"/>
        <v>M</v>
      </c>
      <c r="O349" s="8">
        <f>VLOOKUP(raw!M349,master!$B$2:$D$17,3,FALSE)</f>
        <v>44785</v>
      </c>
      <c r="P349">
        <f t="shared" si="189"/>
        <v>5</v>
      </c>
      <c r="Q349">
        <f t="shared" si="188"/>
        <v>4</v>
      </c>
      <c r="R349" s="209">
        <f t="shared" si="180"/>
        <v>44821.534594907411</v>
      </c>
      <c r="S349">
        <f t="shared" si="181"/>
        <v>38</v>
      </c>
    </row>
    <row r="350" spans="1:19" hidden="1">
      <c r="A350" s="1">
        <v>44820.537303240744</v>
      </c>
      <c r="B350" t="s">
        <v>296</v>
      </c>
      <c r="C350">
        <v>20</v>
      </c>
      <c r="D350">
        <v>0.82499999999999996</v>
      </c>
      <c r="E350">
        <v>9.0999999999999998E-2</v>
      </c>
      <c r="F350">
        <v>11</v>
      </c>
      <c r="G350">
        <v>65</v>
      </c>
      <c r="H350">
        <v>414</v>
      </c>
      <c r="I350" s="18">
        <f t="shared" si="184"/>
        <v>825</v>
      </c>
      <c r="J350" t="str">
        <f t="shared" si="178"/>
        <v>03</v>
      </c>
      <c r="K350" t="str">
        <f t="shared" si="185"/>
        <v>J</v>
      </c>
      <c r="L350" t="str">
        <f t="shared" si="186"/>
        <v>C</v>
      </c>
      <c r="M350" t="str">
        <f t="shared" si="187"/>
        <v>07</v>
      </c>
      <c r="N350" t="str">
        <f t="shared" si="182"/>
        <v>M</v>
      </c>
      <c r="O350" s="8">
        <f>VLOOKUP(raw!M350,master!$B$2:$D$17,3,FALSE)</f>
        <v>44785</v>
      </c>
      <c r="P350">
        <f t="shared" si="189"/>
        <v>5</v>
      </c>
      <c r="Q350">
        <f t="shared" si="188"/>
        <v>3</v>
      </c>
      <c r="R350" s="209">
        <f t="shared" si="180"/>
        <v>44821.537303240744</v>
      </c>
      <c r="S350">
        <f t="shared" si="181"/>
        <v>38</v>
      </c>
    </row>
    <row r="351" spans="1:19" hidden="1">
      <c r="A351" s="1">
        <v>44820.540300925924</v>
      </c>
      <c r="B351" t="s">
        <v>297</v>
      </c>
      <c r="C351">
        <v>20</v>
      </c>
      <c r="D351">
        <v>0.84</v>
      </c>
      <c r="E351">
        <v>6.7000000000000004E-2</v>
      </c>
      <c r="F351">
        <v>7.9</v>
      </c>
      <c r="G351">
        <v>80</v>
      </c>
      <c r="H351">
        <v>429</v>
      </c>
      <c r="I351" s="18">
        <f t="shared" si="184"/>
        <v>840</v>
      </c>
      <c r="J351" t="str">
        <f t="shared" si="178"/>
        <v>02</v>
      </c>
      <c r="K351" t="str">
        <f t="shared" si="185"/>
        <v>J</v>
      </c>
      <c r="L351" t="str">
        <f t="shared" si="186"/>
        <v>C</v>
      </c>
      <c r="M351" t="str">
        <f t="shared" si="187"/>
        <v>07</v>
      </c>
      <c r="N351" t="str">
        <f t="shared" si="182"/>
        <v>M</v>
      </c>
      <c r="O351" s="8">
        <f>VLOOKUP(raw!M351,master!$B$2:$D$17,3,FALSE)</f>
        <v>44785</v>
      </c>
      <c r="P351">
        <f t="shared" si="189"/>
        <v>5</v>
      </c>
      <c r="Q351">
        <f t="shared" si="188"/>
        <v>2</v>
      </c>
      <c r="R351" s="209">
        <f t="shared" si="180"/>
        <v>44821.540300925924</v>
      </c>
      <c r="S351">
        <f t="shared" si="181"/>
        <v>38</v>
      </c>
    </row>
    <row r="352" spans="1:19" hidden="1">
      <c r="A352" s="1">
        <v>44820.547048611108</v>
      </c>
      <c r="B352" t="s">
        <v>188</v>
      </c>
      <c r="C352">
        <v>20</v>
      </c>
      <c r="D352">
        <v>0.98499999999999999</v>
      </c>
      <c r="E352">
        <v>9.1999999999999998E-2</v>
      </c>
      <c r="F352">
        <v>9.3000000000000007</v>
      </c>
      <c r="G352">
        <v>65</v>
      </c>
      <c r="H352">
        <v>424</v>
      </c>
      <c r="I352" s="18">
        <f t="shared" si="184"/>
        <v>985</v>
      </c>
      <c r="J352" t="str">
        <f t="shared" si="178"/>
        <v>02</v>
      </c>
      <c r="K352" t="str">
        <f t="shared" si="185"/>
        <v>J</v>
      </c>
      <c r="L352" t="str">
        <f t="shared" si="186"/>
        <v>C</v>
      </c>
      <c r="M352" t="str">
        <f t="shared" si="187"/>
        <v>02</v>
      </c>
      <c r="N352" t="str">
        <f t="shared" si="182"/>
        <v>M</v>
      </c>
      <c r="O352" s="8">
        <f>VLOOKUP(raw!M352,master!$B$2:$D$17,3,FALSE)</f>
        <v>44778</v>
      </c>
      <c r="P352">
        <f t="shared" si="189"/>
        <v>6</v>
      </c>
      <c r="Q352">
        <f t="shared" si="188"/>
        <v>2</v>
      </c>
      <c r="R352" s="209">
        <f t="shared" si="180"/>
        <v>44821.547048611108</v>
      </c>
      <c r="S352">
        <f t="shared" si="181"/>
        <v>38</v>
      </c>
    </row>
    <row r="353" spans="1:19" hidden="1">
      <c r="A353" s="1">
        <v>44820.550081018519</v>
      </c>
      <c r="B353" t="s">
        <v>189</v>
      </c>
      <c r="C353">
        <v>20</v>
      </c>
      <c r="D353">
        <v>1.0069999999999999</v>
      </c>
      <c r="E353">
        <v>7.5999999999999998E-2</v>
      </c>
      <c r="F353">
        <v>7.5</v>
      </c>
      <c r="G353">
        <v>80</v>
      </c>
      <c r="H353">
        <v>429</v>
      </c>
      <c r="I353" s="18">
        <f t="shared" si="184"/>
        <v>1006.9999999999999</v>
      </c>
      <c r="J353" t="str">
        <f t="shared" si="178"/>
        <v>03</v>
      </c>
      <c r="K353" t="str">
        <f t="shared" si="185"/>
        <v>J</v>
      </c>
      <c r="L353" t="str">
        <f t="shared" si="186"/>
        <v>C</v>
      </c>
      <c r="M353" t="str">
        <f t="shared" si="187"/>
        <v>02</v>
      </c>
      <c r="N353" t="str">
        <f t="shared" si="182"/>
        <v>M</v>
      </c>
      <c r="O353" s="8">
        <f>VLOOKUP(raw!M353,master!$B$2:$D$17,3,FALSE)</f>
        <v>44778</v>
      </c>
      <c r="P353">
        <f t="shared" si="189"/>
        <v>6</v>
      </c>
      <c r="Q353">
        <f t="shared" si="188"/>
        <v>3</v>
      </c>
      <c r="R353" s="209">
        <f t="shared" si="180"/>
        <v>44821.550081018519</v>
      </c>
      <c r="S353">
        <f t="shared" si="181"/>
        <v>38</v>
      </c>
    </row>
    <row r="354" spans="1:19" hidden="1">
      <c r="A354" s="1">
        <v>44820.552928240744</v>
      </c>
      <c r="B354" t="s">
        <v>190</v>
      </c>
      <c r="C354">
        <v>20</v>
      </c>
      <c r="D354">
        <v>1.048</v>
      </c>
      <c r="E354">
        <v>7.3999999999999996E-2</v>
      </c>
      <c r="F354">
        <v>7</v>
      </c>
      <c r="G354">
        <v>95</v>
      </c>
      <c r="H354">
        <v>507</v>
      </c>
      <c r="I354" s="18">
        <f t="shared" si="184"/>
        <v>1048</v>
      </c>
      <c r="J354" t="str">
        <f t="shared" si="178"/>
        <v>04</v>
      </c>
      <c r="K354" t="str">
        <f t="shared" si="185"/>
        <v>J</v>
      </c>
      <c r="L354" t="str">
        <f t="shared" si="186"/>
        <v>C</v>
      </c>
      <c r="M354" t="str">
        <f t="shared" si="187"/>
        <v>02</v>
      </c>
      <c r="N354" t="str">
        <f t="shared" si="182"/>
        <v>M</v>
      </c>
      <c r="O354" s="8">
        <f>VLOOKUP(raw!M354,master!$B$2:$D$17,3,FALSE)</f>
        <v>44778</v>
      </c>
      <c r="P354">
        <f>INT((A354-O354)/7)</f>
        <v>6</v>
      </c>
      <c r="Q354">
        <f t="shared" si="188"/>
        <v>4</v>
      </c>
      <c r="R354" s="209">
        <f t="shared" si="180"/>
        <v>44821.552928240744</v>
      </c>
      <c r="S354">
        <f t="shared" si="181"/>
        <v>38</v>
      </c>
    </row>
    <row r="355" spans="1:19" hidden="1">
      <c r="A355" s="1">
        <v>44820.555393518516</v>
      </c>
      <c r="B355" t="s">
        <v>191</v>
      </c>
      <c r="C355">
        <v>20</v>
      </c>
      <c r="D355">
        <v>1.0209999999999999</v>
      </c>
      <c r="E355">
        <v>6.2E-2</v>
      </c>
      <c r="F355">
        <v>6.1</v>
      </c>
      <c r="G355">
        <v>95</v>
      </c>
      <c r="H355">
        <v>511</v>
      </c>
      <c r="I355" s="18">
        <f t="shared" si="184"/>
        <v>1020.9999999999999</v>
      </c>
      <c r="J355" t="str">
        <f t="shared" si="178"/>
        <v>05</v>
      </c>
      <c r="K355" t="str">
        <f t="shared" si="185"/>
        <v>J</v>
      </c>
      <c r="L355" t="str">
        <f t="shared" si="186"/>
        <v>C</v>
      </c>
      <c r="M355" t="str">
        <f t="shared" si="187"/>
        <v>02</v>
      </c>
      <c r="N355" t="str">
        <f t="shared" si="182"/>
        <v>M</v>
      </c>
      <c r="O355" s="8">
        <f>VLOOKUP(raw!M355,master!$B$2:$D$17,3,FALSE)</f>
        <v>44778</v>
      </c>
      <c r="P355">
        <f t="shared" ref="P355:P358" si="190">INT((A355-O355)/7)</f>
        <v>6</v>
      </c>
      <c r="Q355">
        <f t="shared" si="188"/>
        <v>5</v>
      </c>
      <c r="R355" s="209">
        <f t="shared" si="180"/>
        <v>44821.555393518516</v>
      </c>
      <c r="S355">
        <f t="shared" si="181"/>
        <v>38</v>
      </c>
    </row>
    <row r="356" spans="1:19" hidden="1">
      <c r="A356" s="1">
        <v>44820.558020833334</v>
      </c>
      <c r="B356" t="s">
        <v>192</v>
      </c>
      <c r="C356">
        <v>20</v>
      </c>
      <c r="D356">
        <v>1.177</v>
      </c>
      <c r="E356">
        <v>0.14499999999999999</v>
      </c>
      <c r="F356">
        <v>12.3</v>
      </c>
      <c r="G356">
        <v>50</v>
      </c>
      <c r="H356">
        <v>434</v>
      </c>
      <c r="I356" s="18">
        <f t="shared" si="184"/>
        <v>1177</v>
      </c>
      <c r="J356" t="str">
        <f t="shared" si="178"/>
        <v>06</v>
      </c>
      <c r="K356" t="str">
        <f t="shared" si="185"/>
        <v>J</v>
      </c>
      <c r="L356" t="str">
        <f t="shared" si="186"/>
        <v>C</v>
      </c>
      <c r="M356" t="str">
        <f t="shared" si="187"/>
        <v>02</v>
      </c>
      <c r="N356" t="str">
        <f t="shared" si="182"/>
        <v>M</v>
      </c>
      <c r="O356" s="8">
        <f>VLOOKUP(raw!M356,master!$B$2:$D$17,3,FALSE)</f>
        <v>44778</v>
      </c>
      <c r="P356">
        <f t="shared" si="190"/>
        <v>6</v>
      </c>
      <c r="Q356">
        <f t="shared" si="188"/>
        <v>6</v>
      </c>
      <c r="R356" s="209">
        <f t="shared" si="180"/>
        <v>44821.558020833334</v>
      </c>
      <c r="S356">
        <f t="shared" si="181"/>
        <v>38</v>
      </c>
    </row>
    <row r="357" spans="1:19" hidden="1">
      <c r="A357" s="1">
        <v>44820.561053240737</v>
      </c>
      <c r="B357" t="s">
        <v>193</v>
      </c>
      <c r="C357">
        <v>20</v>
      </c>
      <c r="D357">
        <v>1.1879999999999999</v>
      </c>
      <c r="E357">
        <v>9.6000000000000002E-2</v>
      </c>
      <c r="F357">
        <v>8.1</v>
      </c>
      <c r="G357">
        <v>80</v>
      </c>
      <c r="H357">
        <v>371</v>
      </c>
      <c r="I357" s="18">
        <f t="shared" si="184"/>
        <v>1188</v>
      </c>
      <c r="J357" t="str">
        <f t="shared" si="178"/>
        <v>07</v>
      </c>
      <c r="K357" t="str">
        <f t="shared" si="185"/>
        <v>J</v>
      </c>
      <c r="L357" t="str">
        <f t="shared" si="186"/>
        <v>C</v>
      </c>
      <c r="M357" t="str">
        <f t="shared" si="187"/>
        <v>02</v>
      </c>
      <c r="N357" t="str">
        <f t="shared" si="182"/>
        <v>M</v>
      </c>
      <c r="O357" s="8">
        <f>VLOOKUP(raw!M357,master!$B$2:$D$17,3,FALSE)</f>
        <v>44778</v>
      </c>
      <c r="P357">
        <f t="shared" si="190"/>
        <v>6</v>
      </c>
      <c r="Q357">
        <f t="shared" si="188"/>
        <v>7</v>
      </c>
      <c r="R357" s="209">
        <f t="shared" si="180"/>
        <v>44821.561053240737</v>
      </c>
      <c r="S357">
        <f t="shared" si="181"/>
        <v>38</v>
      </c>
    </row>
    <row r="358" spans="1:19" hidden="1">
      <c r="A358" s="1">
        <v>44820.564884259256</v>
      </c>
      <c r="B358" t="s">
        <v>194</v>
      </c>
      <c r="C358">
        <v>60</v>
      </c>
      <c r="D358">
        <v>0.71099999999999997</v>
      </c>
      <c r="E358">
        <v>4.5999999999999999E-2</v>
      </c>
      <c r="F358">
        <v>6.5</v>
      </c>
      <c r="G358">
        <v>91.7</v>
      </c>
      <c r="H358">
        <v>570</v>
      </c>
      <c r="I358" s="18">
        <f t="shared" si="184"/>
        <v>711</v>
      </c>
      <c r="J358" t="str">
        <f t="shared" si="178"/>
        <v>16</v>
      </c>
      <c r="K358" t="str">
        <f t="shared" si="185"/>
        <v>J</v>
      </c>
      <c r="L358" t="str">
        <f t="shared" si="186"/>
        <v>C</v>
      </c>
      <c r="M358" t="str">
        <f t="shared" si="187"/>
        <v>02</v>
      </c>
      <c r="N358" t="str">
        <f t="shared" si="182"/>
        <v>F</v>
      </c>
      <c r="O358" s="8">
        <f>VLOOKUP(raw!M358,master!$B$2:$D$17,3,FALSE)</f>
        <v>44778</v>
      </c>
      <c r="P358">
        <f t="shared" si="190"/>
        <v>6</v>
      </c>
      <c r="Q358">
        <f t="shared" si="188"/>
        <v>16</v>
      </c>
      <c r="R358" s="209">
        <f t="shared" si="180"/>
        <v>44821.564884259256</v>
      </c>
      <c r="S358">
        <f t="shared" si="181"/>
        <v>38</v>
      </c>
    </row>
    <row r="359" spans="1:19" hidden="1">
      <c r="A359" s="1">
        <v>44820.571423611109</v>
      </c>
      <c r="B359" t="s">
        <v>195</v>
      </c>
      <c r="C359">
        <v>60</v>
      </c>
      <c r="D359">
        <v>0.70399999999999996</v>
      </c>
      <c r="E359">
        <v>0.06</v>
      </c>
      <c r="F359">
        <v>8.6</v>
      </c>
      <c r="G359">
        <v>81.7</v>
      </c>
      <c r="H359">
        <v>544</v>
      </c>
      <c r="I359" s="18">
        <f t="shared" ref="I359:I380" si="191">D359*1000</f>
        <v>704</v>
      </c>
      <c r="J359" t="str">
        <f t="shared" si="178"/>
        <v>15</v>
      </c>
      <c r="K359" t="str">
        <f t="shared" si="185"/>
        <v>J</v>
      </c>
      <c r="L359" t="str">
        <f t="shared" si="186"/>
        <v>C</v>
      </c>
      <c r="M359" t="str">
        <f t="shared" si="187"/>
        <v>02</v>
      </c>
      <c r="N359" t="str">
        <f t="shared" si="182"/>
        <v>F</v>
      </c>
      <c r="O359" s="8">
        <f>VLOOKUP(raw!M359,master!$B$2:$D$17,3,FALSE)</f>
        <v>44778</v>
      </c>
      <c r="P359">
        <f>INT((A359-O359)/7)</f>
        <v>6</v>
      </c>
      <c r="Q359">
        <f t="shared" ref="Q359:Q380" si="192">VALUE(J359)</f>
        <v>15</v>
      </c>
      <c r="R359" s="209">
        <f t="shared" si="180"/>
        <v>44821.571423611109</v>
      </c>
      <c r="S359">
        <f t="shared" si="181"/>
        <v>38</v>
      </c>
    </row>
    <row r="360" spans="1:19" hidden="1">
      <c r="A360" s="1">
        <v>44820.573599537034</v>
      </c>
      <c r="B360" t="s">
        <v>254</v>
      </c>
      <c r="C360">
        <v>60</v>
      </c>
      <c r="D360">
        <v>0.61699999999999999</v>
      </c>
      <c r="E360">
        <v>4.5999999999999999E-2</v>
      </c>
      <c r="F360">
        <v>7.5</v>
      </c>
      <c r="G360">
        <v>81.7</v>
      </c>
      <c r="H360">
        <v>242</v>
      </c>
      <c r="I360" s="18">
        <f t="shared" si="191"/>
        <v>617</v>
      </c>
      <c r="J360" t="str">
        <f t="shared" si="178"/>
        <v>01</v>
      </c>
      <c r="K360" t="str">
        <f t="shared" si="185"/>
        <v>J</v>
      </c>
      <c r="L360" t="str">
        <f t="shared" si="186"/>
        <v>C</v>
      </c>
      <c r="M360" t="str">
        <f t="shared" si="187"/>
        <v>06</v>
      </c>
      <c r="N360" t="str">
        <f t="shared" si="182"/>
        <v>F</v>
      </c>
      <c r="O360" s="8">
        <f>VLOOKUP(raw!M360,master!$B$2:$D$17,3,FALSE)</f>
        <v>44785</v>
      </c>
      <c r="P360">
        <f t="shared" ref="P360:P375" si="193">INT((A360-O360)/7)</f>
        <v>5</v>
      </c>
      <c r="Q360">
        <f t="shared" si="192"/>
        <v>1</v>
      </c>
      <c r="R360" s="209">
        <f t="shared" si="180"/>
        <v>44821.573599537034</v>
      </c>
      <c r="S360">
        <f t="shared" si="181"/>
        <v>38</v>
      </c>
    </row>
    <row r="361" spans="1:19" hidden="1">
      <c r="A361" s="1">
        <v>44820.577546296299</v>
      </c>
      <c r="B361" t="s">
        <v>196</v>
      </c>
      <c r="C361">
        <v>60</v>
      </c>
      <c r="D361">
        <v>0.69799999999999995</v>
      </c>
      <c r="E361">
        <v>0.05</v>
      </c>
      <c r="F361">
        <v>7.1</v>
      </c>
      <c r="G361">
        <v>83.3</v>
      </c>
      <c r="H361">
        <v>560</v>
      </c>
      <c r="I361" s="18">
        <f t="shared" si="191"/>
        <v>698</v>
      </c>
      <c r="J361" t="str">
        <f t="shared" si="178"/>
        <v>14</v>
      </c>
      <c r="K361" t="str">
        <f t="shared" si="185"/>
        <v>J</v>
      </c>
      <c r="L361" t="str">
        <f t="shared" si="186"/>
        <v>C</v>
      </c>
      <c r="M361" t="str">
        <f t="shared" si="187"/>
        <v>02</v>
      </c>
      <c r="N361" t="str">
        <f t="shared" si="182"/>
        <v>F</v>
      </c>
      <c r="O361" s="8">
        <f>VLOOKUP(raw!M361,master!$B$2:$D$17,3,FALSE)</f>
        <v>44778</v>
      </c>
      <c r="P361">
        <f t="shared" si="193"/>
        <v>6</v>
      </c>
      <c r="Q361">
        <f t="shared" si="192"/>
        <v>14</v>
      </c>
      <c r="R361" s="209">
        <f t="shared" si="180"/>
        <v>44821.577546296299</v>
      </c>
      <c r="S361">
        <f t="shared" si="181"/>
        <v>38</v>
      </c>
    </row>
    <row r="362" spans="1:19" hidden="1">
      <c r="A362" s="1">
        <v>44820.583634259259</v>
      </c>
      <c r="B362" t="s">
        <v>197</v>
      </c>
      <c r="C362">
        <v>60</v>
      </c>
      <c r="D362">
        <v>0.72199999999999998</v>
      </c>
      <c r="E362">
        <v>5.2999999999999999E-2</v>
      </c>
      <c r="F362">
        <v>7.3</v>
      </c>
      <c r="G362">
        <v>86.7</v>
      </c>
      <c r="H362">
        <v>600</v>
      </c>
      <c r="I362" s="18">
        <f t="shared" si="191"/>
        <v>722</v>
      </c>
      <c r="J362" t="str">
        <f t="shared" si="178"/>
        <v>13</v>
      </c>
      <c r="K362" t="str">
        <f t="shared" si="185"/>
        <v>J</v>
      </c>
      <c r="L362" t="str">
        <f t="shared" si="186"/>
        <v>C</v>
      </c>
      <c r="M362" t="str">
        <f t="shared" si="187"/>
        <v>02</v>
      </c>
      <c r="N362" t="str">
        <f t="shared" si="182"/>
        <v>F</v>
      </c>
      <c r="O362" s="8">
        <f>VLOOKUP(raw!M362,master!$B$2:$D$17,3,FALSE)</f>
        <v>44778</v>
      </c>
      <c r="P362">
        <f t="shared" si="193"/>
        <v>6</v>
      </c>
      <c r="Q362">
        <f t="shared" si="192"/>
        <v>13</v>
      </c>
      <c r="R362" s="209">
        <f t="shared" si="180"/>
        <v>44821.583634259259</v>
      </c>
      <c r="S362">
        <f t="shared" si="181"/>
        <v>38</v>
      </c>
    </row>
    <row r="363" spans="1:19" hidden="1">
      <c r="A363" s="1">
        <v>44820.585798611108</v>
      </c>
      <c r="B363" t="s">
        <v>255</v>
      </c>
      <c r="C363">
        <v>60</v>
      </c>
      <c r="D363">
        <v>0.626</v>
      </c>
      <c r="E363">
        <v>4.4999999999999998E-2</v>
      </c>
      <c r="F363">
        <v>7.2</v>
      </c>
      <c r="G363">
        <v>83.3</v>
      </c>
      <c r="H363">
        <v>321</v>
      </c>
      <c r="I363" s="18">
        <f t="shared" si="191"/>
        <v>626</v>
      </c>
      <c r="J363" t="str">
        <f t="shared" si="178"/>
        <v>02</v>
      </c>
      <c r="K363" t="str">
        <f t="shared" si="185"/>
        <v>J</v>
      </c>
      <c r="L363" t="str">
        <f t="shared" si="186"/>
        <v>C</v>
      </c>
      <c r="M363" t="str">
        <f t="shared" si="187"/>
        <v>06</v>
      </c>
      <c r="N363" t="str">
        <f t="shared" si="182"/>
        <v>F</v>
      </c>
      <c r="O363" s="8">
        <f>VLOOKUP(raw!M363,master!$B$2:$D$17,3,FALSE)</f>
        <v>44785</v>
      </c>
      <c r="P363">
        <f t="shared" si="193"/>
        <v>5</v>
      </c>
      <c r="Q363">
        <f t="shared" si="192"/>
        <v>2</v>
      </c>
      <c r="R363" s="209">
        <f t="shared" si="180"/>
        <v>44821.585798611108</v>
      </c>
      <c r="S363">
        <f t="shared" si="181"/>
        <v>38</v>
      </c>
    </row>
    <row r="364" spans="1:19" hidden="1">
      <c r="A364" s="1">
        <v>44820.589594907404</v>
      </c>
      <c r="B364" t="s">
        <v>198</v>
      </c>
      <c r="C364">
        <v>60</v>
      </c>
      <c r="D364">
        <v>0.70799999999999996</v>
      </c>
      <c r="E364">
        <v>5.0999999999999997E-2</v>
      </c>
      <c r="F364">
        <v>7.2</v>
      </c>
      <c r="G364">
        <v>81.7</v>
      </c>
      <c r="H364">
        <v>492</v>
      </c>
      <c r="I364" s="18">
        <f t="shared" si="191"/>
        <v>708</v>
      </c>
      <c r="J364" t="str">
        <f t="shared" si="178"/>
        <v>12</v>
      </c>
      <c r="K364" t="str">
        <f t="shared" si="185"/>
        <v>J</v>
      </c>
      <c r="L364" t="str">
        <f t="shared" si="186"/>
        <v>C</v>
      </c>
      <c r="M364" t="str">
        <f t="shared" si="187"/>
        <v>02</v>
      </c>
      <c r="N364" t="str">
        <f t="shared" si="182"/>
        <v>F</v>
      </c>
      <c r="O364" s="8">
        <f>VLOOKUP(raw!M364,master!$B$2:$D$17,3,FALSE)</f>
        <v>44778</v>
      </c>
      <c r="P364">
        <f t="shared" si="193"/>
        <v>6</v>
      </c>
      <c r="Q364">
        <f t="shared" si="192"/>
        <v>12</v>
      </c>
      <c r="R364" s="209">
        <f t="shared" si="180"/>
        <v>44821.589594907404</v>
      </c>
      <c r="S364">
        <f t="shared" si="181"/>
        <v>38</v>
      </c>
    </row>
    <row r="365" spans="1:19" hidden="1">
      <c r="A365" s="1">
        <v>44820.595879629633</v>
      </c>
      <c r="B365" t="s">
        <v>256</v>
      </c>
      <c r="C365">
        <v>60</v>
      </c>
      <c r="D365">
        <v>0.67300000000000004</v>
      </c>
      <c r="E365">
        <v>5.8999999999999997E-2</v>
      </c>
      <c r="F365">
        <v>8.8000000000000007</v>
      </c>
      <c r="G365">
        <v>75</v>
      </c>
      <c r="H365">
        <v>318</v>
      </c>
      <c r="I365" s="18">
        <f t="shared" si="191"/>
        <v>673</v>
      </c>
      <c r="J365" t="str">
        <f t="shared" si="178"/>
        <v>03</v>
      </c>
      <c r="K365" t="str">
        <f t="shared" si="185"/>
        <v>J</v>
      </c>
      <c r="L365" t="str">
        <f t="shared" si="186"/>
        <v>C</v>
      </c>
      <c r="M365" t="str">
        <f t="shared" si="187"/>
        <v>06</v>
      </c>
      <c r="N365" t="str">
        <f t="shared" si="182"/>
        <v>F</v>
      </c>
      <c r="O365" s="8">
        <f>VLOOKUP(raw!M365,master!$B$2:$D$17,3,FALSE)</f>
        <v>44785</v>
      </c>
      <c r="P365">
        <f t="shared" si="193"/>
        <v>5</v>
      </c>
      <c r="Q365">
        <f t="shared" si="192"/>
        <v>3</v>
      </c>
      <c r="R365" s="209">
        <f t="shared" si="180"/>
        <v>44821.595879629633</v>
      </c>
      <c r="S365">
        <f t="shared" si="181"/>
        <v>38</v>
      </c>
    </row>
    <row r="366" spans="1:19" hidden="1">
      <c r="A366" s="1">
        <v>44820.596006944441</v>
      </c>
      <c r="B366" t="s">
        <v>199</v>
      </c>
      <c r="C366">
        <v>60</v>
      </c>
      <c r="D366">
        <v>0.70399999999999996</v>
      </c>
      <c r="E366">
        <v>4.4999999999999998E-2</v>
      </c>
      <c r="F366">
        <v>6.3</v>
      </c>
      <c r="G366">
        <v>93.3</v>
      </c>
      <c r="H366">
        <v>587</v>
      </c>
      <c r="I366" s="18">
        <f t="shared" si="191"/>
        <v>704</v>
      </c>
      <c r="J366" t="str">
        <f t="shared" si="178"/>
        <v>11</v>
      </c>
      <c r="K366" t="str">
        <f t="shared" si="185"/>
        <v>J</v>
      </c>
      <c r="L366" t="str">
        <f t="shared" si="186"/>
        <v>C</v>
      </c>
      <c r="M366" t="str">
        <f t="shared" si="187"/>
        <v>02</v>
      </c>
      <c r="N366" t="str">
        <f t="shared" si="182"/>
        <v>F</v>
      </c>
      <c r="O366" s="8">
        <f>VLOOKUP(raw!M366,master!$B$2:$D$17,3,FALSE)</f>
        <v>44778</v>
      </c>
      <c r="P366">
        <f t="shared" si="193"/>
        <v>6</v>
      </c>
      <c r="Q366">
        <f t="shared" si="192"/>
        <v>11</v>
      </c>
      <c r="R366" s="209">
        <f t="shared" si="180"/>
        <v>44821.596006944441</v>
      </c>
      <c r="S366">
        <f t="shared" si="181"/>
        <v>38</v>
      </c>
    </row>
    <row r="367" spans="1:19" hidden="1">
      <c r="A367" s="1">
        <v>44820.601736111108</v>
      </c>
      <c r="B367" t="s">
        <v>200</v>
      </c>
      <c r="C367">
        <v>60</v>
      </c>
      <c r="D367">
        <v>0.67400000000000004</v>
      </c>
      <c r="E367">
        <v>4.5999999999999999E-2</v>
      </c>
      <c r="F367">
        <v>6.9</v>
      </c>
      <c r="G367">
        <v>85</v>
      </c>
      <c r="H367">
        <v>533</v>
      </c>
      <c r="I367" s="18">
        <f t="shared" si="191"/>
        <v>674</v>
      </c>
      <c r="J367" t="str">
        <f t="shared" si="178"/>
        <v>10</v>
      </c>
      <c r="K367" t="str">
        <f t="shared" si="185"/>
        <v>J</v>
      </c>
      <c r="L367" t="str">
        <f t="shared" si="186"/>
        <v>C</v>
      </c>
      <c r="M367" t="str">
        <f t="shared" si="187"/>
        <v>02</v>
      </c>
      <c r="N367" t="str">
        <f t="shared" si="182"/>
        <v>F</v>
      </c>
      <c r="O367" s="8">
        <f>VLOOKUP(raw!M367,master!$B$2:$D$17,3,FALSE)</f>
        <v>44778</v>
      </c>
      <c r="P367">
        <f t="shared" si="193"/>
        <v>6</v>
      </c>
      <c r="Q367">
        <f t="shared" si="192"/>
        <v>10</v>
      </c>
      <c r="R367" s="209">
        <f t="shared" si="180"/>
        <v>44821.601736111108</v>
      </c>
      <c r="S367">
        <f t="shared" si="181"/>
        <v>38</v>
      </c>
    </row>
    <row r="368" spans="1:19" hidden="1">
      <c r="A368" s="1">
        <v>44820.605312500003</v>
      </c>
      <c r="B368" t="s">
        <v>257</v>
      </c>
      <c r="C368">
        <v>60</v>
      </c>
      <c r="D368">
        <v>0.57799999999999996</v>
      </c>
      <c r="E368">
        <v>6.8000000000000005E-2</v>
      </c>
      <c r="F368">
        <v>11.8</v>
      </c>
      <c r="G368">
        <v>60</v>
      </c>
      <c r="H368">
        <v>341</v>
      </c>
      <c r="I368" s="18">
        <f t="shared" si="191"/>
        <v>578</v>
      </c>
      <c r="J368" t="str">
        <f t="shared" si="178"/>
        <v>04</v>
      </c>
      <c r="K368" t="str">
        <f t="shared" si="185"/>
        <v>J</v>
      </c>
      <c r="L368" t="str">
        <f t="shared" si="186"/>
        <v>C</v>
      </c>
      <c r="M368" t="str">
        <f t="shared" si="187"/>
        <v>06</v>
      </c>
      <c r="N368" t="str">
        <f t="shared" si="182"/>
        <v>F</v>
      </c>
      <c r="O368" s="8">
        <f>VLOOKUP(raw!M368,master!$B$2:$D$17,3,FALSE)</f>
        <v>44785</v>
      </c>
      <c r="P368">
        <f t="shared" si="193"/>
        <v>5</v>
      </c>
      <c r="Q368">
        <f t="shared" si="192"/>
        <v>4</v>
      </c>
      <c r="R368" s="209">
        <f t="shared" si="180"/>
        <v>44821.605312500003</v>
      </c>
      <c r="S368">
        <f t="shared" si="181"/>
        <v>38</v>
      </c>
    </row>
    <row r="369" spans="1:19" hidden="1">
      <c r="A369" s="1">
        <v>44820.607824074075</v>
      </c>
      <c r="B369" t="s">
        <v>201</v>
      </c>
      <c r="C369">
        <v>60</v>
      </c>
      <c r="D369">
        <v>0.68100000000000005</v>
      </c>
      <c r="E369">
        <v>4.9000000000000002E-2</v>
      </c>
      <c r="F369">
        <v>7.2</v>
      </c>
      <c r="G369">
        <v>80</v>
      </c>
      <c r="H369">
        <v>535</v>
      </c>
      <c r="I369" s="18">
        <f t="shared" si="191"/>
        <v>681</v>
      </c>
      <c r="J369" t="str">
        <f t="shared" si="178"/>
        <v>09</v>
      </c>
      <c r="K369" t="str">
        <f t="shared" si="185"/>
        <v>J</v>
      </c>
      <c r="L369" t="str">
        <f t="shared" si="186"/>
        <v>C</v>
      </c>
      <c r="M369" t="str">
        <f t="shared" si="187"/>
        <v>02</v>
      </c>
      <c r="N369" t="str">
        <f t="shared" si="182"/>
        <v>F</v>
      </c>
      <c r="O369" s="8">
        <f>VLOOKUP(raw!M369,master!$B$2:$D$17,3,FALSE)</f>
        <v>44778</v>
      </c>
      <c r="P369">
        <f t="shared" si="193"/>
        <v>6</v>
      </c>
      <c r="Q369">
        <f t="shared" si="192"/>
        <v>9</v>
      </c>
      <c r="R369" s="209">
        <f t="shared" si="180"/>
        <v>44821.607824074075</v>
      </c>
      <c r="S369">
        <f t="shared" si="181"/>
        <v>38</v>
      </c>
    </row>
    <row r="370" spans="1:19" hidden="1">
      <c r="A370" s="1">
        <v>44820.614004629628</v>
      </c>
      <c r="B370" t="s">
        <v>202</v>
      </c>
      <c r="C370">
        <v>60</v>
      </c>
      <c r="D370">
        <v>0.80800000000000005</v>
      </c>
      <c r="E370">
        <v>5.7000000000000002E-2</v>
      </c>
      <c r="F370">
        <v>7</v>
      </c>
      <c r="G370">
        <v>86.7</v>
      </c>
      <c r="H370">
        <v>516</v>
      </c>
      <c r="I370" s="18">
        <f t="shared" si="191"/>
        <v>808</v>
      </c>
      <c r="J370" t="str">
        <f t="shared" si="178"/>
        <v>08</v>
      </c>
      <c r="K370" t="str">
        <f t="shared" si="185"/>
        <v>J</v>
      </c>
      <c r="L370" t="str">
        <f t="shared" si="186"/>
        <v>C</v>
      </c>
      <c r="M370" t="str">
        <f t="shared" si="187"/>
        <v>02</v>
      </c>
      <c r="N370" t="str">
        <f t="shared" si="182"/>
        <v>F</v>
      </c>
      <c r="O370" s="8">
        <f>VLOOKUP(raw!M370,master!$B$2:$D$17,3,FALSE)</f>
        <v>44778</v>
      </c>
      <c r="P370">
        <f t="shared" si="193"/>
        <v>6</v>
      </c>
      <c r="Q370">
        <f t="shared" si="192"/>
        <v>8</v>
      </c>
      <c r="R370" s="209">
        <f t="shared" si="180"/>
        <v>44821.614004629628</v>
      </c>
      <c r="S370">
        <f t="shared" si="181"/>
        <v>38</v>
      </c>
    </row>
    <row r="371" spans="1:19" hidden="1">
      <c r="A371" s="1">
        <v>44820.614432870374</v>
      </c>
      <c r="B371" t="s">
        <v>269</v>
      </c>
      <c r="C371">
        <v>60</v>
      </c>
      <c r="D371">
        <v>0.59299999999999997</v>
      </c>
      <c r="E371">
        <v>4.2999999999999997E-2</v>
      </c>
      <c r="F371">
        <v>7.3</v>
      </c>
      <c r="G371">
        <v>81.7</v>
      </c>
      <c r="H371">
        <v>308</v>
      </c>
      <c r="I371" s="18">
        <f t="shared" si="191"/>
        <v>593</v>
      </c>
      <c r="J371" t="str">
        <f t="shared" si="178"/>
        <v>05</v>
      </c>
      <c r="K371" t="str">
        <f t="shared" si="185"/>
        <v>J</v>
      </c>
      <c r="L371" t="str">
        <f t="shared" si="186"/>
        <v>C</v>
      </c>
      <c r="M371" t="str">
        <f t="shared" si="187"/>
        <v>06</v>
      </c>
      <c r="N371" t="str">
        <f t="shared" si="182"/>
        <v>F</v>
      </c>
      <c r="O371" s="8">
        <f>VLOOKUP(raw!M371,master!$B$2:$D$17,3,FALSE)</f>
        <v>44785</v>
      </c>
      <c r="P371">
        <f t="shared" si="193"/>
        <v>5</v>
      </c>
      <c r="Q371">
        <f t="shared" si="192"/>
        <v>5</v>
      </c>
      <c r="R371" s="209">
        <f t="shared" si="180"/>
        <v>44821.614432870374</v>
      </c>
      <c r="S371">
        <f t="shared" si="181"/>
        <v>38</v>
      </c>
    </row>
    <row r="372" spans="1:19" hidden="1">
      <c r="A372" s="1">
        <v>44820.620115740741</v>
      </c>
      <c r="B372" t="s">
        <v>203</v>
      </c>
      <c r="C372">
        <v>60</v>
      </c>
      <c r="D372">
        <v>0.79100000000000004</v>
      </c>
      <c r="E372">
        <v>0.06</v>
      </c>
      <c r="F372">
        <v>7.6</v>
      </c>
      <c r="G372">
        <v>86.7</v>
      </c>
      <c r="H372">
        <v>527</v>
      </c>
      <c r="I372" s="18">
        <f t="shared" si="191"/>
        <v>791</v>
      </c>
      <c r="J372" t="str">
        <f t="shared" si="178"/>
        <v>07</v>
      </c>
      <c r="K372" t="str">
        <f t="shared" si="185"/>
        <v>J</v>
      </c>
      <c r="L372" t="str">
        <f t="shared" si="186"/>
        <v>C</v>
      </c>
      <c r="M372" t="str">
        <f t="shared" si="187"/>
        <v>02</v>
      </c>
      <c r="N372" t="str">
        <f t="shared" si="182"/>
        <v>F</v>
      </c>
      <c r="O372" s="8">
        <f>VLOOKUP(raw!M372,master!$B$2:$D$17,3,FALSE)</f>
        <v>44778</v>
      </c>
      <c r="P372">
        <f t="shared" si="193"/>
        <v>6</v>
      </c>
      <c r="Q372">
        <f t="shared" si="192"/>
        <v>7</v>
      </c>
      <c r="R372" s="209">
        <f t="shared" si="180"/>
        <v>44821.620115740741</v>
      </c>
      <c r="S372">
        <f t="shared" si="181"/>
        <v>38</v>
      </c>
    </row>
    <row r="373" spans="1:19" hidden="1">
      <c r="A373" s="1">
        <v>44820.624525462961</v>
      </c>
      <c r="B373" t="s">
        <v>258</v>
      </c>
      <c r="C373">
        <v>60</v>
      </c>
      <c r="D373">
        <v>0.57499999999999996</v>
      </c>
      <c r="E373">
        <v>3.9E-2</v>
      </c>
      <c r="F373">
        <v>6.7</v>
      </c>
      <c r="G373">
        <v>85</v>
      </c>
      <c r="H373">
        <v>309</v>
      </c>
      <c r="I373" s="18">
        <f t="shared" si="191"/>
        <v>575</v>
      </c>
      <c r="J373" t="str">
        <f t="shared" si="178"/>
        <v>06</v>
      </c>
      <c r="K373" t="str">
        <f t="shared" si="185"/>
        <v>J</v>
      </c>
      <c r="L373" t="str">
        <f t="shared" si="186"/>
        <v>C</v>
      </c>
      <c r="M373" t="str">
        <f t="shared" si="187"/>
        <v>06</v>
      </c>
      <c r="N373" t="str">
        <f t="shared" si="182"/>
        <v>F</v>
      </c>
      <c r="O373" s="8">
        <f>VLOOKUP(raw!M373,master!$B$2:$D$17,3,FALSE)</f>
        <v>44785</v>
      </c>
      <c r="P373">
        <f t="shared" si="193"/>
        <v>5</v>
      </c>
      <c r="Q373">
        <f t="shared" si="192"/>
        <v>6</v>
      </c>
      <c r="R373" s="209">
        <f t="shared" si="180"/>
        <v>44821.624525462961</v>
      </c>
      <c r="S373">
        <f t="shared" si="181"/>
        <v>38</v>
      </c>
    </row>
    <row r="374" spans="1:19" hidden="1">
      <c r="A374" s="1">
        <v>44820.626527777778</v>
      </c>
      <c r="B374" t="s">
        <v>204</v>
      </c>
      <c r="C374">
        <v>60</v>
      </c>
      <c r="D374">
        <v>0.73299999999999998</v>
      </c>
      <c r="E374">
        <v>6.3E-2</v>
      </c>
      <c r="F374">
        <v>8.6</v>
      </c>
      <c r="G374">
        <v>70</v>
      </c>
      <c r="H374">
        <v>492</v>
      </c>
      <c r="I374" s="18">
        <f t="shared" si="191"/>
        <v>733</v>
      </c>
      <c r="J374" t="str">
        <f t="shared" si="178"/>
        <v>06</v>
      </c>
      <c r="K374" t="str">
        <f t="shared" si="185"/>
        <v>J</v>
      </c>
      <c r="L374" t="str">
        <f t="shared" si="186"/>
        <v>C</v>
      </c>
      <c r="M374" t="str">
        <f t="shared" si="187"/>
        <v>02</v>
      </c>
      <c r="N374" t="str">
        <f t="shared" si="182"/>
        <v>F</v>
      </c>
      <c r="O374" s="8">
        <f>VLOOKUP(raw!M374,master!$B$2:$D$17,3,FALSE)</f>
        <v>44778</v>
      </c>
      <c r="P374">
        <f t="shared" si="193"/>
        <v>6</v>
      </c>
      <c r="Q374">
        <f t="shared" si="192"/>
        <v>6</v>
      </c>
      <c r="R374" s="209">
        <f t="shared" si="180"/>
        <v>44821.626527777778</v>
      </c>
      <c r="S374">
        <f t="shared" si="181"/>
        <v>38</v>
      </c>
    </row>
    <row r="375" spans="1:19" hidden="1">
      <c r="A375" s="1">
        <v>44820.633125</v>
      </c>
      <c r="B375" t="s">
        <v>205</v>
      </c>
      <c r="C375">
        <v>60</v>
      </c>
      <c r="D375">
        <v>0.628</v>
      </c>
      <c r="E375">
        <v>6.7000000000000004E-2</v>
      </c>
      <c r="F375">
        <v>10.6</v>
      </c>
      <c r="G375">
        <v>68.3</v>
      </c>
      <c r="H375">
        <v>532</v>
      </c>
      <c r="I375" s="18">
        <f t="shared" si="191"/>
        <v>628</v>
      </c>
      <c r="J375" t="str">
        <f t="shared" si="178"/>
        <v>05</v>
      </c>
      <c r="K375" t="str">
        <f t="shared" si="185"/>
        <v>J</v>
      </c>
      <c r="L375" t="str">
        <f t="shared" si="186"/>
        <v>C</v>
      </c>
      <c r="M375" t="str">
        <f t="shared" si="187"/>
        <v>02</v>
      </c>
      <c r="N375" t="str">
        <f t="shared" si="182"/>
        <v>F</v>
      </c>
      <c r="O375" s="8">
        <f>VLOOKUP(raw!M375,master!$B$2:$D$17,3,FALSE)</f>
        <v>44778</v>
      </c>
      <c r="P375">
        <f t="shared" si="193"/>
        <v>6</v>
      </c>
      <c r="Q375">
        <f t="shared" si="192"/>
        <v>5</v>
      </c>
      <c r="R375" s="209">
        <f t="shared" si="180"/>
        <v>44821.633125</v>
      </c>
      <c r="S375">
        <f t="shared" si="181"/>
        <v>38</v>
      </c>
    </row>
    <row r="376" spans="1:19" hidden="1">
      <c r="A376" s="1">
        <v>44820.634791666664</v>
      </c>
      <c r="B376" t="s">
        <v>259</v>
      </c>
      <c r="C376">
        <v>60</v>
      </c>
      <c r="D376">
        <v>0.67500000000000004</v>
      </c>
      <c r="E376">
        <v>5.0999999999999997E-2</v>
      </c>
      <c r="F376">
        <v>7.5</v>
      </c>
      <c r="G376">
        <v>86.7</v>
      </c>
      <c r="H376">
        <v>397</v>
      </c>
      <c r="I376" s="18">
        <f t="shared" si="191"/>
        <v>675</v>
      </c>
      <c r="J376" t="str">
        <f t="shared" si="178"/>
        <v>07</v>
      </c>
      <c r="K376" t="str">
        <f t="shared" si="185"/>
        <v>J</v>
      </c>
      <c r="L376" t="str">
        <f t="shared" si="186"/>
        <v>C</v>
      </c>
      <c r="M376" t="str">
        <f t="shared" si="187"/>
        <v>06</v>
      </c>
      <c r="N376" t="str">
        <f t="shared" si="182"/>
        <v>F</v>
      </c>
      <c r="O376" s="8">
        <f>VLOOKUP(raw!M376,master!$B$2:$D$17,3,FALSE)</f>
        <v>44785</v>
      </c>
      <c r="P376">
        <f>INT((A376-O376)/7)</f>
        <v>5</v>
      </c>
      <c r="Q376">
        <f t="shared" si="192"/>
        <v>7</v>
      </c>
      <c r="R376" s="209">
        <f t="shared" si="180"/>
        <v>44821.634791666664</v>
      </c>
      <c r="S376">
        <f t="shared" si="181"/>
        <v>38</v>
      </c>
    </row>
    <row r="377" spans="1:19" hidden="1">
      <c r="A377" s="1">
        <v>44820.639444444445</v>
      </c>
      <c r="B377" t="s">
        <v>206</v>
      </c>
      <c r="C377">
        <v>60</v>
      </c>
      <c r="D377">
        <v>0.64600000000000002</v>
      </c>
      <c r="E377">
        <v>7.3999999999999996E-2</v>
      </c>
      <c r="F377">
        <v>11.5</v>
      </c>
      <c r="G377">
        <v>73.3</v>
      </c>
      <c r="H377">
        <v>499</v>
      </c>
      <c r="I377" s="18">
        <f t="shared" si="191"/>
        <v>646</v>
      </c>
      <c r="J377" t="str">
        <f t="shared" ref="J377:J440" si="194">RIGHT(B377,2)</f>
        <v>04</v>
      </c>
      <c r="K377" t="str">
        <f t="shared" si="185"/>
        <v>J</v>
      </c>
      <c r="L377" t="str">
        <f t="shared" si="186"/>
        <v>C</v>
      </c>
      <c r="M377" t="str">
        <f t="shared" si="187"/>
        <v>02</v>
      </c>
      <c r="N377" t="str">
        <f t="shared" si="182"/>
        <v>F</v>
      </c>
      <c r="O377" s="8">
        <f>VLOOKUP(raw!M377,master!$B$2:$D$17,3,FALSE)</f>
        <v>44778</v>
      </c>
      <c r="P377">
        <f t="shared" ref="P377:P380" si="195">INT((A377-O377)/7)</f>
        <v>6</v>
      </c>
      <c r="Q377">
        <f t="shared" si="192"/>
        <v>4</v>
      </c>
      <c r="R377" s="209">
        <f t="shared" si="180"/>
        <v>44821.639444444445</v>
      </c>
      <c r="S377">
        <f t="shared" si="181"/>
        <v>38</v>
      </c>
    </row>
    <row r="378" spans="1:19" hidden="1">
      <c r="A378" s="1">
        <v>44820.642962962964</v>
      </c>
      <c r="B378" t="s">
        <v>260</v>
      </c>
      <c r="C378">
        <v>60</v>
      </c>
      <c r="D378">
        <v>0.66100000000000003</v>
      </c>
      <c r="E378">
        <v>4.5999999999999999E-2</v>
      </c>
      <c r="F378">
        <v>6.9</v>
      </c>
      <c r="G378">
        <v>90</v>
      </c>
      <c r="H378">
        <v>375</v>
      </c>
      <c r="I378" s="18">
        <f t="shared" si="191"/>
        <v>661</v>
      </c>
      <c r="J378" t="str">
        <f t="shared" si="194"/>
        <v>08</v>
      </c>
      <c r="K378" t="str">
        <f t="shared" si="185"/>
        <v>J</v>
      </c>
      <c r="L378" t="str">
        <f t="shared" si="186"/>
        <v>C</v>
      </c>
      <c r="M378" t="str">
        <f t="shared" si="187"/>
        <v>06</v>
      </c>
      <c r="N378" t="str">
        <f t="shared" si="182"/>
        <v>F</v>
      </c>
      <c r="O378" s="8">
        <f>VLOOKUP(raw!M378,master!$B$2:$D$17,3,FALSE)</f>
        <v>44785</v>
      </c>
      <c r="P378">
        <f t="shared" si="195"/>
        <v>5</v>
      </c>
      <c r="Q378">
        <f t="shared" si="192"/>
        <v>8</v>
      </c>
      <c r="R378" s="209">
        <f t="shared" si="180"/>
        <v>44821.642962962964</v>
      </c>
      <c r="S378">
        <f t="shared" si="181"/>
        <v>38</v>
      </c>
    </row>
    <row r="379" spans="1:19" hidden="1">
      <c r="A379" s="1">
        <v>44820.646319444444</v>
      </c>
      <c r="B379" t="s">
        <v>207</v>
      </c>
      <c r="C379">
        <v>60</v>
      </c>
      <c r="D379">
        <v>0.76</v>
      </c>
      <c r="E379">
        <v>9.2999999999999999E-2</v>
      </c>
      <c r="F379">
        <v>12.3</v>
      </c>
      <c r="G379">
        <v>48.3</v>
      </c>
      <c r="H379">
        <v>543</v>
      </c>
      <c r="I379" s="18">
        <f t="shared" si="191"/>
        <v>760</v>
      </c>
      <c r="J379" t="str">
        <f t="shared" si="194"/>
        <v>03</v>
      </c>
      <c r="K379" t="str">
        <f t="shared" si="185"/>
        <v>J</v>
      </c>
      <c r="L379" t="str">
        <f t="shared" si="186"/>
        <v>C</v>
      </c>
      <c r="M379" t="str">
        <f t="shared" si="187"/>
        <v>02</v>
      </c>
      <c r="N379" t="str">
        <f t="shared" si="182"/>
        <v>F</v>
      </c>
      <c r="O379" s="8">
        <f>VLOOKUP(raw!M379,master!$B$2:$D$17,3,FALSE)</f>
        <v>44778</v>
      </c>
      <c r="P379">
        <f t="shared" si="195"/>
        <v>6</v>
      </c>
      <c r="Q379">
        <f t="shared" si="192"/>
        <v>3</v>
      </c>
      <c r="R379" s="209">
        <f t="shared" si="180"/>
        <v>44821.646319444444</v>
      </c>
      <c r="S379">
        <f t="shared" si="181"/>
        <v>38</v>
      </c>
    </row>
    <row r="380" spans="1:19" hidden="1">
      <c r="A380" s="1">
        <v>44820.651597222219</v>
      </c>
      <c r="B380" t="s">
        <v>261</v>
      </c>
      <c r="C380">
        <v>60</v>
      </c>
      <c r="D380">
        <v>0.65400000000000003</v>
      </c>
      <c r="E380">
        <v>3.6999999999999998E-2</v>
      </c>
      <c r="F380">
        <v>5.7</v>
      </c>
      <c r="G380">
        <v>91.7</v>
      </c>
      <c r="H380">
        <v>341</v>
      </c>
      <c r="I380" s="18">
        <f t="shared" si="191"/>
        <v>654</v>
      </c>
      <c r="J380" t="str">
        <f t="shared" si="194"/>
        <v>09</v>
      </c>
      <c r="K380" t="str">
        <f t="shared" si="185"/>
        <v>J</v>
      </c>
      <c r="L380" t="str">
        <f t="shared" si="186"/>
        <v>C</v>
      </c>
      <c r="M380" t="str">
        <f t="shared" si="187"/>
        <v>06</v>
      </c>
      <c r="N380" t="str">
        <f t="shared" si="182"/>
        <v>F</v>
      </c>
      <c r="O380" s="8">
        <f>VLOOKUP(raw!M380,master!$B$2:$D$17,3,FALSE)</f>
        <v>44785</v>
      </c>
      <c r="P380">
        <f t="shared" si="195"/>
        <v>5</v>
      </c>
      <c r="Q380">
        <f t="shared" si="192"/>
        <v>9</v>
      </c>
      <c r="R380" s="209">
        <f t="shared" si="180"/>
        <v>44821.651597222219</v>
      </c>
      <c r="S380">
        <f t="shared" si="181"/>
        <v>38</v>
      </c>
    </row>
    <row r="381" spans="1:19" hidden="1">
      <c r="A381" s="1">
        <v>44820.65252314815</v>
      </c>
      <c r="B381" t="s">
        <v>208</v>
      </c>
      <c r="C381">
        <v>60</v>
      </c>
      <c r="D381">
        <v>0.70499999999999996</v>
      </c>
      <c r="E381">
        <v>6.3E-2</v>
      </c>
      <c r="F381">
        <v>9</v>
      </c>
      <c r="G381">
        <v>75</v>
      </c>
      <c r="H381">
        <v>555</v>
      </c>
      <c r="I381" s="18">
        <f t="shared" ref="I381:I402" si="196">D381*1000</f>
        <v>705</v>
      </c>
      <c r="J381" t="str">
        <f t="shared" si="194"/>
        <v>02</v>
      </c>
      <c r="K381" t="str">
        <f t="shared" ref="K381:K402" si="197">LEFT(B381,1)</f>
        <v>J</v>
      </c>
      <c r="L381" t="str">
        <f t="shared" ref="L381:L402" si="198">MID(B381,2,1)</f>
        <v>C</v>
      </c>
      <c r="M381" t="str">
        <f t="shared" ref="M381:M402" si="199">MID(B381,3,2)</f>
        <v>02</v>
      </c>
      <c r="N381" t="str">
        <f t="shared" si="182"/>
        <v>F</v>
      </c>
      <c r="O381" s="8">
        <f>VLOOKUP(raw!M381,master!$B$2:$D$17,3,FALSE)</f>
        <v>44778</v>
      </c>
      <c r="P381">
        <f>INT((A381-O381)/7)</f>
        <v>6</v>
      </c>
      <c r="Q381">
        <f t="shared" ref="Q381:Q402" si="200">VALUE(J381)</f>
        <v>2</v>
      </c>
      <c r="R381" s="209">
        <f t="shared" si="180"/>
        <v>44821.65252314815</v>
      </c>
      <c r="S381">
        <f t="shared" si="181"/>
        <v>38</v>
      </c>
    </row>
    <row r="382" spans="1:19" hidden="1">
      <c r="A382" s="1">
        <v>44820.658425925925</v>
      </c>
      <c r="B382" t="s">
        <v>209</v>
      </c>
      <c r="C382">
        <v>60</v>
      </c>
      <c r="D382">
        <v>0.68</v>
      </c>
      <c r="E382">
        <v>0.05</v>
      </c>
      <c r="F382">
        <v>7.4</v>
      </c>
      <c r="G382">
        <v>81.7</v>
      </c>
      <c r="H382">
        <v>474</v>
      </c>
      <c r="I382" s="18">
        <f t="shared" si="196"/>
        <v>680</v>
      </c>
      <c r="J382" t="str">
        <f t="shared" si="194"/>
        <v>01</v>
      </c>
      <c r="K382" t="str">
        <f t="shared" si="197"/>
        <v>J</v>
      </c>
      <c r="L382" t="str">
        <f t="shared" si="198"/>
        <v>C</v>
      </c>
      <c r="M382" t="str">
        <f t="shared" si="199"/>
        <v>02</v>
      </c>
      <c r="N382" t="str">
        <f t="shared" si="182"/>
        <v>F</v>
      </c>
      <c r="O382" s="8">
        <f>VLOOKUP(raw!M382,master!$B$2:$D$17,3,FALSE)</f>
        <v>44778</v>
      </c>
      <c r="P382">
        <f t="shared" ref="P382:P397" si="201">INT((A382-O382)/7)</f>
        <v>6</v>
      </c>
      <c r="Q382">
        <f t="shared" si="200"/>
        <v>1</v>
      </c>
      <c r="R382" s="209">
        <f t="shared" si="180"/>
        <v>44821.658425925925</v>
      </c>
      <c r="S382">
        <f t="shared" si="181"/>
        <v>38</v>
      </c>
    </row>
    <row r="383" spans="1:19" hidden="1">
      <c r="A383" s="1">
        <v>44820.660798611112</v>
      </c>
      <c r="B383" t="s">
        <v>391</v>
      </c>
      <c r="C383">
        <v>60</v>
      </c>
      <c r="D383">
        <v>0.59499999999999997</v>
      </c>
      <c r="E383">
        <v>0.05</v>
      </c>
      <c r="F383">
        <v>8.3000000000000007</v>
      </c>
      <c r="G383">
        <v>91.7</v>
      </c>
      <c r="H383">
        <v>303</v>
      </c>
      <c r="I383" s="18">
        <f t="shared" si="196"/>
        <v>595</v>
      </c>
      <c r="J383" t="str">
        <f t="shared" si="194"/>
        <v>10</v>
      </c>
      <c r="K383" t="str">
        <f t="shared" si="197"/>
        <v>J</v>
      </c>
      <c r="L383" t="str">
        <f t="shared" si="198"/>
        <v>C</v>
      </c>
      <c r="M383" t="str">
        <f t="shared" si="199"/>
        <v>06</v>
      </c>
      <c r="N383" t="str">
        <f t="shared" si="182"/>
        <v>F</v>
      </c>
      <c r="O383" s="8">
        <f>VLOOKUP(raw!M383,master!$B$2:$D$17,3,FALSE)</f>
        <v>44785</v>
      </c>
      <c r="P383">
        <f t="shared" si="201"/>
        <v>5</v>
      </c>
      <c r="Q383">
        <f t="shared" si="200"/>
        <v>10</v>
      </c>
      <c r="R383" s="209">
        <f t="shared" si="180"/>
        <v>44821.660798611112</v>
      </c>
      <c r="S383">
        <f t="shared" si="181"/>
        <v>38</v>
      </c>
    </row>
    <row r="384" spans="1:19" hidden="1">
      <c r="A384" s="1">
        <v>44820.666122685187</v>
      </c>
      <c r="B384" t="s">
        <v>392</v>
      </c>
      <c r="C384">
        <v>20</v>
      </c>
      <c r="D384">
        <v>0.754</v>
      </c>
      <c r="E384">
        <v>3.2000000000000001E-2</v>
      </c>
      <c r="F384">
        <v>4.3</v>
      </c>
      <c r="G384">
        <v>100</v>
      </c>
      <c r="H384">
        <v>338</v>
      </c>
      <c r="I384" s="18">
        <f t="shared" si="196"/>
        <v>754</v>
      </c>
      <c r="J384" t="str">
        <f t="shared" si="194"/>
        <v>02</v>
      </c>
      <c r="K384" t="str">
        <f t="shared" si="197"/>
        <v>J</v>
      </c>
      <c r="L384" t="str">
        <f t="shared" si="198"/>
        <v>C</v>
      </c>
      <c r="M384" t="str">
        <f t="shared" si="199"/>
        <v>05</v>
      </c>
      <c r="N384" t="str">
        <f t="shared" si="182"/>
        <v>M</v>
      </c>
      <c r="O384" s="8">
        <f>VLOOKUP(raw!M384,master!$B$2:$D$17,3,FALSE)</f>
        <v>44785</v>
      </c>
      <c r="P384">
        <f t="shared" si="201"/>
        <v>5</v>
      </c>
      <c r="Q384">
        <f t="shared" si="200"/>
        <v>2</v>
      </c>
      <c r="R384" s="209">
        <f t="shared" si="180"/>
        <v>44821.666122685187</v>
      </c>
      <c r="S384">
        <f t="shared" si="181"/>
        <v>38</v>
      </c>
    </row>
    <row r="385" spans="1:19" hidden="1">
      <c r="A385" s="1">
        <v>44820.669872685183</v>
      </c>
      <c r="B385" t="s">
        <v>393</v>
      </c>
      <c r="C385">
        <v>20</v>
      </c>
      <c r="D385">
        <v>0.76700000000000002</v>
      </c>
      <c r="E385">
        <v>7.6999999999999999E-2</v>
      </c>
      <c r="F385">
        <v>10</v>
      </c>
      <c r="G385">
        <v>85</v>
      </c>
      <c r="H385">
        <v>416</v>
      </c>
      <c r="I385" s="18">
        <f t="shared" si="196"/>
        <v>767</v>
      </c>
      <c r="J385" t="str">
        <f t="shared" si="194"/>
        <v>03</v>
      </c>
      <c r="K385" t="str">
        <f t="shared" si="197"/>
        <v>J</v>
      </c>
      <c r="L385" t="str">
        <f t="shared" si="198"/>
        <v>C</v>
      </c>
      <c r="M385" t="str">
        <f t="shared" si="199"/>
        <v>05</v>
      </c>
      <c r="N385" t="str">
        <f t="shared" si="182"/>
        <v>M</v>
      </c>
      <c r="O385" s="8">
        <f>VLOOKUP(raw!M385,master!$B$2:$D$17,3,FALSE)</f>
        <v>44785</v>
      </c>
      <c r="P385">
        <f t="shared" si="201"/>
        <v>5</v>
      </c>
      <c r="Q385">
        <f t="shared" si="200"/>
        <v>3</v>
      </c>
      <c r="R385" s="209">
        <f t="shared" si="180"/>
        <v>44821.669872685183</v>
      </c>
      <c r="S385">
        <f t="shared" si="181"/>
        <v>38</v>
      </c>
    </row>
    <row r="386" spans="1:19" hidden="1">
      <c r="A386" s="1">
        <v>44820.671712962961</v>
      </c>
      <c r="B386" t="s">
        <v>394</v>
      </c>
      <c r="C386">
        <v>60</v>
      </c>
      <c r="D386">
        <v>0.59099999999999997</v>
      </c>
      <c r="E386">
        <v>3.9E-2</v>
      </c>
      <c r="F386">
        <v>6.6</v>
      </c>
      <c r="G386">
        <v>90</v>
      </c>
      <c r="H386">
        <v>325</v>
      </c>
      <c r="I386" s="18">
        <f t="shared" si="196"/>
        <v>591</v>
      </c>
      <c r="J386" t="str">
        <f t="shared" si="194"/>
        <v>11</v>
      </c>
      <c r="K386" t="str">
        <f t="shared" si="197"/>
        <v>J</v>
      </c>
      <c r="L386" t="str">
        <f t="shared" si="198"/>
        <v>C</v>
      </c>
      <c r="M386" t="str">
        <f t="shared" si="199"/>
        <v>06</v>
      </c>
      <c r="N386" t="str">
        <f t="shared" si="182"/>
        <v>F</v>
      </c>
      <c r="O386" s="8">
        <f>VLOOKUP(raw!M386,master!$B$2:$D$17,3,FALSE)</f>
        <v>44785</v>
      </c>
      <c r="P386">
        <f t="shared" si="201"/>
        <v>5</v>
      </c>
      <c r="Q386">
        <f t="shared" si="200"/>
        <v>11</v>
      </c>
      <c r="R386" s="209">
        <f t="shared" si="180"/>
        <v>44821.671712962961</v>
      </c>
      <c r="S386">
        <f t="shared" si="181"/>
        <v>38</v>
      </c>
    </row>
    <row r="387" spans="1:19" hidden="1">
      <c r="A387" s="1">
        <v>44820.672812500001</v>
      </c>
      <c r="B387" t="s">
        <v>395</v>
      </c>
      <c r="C387">
        <v>34</v>
      </c>
      <c r="D387">
        <v>0.84199999999999997</v>
      </c>
      <c r="E387">
        <v>0.125</v>
      </c>
      <c r="F387">
        <v>14.9</v>
      </c>
      <c r="G387">
        <v>32.4</v>
      </c>
      <c r="H387">
        <v>351</v>
      </c>
      <c r="I387" s="18">
        <f t="shared" si="196"/>
        <v>842</v>
      </c>
      <c r="J387" t="str">
        <f t="shared" si="194"/>
        <v>04</v>
      </c>
      <c r="K387" t="str">
        <f t="shared" si="197"/>
        <v>J</v>
      </c>
      <c r="L387" t="str">
        <f t="shared" si="198"/>
        <v>C</v>
      </c>
      <c r="M387" t="str">
        <f t="shared" si="199"/>
        <v>05</v>
      </c>
      <c r="N387" t="str">
        <f t="shared" si="182"/>
        <v>M</v>
      </c>
      <c r="O387" s="8">
        <f>VLOOKUP(raw!M387,master!$B$2:$D$17,3,FALSE)</f>
        <v>44785</v>
      </c>
      <c r="P387">
        <f t="shared" si="201"/>
        <v>5</v>
      </c>
      <c r="Q387">
        <f t="shared" si="200"/>
        <v>4</v>
      </c>
      <c r="R387" s="209">
        <f t="shared" si="180"/>
        <v>44821.672812500001</v>
      </c>
      <c r="S387">
        <f t="shared" si="181"/>
        <v>38</v>
      </c>
    </row>
    <row r="388" spans="1:19" hidden="1">
      <c r="A388" s="1">
        <v>44820.67728009259</v>
      </c>
      <c r="B388" t="s">
        <v>396</v>
      </c>
      <c r="C388">
        <v>20</v>
      </c>
      <c r="D388">
        <v>0.89700000000000002</v>
      </c>
      <c r="E388">
        <v>7.4999999999999997E-2</v>
      </c>
      <c r="F388">
        <v>8.4</v>
      </c>
      <c r="G388">
        <v>85</v>
      </c>
      <c r="H388">
        <v>493</v>
      </c>
      <c r="I388" s="18">
        <f t="shared" si="196"/>
        <v>897</v>
      </c>
      <c r="J388" t="str">
        <f t="shared" si="194"/>
        <v>05</v>
      </c>
      <c r="K388" t="str">
        <f t="shared" si="197"/>
        <v>J</v>
      </c>
      <c r="L388" t="str">
        <f t="shared" si="198"/>
        <v>C</v>
      </c>
      <c r="M388" t="str">
        <f t="shared" si="199"/>
        <v>05</v>
      </c>
      <c r="N388" t="str">
        <f t="shared" si="182"/>
        <v>M</v>
      </c>
      <c r="O388" s="8">
        <f>VLOOKUP(raw!M388,master!$B$2:$D$17,3,FALSE)</f>
        <v>44785</v>
      </c>
      <c r="P388">
        <f t="shared" si="201"/>
        <v>5</v>
      </c>
      <c r="Q388">
        <f t="shared" si="200"/>
        <v>5</v>
      </c>
      <c r="R388" s="209">
        <f t="shared" ref="R388:R451" si="202">A388-WEEKDAY(A388)+7</f>
        <v>44821.67728009259</v>
      </c>
      <c r="S388">
        <f t="shared" ref="S388:S451" si="203">WEEKNUM(R388)</f>
        <v>38</v>
      </c>
    </row>
    <row r="389" spans="1:19" hidden="1">
      <c r="A389" s="1">
        <v>44820.679814814815</v>
      </c>
      <c r="B389" t="s">
        <v>397</v>
      </c>
      <c r="C389">
        <v>20</v>
      </c>
      <c r="D389">
        <v>0.94699999999999995</v>
      </c>
      <c r="E389">
        <v>8.4000000000000005E-2</v>
      </c>
      <c r="F389">
        <v>8.8000000000000007</v>
      </c>
      <c r="G389">
        <v>90</v>
      </c>
      <c r="H389">
        <v>442</v>
      </c>
      <c r="I389" s="18">
        <f t="shared" si="196"/>
        <v>947</v>
      </c>
      <c r="J389" t="str">
        <f t="shared" si="194"/>
        <v>06</v>
      </c>
      <c r="K389" t="str">
        <f t="shared" si="197"/>
        <v>J</v>
      </c>
      <c r="L389" t="str">
        <f t="shared" si="198"/>
        <v>C</v>
      </c>
      <c r="M389" t="str">
        <f t="shared" si="199"/>
        <v>05</v>
      </c>
      <c r="N389" t="str">
        <f t="shared" si="182"/>
        <v>M</v>
      </c>
      <c r="O389" s="8">
        <f>VLOOKUP(raw!M389,master!$B$2:$D$17,3,FALSE)</f>
        <v>44785</v>
      </c>
      <c r="P389">
        <f t="shared" si="201"/>
        <v>5</v>
      </c>
      <c r="Q389">
        <f t="shared" si="200"/>
        <v>6</v>
      </c>
      <c r="R389" s="209">
        <f t="shared" si="202"/>
        <v>44821.679814814815</v>
      </c>
      <c r="S389">
        <f t="shared" si="203"/>
        <v>38</v>
      </c>
    </row>
    <row r="390" spans="1:19" hidden="1">
      <c r="A390" s="1">
        <v>44820.681145833332</v>
      </c>
      <c r="B390" t="s">
        <v>264</v>
      </c>
      <c r="C390">
        <v>60</v>
      </c>
      <c r="D390">
        <v>0.59499999999999997</v>
      </c>
      <c r="E390">
        <v>5.1999999999999998E-2</v>
      </c>
      <c r="F390">
        <v>8.8000000000000007</v>
      </c>
      <c r="G390">
        <v>93.3</v>
      </c>
      <c r="H390">
        <v>344</v>
      </c>
      <c r="I390" s="18">
        <f t="shared" si="196"/>
        <v>595</v>
      </c>
      <c r="J390" t="str">
        <f t="shared" si="194"/>
        <v>12</v>
      </c>
      <c r="K390" t="str">
        <f t="shared" si="197"/>
        <v>J</v>
      </c>
      <c r="L390" t="str">
        <f t="shared" si="198"/>
        <v>C</v>
      </c>
      <c r="M390" t="str">
        <f t="shared" si="199"/>
        <v>06</v>
      </c>
      <c r="N390" t="str">
        <f t="shared" si="182"/>
        <v>F</v>
      </c>
      <c r="O390" s="8">
        <f>VLOOKUP(raw!M390,master!$B$2:$D$17,3,FALSE)</f>
        <v>44785</v>
      </c>
      <c r="P390">
        <f t="shared" si="201"/>
        <v>5</v>
      </c>
      <c r="Q390">
        <f t="shared" si="200"/>
        <v>12</v>
      </c>
      <c r="R390" s="209">
        <f t="shared" si="202"/>
        <v>44821.681145833332</v>
      </c>
      <c r="S390">
        <f t="shared" si="203"/>
        <v>38</v>
      </c>
    </row>
    <row r="391" spans="1:19" hidden="1">
      <c r="A391" s="1">
        <v>44820.682442129626</v>
      </c>
      <c r="B391" t="s">
        <v>398</v>
      </c>
      <c r="C391">
        <v>20</v>
      </c>
      <c r="D391">
        <v>0.93700000000000006</v>
      </c>
      <c r="E391">
        <v>8.5000000000000006E-2</v>
      </c>
      <c r="F391">
        <v>9.1</v>
      </c>
      <c r="G391">
        <v>85</v>
      </c>
      <c r="H391">
        <v>507</v>
      </c>
      <c r="I391" s="18">
        <f t="shared" si="196"/>
        <v>937</v>
      </c>
      <c r="J391" t="str">
        <f t="shared" si="194"/>
        <v>07</v>
      </c>
      <c r="K391" t="str">
        <f t="shared" si="197"/>
        <v>J</v>
      </c>
      <c r="L391" t="str">
        <f t="shared" si="198"/>
        <v>C</v>
      </c>
      <c r="M391" t="str">
        <f t="shared" si="199"/>
        <v>05</v>
      </c>
      <c r="N391" t="str">
        <f t="shared" si="182"/>
        <v>M</v>
      </c>
      <c r="O391" s="8">
        <f>VLOOKUP(raw!M391,master!$B$2:$D$17,3,FALSE)</f>
        <v>44785</v>
      </c>
      <c r="P391">
        <f t="shared" si="201"/>
        <v>5</v>
      </c>
      <c r="Q391">
        <f t="shared" si="200"/>
        <v>7</v>
      </c>
      <c r="R391" s="209">
        <f t="shared" si="202"/>
        <v>44821.682442129626</v>
      </c>
      <c r="S391">
        <f t="shared" si="203"/>
        <v>38</v>
      </c>
    </row>
    <row r="392" spans="1:19" hidden="1">
      <c r="A392" s="1">
        <v>44820.685601851852</v>
      </c>
      <c r="B392" t="s">
        <v>399</v>
      </c>
      <c r="C392">
        <v>60</v>
      </c>
      <c r="D392">
        <v>0.60599999999999998</v>
      </c>
      <c r="E392">
        <v>4.2000000000000003E-2</v>
      </c>
      <c r="F392">
        <v>7</v>
      </c>
      <c r="G392">
        <v>93.3</v>
      </c>
      <c r="H392">
        <v>484</v>
      </c>
      <c r="I392" s="18">
        <f t="shared" si="196"/>
        <v>606</v>
      </c>
      <c r="J392" t="str">
        <f t="shared" si="194"/>
        <v>16</v>
      </c>
      <c r="K392" t="str">
        <f t="shared" si="197"/>
        <v>J</v>
      </c>
      <c r="L392" t="str">
        <f t="shared" si="198"/>
        <v>C</v>
      </c>
      <c r="M392" t="str">
        <f t="shared" si="199"/>
        <v>05</v>
      </c>
      <c r="N392" t="str">
        <f t="shared" ref="N392:N455" si="204">MID(B392,5,1)</f>
        <v>F</v>
      </c>
      <c r="O392" s="8">
        <f>VLOOKUP(raw!M392,master!$B$2:$D$17,3,FALSE)</f>
        <v>44785</v>
      </c>
      <c r="P392">
        <f t="shared" si="201"/>
        <v>5</v>
      </c>
      <c r="Q392">
        <f t="shared" si="200"/>
        <v>16</v>
      </c>
      <c r="R392" s="209">
        <f t="shared" si="202"/>
        <v>44821.685601851852</v>
      </c>
      <c r="S392">
        <f t="shared" si="203"/>
        <v>38</v>
      </c>
    </row>
    <row r="393" spans="1:19" hidden="1">
      <c r="A393" s="1">
        <v>44820.689872685187</v>
      </c>
      <c r="B393" t="s">
        <v>265</v>
      </c>
      <c r="C393">
        <v>60</v>
      </c>
      <c r="D393">
        <v>0.57999999999999996</v>
      </c>
      <c r="E393">
        <v>4.8000000000000001E-2</v>
      </c>
      <c r="F393">
        <v>8.3000000000000007</v>
      </c>
      <c r="G393">
        <v>81.7</v>
      </c>
      <c r="H393">
        <v>321</v>
      </c>
      <c r="I393" s="18">
        <f t="shared" si="196"/>
        <v>580</v>
      </c>
      <c r="J393" t="str">
        <f t="shared" si="194"/>
        <v>13</v>
      </c>
      <c r="K393" t="str">
        <f t="shared" si="197"/>
        <v>J</v>
      </c>
      <c r="L393" t="str">
        <f t="shared" si="198"/>
        <v>C</v>
      </c>
      <c r="M393" t="str">
        <f t="shared" si="199"/>
        <v>06</v>
      </c>
      <c r="N393" t="str">
        <f t="shared" si="204"/>
        <v>F</v>
      </c>
      <c r="O393" s="8">
        <f>VLOOKUP(raw!M393,master!$B$2:$D$17,3,FALSE)</f>
        <v>44785</v>
      </c>
      <c r="P393">
        <f t="shared" si="201"/>
        <v>5</v>
      </c>
      <c r="Q393">
        <f t="shared" si="200"/>
        <v>13</v>
      </c>
      <c r="R393" s="209">
        <f t="shared" si="202"/>
        <v>44821.689872685187</v>
      </c>
      <c r="S393">
        <f t="shared" si="203"/>
        <v>38</v>
      </c>
    </row>
    <row r="394" spans="1:19" hidden="1">
      <c r="A394" s="1">
        <v>44820.692164351851</v>
      </c>
      <c r="B394" t="s">
        <v>400</v>
      </c>
      <c r="C394">
        <v>60</v>
      </c>
      <c r="D394">
        <v>0.58399999999999996</v>
      </c>
      <c r="E394">
        <v>5.3999999999999999E-2</v>
      </c>
      <c r="F394">
        <v>9.1999999999999993</v>
      </c>
      <c r="G394">
        <v>71.7</v>
      </c>
      <c r="H394">
        <v>469</v>
      </c>
      <c r="I394" s="18">
        <f t="shared" si="196"/>
        <v>584</v>
      </c>
      <c r="J394" t="str">
        <f t="shared" si="194"/>
        <v>15</v>
      </c>
      <c r="K394" t="str">
        <f t="shared" si="197"/>
        <v>J</v>
      </c>
      <c r="L394" t="str">
        <f t="shared" si="198"/>
        <v>C</v>
      </c>
      <c r="M394" t="str">
        <f t="shared" si="199"/>
        <v>05</v>
      </c>
      <c r="N394" t="str">
        <f t="shared" si="204"/>
        <v>F</v>
      </c>
      <c r="O394" s="8">
        <f>VLOOKUP(raw!M394,master!$B$2:$D$17,3,FALSE)</f>
        <v>44785</v>
      </c>
      <c r="P394">
        <f t="shared" si="201"/>
        <v>5</v>
      </c>
      <c r="Q394">
        <f t="shared" si="200"/>
        <v>15</v>
      </c>
      <c r="R394" s="209">
        <f t="shared" si="202"/>
        <v>44821.692164351851</v>
      </c>
      <c r="S394">
        <f t="shared" si="203"/>
        <v>38</v>
      </c>
    </row>
    <row r="395" spans="1:19" hidden="1">
      <c r="A395" s="1">
        <v>44820.698414351849</v>
      </c>
      <c r="B395" t="s">
        <v>266</v>
      </c>
      <c r="C395">
        <v>61</v>
      </c>
      <c r="D395">
        <v>0.58499999999999996</v>
      </c>
      <c r="E395">
        <v>5.1999999999999998E-2</v>
      </c>
      <c r="F395">
        <v>8.9</v>
      </c>
      <c r="G395">
        <v>82</v>
      </c>
      <c r="H395">
        <v>399</v>
      </c>
      <c r="I395" s="18">
        <f t="shared" si="196"/>
        <v>585</v>
      </c>
      <c r="J395" t="str">
        <f t="shared" si="194"/>
        <v>14</v>
      </c>
      <c r="K395" t="str">
        <f t="shared" si="197"/>
        <v>J</v>
      </c>
      <c r="L395" t="str">
        <f t="shared" si="198"/>
        <v>C</v>
      </c>
      <c r="M395" t="str">
        <f t="shared" si="199"/>
        <v>06</v>
      </c>
      <c r="N395" t="str">
        <f t="shared" si="204"/>
        <v>F</v>
      </c>
      <c r="O395" s="8">
        <f>VLOOKUP(raw!M395,master!$B$2:$D$17,3,FALSE)</f>
        <v>44785</v>
      </c>
      <c r="P395">
        <f t="shared" si="201"/>
        <v>5</v>
      </c>
      <c r="Q395">
        <f t="shared" si="200"/>
        <v>14</v>
      </c>
      <c r="R395" s="209">
        <f t="shared" si="202"/>
        <v>44821.698414351849</v>
      </c>
      <c r="S395">
        <f t="shared" si="203"/>
        <v>38</v>
      </c>
    </row>
    <row r="396" spans="1:19" hidden="1">
      <c r="A396" s="1">
        <v>44820.698842592596</v>
      </c>
      <c r="B396" t="s">
        <v>401</v>
      </c>
      <c r="C396">
        <v>60</v>
      </c>
      <c r="D396">
        <v>0.51900000000000002</v>
      </c>
      <c r="E396">
        <v>3.4000000000000002E-2</v>
      </c>
      <c r="F396">
        <v>6.6</v>
      </c>
      <c r="G396">
        <v>85</v>
      </c>
      <c r="H396">
        <v>492</v>
      </c>
      <c r="I396" s="18">
        <f t="shared" si="196"/>
        <v>519</v>
      </c>
      <c r="J396" t="str">
        <f t="shared" si="194"/>
        <v>14</v>
      </c>
      <c r="K396" t="str">
        <f t="shared" si="197"/>
        <v>J</v>
      </c>
      <c r="L396" t="str">
        <f t="shared" si="198"/>
        <v>C</v>
      </c>
      <c r="M396" t="str">
        <f t="shared" si="199"/>
        <v>05</v>
      </c>
      <c r="N396" t="str">
        <f t="shared" si="204"/>
        <v>F</v>
      </c>
      <c r="O396" s="8">
        <f>VLOOKUP(raw!M396,master!$B$2:$D$17,3,FALSE)</f>
        <v>44785</v>
      </c>
      <c r="P396">
        <f t="shared" si="201"/>
        <v>5</v>
      </c>
      <c r="Q396">
        <f t="shared" si="200"/>
        <v>14</v>
      </c>
      <c r="R396" s="209">
        <f t="shared" si="202"/>
        <v>44821.698842592596</v>
      </c>
      <c r="S396">
        <f t="shared" si="203"/>
        <v>38</v>
      </c>
    </row>
    <row r="397" spans="1:19" hidden="1">
      <c r="A397" s="1">
        <v>44820.705208333333</v>
      </c>
      <c r="B397" t="s">
        <v>402</v>
      </c>
      <c r="C397">
        <v>60</v>
      </c>
      <c r="D397">
        <v>0.52200000000000002</v>
      </c>
      <c r="E397">
        <v>2.4E-2</v>
      </c>
      <c r="F397">
        <v>4.5</v>
      </c>
      <c r="G397">
        <v>96.7</v>
      </c>
      <c r="H397">
        <v>488</v>
      </c>
      <c r="I397" s="18">
        <f t="shared" si="196"/>
        <v>522</v>
      </c>
      <c r="J397" t="str">
        <f t="shared" si="194"/>
        <v>13</v>
      </c>
      <c r="K397" t="str">
        <f t="shared" si="197"/>
        <v>J</v>
      </c>
      <c r="L397" t="str">
        <f t="shared" si="198"/>
        <v>C</v>
      </c>
      <c r="M397" t="str">
        <f t="shared" si="199"/>
        <v>05</v>
      </c>
      <c r="N397" t="str">
        <f t="shared" si="204"/>
        <v>F</v>
      </c>
      <c r="O397" s="8">
        <f>VLOOKUP(raw!M397,master!$B$2:$D$17,3,FALSE)</f>
        <v>44785</v>
      </c>
      <c r="P397">
        <f t="shared" si="201"/>
        <v>5</v>
      </c>
      <c r="Q397">
        <f t="shared" si="200"/>
        <v>13</v>
      </c>
      <c r="R397" s="209">
        <f t="shared" si="202"/>
        <v>44821.705208333333</v>
      </c>
      <c r="S397">
        <f t="shared" si="203"/>
        <v>38</v>
      </c>
    </row>
    <row r="398" spans="1:19" hidden="1">
      <c r="A398" s="1">
        <v>44820.706030092595</v>
      </c>
      <c r="B398" t="s">
        <v>267</v>
      </c>
      <c r="C398">
        <v>60</v>
      </c>
      <c r="D398">
        <v>0.59199999999999997</v>
      </c>
      <c r="E398">
        <v>4.4999999999999998E-2</v>
      </c>
      <c r="F398">
        <v>7.5</v>
      </c>
      <c r="G398">
        <v>86.7</v>
      </c>
      <c r="H398">
        <v>387</v>
      </c>
      <c r="I398" s="18">
        <f t="shared" si="196"/>
        <v>592</v>
      </c>
      <c r="J398" t="str">
        <f t="shared" si="194"/>
        <v>15</v>
      </c>
      <c r="K398" t="str">
        <f t="shared" si="197"/>
        <v>J</v>
      </c>
      <c r="L398" t="str">
        <f t="shared" si="198"/>
        <v>C</v>
      </c>
      <c r="M398" t="str">
        <f t="shared" si="199"/>
        <v>06</v>
      </c>
      <c r="N398" t="str">
        <f t="shared" si="204"/>
        <v>F</v>
      </c>
      <c r="O398" s="8">
        <f>VLOOKUP(raw!M398,master!$B$2:$D$17,3,FALSE)</f>
        <v>44785</v>
      </c>
      <c r="P398">
        <f>INT((A398-O398)/7)</f>
        <v>5</v>
      </c>
      <c r="Q398">
        <f t="shared" si="200"/>
        <v>15</v>
      </c>
      <c r="R398" s="209">
        <f t="shared" si="202"/>
        <v>44821.706030092595</v>
      </c>
      <c r="S398">
        <f t="shared" si="203"/>
        <v>38</v>
      </c>
    </row>
    <row r="399" spans="1:19" hidden="1">
      <c r="A399" s="1">
        <v>44820.711875000001</v>
      </c>
      <c r="B399" t="s">
        <v>403</v>
      </c>
      <c r="C399">
        <v>60</v>
      </c>
      <c r="D399">
        <v>0.53</v>
      </c>
      <c r="E399">
        <v>4.9000000000000002E-2</v>
      </c>
      <c r="F399">
        <v>9.1999999999999993</v>
      </c>
      <c r="G399">
        <v>88.3</v>
      </c>
      <c r="H399">
        <v>522</v>
      </c>
      <c r="I399" s="18">
        <f t="shared" si="196"/>
        <v>530</v>
      </c>
      <c r="J399" t="str">
        <f t="shared" si="194"/>
        <v>12</v>
      </c>
      <c r="K399" t="str">
        <f t="shared" si="197"/>
        <v>J</v>
      </c>
      <c r="L399" t="str">
        <f t="shared" si="198"/>
        <v>C</v>
      </c>
      <c r="M399" t="str">
        <f t="shared" si="199"/>
        <v>05</v>
      </c>
      <c r="N399" t="str">
        <f t="shared" si="204"/>
        <v>F</v>
      </c>
      <c r="O399" s="8">
        <f>VLOOKUP(raw!M399,master!$B$2:$D$17,3,FALSE)</f>
        <v>44785</v>
      </c>
      <c r="P399">
        <f t="shared" ref="P399:P402" si="205">INT((A399-O399)/7)</f>
        <v>5</v>
      </c>
      <c r="Q399">
        <f t="shared" si="200"/>
        <v>12</v>
      </c>
      <c r="R399" s="209">
        <f t="shared" si="202"/>
        <v>44821.711875000001</v>
      </c>
      <c r="S399">
        <f t="shared" si="203"/>
        <v>38</v>
      </c>
    </row>
    <row r="400" spans="1:19" hidden="1">
      <c r="A400" s="1">
        <v>44820.713483796295</v>
      </c>
      <c r="B400" t="s">
        <v>268</v>
      </c>
      <c r="C400">
        <v>60</v>
      </c>
      <c r="D400">
        <v>0.59099999999999997</v>
      </c>
      <c r="E400">
        <v>4.2999999999999997E-2</v>
      </c>
      <c r="F400">
        <v>7.4</v>
      </c>
      <c r="G400">
        <v>81.7</v>
      </c>
      <c r="H400">
        <v>384</v>
      </c>
      <c r="I400" s="18">
        <f t="shared" si="196"/>
        <v>591</v>
      </c>
      <c r="J400" t="str">
        <f t="shared" si="194"/>
        <v>16</v>
      </c>
      <c r="K400" t="str">
        <f t="shared" si="197"/>
        <v>J</v>
      </c>
      <c r="L400" t="str">
        <f t="shared" si="198"/>
        <v>C</v>
      </c>
      <c r="M400" t="str">
        <f t="shared" si="199"/>
        <v>06</v>
      </c>
      <c r="N400" t="str">
        <f t="shared" si="204"/>
        <v>F</v>
      </c>
      <c r="O400" s="8">
        <f>VLOOKUP(raw!M400,master!$B$2:$D$17,3,FALSE)</f>
        <v>44785</v>
      </c>
      <c r="P400">
        <f t="shared" si="205"/>
        <v>5</v>
      </c>
      <c r="Q400">
        <f t="shared" si="200"/>
        <v>16</v>
      </c>
      <c r="R400" s="209">
        <f t="shared" si="202"/>
        <v>44821.713483796295</v>
      </c>
      <c r="S400">
        <f t="shared" si="203"/>
        <v>38</v>
      </c>
    </row>
    <row r="401" spans="1:19" hidden="1">
      <c r="A401" s="1">
        <v>44820.718159722222</v>
      </c>
      <c r="B401" t="s">
        <v>404</v>
      </c>
      <c r="C401">
        <v>60</v>
      </c>
      <c r="D401">
        <v>0.52200000000000002</v>
      </c>
      <c r="E401">
        <v>3.2000000000000001E-2</v>
      </c>
      <c r="F401">
        <v>6.1</v>
      </c>
      <c r="G401">
        <v>90</v>
      </c>
      <c r="H401">
        <v>466</v>
      </c>
      <c r="I401" s="18">
        <f t="shared" si="196"/>
        <v>522</v>
      </c>
      <c r="J401" t="str">
        <f t="shared" si="194"/>
        <v>11</v>
      </c>
      <c r="K401" t="str">
        <f t="shared" si="197"/>
        <v>J</v>
      </c>
      <c r="L401" t="str">
        <f t="shared" si="198"/>
        <v>C</v>
      </c>
      <c r="M401" t="str">
        <f t="shared" si="199"/>
        <v>05</v>
      </c>
      <c r="N401" t="str">
        <f t="shared" si="204"/>
        <v>F</v>
      </c>
      <c r="O401" s="8">
        <f>VLOOKUP(raw!M401,master!$B$2:$D$17,3,FALSE)</f>
        <v>44785</v>
      </c>
      <c r="P401">
        <f t="shared" si="205"/>
        <v>5</v>
      </c>
      <c r="Q401">
        <f t="shared" si="200"/>
        <v>11</v>
      </c>
      <c r="R401" s="209">
        <f t="shared" si="202"/>
        <v>44821.718159722222</v>
      </c>
      <c r="S401">
        <f t="shared" si="203"/>
        <v>38</v>
      </c>
    </row>
    <row r="402" spans="1:19" hidden="1">
      <c r="A402" s="1">
        <v>44820.72148148148</v>
      </c>
      <c r="B402" t="s">
        <v>270</v>
      </c>
      <c r="C402">
        <v>21</v>
      </c>
      <c r="D402">
        <v>0.88400000000000001</v>
      </c>
      <c r="E402">
        <v>6.5000000000000002E-2</v>
      </c>
      <c r="F402">
        <v>7.3</v>
      </c>
      <c r="G402">
        <v>76.2</v>
      </c>
      <c r="H402">
        <v>345</v>
      </c>
      <c r="I402" s="18">
        <f t="shared" si="196"/>
        <v>884</v>
      </c>
      <c r="J402" t="str">
        <f t="shared" si="194"/>
        <v>07</v>
      </c>
      <c r="K402" t="str">
        <f t="shared" si="197"/>
        <v>J</v>
      </c>
      <c r="L402" t="str">
        <f t="shared" si="198"/>
        <v>C</v>
      </c>
      <c r="M402" t="str">
        <f t="shared" si="199"/>
        <v>06</v>
      </c>
      <c r="N402" t="str">
        <f t="shared" si="204"/>
        <v>M</v>
      </c>
      <c r="O402" s="8">
        <f>VLOOKUP(raw!M402,master!$B$2:$D$17,3,FALSE)</f>
        <v>44785</v>
      </c>
      <c r="P402">
        <f t="shared" si="205"/>
        <v>5</v>
      </c>
      <c r="Q402">
        <f t="shared" si="200"/>
        <v>7</v>
      </c>
      <c r="R402" s="209">
        <f t="shared" si="202"/>
        <v>44821.72148148148</v>
      </c>
      <c r="S402">
        <f t="shared" si="203"/>
        <v>38</v>
      </c>
    </row>
    <row r="403" spans="1:19" hidden="1">
      <c r="A403" s="1">
        <v>44820.724733796298</v>
      </c>
      <c r="B403" t="s">
        <v>271</v>
      </c>
      <c r="C403">
        <v>20</v>
      </c>
      <c r="D403">
        <v>0.98</v>
      </c>
      <c r="E403">
        <v>8.1000000000000003E-2</v>
      </c>
      <c r="F403">
        <v>8.3000000000000007</v>
      </c>
      <c r="G403">
        <v>90</v>
      </c>
      <c r="H403">
        <v>381</v>
      </c>
      <c r="I403" s="18">
        <f t="shared" ref="I403:I424" si="206">D403*1000</f>
        <v>980</v>
      </c>
      <c r="J403" t="str">
        <f t="shared" si="194"/>
        <v>06</v>
      </c>
      <c r="K403" t="str">
        <f t="shared" ref="K403:K424" si="207">LEFT(B403,1)</f>
        <v>J</v>
      </c>
      <c r="L403" t="str">
        <f t="shared" ref="L403:L424" si="208">MID(B403,2,1)</f>
        <v>C</v>
      </c>
      <c r="M403" t="str">
        <f t="shared" ref="M403:M424" si="209">MID(B403,3,2)</f>
        <v>06</v>
      </c>
      <c r="N403" t="str">
        <f t="shared" si="204"/>
        <v>M</v>
      </c>
      <c r="O403" s="8">
        <f>VLOOKUP(raw!M403,master!$B$2:$D$17,3,FALSE)</f>
        <v>44785</v>
      </c>
      <c r="P403">
        <f>INT((A403-O403)/7)</f>
        <v>5</v>
      </c>
      <c r="Q403">
        <f t="shared" ref="Q403:Q424" si="210">VALUE(J403)</f>
        <v>6</v>
      </c>
      <c r="R403" s="209">
        <f t="shared" si="202"/>
        <v>44821.724733796298</v>
      </c>
      <c r="S403">
        <f t="shared" si="203"/>
        <v>38</v>
      </c>
    </row>
    <row r="404" spans="1:19" hidden="1">
      <c r="A404" s="1">
        <v>44820.725127314814</v>
      </c>
      <c r="B404" t="s">
        <v>405</v>
      </c>
      <c r="C404">
        <v>60</v>
      </c>
      <c r="D404">
        <v>0.61699999999999999</v>
      </c>
      <c r="E404">
        <v>4.2000000000000003E-2</v>
      </c>
      <c r="F404">
        <v>6.8</v>
      </c>
      <c r="G404">
        <v>83.3</v>
      </c>
      <c r="H404">
        <v>490</v>
      </c>
      <c r="I404" s="18">
        <f t="shared" si="206"/>
        <v>617</v>
      </c>
      <c r="J404" t="str">
        <f t="shared" si="194"/>
        <v>10</v>
      </c>
      <c r="K404" t="str">
        <f t="shared" si="207"/>
        <v>J</v>
      </c>
      <c r="L404" t="str">
        <f t="shared" si="208"/>
        <v>C</v>
      </c>
      <c r="M404" t="str">
        <f t="shared" si="209"/>
        <v>05</v>
      </c>
      <c r="N404" t="str">
        <f t="shared" si="204"/>
        <v>F</v>
      </c>
      <c r="O404" s="8">
        <f>VLOOKUP(raw!M404,master!$B$2:$D$17,3,FALSE)</f>
        <v>44785</v>
      </c>
      <c r="P404">
        <f t="shared" ref="P404:P419" si="211">INT((A404-O404)/7)</f>
        <v>5</v>
      </c>
      <c r="Q404">
        <f t="shared" si="210"/>
        <v>10</v>
      </c>
      <c r="R404" s="209">
        <f t="shared" si="202"/>
        <v>44821.725127314814</v>
      </c>
      <c r="S404">
        <f t="shared" si="203"/>
        <v>38</v>
      </c>
    </row>
    <row r="405" spans="1:19" hidden="1">
      <c r="A405" s="1">
        <v>44820.727627314816</v>
      </c>
      <c r="B405" t="s">
        <v>272</v>
      </c>
      <c r="C405">
        <v>20</v>
      </c>
      <c r="D405">
        <v>0.874</v>
      </c>
      <c r="E405">
        <v>9.1999999999999998E-2</v>
      </c>
      <c r="F405">
        <v>10.5</v>
      </c>
      <c r="G405">
        <v>85</v>
      </c>
      <c r="H405">
        <v>389</v>
      </c>
      <c r="I405" s="18">
        <f t="shared" si="206"/>
        <v>874</v>
      </c>
      <c r="J405" t="str">
        <f t="shared" si="194"/>
        <v>05</v>
      </c>
      <c r="K405" t="str">
        <f t="shared" si="207"/>
        <v>J</v>
      </c>
      <c r="L405" t="str">
        <f t="shared" si="208"/>
        <v>C</v>
      </c>
      <c r="M405" t="str">
        <f t="shared" si="209"/>
        <v>06</v>
      </c>
      <c r="N405" t="str">
        <f t="shared" si="204"/>
        <v>M</v>
      </c>
      <c r="O405" s="8">
        <f>VLOOKUP(raw!M405,master!$B$2:$D$17,3,FALSE)</f>
        <v>44785</v>
      </c>
      <c r="P405">
        <f t="shared" si="211"/>
        <v>5</v>
      </c>
      <c r="Q405">
        <f t="shared" si="210"/>
        <v>5</v>
      </c>
      <c r="R405" s="209">
        <f t="shared" si="202"/>
        <v>44821.727627314816</v>
      </c>
      <c r="S405">
        <f t="shared" si="203"/>
        <v>38</v>
      </c>
    </row>
    <row r="406" spans="1:19" hidden="1">
      <c r="A406" s="1">
        <v>44820.730451388888</v>
      </c>
      <c r="B406" t="s">
        <v>273</v>
      </c>
      <c r="C406">
        <v>20</v>
      </c>
      <c r="D406">
        <v>0.85899999999999999</v>
      </c>
      <c r="E406">
        <v>8.4000000000000005E-2</v>
      </c>
      <c r="F406">
        <v>9.8000000000000007</v>
      </c>
      <c r="G406">
        <v>90</v>
      </c>
      <c r="H406">
        <v>414</v>
      </c>
      <c r="I406" s="18">
        <f t="shared" si="206"/>
        <v>859</v>
      </c>
      <c r="J406" t="str">
        <f t="shared" si="194"/>
        <v>04</v>
      </c>
      <c r="K406" t="str">
        <f t="shared" si="207"/>
        <v>J</v>
      </c>
      <c r="L406" t="str">
        <f t="shared" si="208"/>
        <v>C</v>
      </c>
      <c r="M406" t="str">
        <f t="shared" si="209"/>
        <v>06</v>
      </c>
      <c r="N406" t="str">
        <f t="shared" si="204"/>
        <v>M</v>
      </c>
      <c r="O406" s="8">
        <f>VLOOKUP(raw!M406,master!$B$2:$D$17,3,FALSE)</f>
        <v>44785</v>
      </c>
      <c r="P406">
        <f t="shared" si="211"/>
        <v>5</v>
      </c>
      <c r="Q406">
        <f t="shared" si="210"/>
        <v>4</v>
      </c>
      <c r="R406" s="209">
        <f t="shared" si="202"/>
        <v>44821.730451388888</v>
      </c>
      <c r="S406">
        <f t="shared" si="203"/>
        <v>38</v>
      </c>
    </row>
    <row r="407" spans="1:19" hidden="1">
      <c r="A407" s="1">
        <v>44820.73170138889</v>
      </c>
      <c r="B407" t="s">
        <v>406</v>
      </c>
      <c r="C407">
        <v>60</v>
      </c>
      <c r="D407">
        <v>0.621</v>
      </c>
      <c r="E407">
        <v>4.4999999999999998E-2</v>
      </c>
      <c r="F407">
        <v>7.3</v>
      </c>
      <c r="G407">
        <v>85</v>
      </c>
      <c r="H407">
        <v>479</v>
      </c>
      <c r="I407" s="18">
        <f t="shared" si="206"/>
        <v>621</v>
      </c>
      <c r="J407" t="str">
        <f t="shared" si="194"/>
        <v>09</v>
      </c>
      <c r="K407" t="str">
        <f t="shared" si="207"/>
        <v>J</v>
      </c>
      <c r="L407" t="str">
        <f t="shared" si="208"/>
        <v>C</v>
      </c>
      <c r="M407" t="str">
        <f t="shared" si="209"/>
        <v>05</v>
      </c>
      <c r="N407" t="str">
        <f t="shared" si="204"/>
        <v>F</v>
      </c>
      <c r="O407" s="8">
        <f>VLOOKUP(raw!M407,master!$B$2:$D$17,3,FALSE)</f>
        <v>44785</v>
      </c>
      <c r="P407">
        <f t="shared" si="211"/>
        <v>5</v>
      </c>
      <c r="Q407">
        <f t="shared" si="210"/>
        <v>9</v>
      </c>
      <c r="R407" s="209">
        <f t="shared" si="202"/>
        <v>44821.73170138889</v>
      </c>
      <c r="S407">
        <f t="shared" si="203"/>
        <v>38</v>
      </c>
    </row>
    <row r="408" spans="1:19" hidden="1">
      <c r="A408" s="1">
        <v>44820.738506944443</v>
      </c>
      <c r="B408" t="s">
        <v>274</v>
      </c>
      <c r="C408">
        <v>20</v>
      </c>
      <c r="D408">
        <v>0.80100000000000005</v>
      </c>
      <c r="E408">
        <v>7.2999999999999995E-2</v>
      </c>
      <c r="F408">
        <v>9.1</v>
      </c>
      <c r="G408">
        <v>75</v>
      </c>
      <c r="H408">
        <v>360</v>
      </c>
      <c r="I408" s="18">
        <f t="shared" si="206"/>
        <v>801</v>
      </c>
      <c r="J408" t="str">
        <f t="shared" si="194"/>
        <v>03</v>
      </c>
      <c r="K408" t="str">
        <f t="shared" si="207"/>
        <v>J</v>
      </c>
      <c r="L408" t="str">
        <f t="shared" si="208"/>
        <v>C</v>
      </c>
      <c r="M408" t="str">
        <f t="shared" si="209"/>
        <v>06</v>
      </c>
      <c r="N408" t="str">
        <f t="shared" si="204"/>
        <v>M</v>
      </c>
      <c r="O408" s="8">
        <f>VLOOKUP(raw!M408,master!$B$2:$D$17,3,FALSE)</f>
        <v>44785</v>
      </c>
      <c r="P408">
        <f t="shared" si="211"/>
        <v>5</v>
      </c>
      <c r="Q408">
        <f t="shared" si="210"/>
        <v>3</v>
      </c>
      <c r="R408" s="209">
        <f t="shared" si="202"/>
        <v>44821.738506944443</v>
      </c>
      <c r="S408">
        <f t="shared" si="203"/>
        <v>38</v>
      </c>
    </row>
    <row r="409" spans="1:19" hidden="1">
      <c r="A409" s="1">
        <v>44820.738553240742</v>
      </c>
      <c r="B409" t="s">
        <v>407</v>
      </c>
      <c r="C409">
        <v>60</v>
      </c>
      <c r="D409">
        <v>0.60799999999999998</v>
      </c>
      <c r="E409">
        <v>3.3000000000000002E-2</v>
      </c>
      <c r="F409">
        <v>5.5</v>
      </c>
      <c r="G409">
        <v>91.7</v>
      </c>
      <c r="H409">
        <v>498</v>
      </c>
      <c r="I409" s="18">
        <f t="shared" si="206"/>
        <v>608</v>
      </c>
      <c r="J409" t="str">
        <f t="shared" si="194"/>
        <v>08</v>
      </c>
      <c r="K409" t="str">
        <f t="shared" si="207"/>
        <v>J</v>
      </c>
      <c r="L409" t="str">
        <f t="shared" si="208"/>
        <v>C</v>
      </c>
      <c r="M409" t="str">
        <f t="shared" si="209"/>
        <v>05</v>
      </c>
      <c r="N409" t="str">
        <f t="shared" si="204"/>
        <v>F</v>
      </c>
      <c r="O409" s="8">
        <f>VLOOKUP(raw!M409,master!$B$2:$D$17,3,FALSE)</f>
        <v>44785</v>
      </c>
      <c r="P409">
        <f t="shared" si="211"/>
        <v>5</v>
      </c>
      <c r="Q409">
        <f t="shared" si="210"/>
        <v>8</v>
      </c>
      <c r="R409" s="209">
        <f t="shared" si="202"/>
        <v>44821.738553240742</v>
      </c>
      <c r="S409">
        <f t="shared" si="203"/>
        <v>38</v>
      </c>
    </row>
    <row r="410" spans="1:19" hidden="1">
      <c r="A410" s="1">
        <v>44820.741400462961</v>
      </c>
      <c r="B410" t="s">
        <v>275</v>
      </c>
      <c r="C410">
        <v>21</v>
      </c>
      <c r="D410">
        <v>0.85299999999999998</v>
      </c>
      <c r="E410">
        <v>6.6000000000000003E-2</v>
      </c>
      <c r="F410">
        <v>7.7</v>
      </c>
      <c r="G410">
        <v>81</v>
      </c>
      <c r="H410">
        <v>400</v>
      </c>
      <c r="I410" s="18">
        <f t="shared" si="206"/>
        <v>853</v>
      </c>
      <c r="J410" t="str">
        <f t="shared" si="194"/>
        <v>02</v>
      </c>
      <c r="K410" t="str">
        <f t="shared" si="207"/>
        <v>J</v>
      </c>
      <c r="L410" t="str">
        <f t="shared" si="208"/>
        <v>C</v>
      </c>
      <c r="M410" t="str">
        <f t="shared" si="209"/>
        <v>06</v>
      </c>
      <c r="N410" t="str">
        <f t="shared" si="204"/>
        <v>M</v>
      </c>
      <c r="O410" s="8">
        <f>VLOOKUP(raw!M410,master!$B$2:$D$17,3,FALSE)</f>
        <v>44785</v>
      </c>
      <c r="P410">
        <f t="shared" si="211"/>
        <v>5</v>
      </c>
      <c r="Q410">
        <f t="shared" si="210"/>
        <v>2</v>
      </c>
      <c r="R410" s="209">
        <f t="shared" si="202"/>
        <v>44821.741400462961</v>
      </c>
      <c r="S410">
        <f t="shared" si="203"/>
        <v>38</v>
      </c>
    </row>
    <row r="411" spans="1:19" hidden="1">
      <c r="A411" s="1">
        <v>44820.745208333334</v>
      </c>
      <c r="B411" t="s">
        <v>408</v>
      </c>
      <c r="C411">
        <v>60</v>
      </c>
      <c r="D411">
        <v>0.60499999999999998</v>
      </c>
      <c r="E411">
        <v>3.7999999999999999E-2</v>
      </c>
      <c r="F411">
        <v>6.4</v>
      </c>
      <c r="G411">
        <v>90</v>
      </c>
      <c r="H411">
        <v>483</v>
      </c>
      <c r="I411" s="18">
        <f t="shared" si="206"/>
        <v>605</v>
      </c>
      <c r="J411" t="str">
        <f t="shared" si="194"/>
        <v>07</v>
      </c>
      <c r="K411" t="str">
        <f t="shared" si="207"/>
        <v>J</v>
      </c>
      <c r="L411" t="str">
        <f t="shared" si="208"/>
        <v>C</v>
      </c>
      <c r="M411" t="str">
        <f t="shared" si="209"/>
        <v>05</v>
      </c>
      <c r="N411" t="str">
        <f t="shared" si="204"/>
        <v>F</v>
      </c>
      <c r="O411" s="8">
        <f>VLOOKUP(raw!M411,master!$B$2:$D$17,3,FALSE)</f>
        <v>44785</v>
      </c>
      <c r="P411">
        <f t="shared" si="211"/>
        <v>5</v>
      </c>
      <c r="Q411">
        <f t="shared" si="210"/>
        <v>7</v>
      </c>
      <c r="R411" s="209">
        <f t="shared" si="202"/>
        <v>44821.745208333334</v>
      </c>
      <c r="S411">
        <f t="shared" si="203"/>
        <v>38</v>
      </c>
    </row>
    <row r="412" spans="1:19" hidden="1">
      <c r="A412" s="1">
        <v>44820.751620370371</v>
      </c>
      <c r="B412" t="s">
        <v>409</v>
      </c>
      <c r="C412">
        <v>60</v>
      </c>
      <c r="D412">
        <v>0.51300000000000001</v>
      </c>
      <c r="E412">
        <v>3.6999999999999998E-2</v>
      </c>
      <c r="F412">
        <v>7.2</v>
      </c>
      <c r="G412">
        <v>86.7</v>
      </c>
      <c r="H412">
        <v>507</v>
      </c>
      <c r="I412" s="18">
        <f t="shared" si="206"/>
        <v>513</v>
      </c>
      <c r="J412" t="str">
        <f t="shared" si="194"/>
        <v>06</v>
      </c>
      <c r="K412" t="str">
        <f t="shared" si="207"/>
        <v>J</v>
      </c>
      <c r="L412" t="str">
        <f t="shared" si="208"/>
        <v>C</v>
      </c>
      <c r="M412" t="str">
        <f t="shared" si="209"/>
        <v>05</v>
      </c>
      <c r="N412" t="str">
        <f t="shared" si="204"/>
        <v>F</v>
      </c>
      <c r="O412" s="8">
        <f>VLOOKUP(raw!M412,master!$B$2:$D$17,3,FALSE)</f>
        <v>44785</v>
      </c>
      <c r="P412">
        <f t="shared" si="211"/>
        <v>5</v>
      </c>
      <c r="Q412">
        <f t="shared" si="210"/>
        <v>6</v>
      </c>
      <c r="R412" s="209">
        <f t="shared" si="202"/>
        <v>44821.751620370371</v>
      </c>
      <c r="S412">
        <f t="shared" si="203"/>
        <v>38</v>
      </c>
    </row>
    <row r="413" spans="1:19" hidden="1">
      <c r="A413" s="1">
        <v>44820.757372685184</v>
      </c>
      <c r="B413" t="s">
        <v>410</v>
      </c>
      <c r="C413">
        <v>60</v>
      </c>
      <c r="D413">
        <v>0.52900000000000003</v>
      </c>
      <c r="E413">
        <v>3.3000000000000002E-2</v>
      </c>
      <c r="F413">
        <v>6.3</v>
      </c>
      <c r="G413">
        <v>90</v>
      </c>
      <c r="H413">
        <v>511</v>
      </c>
      <c r="I413" s="18">
        <f t="shared" si="206"/>
        <v>529</v>
      </c>
      <c r="J413" t="str">
        <f t="shared" si="194"/>
        <v>05</v>
      </c>
      <c r="K413" t="str">
        <f t="shared" si="207"/>
        <v>J</v>
      </c>
      <c r="L413" t="str">
        <f t="shared" si="208"/>
        <v>C</v>
      </c>
      <c r="M413" t="str">
        <f t="shared" si="209"/>
        <v>05</v>
      </c>
      <c r="N413" t="str">
        <f t="shared" si="204"/>
        <v>F</v>
      </c>
      <c r="O413" s="8">
        <f>VLOOKUP(raw!M413,master!$B$2:$D$17,3,FALSE)</f>
        <v>44785</v>
      </c>
      <c r="P413">
        <f t="shared" si="211"/>
        <v>5</v>
      </c>
      <c r="Q413">
        <f t="shared" si="210"/>
        <v>5</v>
      </c>
      <c r="R413" s="209">
        <f t="shared" si="202"/>
        <v>44821.757372685184</v>
      </c>
      <c r="S413">
        <f t="shared" si="203"/>
        <v>38</v>
      </c>
    </row>
    <row r="414" spans="1:19" hidden="1">
      <c r="A414" s="1">
        <v>44820.763182870367</v>
      </c>
      <c r="B414" t="s">
        <v>411</v>
      </c>
      <c r="C414">
        <v>60</v>
      </c>
      <c r="D414">
        <v>0.50900000000000001</v>
      </c>
      <c r="E414">
        <v>3.2000000000000001E-2</v>
      </c>
      <c r="F414">
        <v>6.3</v>
      </c>
      <c r="G414">
        <v>90</v>
      </c>
      <c r="H414">
        <v>499</v>
      </c>
      <c r="I414" s="18">
        <f t="shared" si="206"/>
        <v>509</v>
      </c>
      <c r="J414" t="str">
        <f t="shared" si="194"/>
        <v>04</v>
      </c>
      <c r="K414" t="str">
        <f t="shared" si="207"/>
        <v>J</v>
      </c>
      <c r="L414" t="str">
        <f t="shared" si="208"/>
        <v>C</v>
      </c>
      <c r="M414" t="str">
        <f t="shared" si="209"/>
        <v>05</v>
      </c>
      <c r="N414" t="str">
        <f t="shared" si="204"/>
        <v>F</v>
      </c>
      <c r="O414" s="8">
        <f>VLOOKUP(raw!M414,master!$B$2:$D$17,3,FALSE)</f>
        <v>44785</v>
      </c>
      <c r="P414">
        <f t="shared" si="211"/>
        <v>5</v>
      </c>
      <c r="Q414">
        <f t="shared" si="210"/>
        <v>4</v>
      </c>
      <c r="R414" s="209">
        <f t="shared" si="202"/>
        <v>44821.763182870367</v>
      </c>
      <c r="S414">
        <f t="shared" si="203"/>
        <v>38</v>
      </c>
    </row>
    <row r="415" spans="1:19" hidden="1">
      <c r="A415" s="1">
        <v>44820.769074074073</v>
      </c>
      <c r="B415" t="s">
        <v>412</v>
      </c>
      <c r="C415">
        <v>60</v>
      </c>
      <c r="D415">
        <v>0.54300000000000004</v>
      </c>
      <c r="E415">
        <v>4.8000000000000001E-2</v>
      </c>
      <c r="F415">
        <v>8.9</v>
      </c>
      <c r="G415">
        <v>70</v>
      </c>
      <c r="H415">
        <v>500</v>
      </c>
      <c r="I415" s="18">
        <f t="shared" si="206"/>
        <v>543</v>
      </c>
      <c r="J415" t="str">
        <f t="shared" si="194"/>
        <v>03</v>
      </c>
      <c r="K415" t="str">
        <f t="shared" si="207"/>
        <v>J</v>
      </c>
      <c r="L415" t="str">
        <f t="shared" si="208"/>
        <v>C</v>
      </c>
      <c r="M415" t="str">
        <f t="shared" si="209"/>
        <v>05</v>
      </c>
      <c r="N415" t="str">
        <f t="shared" si="204"/>
        <v>F</v>
      </c>
      <c r="O415" s="8">
        <f>VLOOKUP(raw!M415,master!$B$2:$D$17,3,FALSE)</f>
        <v>44785</v>
      </c>
      <c r="P415">
        <f t="shared" si="211"/>
        <v>5</v>
      </c>
      <c r="Q415">
        <f t="shared" si="210"/>
        <v>3</v>
      </c>
      <c r="R415" s="209">
        <f t="shared" si="202"/>
        <v>44821.769074074073</v>
      </c>
      <c r="S415">
        <f t="shared" si="203"/>
        <v>38</v>
      </c>
    </row>
    <row r="416" spans="1:19" hidden="1">
      <c r="A416" s="1">
        <v>44820.77484953704</v>
      </c>
      <c r="B416" t="s">
        <v>413</v>
      </c>
      <c r="C416">
        <v>60</v>
      </c>
      <c r="D416">
        <v>0.502</v>
      </c>
      <c r="E416">
        <v>5.1999999999999998E-2</v>
      </c>
      <c r="F416">
        <v>10.4</v>
      </c>
      <c r="G416">
        <v>73.3</v>
      </c>
      <c r="H416">
        <v>478</v>
      </c>
      <c r="I416" s="18">
        <f t="shared" si="206"/>
        <v>502</v>
      </c>
      <c r="J416" t="str">
        <f t="shared" si="194"/>
        <v>02</v>
      </c>
      <c r="K416" t="str">
        <f t="shared" si="207"/>
        <v>J</v>
      </c>
      <c r="L416" t="str">
        <f t="shared" si="208"/>
        <v>C</v>
      </c>
      <c r="M416" t="str">
        <f t="shared" si="209"/>
        <v>05</v>
      </c>
      <c r="N416" t="str">
        <f t="shared" si="204"/>
        <v>F</v>
      </c>
      <c r="O416" s="8">
        <f>VLOOKUP(raw!M416,master!$B$2:$D$17,3,FALSE)</f>
        <v>44785</v>
      </c>
      <c r="P416">
        <f t="shared" si="211"/>
        <v>5</v>
      </c>
      <c r="Q416">
        <f t="shared" si="210"/>
        <v>2</v>
      </c>
      <c r="R416" s="209">
        <f t="shared" si="202"/>
        <v>44821.77484953704</v>
      </c>
      <c r="S416">
        <f t="shared" si="203"/>
        <v>38</v>
      </c>
    </row>
    <row r="417" spans="1:19" hidden="1">
      <c r="A417" s="1">
        <v>44820.780856481484</v>
      </c>
      <c r="B417" t="s">
        <v>414</v>
      </c>
      <c r="C417">
        <v>60</v>
      </c>
      <c r="D417">
        <v>0.48</v>
      </c>
      <c r="E417">
        <v>4.8000000000000001E-2</v>
      </c>
      <c r="F417">
        <v>10.1</v>
      </c>
      <c r="G417">
        <v>85</v>
      </c>
      <c r="H417">
        <v>475</v>
      </c>
      <c r="I417" s="18">
        <f t="shared" si="206"/>
        <v>480</v>
      </c>
      <c r="J417" t="str">
        <f t="shared" si="194"/>
        <v>01</v>
      </c>
      <c r="K417" t="str">
        <f t="shared" si="207"/>
        <v>J</v>
      </c>
      <c r="L417" t="str">
        <f t="shared" si="208"/>
        <v>C</v>
      </c>
      <c r="M417" t="str">
        <f t="shared" si="209"/>
        <v>05</v>
      </c>
      <c r="N417" t="str">
        <f t="shared" si="204"/>
        <v>F</v>
      </c>
      <c r="O417" s="8">
        <f>VLOOKUP(raw!M417,master!$B$2:$D$17,3,FALSE)</f>
        <v>44785</v>
      </c>
      <c r="P417">
        <f t="shared" si="211"/>
        <v>5</v>
      </c>
      <c r="Q417">
        <f t="shared" si="210"/>
        <v>1</v>
      </c>
      <c r="R417" s="209">
        <f t="shared" si="202"/>
        <v>44821.780856481484</v>
      </c>
      <c r="S417">
        <f t="shared" si="203"/>
        <v>38</v>
      </c>
    </row>
    <row r="418" spans="1:19">
      <c r="A418" s="319">
        <v>44823.34443287037</v>
      </c>
      <c r="B418" t="s">
        <v>327</v>
      </c>
      <c r="C418">
        <v>62</v>
      </c>
      <c r="D418">
        <v>0.6</v>
      </c>
      <c r="E418">
        <v>6.8000000000000005E-2</v>
      </c>
      <c r="F418">
        <v>11.4</v>
      </c>
      <c r="G418">
        <v>59.7</v>
      </c>
      <c r="H418">
        <v>323</v>
      </c>
      <c r="I418" s="18">
        <f t="shared" si="206"/>
        <v>600</v>
      </c>
      <c r="J418" t="str">
        <f t="shared" si="194"/>
        <v>01</v>
      </c>
      <c r="K418" t="str">
        <f t="shared" si="207"/>
        <v>J</v>
      </c>
      <c r="L418" t="str">
        <f t="shared" si="208"/>
        <v>C</v>
      </c>
      <c r="M418" t="str">
        <f t="shared" si="209"/>
        <v>08</v>
      </c>
      <c r="N418" t="str">
        <f t="shared" si="204"/>
        <v>F</v>
      </c>
      <c r="O418" s="8">
        <f>VLOOKUP(raw!M418,master!$B$2:$D$17,3,FALSE)</f>
        <v>44788</v>
      </c>
      <c r="P418">
        <f t="shared" si="211"/>
        <v>5</v>
      </c>
      <c r="Q418">
        <f t="shared" si="210"/>
        <v>1</v>
      </c>
      <c r="R418" s="209">
        <f t="shared" si="202"/>
        <v>44828.34443287037</v>
      </c>
      <c r="S418">
        <f t="shared" si="203"/>
        <v>39</v>
      </c>
    </row>
    <row r="419" spans="1:19">
      <c r="A419" s="319">
        <v>44823.351354166669</v>
      </c>
      <c r="B419" t="s">
        <v>415</v>
      </c>
      <c r="C419">
        <v>60</v>
      </c>
      <c r="D419">
        <v>0.64100000000000001</v>
      </c>
      <c r="E419">
        <v>8.5000000000000006E-2</v>
      </c>
      <c r="F419">
        <v>13.3</v>
      </c>
      <c r="G419">
        <v>46.7</v>
      </c>
      <c r="H419">
        <v>331</v>
      </c>
      <c r="I419" s="18">
        <f t="shared" si="206"/>
        <v>641</v>
      </c>
      <c r="J419" t="str">
        <f t="shared" si="194"/>
        <v>03</v>
      </c>
      <c r="K419" t="str">
        <f t="shared" si="207"/>
        <v>J</v>
      </c>
      <c r="L419" t="str">
        <f t="shared" si="208"/>
        <v>C</v>
      </c>
      <c r="M419" t="str">
        <f t="shared" si="209"/>
        <v>12</v>
      </c>
      <c r="N419" t="str">
        <f t="shared" si="204"/>
        <v>M</v>
      </c>
      <c r="O419" s="8">
        <f>VLOOKUP(raw!M419,master!$B$2:$D$17,3,FALSE)</f>
        <v>44795</v>
      </c>
      <c r="P419">
        <f t="shared" si="211"/>
        <v>4</v>
      </c>
      <c r="Q419">
        <f t="shared" si="210"/>
        <v>3</v>
      </c>
      <c r="R419" s="209">
        <f t="shared" si="202"/>
        <v>44828.351354166669</v>
      </c>
      <c r="S419">
        <f t="shared" si="203"/>
        <v>39</v>
      </c>
    </row>
    <row r="420" spans="1:19">
      <c r="A420" s="319">
        <v>44823.354247685187</v>
      </c>
      <c r="B420" t="s">
        <v>328</v>
      </c>
      <c r="C420">
        <v>62</v>
      </c>
      <c r="D420">
        <v>0.63800000000000001</v>
      </c>
      <c r="E420">
        <v>7.5999999999999998E-2</v>
      </c>
      <c r="F420">
        <v>11.8</v>
      </c>
      <c r="G420">
        <v>56.5</v>
      </c>
      <c r="H420">
        <v>294</v>
      </c>
      <c r="I420" s="18">
        <f t="shared" si="206"/>
        <v>638</v>
      </c>
      <c r="J420" t="str">
        <f t="shared" si="194"/>
        <v>02</v>
      </c>
      <c r="K420" t="str">
        <f t="shared" si="207"/>
        <v>J</v>
      </c>
      <c r="L420" t="str">
        <f t="shared" si="208"/>
        <v>C</v>
      </c>
      <c r="M420" t="str">
        <f t="shared" si="209"/>
        <v>08</v>
      </c>
      <c r="N420" t="str">
        <f t="shared" si="204"/>
        <v>F</v>
      </c>
      <c r="O420" s="8">
        <f>VLOOKUP(raw!M420,master!$B$2:$D$17,3,FALSE)</f>
        <v>44788</v>
      </c>
      <c r="P420">
        <f>INT((A420-O420)/7)</f>
        <v>5</v>
      </c>
      <c r="Q420">
        <f t="shared" si="210"/>
        <v>2</v>
      </c>
      <c r="R420" s="209">
        <f t="shared" si="202"/>
        <v>44828.354247685187</v>
      </c>
      <c r="S420">
        <f t="shared" si="203"/>
        <v>39</v>
      </c>
    </row>
    <row r="421" spans="1:19">
      <c r="A421" s="319">
        <v>44823.360266203701</v>
      </c>
      <c r="B421" t="s">
        <v>416</v>
      </c>
      <c r="C421">
        <v>60</v>
      </c>
      <c r="D421">
        <v>0.63900000000000001</v>
      </c>
      <c r="E421">
        <v>8.7999999999999995E-2</v>
      </c>
      <c r="F421">
        <v>13.8</v>
      </c>
      <c r="G421">
        <v>50</v>
      </c>
      <c r="H421">
        <v>331</v>
      </c>
      <c r="I421" s="18">
        <f t="shared" si="206"/>
        <v>639</v>
      </c>
      <c r="J421" t="str">
        <f t="shared" si="194"/>
        <v>04</v>
      </c>
      <c r="K421" t="str">
        <f t="shared" si="207"/>
        <v>J</v>
      </c>
      <c r="L421" t="str">
        <f t="shared" si="208"/>
        <v>C</v>
      </c>
      <c r="M421" t="str">
        <f t="shared" si="209"/>
        <v>12</v>
      </c>
      <c r="N421" t="str">
        <f t="shared" si="204"/>
        <v>M</v>
      </c>
      <c r="O421" s="8">
        <f>VLOOKUP(raw!M421,master!$B$2:$D$17,3,FALSE)</f>
        <v>44795</v>
      </c>
      <c r="P421">
        <f t="shared" ref="P421:P424" si="212">INT((A421-O421)/7)</f>
        <v>4</v>
      </c>
      <c r="Q421">
        <f t="shared" si="210"/>
        <v>4</v>
      </c>
      <c r="R421" s="209">
        <f t="shared" si="202"/>
        <v>44828.360266203701</v>
      </c>
      <c r="S421">
        <f t="shared" si="203"/>
        <v>39</v>
      </c>
    </row>
    <row r="422" spans="1:19">
      <c r="A422" s="319">
        <v>44823.366180555553</v>
      </c>
      <c r="B422" t="s">
        <v>329</v>
      </c>
      <c r="C422">
        <v>62</v>
      </c>
      <c r="D422">
        <v>0.61</v>
      </c>
      <c r="E422">
        <v>8.5999999999999993E-2</v>
      </c>
      <c r="F422">
        <v>14.1</v>
      </c>
      <c r="G422">
        <v>56.5</v>
      </c>
      <c r="H422">
        <v>305</v>
      </c>
      <c r="I422" s="18">
        <f t="shared" si="206"/>
        <v>610</v>
      </c>
      <c r="J422" t="str">
        <f t="shared" si="194"/>
        <v>03</v>
      </c>
      <c r="K422" t="str">
        <f t="shared" si="207"/>
        <v>J</v>
      </c>
      <c r="L422" t="str">
        <f t="shared" si="208"/>
        <v>C</v>
      </c>
      <c r="M422" t="str">
        <f t="shared" si="209"/>
        <v>08</v>
      </c>
      <c r="N422" t="str">
        <f t="shared" si="204"/>
        <v>F</v>
      </c>
      <c r="O422" s="8">
        <f>VLOOKUP(raw!M422,master!$B$2:$D$17,3,FALSE)</f>
        <v>44788</v>
      </c>
      <c r="P422">
        <f t="shared" si="212"/>
        <v>5</v>
      </c>
      <c r="Q422">
        <f t="shared" si="210"/>
        <v>3</v>
      </c>
      <c r="R422" s="209">
        <f t="shared" si="202"/>
        <v>44828.366180555553</v>
      </c>
      <c r="S422">
        <f t="shared" si="203"/>
        <v>39</v>
      </c>
    </row>
    <row r="423" spans="1:19">
      <c r="A423" s="319">
        <v>44823.369826388887</v>
      </c>
      <c r="B423" t="s">
        <v>417</v>
      </c>
      <c r="C423">
        <v>60</v>
      </c>
      <c r="D423">
        <v>0.497</v>
      </c>
      <c r="E423">
        <v>7.0999999999999994E-2</v>
      </c>
      <c r="F423">
        <v>14.3</v>
      </c>
      <c r="G423">
        <v>53.3</v>
      </c>
      <c r="H423">
        <v>419</v>
      </c>
      <c r="I423" s="18">
        <f t="shared" si="206"/>
        <v>497</v>
      </c>
      <c r="J423" t="str">
        <f t="shared" si="194"/>
        <v>16</v>
      </c>
      <c r="K423" t="str">
        <f t="shared" si="207"/>
        <v>J</v>
      </c>
      <c r="L423" t="str">
        <f t="shared" si="208"/>
        <v>C</v>
      </c>
      <c r="M423" t="str">
        <f t="shared" si="209"/>
        <v>12</v>
      </c>
      <c r="N423" t="str">
        <f t="shared" si="204"/>
        <v>F</v>
      </c>
      <c r="O423" s="8">
        <f>VLOOKUP(raw!M423,master!$B$2:$D$17,3,FALSE)</f>
        <v>44795</v>
      </c>
      <c r="P423">
        <f t="shared" si="212"/>
        <v>4</v>
      </c>
      <c r="Q423">
        <f t="shared" si="210"/>
        <v>16</v>
      </c>
      <c r="R423" s="209">
        <f t="shared" si="202"/>
        <v>44828.369826388887</v>
      </c>
      <c r="S423">
        <f t="shared" si="203"/>
        <v>39</v>
      </c>
    </row>
    <row r="424" spans="1:19">
      <c r="A424" s="319">
        <v>44823.376481481479</v>
      </c>
      <c r="B424" t="s">
        <v>330</v>
      </c>
      <c r="C424">
        <v>62</v>
      </c>
      <c r="D424">
        <v>0.626</v>
      </c>
      <c r="E424">
        <v>7.3999999999999996E-2</v>
      </c>
      <c r="F424">
        <v>11.8</v>
      </c>
      <c r="G424">
        <v>59.7</v>
      </c>
      <c r="H424">
        <v>317</v>
      </c>
      <c r="I424" s="18">
        <f t="shared" si="206"/>
        <v>626</v>
      </c>
      <c r="J424" t="str">
        <f t="shared" si="194"/>
        <v>04</v>
      </c>
      <c r="K424" t="str">
        <f t="shared" si="207"/>
        <v>J</v>
      </c>
      <c r="L424" t="str">
        <f t="shared" si="208"/>
        <v>C</v>
      </c>
      <c r="M424" t="str">
        <f t="shared" si="209"/>
        <v>08</v>
      </c>
      <c r="N424" t="str">
        <f t="shared" si="204"/>
        <v>F</v>
      </c>
      <c r="O424" s="8">
        <f>VLOOKUP(raw!M424,master!$B$2:$D$17,3,FALSE)</f>
        <v>44788</v>
      </c>
      <c r="P424">
        <f t="shared" si="212"/>
        <v>5</v>
      </c>
      <c r="Q424">
        <f t="shared" si="210"/>
        <v>4</v>
      </c>
      <c r="R424" s="209">
        <f t="shared" si="202"/>
        <v>44828.376481481479</v>
      </c>
      <c r="S424">
        <f t="shared" si="203"/>
        <v>39</v>
      </c>
    </row>
    <row r="425" spans="1:19">
      <c r="A425" s="319">
        <v>44823.377013888887</v>
      </c>
      <c r="B425" t="s">
        <v>418</v>
      </c>
      <c r="C425">
        <v>60</v>
      </c>
      <c r="D425">
        <v>0.496</v>
      </c>
      <c r="E425">
        <v>5.7000000000000002E-2</v>
      </c>
      <c r="F425">
        <v>11.5</v>
      </c>
      <c r="G425">
        <v>68.3</v>
      </c>
      <c r="H425">
        <v>457</v>
      </c>
      <c r="I425" s="18">
        <f t="shared" ref="I425:I488" si="213">D425*1000</f>
        <v>496</v>
      </c>
      <c r="J425" t="str">
        <f t="shared" si="194"/>
        <v>15</v>
      </c>
      <c r="K425" t="str">
        <f t="shared" ref="K425:K446" si="214">LEFT(B425,1)</f>
        <v>J</v>
      </c>
      <c r="L425" t="str">
        <f t="shared" ref="L425:L446" si="215">MID(B425,2,1)</f>
        <v>C</v>
      </c>
      <c r="M425" t="str">
        <f t="shared" ref="M425:M446" si="216">MID(B425,3,2)</f>
        <v>12</v>
      </c>
      <c r="N425" t="str">
        <f t="shared" si="204"/>
        <v>F</v>
      </c>
      <c r="O425" s="8">
        <f>VLOOKUP(raw!M425,master!$B$2:$D$17,3,FALSE)</f>
        <v>44795</v>
      </c>
      <c r="P425">
        <f>INT((A425-O425)/7)</f>
        <v>4</v>
      </c>
      <c r="Q425">
        <f t="shared" ref="Q425:Q446" si="217">VALUE(J425)</f>
        <v>15</v>
      </c>
      <c r="R425" s="209">
        <f t="shared" si="202"/>
        <v>44828.377013888887</v>
      </c>
      <c r="S425">
        <f t="shared" si="203"/>
        <v>39</v>
      </c>
    </row>
    <row r="426" spans="1:19">
      <c r="A426" s="319">
        <v>44823.383912037039</v>
      </c>
      <c r="B426" t="s">
        <v>419</v>
      </c>
      <c r="C426">
        <v>61</v>
      </c>
      <c r="D426">
        <v>0.49199999999999999</v>
      </c>
      <c r="E426">
        <v>5.6000000000000001E-2</v>
      </c>
      <c r="F426">
        <v>11.4</v>
      </c>
      <c r="G426">
        <v>60.7</v>
      </c>
      <c r="H426">
        <v>457</v>
      </c>
      <c r="I426" s="18">
        <f t="shared" si="213"/>
        <v>492</v>
      </c>
      <c r="J426" t="str">
        <f t="shared" si="194"/>
        <v>14</v>
      </c>
      <c r="K426" t="str">
        <f t="shared" si="214"/>
        <v>J</v>
      </c>
      <c r="L426" t="str">
        <f t="shared" si="215"/>
        <v>C</v>
      </c>
      <c r="M426" t="str">
        <f t="shared" si="216"/>
        <v>12</v>
      </c>
      <c r="N426" t="str">
        <f t="shared" si="204"/>
        <v>F</v>
      </c>
      <c r="O426" s="8">
        <f>VLOOKUP(raw!M426,master!$B$2:$D$17,3,FALSE)</f>
        <v>44795</v>
      </c>
      <c r="P426">
        <f t="shared" ref="P426:P441" si="218">INT((A426-O426)/7)</f>
        <v>4</v>
      </c>
      <c r="Q426">
        <f t="shared" si="217"/>
        <v>14</v>
      </c>
      <c r="R426" s="209">
        <f t="shared" si="202"/>
        <v>44828.383912037039</v>
      </c>
      <c r="S426">
        <f t="shared" si="203"/>
        <v>39</v>
      </c>
    </row>
    <row r="427" spans="1:19">
      <c r="A427" s="319">
        <v>44823.386712962965</v>
      </c>
      <c r="B427" t="s">
        <v>331</v>
      </c>
      <c r="C427">
        <v>62</v>
      </c>
      <c r="D427">
        <v>0.63100000000000001</v>
      </c>
      <c r="E427">
        <v>7.3999999999999996E-2</v>
      </c>
      <c r="F427">
        <v>11.7</v>
      </c>
      <c r="G427">
        <v>71</v>
      </c>
      <c r="H427">
        <v>420</v>
      </c>
      <c r="I427" s="18">
        <f t="shared" si="213"/>
        <v>631</v>
      </c>
      <c r="J427" t="str">
        <f t="shared" si="194"/>
        <v>05</v>
      </c>
      <c r="K427" t="str">
        <f t="shared" si="214"/>
        <v>J</v>
      </c>
      <c r="L427" t="str">
        <f t="shared" si="215"/>
        <v>C</v>
      </c>
      <c r="M427" t="str">
        <f t="shared" si="216"/>
        <v>08</v>
      </c>
      <c r="N427" t="str">
        <f t="shared" si="204"/>
        <v>F</v>
      </c>
      <c r="O427" s="8">
        <f>VLOOKUP(raw!M427,master!$B$2:$D$17,3,FALSE)</f>
        <v>44788</v>
      </c>
      <c r="P427">
        <f t="shared" si="218"/>
        <v>5</v>
      </c>
      <c r="Q427">
        <f t="shared" si="217"/>
        <v>5</v>
      </c>
      <c r="R427" s="209">
        <f t="shared" si="202"/>
        <v>44828.386712962965</v>
      </c>
      <c r="S427">
        <f t="shared" si="203"/>
        <v>39</v>
      </c>
    </row>
    <row r="428" spans="1:19">
      <c r="A428" s="319">
        <v>44823.390798611108</v>
      </c>
      <c r="B428" t="s">
        <v>420</v>
      </c>
      <c r="C428">
        <v>60</v>
      </c>
      <c r="D428">
        <v>0.497</v>
      </c>
      <c r="E428">
        <v>5.7000000000000002E-2</v>
      </c>
      <c r="F428">
        <v>11.5</v>
      </c>
      <c r="G428">
        <v>60</v>
      </c>
      <c r="H428">
        <v>395</v>
      </c>
      <c r="I428" s="18">
        <f t="shared" si="213"/>
        <v>497</v>
      </c>
      <c r="J428" t="str">
        <f t="shared" si="194"/>
        <v>13</v>
      </c>
      <c r="K428" t="str">
        <f t="shared" si="214"/>
        <v>J</v>
      </c>
      <c r="L428" t="str">
        <f t="shared" si="215"/>
        <v>C</v>
      </c>
      <c r="M428" t="str">
        <f t="shared" si="216"/>
        <v>12</v>
      </c>
      <c r="N428" t="str">
        <f t="shared" si="204"/>
        <v>F</v>
      </c>
      <c r="O428" s="8">
        <f>VLOOKUP(raw!M428,master!$B$2:$D$17,3,FALSE)</f>
        <v>44795</v>
      </c>
      <c r="P428">
        <f t="shared" si="218"/>
        <v>4</v>
      </c>
      <c r="Q428">
        <f t="shared" si="217"/>
        <v>13</v>
      </c>
      <c r="R428" s="209">
        <f t="shared" si="202"/>
        <v>44828.390798611108</v>
      </c>
      <c r="S428">
        <f t="shared" si="203"/>
        <v>39</v>
      </c>
    </row>
    <row r="429" spans="1:19">
      <c r="A429" s="319">
        <v>44823.394872685189</v>
      </c>
      <c r="B429" t="s">
        <v>332</v>
      </c>
      <c r="C429">
        <v>61</v>
      </c>
      <c r="D429">
        <v>0.66</v>
      </c>
      <c r="E429">
        <v>7.4999999999999997E-2</v>
      </c>
      <c r="F429">
        <v>11.4</v>
      </c>
      <c r="G429">
        <v>65.599999999999994</v>
      </c>
      <c r="H429">
        <v>377</v>
      </c>
      <c r="I429" s="18">
        <f t="shared" si="213"/>
        <v>660</v>
      </c>
      <c r="J429" t="str">
        <f t="shared" si="194"/>
        <v>06</v>
      </c>
      <c r="K429" t="str">
        <f t="shared" si="214"/>
        <v>J</v>
      </c>
      <c r="L429" t="str">
        <f t="shared" si="215"/>
        <v>C</v>
      </c>
      <c r="M429" t="str">
        <f t="shared" si="216"/>
        <v>08</v>
      </c>
      <c r="N429" t="str">
        <f t="shared" si="204"/>
        <v>F</v>
      </c>
      <c r="O429" s="8">
        <f>VLOOKUP(raw!M429,master!$B$2:$D$17,3,FALSE)</f>
        <v>44788</v>
      </c>
      <c r="P429">
        <f t="shared" si="218"/>
        <v>5</v>
      </c>
      <c r="Q429">
        <f t="shared" si="217"/>
        <v>6</v>
      </c>
      <c r="R429" s="209">
        <f t="shared" si="202"/>
        <v>44828.394872685189</v>
      </c>
      <c r="S429">
        <f t="shared" si="203"/>
        <v>39</v>
      </c>
    </row>
    <row r="430" spans="1:19">
      <c r="A430" s="319">
        <v>44823.399328703701</v>
      </c>
      <c r="B430" t="s">
        <v>421</v>
      </c>
      <c r="C430">
        <v>60</v>
      </c>
      <c r="D430">
        <v>0.43</v>
      </c>
      <c r="E430">
        <v>5.8999999999999997E-2</v>
      </c>
      <c r="F430">
        <v>13.7</v>
      </c>
      <c r="G430">
        <v>55</v>
      </c>
      <c r="H430">
        <v>357</v>
      </c>
      <c r="I430" s="18">
        <f t="shared" si="213"/>
        <v>430</v>
      </c>
      <c r="J430" t="str">
        <f t="shared" si="194"/>
        <v>12</v>
      </c>
      <c r="K430" t="str">
        <f t="shared" si="214"/>
        <v>J</v>
      </c>
      <c r="L430" t="str">
        <f t="shared" si="215"/>
        <v>C</v>
      </c>
      <c r="M430" t="str">
        <f t="shared" si="216"/>
        <v>12</v>
      </c>
      <c r="N430" t="str">
        <f t="shared" si="204"/>
        <v>F</v>
      </c>
      <c r="O430" s="8">
        <f>VLOOKUP(raw!M430,master!$B$2:$D$17,3,FALSE)</f>
        <v>44795</v>
      </c>
      <c r="P430">
        <f t="shared" si="218"/>
        <v>4</v>
      </c>
      <c r="Q430">
        <f t="shared" si="217"/>
        <v>12</v>
      </c>
      <c r="R430" s="209">
        <f t="shared" si="202"/>
        <v>44828.399328703701</v>
      </c>
      <c r="S430">
        <f t="shared" si="203"/>
        <v>39</v>
      </c>
    </row>
    <row r="431" spans="1:19">
      <c r="A431" s="319">
        <v>44823.40415509259</v>
      </c>
      <c r="B431" t="s">
        <v>333</v>
      </c>
      <c r="C431">
        <v>60</v>
      </c>
      <c r="D431">
        <v>0.622</v>
      </c>
      <c r="E431">
        <v>7.6999999999999999E-2</v>
      </c>
      <c r="F431">
        <v>12.3</v>
      </c>
      <c r="G431">
        <v>61.7</v>
      </c>
      <c r="H431">
        <v>317</v>
      </c>
      <c r="I431" s="18">
        <f t="shared" si="213"/>
        <v>622</v>
      </c>
      <c r="J431" t="str">
        <f t="shared" si="194"/>
        <v>07</v>
      </c>
      <c r="K431" t="str">
        <f t="shared" si="214"/>
        <v>J</v>
      </c>
      <c r="L431" t="str">
        <f t="shared" si="215"/>
        <v>C</v>
      </c>
      <c r="M431" t="str">
        <f t="shared" si="216"/>
        <v>08</v>
      </c>
      <c r="N431" t="str">
        <f t="shared" si="204"/>
        <v>F</v>
      </c>
      <c r="O431" s="8">
        <f>VLOOKUP(raw!M431,master!$B$2:$D$17,3,FALSE)</f>
        <v>44788</v>
      </c>
      <c r="P431">
        <f t="shared" si="218"/>
        <v>5</v>
      </c>
      <c r="Q431">
        <f t="shared" si="217"/>
        <v>7</v>
      </c>
      <c r="R431" s="209">
        <f t="shared" si="202"/>
        <v>44828.40415509259</v>
      </c>
      <c r="S431">
        <f t="shared" si="203"/>
        <v>39</v>
      </c>
    </row>
    <row r="432" spans="1:19">
      <c r="A432" s="319">
        <v>44823.408194444448</v>
      </c>
      <c r="B432" t="s">
        <v>422</v>
      </c>
      <c r="C432">
        <v>60</v>
      </c>
      <c r="D432">
        <v>0.53300000000000003</v>
      </c>
      <c r="E432">
        <v>5.8999999999999997E-2</v>
      </c>
      <c r="F432">
        <v>11.1</v>
      </c>
      <c r="G432">
        <v>65</v>
      </c>
      <c r="H432">
        <v>387</v>
      </c>
      <c r="I432" s="18">
        <f t="shared" si="213"/>
        <v>533</v>
      </c>
      <c r="J432" t="str">
        <f t="shared" si="194"/>
        <v>11</v>
      </c>
      <c r="K432" t="str">
        <f t="shared" si="214"/>
        <v>J</v>
      </c>
      <c r="L432" t="str">
        <f t="shared" si="215"/>
        <v>C</v>
      </c>
      <c r="M432" t="str">
        <f t="shared" si="216"/>
        <v>12</v>
      </c>
      <c r="N432" t="str">
        <f t="shared" si="204"/>
        <v>F</v>
      </c>
      <c r="O432" s="8">
        <f>VLOOKUP(raw!M432,master!$B$2:$D$17,3,FALSE)</f>
        <v>44795</v>
      </c>
      <c r="P432">
        <f t="shared" si="218"/>
        <v>4</v>
      </c>
      <c r="Q432">
        <f t="shared" si="217"/>
        <v>11</v>
      </c>
      <c r="R432" s="209">
        <f t="shared" si="202"/>
        <v>44828.408194444448</v>
      </c>
      <c r="S432">
        <f t="shared" si="203"/>
        <v>39</v>
      </c>
    </row>
    <row r="433" spans="1:19">
      <c r="A433" s="319">
        <v>44823.4140625</v>
      </c>
      <c r="B433" t="s">
        <v>334</v>
      </c>
      <c r="C433">
        <v>61</v>
      </c>
      <c r="D433">
        <v>0.58799999999999997</v>
      </c>
      <c r="E433">
        <v>7.5999999999999998E-2</v>
      </c>
      <c r="F433">
        <v>13</v>
      </c>
      <c r="G433">
        <v>59</v>
      </c>
      <c r="H433">
        <v>334</v>
      </c>
      <c r="I433" s="18">
        <f t="shared" si="213"/>
        <v>588</v>
      </c>
      <c r="J433" t="str">
        <f t="shared" si="194"/>
        <v>08</v>
      </c>
      <c r="K433" t="str">
        <f t="shared" si="214"/>
        <v>J</v>
      </c>
      <c r="L433" t="str">
        <f t="shared" si="215"/>
        <v>C</v>
      </c>
      <c r="M433" t="str">
        <f t="shared" si="216"/>
        <v>08</v>
      </c>
      <c r="N433" t="str">
        <f t="shared" si="204"/>
        <v>F</v>
      </c>
      <c r="O433" s="8">
        <f>VLOOKUP(raw!M433,master!$B$2:$D$17,3,FALSE)</f>
        <v>44788</v>
      </c>
      <c r="P433">
        <f t="shared" si="218"/>
        <v>5</v>
      </c>
      <c r="Q433">
        <f t="shared" si="217"/>
        <v>8</v>
      </c>
      <c r="R433" s="209">
        <f t="shared" si="202"/>
        <v>44828.4140625</v>
      </c>
      <c r="S433">
        <f t="shared" si="203"/>
        <v>39</v>
      </c>
    </row>
    <row r="434" spans="1:19">
      <c r="A434" s="319">
        <v>44823.416342592594</v>
      </c>
      <c r="B434" t="s">
        <v>423</v>
      </c>
      <c r="C434">
        <v>60</v>
      </c>
      <c r="D434">
        <v>0.51900000000000002</v>
      </c>
      <c r="E434">
        <v>5.0999999999999997E-2</v>
      </c>
      <c r="F434">
        <v>9.6999999999999993</v>
      </c>
      <c r="G434">
        <v>75</v>
      </c>
      <c r="H434">
        <v>565</v>
      </c>
      <c r="I434" s="18">
        <f t="shared" si="213"/>
        <v>519</v>
      </c>
      <c r="J434" t="str">
        <f t="shared" si="194"/>
        <v>10</v>
      </c>
      <c r="K434" t="str">
        <f t="shared" si="214"/>
        <v>J</v>
      </c>
      <c r="L434" t="str">
        <f t="shared" si="215"/>
        <v>C</v>
      </c>
      <c r="M434" t="str">
        <f t="shared" si="216"/>
        <v>12</v>
      </c>
      <c r="N434" t="str">
        <f t="shared" si="204"/>
        <v>F</v>
      </c>
      <c r="O434" s="8">
        <f>VLOOKUP(raw!M434,master!$B$2:$D$17,3,FALSE)</f>
        <v>44795</v>
      </c>
      <c r="P434">
        <f t="shared" si="218"/>
        <v>4</v>
      </c>
      <c r="Q434">
        <f t="shared" si="217"/>
        <v>10</v>
      </c>
      <c r="R434" s="209">
        <f t="shared" si="202"/>
        <v>44828.416342592594</v>
      </c>
      <c r="S434">
        <f t="shared" si="203"/>
        <v>39</v>
      </c>
    </row>
    <row r="435" spans="1:19">
      <c r="A435" s="319">
        <v>44823.421898148146</v>
      </c>
      <c r="B435" t="s">
        <v>424</v>
      </c>
      <c r="C435">
        <v>60</v>
      </c>
      <c r="D435">
        <v>0.51200000000000001</v>
      </c>
      <c r="E435">
        <v>5.8000000000000003E-2</v>
      </c>
      <c r="F435">
        <v>11.3</v>
      </c>
      <c r="G435">
        <v>63.3</v>
      </c>
      <c r="H435">
        <v>520</v>
      </c>
      <c r="I435" s="18">
        <f t="shared" si="213"/>
        <v>512</v>
      </c>
      <c r="J435" t="str">
        <f t="shared" si="194"/>
        <v>09</v>
      </c>
      <c r="K435" t="str">
        <f t="shared" si="214"/>
        <v>J</v>
      </c>
      <c r="L435" t="str">
        <f t="shared" si="215"/>
        <v>C</v>
      </c>
      <c r="M435" t="str">
        <f t="shared" si="216"/>
        <v>12</v>
      </c>
      <c r="N435" t="str">
        <f t="shared" si="204"/>
        <v>F</v>
      </c>
      <c r="O435" s="8">
        <f>VLOOKUP(raw!M435,master!$B$2:$D$17,3,FALSE)</f>
        <v>44795</v>
      </c>
      <c r="P435">
        <f t="shared" si="218"/>
        <v>4</v>
      </c>
      <c r="Q435">
        <f t="shared" si="217"/>
        <v>9</v>
      </c>
      <c r="R435" s="209">
        <f t="shared" si="202"/>
        <v>44828.421898148146</v>
      </c>
      <c r="S435">
        <f t="shared" si="203"/>
        <v>39</v>
      </c>
    </row>
    <row r="436" spans="1:19">
      <c r="A436" s="319">
        <v>44823.425069444442</v>
      </c>
      <c r="B436" t="s">
        <v>335</v>
      </c>
      <c r="C436">
        <v>61</v>
      </c>
      <c r="D436">
        <v>0.59399999999999997</v>
      </c>
      <c r="E436">
        <v>7.0000000000000007E-2</v>
      </c>
      <c r="F436">
        <v>11.7</v>
      </c>
      <c r="G436">
        <v>67.2</v>
      </c>
      <c r="H436">
        <v>322</v>
      </c>
      <c r="I436" s="18">
        <f t="shared" si="213"/>
        <v>594</v>
      </c>
      <c r="J436" t="str">
        <f t="shared" si="194"/>
        <v>09</v>
      </c>
      <c r="K436" t="str">
        <f t="shared" si="214"/>
        <v>J</v>
      </c>
      <c r="L436" t="str">
        <f t="shared" si="215"/>
        <v>C</v>
      </c>
      <c r="M436" t="str">
        <f t="shared" si="216"/>
        <v>08</v>
      </c>
      <c r="N436" t="str">
        <f t="shared" si="204"/>
        <v>F</v>
      </c>
      <c r="O436" s="8">
        <f>VLOOKUP(raw!M436,master!$B$2:$D$17,3,FALSE)</f>
        <v>44788</v>
      </c>
      <c r="P436">
        <f t="shared" si="218"/>
        <v>5</v>
      </c>
      <c r="Q436">
        <f t="shared" si="217"/>
        <v>9</v>
      </c>
      <c r="R436" s="209">
        <f t="shared" si="202"/>
        <v>44828.425069444442</v>
      </c>
      <c r="S436">
        <f t="shared" si="203"/>
        <v>39</v>
      </c>
    </row>
    <row r="437" spans="1:19">
      <c r="A437" s="319">
        <v>44823.428831018522</v>
      </c>
      <c r="B437" t="s">
        <v>425</v>
      </c>
      <c r="C437">
        <v>60</v>
      </c>
      <c r="D437">
        <v>0.51100000000000001</v>
      </c>
      <c r="E437">
        <v>6.8000000000000005E-2</v>
      </c>
      <c r="F437">
        <v>13.3</v>
      </c>
      <c r="G437">
        <v>58.3</v>
      </c>
      <c r="H437">
        <v>460</v>
      </c>
      <c r="I437" s="18">
        <f t="shared" si="213"/>
        <v>511</v>
      </c>
      <c r="J437" t="str">
        <f t="shared" si="194"/>
        <v>08</v>
      </c>
      <c r="K437" t="str">
        <f t="shared" si="214"/>
        <v>J</v>
      </c>
      <c r="L437" t="str">
        <f t="shared" si="215"/>
        <v>C</v>
      </c>
      <c r="M437" t="str">
        <f t="shared" si="216"/>
        <v>12</v>
      </c>
      <c r="N437" t="str">
        <f t="shared" si="204"/>
        <v>F</v>
      </c>
      <c r="O437" s="8">
        <f>VLOOKUP(raw!M437,master!$B$2:$D$17,3,FALSE)</f>
        <v>44795</v>
      </c>
      <c r="P437">
        <f t="shared" si="218"/>
        <v>4</v>
      </c>
      <c r="Q437">
        <f t="shared" si="217"/>
        <v>8</v>
      </c>
      <c r="R437" s="209">
        <f t="shared" si="202"/>
        <v>44828.428831018522</v>
      </c>
      <c r="S437">
        <f t="shared" si="203"/>
        <v>39</v>
      </c>
    </row>
    <row r="438" spans="1:19">
      <c r="A438" s="319">
        <v>44823.434861111113</v>
      </c>
      <c r="B438" t="s">
        <v>336</v>
      </c>
      <c r="C438">
        <v>60</v>
      </c>
      <c r="D438">
        <v>0.624</v>
      </c>
      <c r="E438">
        <v>7.0000000000000007E-2</v>
      </c>
      <c r="F438">
        <v>11.3</v>
      </c>
      <c r="G438">
        <v>65</v>
      </c>
      <c r="H438">
        <v>329</v>
      </c>
      <c r="I438" s="18">
        <f t="shared" si="213"/>
        <v>624</v>
      </c>
      <c r="J438" t="str">
        <f t="shared" si="194"/>
        <v>10</v>
      </c>
      <c r="K438" t="str">
        <f t="shared" si="214"/>
        <v>J</v>
      </c>
      <c r="L438" t="str">
        <f t="shared" si="215"/>
        <v>C</v>
      </c>
      <c r="M438" t="str">
        <f t="shared" si="216"/>
        <v>08</v>
      </c>
      <c r="N438" t="str">
        <f t="shared" si="204"/>
        <v>F</v>
      </c>
      <c r="O438" s="8">
        <f>VLOOKUP(raw!M438,master!$B$2:$D$17,3,FALSE)</f>
        <v>44788</v>
      </c>
      <c r="P438">
        <f t="shared" si="218"/>
        <v>5</v>
      </c>
      <c r="Q438">
        <f t="shared" si="217"/>
        <v>10</v>
      </c>
      <c r="R438" s="209">
        <f t="shared" si="202"/>
        <v>44828.434861111113</v>
      </c>
      <c r="S438">
        <f t="shared" si="203"/>
        <v>39</v>
      </c>
    </row>
    <row r="439" spans="1:19">
      <c r="A439" s="319">
        <v>44823.43644675926</v>
      </c>
      <c r="B439" t="s">
        <v>426</v>
      </c>
      <c r="C439">
        <v>60</v>
      </c>
      <c r="D439">
        <v>0.5</v>
      </c>
      <c r="E439">
        <v>5.2999999999999999E-2</v>
      </c>
      <c r="F439">
        <v>10.5</v>
      </c>
      <c r="G439">
        <v>61.7</v>
      </c>
      <c r="H439">
        <v>519</v>
      </c>
      <c r="I439" s="18">
        <f t="shared" si="213"/>
        <v>500</v>
      </c>
      <c r="J439" t="str">
        <f t="shared" si="194"/>
        <v>07</v>
      </c>
      <c r="K439" t="str">
        <f t="shared" si="214"/>
        <v>J</v>
      </c>
      <c r="L439" t="str">
        <f t="shared" si="215"/>
        <v>C</v>
      </c>
      <c r="M439" t="str">
        <f t="shared" si="216"/>
        <v>12</v>
      </c>
      <c r="N439" t="str">
        <f t="shared" si="204"/>
        <v>F</v>
      </c>
      <c r="O439" s="8">
        <f>VLOOKUP(raw!M439,master!$B$2:$D$17,3,FALSE)</f>
        <v>44795</v>
      </c>
      <c r="P439">
        <f t="shared" si="218"/>
        <v>4</v>
      </c>
      <c r="Q439">
        <f t="shared" si="217"/>
        <v>7</v>
      </c>
      <c r="R439" s="209">
        <f t="shared" si="202"/>
        <v>44828.43644675926</v>
      </c>
      <c r="S439">
        <f t="shared" si="203"/>
        <v>39</v>
      </c>
    </row>
    <row r="440" spans="1:19">
      <c r="A440" s="319">
        <v>44823.442881944444</v>
      </c>
      <c r="B440" t="s">
        <v>427</v>
      </c>
      <c r="C440">
        <v>60</v>
      </c>
      <c r="D440">
        <v>0.47599999999999998</v>
      </c>
      <c r="E440">
        <v>5.6000000000000001E-2</v>
      </c>
      <c r="F440">
        <v>11.8</v>
      </c>
      <c r="G440">
        <v>63.3</v>
      </c>
      <c r="H440">
        <v>373</v>
      </c>
      <c r="I440" s="18">
        <f t="shared" si="213"/>
        <v>476</v>
      </c>
      <c r="J440" t="str">
        <f t="shared" si="194"/>
        <v>06</v>
      </c>
      <c r="K440" t="str">
        <f t="shared" si="214"/>
        <v>J</v>
      </c>
      <c r="L440" t="str">
        <f t="shared" si="215"/>
        <v>C</v>
      </c>
      <c r="M440" t="str">
        <f t="shared" si="216"/>
        <v>12</v>
      </c>
      <c r="N440" t="str">
        <f t="shared" si="204"/>
        <v>F</v>
      </c>
      <c r="O440" s="8">
        <f>VLOOKUP(raw!M440,master!$B$2:$D$17,3,FALSE)</f>
        <v>44795</v>
      </c>
      <c r="P440">
        <f t="shared" si="218"/>
        <v>4</v>
      </c>
      <c r="Q440">
        <f t="shared" si="217"/>
        <v>6</v>
      </c>
      <c r="R440" s="209">
        <f t="shared" si="202"/>
        <v>44828.442881944444</v>
      </c>
      <c r="S440">
        <f t="shared" si="203"/>
        <v>39</v>
      </c>
    </row>
    <row r="441" spans="1:19">
      <c r="A441" s="319">
        <v>44823.444456018522</v>
      </c>
      <c r="B441" t="s">
        <v>337</v>
      </c>
      <c r="C441">
        <v>60</v>
      </c>
      <c r="D441">
        <v>0.622</v>
      </c>
      <c r="E441">
        <v>8.6999999999999994E-2</v>
      </c>
      <c r="F441">
        <v>14</v>
      </c>
      <c r="G441">
        <v>55</v>
      </c>
      <c r="H441">
        <v>360</v>
      </c>
      <c r="I441" s="18">
        <f t="shared" si="213"/>
        <v>622</v>
      </c>
      <c r="J441" t="str">
        <f t="shared" ref="J441:J504" si="219">RIGHT(B441,2)</f>
        <v>11</v>
      </c>
      <c r="K441" t="str">
        <f t="shared" si="214"/>
        <v>J</v>
      </c>
      <c r="L441" t="str">
        <f t="shared" si="215"/>
        <v>C</v>
      </c>
      <c r="M441" t="str">
        <f t="shared" si="216"/>
        <v>08</v>
      </c>
      <c r="N441" t="str">
        <f t="shared" si="204"/>
        <v>F</v>
      </c>
      <c r="O441" s="8">
        <f>VLOOKUP(raw!M441,master!$B$2:$D$17,3,FALSE)</f>
        <v>44788</v>
      </c>
      <c r="P441">
        <f t="shared" si="218"/>
        <v>5</v>
      </c>
      <c r="Q441">
        <f t="shared" si="217"/>
        <v>11</v>
      </c>
      <c r="R441" s="209">
        <f t="shared" si="202"/>
        <v>44828.444456018522</v>
      </c>
      <c r="S441">
        <f t="shared" si="203"/>
        <v>39</v>
      </c>
    </row>
    <row r="442" spans="1:19">
      <c r="A442" s="319">
        <v>44823.450868055559</v>
      </c>
      <c r="B442" t="s">
        <v>428</v>
      </c>
      <c r="C442">
        <v>60</v>
      </c>
      <c r="D442">
        <v>0.54600000000000004</v>
      </c>
      <c r="E442">
        <v>5.7000000000000002E-2</v>
      </c>
      <c r="F442">
        <v>10.5</v>
      </c>
      <c r="G442">
        <v>70</v>
      </c>
      <c r="H442">
        <v>347</v>
      </c>
      <c r="I442" s="18">
        <f t="shared" si="213"/>
        <v>546</v>
      </c>
      <c r="J442" t="str">
        <f t="shared" si="219"/>
        <v>05</v>
      </c>
      <c r="K442" t="str">
        <f t="shared" si="214"/>
        <v>J</v>
      </c>
      <c r="L442" t="str">
        <f t="shared" si="215"/>
        <v>C</v>
      </c>
      <c r="M442" t="str">
        <f t="shared" si="216"/>
        <v>12</v>
      </c>
      <c r="N442" t="str">
        <f t="shared" si="204"/>
        <v>F</v>
      </c>
      <c r="O442" s="8">
        <f>VLOOKUP(raw!M442,master!$B$2:$D$17,3,FALSE)</f>
        <v>44795</v>
      </c>
      <c r="P442">
        <f>INT((A442-O442)/7)</f>
        <v>4</v>
      </c>
      <c r="Q442">
        <f t="shared" si="217"/>
        <v>5</v>
      </c>
      <c r="R442" s="209">
        <f t="shared" si="202"/>
        <v>44828.450868055559</v>
      </c>
      <c r="S442">
        <f t="shared" si="203"/>
        <v>39</v>
      </c>
    </row>
    <row r="443" spans="1:19">
      <c r="A443" s="319">
        <v>44823.4530787037</v>
      </c>
      <c r="B443" t="s">
        <v>338</v>
      </c>
      <c r="C443">
        <v>60</v>
      </c>
      <c r="D443">
        <v>0.622</v>
      </c>
      <c r="E443">
        <v>8.4000000000000005E-2</v>
      </c>
      <c r="F443">
        <v>13.6</v>
      </c>
      <c r="G443">
        <v>53.3</v>
      </c>
      <c r="H443">
        <v>347</v>
      </c>
      <c r="I443" s="18">
        <f t="shared" si="213"/>
        <v>622</v>
      </c>
      <c r="J443" t="str">
        <f t="shared" si="219"/>
        <v>12</v>
      </c>
      <c r="K443" t="str">
        <f t="shared" si="214"/>
        <v>J</v>
      </c>
      <c r="L443" t="str">
        <f t="shared" si="215"/>
        <v>C</v>
      </c>
      <c r="M443" t="str">
        <f t="shared" si="216"/>
        <v>08</v>
      </c>
      <c r="N443" t="str">
        <f t="shared" si="204"/>
        <v>F</v>
      </c>
      <c r="O443" s="8">
        <f>VLOOKUP(raw!M443,master!$B$2:$D$17,3,FALSE)</f>
        <v>44788</v>
      </c>
      <c r="P443">
        <f t="shared" ref="P443:P446" si="220">INT((A443-O443)/7)</f>
        <v>5</v>
      </c>
      <c r="Q443">
        <f t="shared" si="217"/>
        <v>12</v>
      </c>
      <c r="R443" s="209">
        <f t="shared" si="202"/>
        <v>44828.4530787037</v>
      </c>
      <c r="S443">
        <f t="shared" si="203"/>
        <v>39</v>
      </c>
    </row>
    <row r="444" spans="1:19">
      <c r="A444" s="319">
        <v>44823.460312499999</v>
      </c>
      <c r="B444" t="s">
        <v>429</v>
      </c>
      <c r="C444">
        <v>60</v>
      </c>
      <c r="D444">
        <v>0.51100000000000001</v>
      </c>
      <c r="E444">
        <v>5.8000000000000003E-2</v>
      </c>
      <c r="F444">
        <v>11.3</v>
      </c>
      <c r="G444">
        <v>56.7</v>
      </c>
      <c r="H444">
        <v>518</v>
      </c>
      <c r="I444" s="18">
        <f t="shared" si="213"/>
        <v>511</v>
      </c>
      <c r="J444" t="str">
        <f t="shared" si="219"/>
        <v>04</v>
      </c>
      <c r="K444" t="str">
        <f t="shared" si="214"/>
        <v>J</v>
      </c>
      <c r="L444" t="str">
        <f t="shared" si="215"/>
        <v>C</v>
      </c>
      <c r="M444" t="str">
        <f t="shared" si="216"/>
        <v>12</v>
      </c>
      <c r="N444" t="str">
        <f t="shared" si="204"/>
        <v>F</v>
      </c>
      <c r="O444" s="8">
        <f>VLOOKUP(raw!M444,master!$B$2:$D$17,3,FALSE)</f>
        <v>44795</v>
      </c>
      <c r="P444">
        <f t="shared" si="220"/>
        <v>4</v>
      </c>
      <c r="Q444">
        <f t="shared" si="217"/>
        <v>4</v>
      </c>
      <c r="R444" s="209">
        <f t="shared" si="202"/>
        <v>44828.460312499999</v>
      </c>
      <c r="S444">
        <f t="shared" si="203"/>
        <v>39</v>
      </c>
    </row>
    <row r="445" spans="1:19">
      <c r="A445" s="319">
        <v>44823.461921296293</v>
      </c>
      <c r="B445" t="s">
        <v>339</v>
      </c>
      <c r="C445">
        <v>61</v>
      </c>
      <c r="D445">
        <v>0.64700000000000002</v>
      </c>
      <c r="E445">
        <v>8.2000000000000003E-2</v>
      </c>
      <c r="F445">
        <v>12.6</v>
      </c>
      <c r="G445">
        <v>50.8</v>
      </c>
      <c r="H445">
        <v>404</v>
      </c>
      <c r="I445" s="18">
        <f t="shared" si="213"/>
        <v>647</v>
      </c>
      <c r="J445" t="str">
        <f t="shared" si="219"/>
        <v>13</v>
      </c>
      <c r="K445" t="str">
        <f t="shared" si="214"/>
        <v>J</v>
      </c>
      <c r="L445" t="str">
        <f t="shared" si="215"/>
        <v>C</v>
      </c>
      <c r="M445" t="str">
        <f t="shared" si="216"/>
        <v>08</v>
      </c>
      <c r="N445" t="str">
        <f t="shared" si="204"/>
        <v>F</v>
      </c>
      <c r="O445" s="8">
        <f>VLOOKUP(raw!M445,master!$B$2:$D$17,3,FALSE)</f>
        <v>44788</v>
      </c>
      <c r="P445">
        <f t="shared" si="220"/>
        <v>5</v>
      </c>
      <c r="Q445">
        <f t="shared" si="217"/>
        <v>13</v>
      </c>
      <c r="R445" s="209">
        <f t="shared" si="202"/>
        <v>44828.461921296293</v>
      </c>
      <c r="S445">
        <f t="shared" si="203"/>
        <v>39</v>
      </c>
    </row>
    <row r="446" spans="1:19">
      <c r="A446" s="319">
        <v>44823.467407407406</v>
      </c>
      <c r="B446" t="s">
        <v>430</v>
      </c>
      <c r="C446">
        <v>60</v>
      </c>
      <c r="D446">
        <v>0.51200000000000001</v>
      </c>
      <c r="E446">
        <v>8.8999999999999996E-2</v>
      </c>
      <c r="F446">
        <v>17.3</v>
      </c>
      <c r="G446">
        <v>55</v>
      </c>
      <c r="H446">
        <v>407</v>
      </c>
      <c r="I446" s="18">
        <f t="shared" si="213"/>
        <v>512</v>
      </c>
      <c r="J446" t="str">
        <f t="shared" si="219"/>
        <v>02</v>
      </c>
      <c r="K446" t="str">
        <f t="shared" si="214"/>
        <v>J</v>
      </c>
      <c r="L446" t="str">
        <f t="shared" si="215"/>
        <v>C</v>
      </c>
      <c r="M446" t="str">
        <f t="shared" si="216"/>
        <v>12</v>
      </c>
      <c r="N446" t="str">
        <f t="shared" si="204"/>
        <v>F</v>
      </c>
      <c r="O446" s="8">
        <f>VLOOKUP(raw!M446,master!$B$2:$D$17,3,FALSE)</f>
        <v>44795</v>
      </c>
      <c r="P446">
        <f t="shared" si="220"/>
        <v>4</v>
      </c>
      <c r="Q446">
        <f t="shared" si="217"/>
        <v>2</v>
      </c>
      <c r="R446" s="209">
        <f t="shared" si="202"/>
        <v>44828.467407407406</v>
      </c>
      <c r="S446">
        <f t="shared" si="203"/>
        <v>39</v>
      </c>
    </row>
    <row r="447" spans="1:19">
      <c r="A447" s="319">
        <v>44823.469849537039</v>
      </c>
      <c r="B447" t="s">
        <v>340</v>
      </c>
      <c r="C447">
        <v>60</v>
      </c>
      <c r="D447">
        <v>0.628</v>
      </c>
      <c r="E447">
        <v>7.3999999999999996E-2</v>
      </c>
      <c r="F447">
        <v>11.8</v>
      </c>
      <c r="G447">
        <v>55</v>
      </c>
      <c r="H447">
        <v>362</v>
      </c>
      <c r="I447" s="18">
        <f t="shared" si="213"/>
        <v>628</v>
      </c>
      <c r="J447" t="str">
        <f t="shared" si="219"/>
        <v>14</v>
      </c>
      <c r="K447" t="str">
        <f t="shared" ref="K447:K468" si="221">LEFT(B447,1)</f>
        <v>J</v>
      </c>
      <c r="L447" t="str">
        <f t="shared" ref="L447:L468" si="222">MID(B447,2,1)</f>
        <v>C</v>
      </c>
      <c r="M447" t="str">
        <f t="shared" ref="M447:M468" si="223">MID(B447,3,2)</f>
        <v>08</v>
      </c>
      <c r="N447" t="str">
        <f t="shared" si="204"/>
        <v>F</v>
      </c>
      <c r="O447" s="8">
        <f>VLOOKUP(raw!M447,master!$B$2:$D$17,3,FALSE)</f>
        <v>44788</v>
      </c>
      <c r="P447">
        <f>INT((A447-O447)/7)</f>
        <v>5</v>
      </c>
      <c r="Q447">
        <f t="shared" ref="Q447:Q468" si="224">VALUE(J447)</f>
        <v>14</v>
      </c>
      <c r="R447" s="209">
        <f t="shared" si="202"/>
        <v>44828.469849537039</v>
      </c>
      <c r="S447">
        <f t="shared" si="203"/>
        <v>39</v>
      </c>
    </row>
    <row r="448" spans="1:19">
      <c r="A448" s="319">
        <v>44823.475023148145</v>
      </c>
      <c r="B448" t="s">
        <v>431</v>
      </c>
      <c r="C448">
        <v>60</v>
      </c>
      <c r="D448">
        <v>0.53900000000000003</v>
      </c>
      <c r="E448">
        <v>7.0999999999999994E-2</v>
      </c>
      <c r="F448">
        <v>13.2</v>
      </c>
      <c r="G448">
        <v>48.3</v>
      </c>
      <c r="H448">
        <v>517</v>
      </c>
      <c r="I448" s="18">
        <f t="shared" si="213"/>
        <v>539</v>
      </c>
      <c r="J448" t="str">
        <f t="shared" si="219"/>
        <v>03</v>
      </c>
      <c r="K448" t="str">
        <f t="shared" si="221"/>
        <v>J</v>
      </c>
      <c r="L448" t="str">
        <f t="shared" si="222"/>
        <v>C</v>
      </c>
      <c r="M448" t="str">
        <f t="shared" si="223"/>
        <v>12</v>
      </c>
      <c r="N448" t="str">
        <f t="shared" si="204"/>
        <v>F</v>
      </c>
      <c r="O448" s="8">
        <f>VLOOKUP(raw!M448,master!$B$2:$D$17,3,FALSE)</f>
        <v>44795</v>
      </c>
      <c r="P448">
        <f t="shared" ref="P448:P463" si="225">INT((A448-O448)/7)</f>
        <v>4</v>
      </c>
      <c r="Q448">
        <f t="shared" si="224"/>
        <v>3</v>
      </c>
      <c r="R448" s="209">
        <f t="shared" si="202"/>
        <v>44828.475023148145</v>
      </c>
      <c r="S448">
        <f t="shared" si="203"/>
        <v>39</v>
      </c>
    </row>
    <row r="449" spans="1:19">
      <c r="A449" s="319">
        <v>44823.478541666664</v>
      </c>
      <c r="B449" t="s">
        <v>341</v>
      </c>
      <c r="C449">
        <v>60</v>
      </c>
      <c r="D449">
        <v>0.64200000000000002</v>
      </c>
      <c r="E449">
        <v>7.0999999999999994E-2</v>
      </c>
      <c r="F449">
        <v>11.1</v>
      </c>
      <c r="G449">
        <v>65</v>
      </c>
      <c r="H449">
        <v>420</v>
      </c>
      <c r="I449" s="18">
        <f t="shared" si="213"/>
        <v>642</v>
      </c>
      <c r="J449" t="str">
        <f t="shared" si="219"/>
        <v>15</v>
      </c>
      <c r="K449" t="str">
        <f t="shared" si="221"/>
        <v>J</v>
      </c>
      <c r="L449" t="str">
        <f t="shared" si="222"/>
        <v>C</v>
      </c>
      <c r="M449" t="str">
        <f t="shared" si="223"/>
        <v>08</v>
      </c>
      <c r="N449" t="str">
        <f t="shared" si="204"/>
        <v>F</v>
      </c>
      <c r="O449" s="8">
        <f>VLOOKUP(raw!M449,master!$B$2:$D$17,3,FALSE)</f>
        <v>44788</v>
      </c>
      <c r="P449">
        <f t="shared" si="225"/>
        <v>5</v>
      </c>
      <c r="Q449">
        <f t="shared" si="224"/>
        <v>15</v>
      </c>
      <c r="R449" s="209">
        <f t="shared" si="202"/>
        <v>44828.478541666664</v>
      </c>
      <c r="S449">
        <f t="shared" si="203"/>
        <v>39</v>
      </c>
    </row>
    <row r="450" spans="1:19">
      <c r="A450" s="319">
        <v>44823.481307870374</v>
      </c>
      <c r="B450" t="s">
        <v>432</v>
      </c>
      <c r="C450">
        <v>60</v>
      </c>
      <c r="D450">
        <v>0.47799999999999998</v>
      </c>
      <c r="E450">
        <v>6.0999999999999999E-2</v>
      </c>
      <c r="F450">
        <v>12.7</v>
      </c>
      <c r="G450">
        <v>66.7</v>
      </c>
      <c r="H450">
        <v>444</v>
      </c>
      <c r="I450" s="18">
        <f t="shared" si="213"/>
        <v>478</v>
      </c>
      <c r="J450" t="str">
        <f t="shared" si="219"/>
        <v>01</v>
      </c>
      <c r="K450" t="str">
        <f t="shared" si="221"/>
        <v>J</v>
      </c>
      <c r="L450" t="str">
        <f t="shared" si="222"/>
        <v>C</v>
      </c>
      <c r="M450" t="str">
        <f t="shared" si="223"/>
        <v>12</v>
      </c>
      <c r="N450" t="str">
        <f t="shared" si="204"/>
        <v>F</v>
      </c>
      <c r="O450" s="8">
        <f>VLOOKUP(raw!M450,master!$B$2:$D$17,3,FALSE)</f>
        <v>44795</v>
      </c>
      <c r="P450">
        <f t="shared" si="225"/>
        <v>4</v>
      </c>
      <c r="Q450">
        <f t="shared" si="224"/>
        <v>1</v>
      </c>
      <c r="R450" s="209">
        <f t="shared" si="202"/>
        <v>44828.481307870374</v>
      </c>
      <c r="S450">
        <f t="shared" si="203"/>
        <v>39</v>
      </c>
    </row>
    <row r="451" spans="1:19">
      <c r="A451" s="319">
        <v>44823.486041666663</v>
      </c>
      <c r="B451" t="s">
        <v>342</v>
      </c>
      <c r="C451">
        <v>60</v>
      </c>
      <c r="D451">
        <v>0.60699999999999998</v>
      </c>
      <c r="E451">
        <v>6.7000000000000004E-2</v>
      </c>
      <c r="F451">
        <v>11</v>
      </c>
      <c r="G451">
        <v>66.7</v>
      </c>
      <c r="H451">
        <v>467</v>
      </c>
      <c r="I451" s="18">
        <f t="shared" si="213"/>
        <v>607</v>
      </c>
      <c r="J451" t="str">
        <f t="shared" si="219"/>
        <v>16</v>
      </c>
      <c r="K451" t="str">
        <f t="shared" si="221"/>
        <v>J</v>
      </c>
      <c r="L451" t="str">
        <f t="shared" si="222"/>
        <v>C</v>
      </c>
      <c r="M451" t="str">
        <f t="shared" si="223"/>
        <v>08</v>
      </c>
      <c r="N451" t="str">
        <f t="shared" si="204"/>
        <v>F</v>
      </c>
      <c r="O451" s="8">
        <f>VLOOKUP(raw!M451,master!$B$2:$D$17,3,FALSE)</f>
        <v>44788</v>
      </c>
      <c r="P451">
        <f t="shared" si="225"/>
        <v>5</v>
      </c>
      <c r="Q451">
        <f t="shared" si="224"/>
        <v>16</v>
      </c>
      <c r="R451" s="209">
        <f t="shared" si="202"/>
        <v>44828.486041666663</v>
      </c>
      <c r="S451">
        <f t="shared" si="203"/>
        <v>39</v>
      </c>
    </row>
    <row r="452" spans="1:19">
      <c r="A452" s="319">
        <v>44823.492812500001</v>
      </c>
      <c r="B452" t="s">
        <v>343</v>
      </c>
      <c r="C452">
        <v>21</v>
      </c>
      <c r="D452">
        <v>0.875</v>
      </c>
      <c r="E452">
        <v>0.12</v>
      </c>
      <c r="F452">
        <v>13.7</v>
      </c>
      <c r="G452">
        <v>61.9</v>
      </c>
      <c r="H452">
        <v>358</v>
      </c>
      <c r="I452" s="18">
        <f t="shared" si="213"/>
        <v>875</v>
      </c>
      <c r="J452" t="str">
        <f t="shared" si="219"/>
        <v>07</v>
      </c>
      <c r="K452" t="str">
        <f t="shared" si="221"/>
        <v>J</v>
      </c>
      <c r="L452" t="str">
        <f t="shared" si="222"/>
        <v>C</v>
      </c>
      <c r="M452" t="str">
        <f t="shared" si="223"/>
        <v>08</v>
      </c>
      <c r="N452" t="str">
        <f t="shared" si="204"/>
        <v>M</v>
      </c>
      <c r="O452" s="8">
        <f>VLOOKUP(raw!M452,master!$B$2:$D$17,3,FALSE)</f>
        <v>44788</v>
      </c>
      <c r="P452">
        <f t="shared" si="225"/>
        <v>5</v>
      </c>
      <c r="Q452">
        <f t="shared" si="224"/>
        <v>7</v>
      </c>
      <c r="R452" s="209">
        <f t="shared" ref="R452:R515" si="226">A452-WEEKDAY(A452)+7</f>
        <v>44828.492812500001</v>
      </c>
      <c r="S452">
        <f t="shared" ref="S452:S515" si="227">WEEKNUM(R452)</f>
        <v>39</v>
      </c>
    </row>
    <row r="453" spans="1:19">
      <c r="A453" s="319">
        <v>44823.495879629627</v>
      </c>
      <c r="B453" t="s">
        <v>344</v>
      </c>
      <c r="C453">
        <v>20</v>
      </c>
      <c r="D453">
        <v>0.86099999999999999</v>
      </c>
      <c r="E453">
        <v>8.4000000000000005E-2</v>
      </c>
      <c r="F453">
        <v>9.6999999999999993</v>
      </c>
      <c r="G453">
        <v>70</v>
      </c>
      <c r="H453">
        <v>426</v>
      </c>
      <c r="I453" s="18">
        <f t="shared" si="213"/>
        <v>861</v>
      </c>
      <c r="J453" t="str">
        <f t="shared" si="219"/>
        <v>06</v>
      </c>
      <c r="K453" t="str">
        <f t="shared" si="221"/>
        <v>J</v>
      </c>
      <c r="L453" t="str">
        <f t="shared" si="222"/>
        <v>C</v>
      </c>
      <c r="M453" t="str">
        <f t="shared" si="223"/>
        <v>08</v>
      </c>
      <c r="N453" t="str">
        <f t="shared" si="204"/>
        <v>M</v>
      </c>
      <c r="O453" s="8">
        <f>VLOOKUP(raw!M453,master!$B$2:$D$17,3,FALSE)</f>
        <v>44788</v>
      </c>
      <c r="P453">
        <f t="shared" si="225"/>
        <v>5</v>
      </c>
      <c r="Q453">
        <f t="shared" si="224"/>
        <v>6</v>
      </c>
      <c r="R453" s="209">
        <f t="shared" si="226"/>
        <v>44828.495879629627</v>
      </c>
      <c r="S453">
        <f t="shared" si="227"/>
        <v>39</v>
      </c>
    </row>
    <row r="454" spans="1:19">
      <c r="A454" s="319">
        <v>44823.498483796298</v>
      </c>
      <c r="B454" t="s">
        <v>345</v>
      </c>
      <c r="C454">
        <v>20</v>
      </c>
      <c r="D454">
        <v>0.84099999999999997</v>
      </c>
      <c r="E454">
        <v>8.2000000000000003E-2</v>
      </c>
      <c r="F454">
        <v>9.6999999999999993</v>
      </c>
      <c r="G454">
        <v>70</v>
      </c>
      <c r="H454">
        <v>389</v>
      </c>
      <c r="I454" s="18">
        <f t="shared" si="213"/>
        <v>841</v>
      </c>
      <c r="J454" t="str">
        <f t="shared" si="219"/>
        <v>05</v>
      </c>
      <c r="K454" t="str">
        <f t="shared" si="221"/>
        <v>J</v>
      </c>
      <c r="L454" t="str">
        <f t="shared" si="222"/>
        <v>C</v>
      </c>
      <c r="M454" t="str">
        <f t="shared" si="223"/>
        <v>08</v>
      </c>
      <c r="N454" t="str">
        <f t="shared" si="204"/>
        <v>M</v>
      </c>
      <c r="O454" s="8">
        <f>VLOOKUP(raw!M454,master!$B$2:$D$17,3,FALSE)</f>
        <v>44788</v>
      </c>
      <c r="P454">
        <f t="shared" si="225"/>
        <v>5</v>
      </c>
      <c r="Q454">
        <f t="shared" si="224"/>
        <v>5</v>
      </c>
      <c r="R454" s="209">
        <f t="shared" si="226"/>
        <v>44828.498483796298</v>
      </c>
      <c r="S454">
        <f t="shared" si="227"/>
        <v>39</v>
      </c>
    </row>
    <row r="455" spans="1:19">
      <c r="A455" s="319">
        <v>44823.501840277779</v>
      </c>
      <c r="B455" t="s">
        <v>346</v>
      </c>
      <c r="C455">
        <v>20</v>
      </c>
      <c r="D455">
        <v>0.82399999999999995</v>
      </c>
      <c r="E455">
        <v>0.107</v>
      </c>
      <c r="F455">
        <v>13</v>
      </c>
      <c r="G455">
        <v>55</v>
      </c>
      <c r="H455">
        <v>333</v>
      </c>
      <c r="I455" s="18">
        <f t="shared" si="213"/>
        <v>824</v>
      </c>
      <c r="J455" t="str">
        <f t="shared" si="219"/>
        <v>04</v>
      </c>
      <c r="K455" t="str">
        <f t="shared" si="221"/>
        <v>J</v>
      </c>
      <c r="L455" t="str">
        <f t="shared" si="222"/>
        <v>C</v>
      </c>
      <c r="M455" t="str">
        <f t="shared" si="223"/>
        <v>08</v>
      </c>
      <c r="N455" t="str">
        <f t="shared" si="204"/>
        <v>M</v>
      </c>
      <c r="O455" s="8">
        <f>VLOOKUP(raw!M455,master!$B$2:$D$17,3,FALSE)</f>
        <v>44788</v>
      </c>
      <c r="P455">
        <f t="shared" si="225"/>
        <v>5</v>
      </c>
      <c r="Q455">
        <f t="shared" si="224"/>
        <v>4</v>
      </c>
      <c r="R455" s="209">
        <f t="shared" si="226"/>
        <v>44828.501840277779</v>
      </c>
      <c r="S455">
        <f t="shared" si="227"/>
        <v>39</v>
      </c>
    </row>
    <row r="456" spans="1:19">
      <c r="A456" s="319">
        <v>44823.505104166667</v>
      </c>
      <c r="B456" t="s">
        <v>433</v>
      </c>
      <c r="C456">
        <v>20</v>
      </c>
      <c r="D456">
        <v>0.84099999999999997</v>
      </c>
      <c r="E456">
        <v>0.115</v>
      </c>
      <c r="F456">
        <v>13.6</v>
      </c>
      <c r="G456">
        <v>60</v>
      </c>
      <c r="H456">
        <v>319</v>
      </c>
      <c r="I456" s="18">
        <f t="shared" si="213"/>
        <v>841</v>
      </c>
      <c r="J456" t="str">
        <f t="shared" si="219"/>
        <v>03</v>
      </c>
      <c r="K456" t="str">
        <f t="shared" si="221"/>
        <v>J</v>
      </c>
      <c r="L456" t="str">
        <f t="shared" si="222"/>
        <v>C</v>
      </c>
      <c r="M456" t="str">
        <f t="shared" si="223"/>
        <v>08</v>
      </c>
      <c r="N456" t="str">
        <f t="shared" ref="N456:N519" si="228">MID(B456,5,1)</f>
        <v>M</v>
      </c>
      <c r="O456" s="8">
        <f>VLOOKUP(raw!M456,master!$B$2:$D$17,3,FALSE)</f>
        <v>44788</v>
      </c>
      <c r="P456">
        <f t="shared" si="225"/>
        <v>5</v>
      </c>
      <c r="Q456">
        <f t="shared" si="224"/>
        <v>3</v>
      </c>
      <c r="R456" s="209">
        <f t="shared" si="226"/>
        <v>44828.505104166667</v>
      </c>
      <c r="S456">
        <f t="shared" si="227"/>
        <v>39</v>
      </c>
    </row>
    <row r="457" spans="1:19">
      <c r="A457" s="319">
        <v>44823.508356481485</v>
      </c>
      <c r="B457" t="s">
        <v>434</v>
      </c>
      <c r="C457">
        <v>20</v>
      </c>
      <c r="D457">
        <v>0.81100000000000005</v>
      </c>
      <c r="E457">
        <v>0.105</v>
      </c>
      <c r="F457">
        <v>13</v>
      </c>
      <c r="G457">
        <v>50</v>
      </c>
      <c r="H457">
        <v>411</v>
      </c>
      <c r="I457" s="18">
        <f t="shared" si="213"/>
        <v>811</v>
      </c>
      <c r="J457" t="str">
        <f t="shared" si="219"/>
        <v>02</v>
      </c>
      <c r="K457" t="str">
        <f t="shared" si="221"/>
        <v>J</v>
      </c>
      <c r="L457" t="str">
        <f t="shared" si="222"/>
        <v>C</v>
      </c>
      <c r="M457" t="str">
        <f t="shared" si="223"/>
        <v>08</v>
      </c>
      <c r="N457" t="str">
        <f t="shared" si="228"/>
        <v>M</v>
      </c>
      <c r="O457" s="8">
        <f>VLOOKUP(raw!M457,master!$B$2:$D$17,3,FALSE)</f>
        <v>44788</v>
      </c>
      <c r="P457">
        <f t="shared" si="225"/>
        <v>5</v>
      </c>
      <c r="Q457">
        <f t="shared" si="224"/>
        <v>2</v>
      </c>
      <c r="R457" s="209">
        <f t="shared" si="226"/>
        <v>44828.508356481485</v>
      </c>
      <c r="S457">
        <f t="shared" si="227"/>
        <v>39</v>
      </c>
    </row>
    <row r="458" spans="1:19">
      <c r="A458" s="319">
        <v>44823.541701388887</v>
      </c>
      <c r="B458" t="s">
        <v>435</v>
      </c>
      <c r="C458">
        <v>60</v>
      </c>
      <c r="D458">
        <v>0.67300000000000004</v>
      </c>
      <c r="E458">
        <v>6.8000000000000005E-2</v>
      </c>
      <c r="F458">
        <v>10.1</v>
      </c>
      <c r="G458">
        <v>65</v>
      </c>
      <c r="H458">
        <v>453</v>
      </c>
      <c r="I458" s="18">
        <f t="shared" si="213"/>
        <v>673</v>
      </c>
      <c r="J458" t="str">
        <f t="shared" si="219"/>
        <v>03</v>
      </c>
      <c r="K458" t="str">
        <f t="shared" si="221"/>
        <v>J</v>
      </c>
      <c r="L458" t="str">
        <f t="shared" si="222"/>
        <v>C</v>
      </c>
      <c r="M458" t="str">
        <f t="shared" si="223"/>
        <v>13</v>
      </c>
      <c r="N458" t="str">
        <f t="shared" si="228"/>
        <v>M</v>
      </c>
      <c r="O458" s="8">
        <f>VLOOKUP(raw!M458,master!$B$2:$D$17,3,FALSE)</f>
        <v>44795</v>
      </c>
      <c r="P458">
        <f t="shared" si="225"/>
        <v>4</v>
      </c>
      <c r="Q458">
        <f t="shared" si="224"/>
        <v>3</v>
      </c>
      <c r="R458" s="209">
        <f t="shared" si="226"/>
        <v>44828.541701388887</v>
      </c>
      <c r="S458">
        <f t="shared" si="227"/>
        <v>39</v>
      </c>
    </row>
    <row r="459" spans="1:19">
      <c r="A459" s="319">
        <v>44823.548437500001</v>
      </c>
      <c r="B459" t="s">
        <v>232</v>
      </c>
      <c r="C459">
        <v>20</v>
      </c>
      <c r="D459">
        <v>0.92900000000000005</v>
      </c>
      <c r="E459">
        <v>0.113</v>
      </c>
      <c r="F459">
        <v>12.1</v>
      </c>
      <c r="G459">
        <v>65</v>
      </c>
      <c r="H459">
        <v>421</v>
      </c>
      <c r="I459" s="18">
        <f t="shared" si="213"/>
        <v>929</v>
      </c>
      <c r="J459" t="str">
        <f t="shared" si="219"/>
        <v>02</v>
      </c>
      <c r="K459" t="str">
        <f t="shared" si="221"/>
        <v>J</v>
      </c>
      <c r="L459" t="str">
        <f t="shared" si="222"/>
        <v>C</v>
      </c>
      <c r="M459" t="str">
        <f t="shared" si="223"/>
        <v>04</v>
      </c>
      <c r="N459" t="str">
        <f t="shared" si="228"/>
        <v>M</v>
      </c>
      <c r="O459" s="8">
        <f>VLOOKUP(raw!M459,master!$B$2:$D$17,3,FALSE)</f>
        <v>44781</v>
      </c>
      <c r="P459">
        <f t="shared" si="225"/>
        <v>6</v>
      </c>
      <c r="Q459">
        <f t="shared" si="224"/>
        <v>2</v>
      </c>
      <c r="R459" s="209">
        <f t="shared" si="226"/>
        <v>44828.548437500001</v>
      </c>
      <c r="S459">
        <f t="shared" si="227"/>
        <v>39</v>
      </c>
    </row>
    <row r="460" spans="1:19">
      <c r="A460" s="319">
        <v>44823.548761574071</v>
      </c>
      <c r="B460" t="s">
        <v>436</v>
      </c>
      <c r="C460">
        <v>60</v>
      </c>
      <c r="D460">
        <v>0.67900000000000005</v>
      </c>
      <c r="E460">
        <v>7.3999999999999996E-2</v>
      </c>
      <c r="F460">
        <v>10.9</v>
      </c>
      <c r="G460">
        <v>58.3</v>
      </c>
      <c r="H460">
        <v>408</v>
      </c>
      <c r="I460" s="18">
        <f t="shared" si="213"/>
        <v>679</v>
      </c>
      <c r="J460" t="str">
        <f t="shared" si="219"/>
        <v>04</v>
      </c>
      <c r="K460" t="str">
        <f t="shared" si="221"/>
        <v>J</v>
      </c>
      <c r="L460" t="str">
        <f t="shared" si="222"/>
        <v>C</v>
      </c>
      <c r="M460" t="str">
        <f t="shared" si="223"/>
        <v>13</v>
      </c>
      <c r="N460" t="str">
        <f t="shared" si="228"/>
        <v>M</v>
      </c>
      <c r="O460" s="8">
        <f>VLOOKUP(raw!M460,master!$B$2:$D$17,3,FALSE)</f>
        <v>44795</v>
      </c>
      <c r="P460">
        <f t="shared" si="225"/>
        <v>4</v>
      </c>
      <c r="Q460">
        <f t="shared" si="224"/>
        <v>4</v>
      </c>
      <c r="R460" s="209">
        <f t="shared" si="226"/>
        <v>44828.548761574071</v>
      </c>
      <c r="S460">
        <f t="shared" si="227"/>
        <v>39</v>
      </c>
    </row>
    <row r="461" spans="1:19">
      <c r="A461" s="319">
        <v>44823.551481481481</v>
      </c>
      <c r="B461" t="s">
        <v>233</v>
      </c>
      <c r="C461">
        <v>21</v>
      </c>
      <c r="D461">
        <v>0.999</v>
      </c>
      <c r="E461">
        <v>0.106</v>
      </c>
      <c r="F461">
        <v>10.6</v>
      </c>
      <c r="G461">
        <v>66.7</v>
      </c>
      <c r="H461">
        <v>332</v>
      </c>
      <c r="I461" s="18">
        <f t="shared" si="213"/>
        <v>999</v>
      </c>
      <c r="J461" t="str">
        <f t="shared" si="219"/>
        <v>03</v>
      </c>
      <c r="K461" t="str">
        <f t="shared" si="221"/>
        <v>J</v>
      </c>
      <c r="L461" t="str">
        <f t="shared" si="222"/>
        <v>C</v>
      </c>
      <c r="M461" t="str">
        <f t="shared" si="223"/>
        <v>04</v>
      </c>
      <c r="N461" t="str">
        <f t="shared" si="228"/>
        <v>M</v>
      </c>
      <c r="O461" s="8">
        <f>VLOOKUP(raw!M461,master!$B$2:$D$17,3,FALSE)</f>
        <v>44781</v>
      </c>
      <c r="P461">
        <f t="shared" si="225"/>
        <v>6</v>
      </c>
      <c r="Q461">
        <f t="shared" si="224"/>
        <v>3</v>
      </c>
      <c r="R461" s="209">
        <f t="shared" si="226"/>
        <v>44828.551481481481</v>
      </c>
      <c r="S461">
        <f t="shared" si="227"/>
        <v>39</v>
      </c>
    </row>
    <row r="462" spans="1:19">
      <c r="A462" s="319">
        <v>44823.552581018521</v>
      </c>
      <c r="B462" t="s">
        <v>298</v>
      </c>
      <c r="C462">
        <v>63</v>
      </c>
      <c r="D462">
        <v>0.57599999999999996</v>
      </c>
      <c r="E462">
        <v>8.4000000000000005E-2</v>
      </c>
      <c r="F462">
        <v>14.5</v>
      </c>
      <c r="G462">
        <v>50.8</v>
      </c>
      <c r="H462">
        <v>389</v>
      </c>
      <c r="I462" s="18">
        <f t="shared" si="213"/>
        <v>576</v>
      </c>
      <c r="J462" t="str">
        <f t="shared" si="219"/>
        <v>01</v>
      </c>
      <c r="K462" t="str">
        <f t="shared" si="221"/>
        <v>J</v>
      </c>
      <c r="L462" t="str">
        <f t="shared" si="222"/>
        <v>C</v>
      </c>
      <c r="M462" t="str">
        <f t="shared" si="223"/>
        <v>09</v>
      </c>
      <c r="N462" t="str">
        <f t="shared" si="228"/>
        <v>F</v>
      </c>
      <c r="O462" s="8">
        <f>VLOOKUP(raw!M462,master!$B$2:$D$17,3,FALSE)</f>
        <v>44788</v>
      </c>
      <c r="P462">
        <f t="shared" si="225"/>
        <v>5</v>
      </c>
      <c r="Q462">
        <f t="shared" si="224"/>
        <v>1</v>
      </c>
      <c r="R462" s="209">
        <f t="shared" si="226"/>
        <v>44828.552581018521</v>
      </c>
      <c r="S462">
        <f t="shared" si="227"/>
        <v>39</v>
      </c>
    </row>
    <row r="463" spans="1:19">
      <c r="A463" s="319">
        <v>44823.554328703707</v>
      </c>
      <c r="B463" t="s">
        <v>234</v>
      </c>
      <c r="C463">
        <v>20</v>
      </c>
      <c r="D463">
        <v>0.90200000000000002</v>
      </c>
      <c r="E463">
        <v>7.0999999999999994E-2</v>
      </c>
      <c r="F463">
        <v>7.9</v>
      </c>
      <c r="G463">
        <v>75</v>
      </c>
      <c r="H463">
        <v>537</v>
      </c>
      <c r="I463" s="18">
        <f t="shared" si="213"/>
        <v>902</v>
      </c>
      <c r="J463" t="str">
        <f t="shared" si="219"/>
        <v>04</v>
      </c>
      <c r="K463" t="str">
        <f t="shared" si="221"/>
        <v>J</v>
      </c>
      <c r="L463" t="str">
        <f t="shared" si="222"/>
        <v>C</v>
      </c>
      <c r="M463" t="str">
        <f t="shared" si="223"/>
        <v>04</v>
      </c>
      <c r="N463" t="str">
        <f t="shared" si="228"/>
        <v>M</v>
      </c>
      <c r="O463" s="8">
        <f>VLOOKUP(raw!M463,master!$B$2:$D$17,3,FALSE)</f>
        <v>44781</v>
      </c>
      <c r="P463">
        <f t="shared" si="225"/>
        <v>6</v>
      </c>
      <c r="Q463">
        <f t="shared" si="224"/>
        <v>4</v>
      </c>
      <c r="R463" s="209">
        <f t="shared" si="226"/>
        <v>44828.554328703707</v>
      </c>
      <c r="S463">
        <f t="shared" si="227"/>
        <v>39</v>
      </c>
    </row>
    <row r="464" spans="1:19">
      <c r="A464" s="319">
        <v>44823.556712962964</v>
      </c>
      <c r="B464" t="s">
        <v>437</v>
      </c>
      <c r="C464">
        <v>60</v>
      </c>
      <c r="D464">
        <v>0.51</v>
      </c>
      <c r="E464">
        <v>5.8999999999999997E-2</v>
      </c>
      <c r="F464">
        <v>11.5</v>
      </c>
      <c r="G464">
        <v>61.7</v>
      </c>
      <c r="H464">
        <v>507</v>
      </c>
      <c r="I464" s="18">
        <f t="shared" si="213"/>
        <v>510</v>
      </c>
      <c r="J464" t="str">
        <f t="shared" si="219"/>
        <v>16</v>
      </c>
      <c r="K464" t="str">
        <f t="shared" si="221"/>
        <v>J</v>
      </c>
      <c r="L464" t="str">
        <f t="shared" si="222"/>
        <v>C</v>
      </c>
      <c r="M464" t="str">
        <f t="shared" si="223"/>
        <v>13</v>
      </c>
      <c r="N464" t="str">
        <f t="shared" si="228"/>
        <v>F</v>
      </c>
      <c r="O464" s="8">
        <f>VLOOKUP(raw!M464,master!$B$2:$D$17,3,FALSE)</f>
        <v>44795</v>
      </c>
      <c r="P464">
        <f>INT((A464-O464)/7)</f>
        <v>4</v>
      </c>
      <c r="Q464">
        <f t="shared" si="224"/>
        <v>16</v>
      </c>
      <c r="R464" s="209">
        <f t="shared" si="226"/>
        <v>44828.556712962964</v>
      </c>
      <c r="S464">
        <f t="shared" si="227"/>
        <v>39</v>
      </c>
    </row>
    <row r="465" spans="1:19">
      <c r="A465" s="319">
        <v>44823.55736111111</v>
      </c>
      <c r="B465" t="s">
        <v>235</v>
      </c>
      <c r="C465">
        <v>20</v>
      </c>
      <c r="D465">
        <v>1.04</v>
      </c>
      <c r="E465">
        <v>9.9000000000000005E-2</v>
      </c>
      <c r="F465">
        <v>9.5</v>
      </c>
      <c r="G465">
        <v>80</v>
      </c>
      <c r="H465">
        <v>471</v>
      </c>
      <c r="I465" s="18">
        <f t="shared" si="213"/>
        <v>1040</v>
      </c>
      <c r="J465" t="str">
        <f t="shared" si="219"/>
        <v>05</v>
      </c>
      <c r="K465" t="str">
        <f t="shared" si="221"/>
        <v>J</v>
      </c>
      <c r="L465" t="str">
        <f t="shared" si="222"/>
        <v>C</v>
      </c>
      <c r="M465" t="str">
        <f t="shared" si="223"/>
        <v>04</v>
      </c>
      <c r="N465" t="str">
        <f t="shared" si="228"/>
        <v>M</v>
      </c>
      <c r="O465" s="8">
        <f>VLOOKUP(raw!M465,master!$B$2:$D$17,3,FALSE)</f>
        <v>44781</v>
      </c>
      <c r="P465">
        <f t="shared" ref="P465:P468" si="229">INT((A465-O465)/7)</f>
        <v>6</v>
      </c>
      <c r="Q465">
        <f t="shared" si="224"/>
        <v>5</v>
      </c>
      <c r="R465" s="209">
        <f t="shared" si="226"/>
        <v>44828.55736111111</v>
      </c>
      <c r="S465">
        <f t="shared" si="227"/>
        <v>39</v>
      </c>
    </row>
    <row r="466" spans="1:19">
      <c r="A466" s="319">
        <v>44823.560624999998</v>
      </c>
      <c r="B466" t="s">
        <v>236</v>
      </c>
      <c r="C466">
        <v>20</v>
      </c>
      <c r="D466">
        <v>1.034</v>
      </c>
      <c r="E466">
        <v>7.3999999999999996E-2</v>
      </c>
      <c r="F466">
        <v>7.2</v>
      </c>
      <c r="G466">
        <v>85</v>
      </c>
      <c r="H466">
        <v>436</v>
      </c>
      <c r="I466" s="18">
        <f t="shared" si="213"/>
        <v>1034</v>
      </c>
      <c r="J466" t="str">
        <f t="shared" si="219"/>
        <v>06</v>
      </c>
      <c r="K466" t="str">
        <f t="shared" si="221"/>
        <v>J</v>
      </c>
      <c r="L466" t="str">
        <f t="shared" si="222"/>
        <v>C</v>
      </c>
      <c r="M466" t="str">
        <f t="shared" si="223"/>
        <v>04</v>
      </c>
      <c r="N466" t="str">
        <f t="shared" si="228"/>
        <v>M</v>
      </c>
      <c r="O466" s="8">
        <f>VLOOKUP(raw!M466,master!$B$2:$D$17,3,FALSE)</f>
        <v>44781</v>
      </c>
      <c r="P466">
        <f t="shared" si="229"/>
        <v>6</v>
      </c>
      <c r="Q466">
        <f t="shared" si="224"/>
        <v>6</v>
      </c>
      <c r="R466" s="209">
        <f t="shared" si="226"/>
        <v>44828.560624999998</v>
      </c>
      <c r="S466">
        <f t="shared" si="227"/>
        <v>39</v>
      </c>
    </row>
    <row r="467" spans="1:19">
      <c r="A467" s="319">
        <v>44823.561041666668</v>
      </c>
      <c r="B467" t="s">
        <v>301</v>
      </c>
      <c r="C467">
        <v>60</v>
      </c>
      <c r="D467">
        <v>0.57199999999999995</v>
      </c>
      <c r="E467">
        <v>6.5000000000000002E-2</v>
      </c>
      <c r="F467">
        <v>11.4</v>
      </c>
      <c r="G467">
        <v>65</v>
      </c>
      <c r="H467">
        <v>429</v>
      </c>
      <c r="I467" s="18">
        <f t="shared" si="213"/>
        <v>572</v>
      </c>
      <c r="J467" t="str">
        <f t="shared" si="219"/>
        <v>02</v>
      </c>
      <c r="K467" t="str">
        <f t="shared" si="221"/>
        <v>J</v>
      </c>
      <c r="L467" t="str">
        <f t="shared" si="222"/>
        <v>C</v>
      </c>
      <c r="M467" t="str">
        <f t="shared" si="223"/>
        <v>09</v>
      </c>
      <c r="N467" t="str">
        <f t="shared" si="228"/>
        <v>F</v>
      </c>
      <c r="O467" s="8">
        <f>VLOOKUP(raw!M467,master!$B$2:$D$17,3,FALSE)</f>
        <v>44788</v>
      </c>
      <c r="P467">
        <f t="shared" si="229"/>
        <v>5</v>
      </c>
      <c r="Q467">
        <f t="shared" si="224"/>
        <v>2</v>
      </c>
      <c r="R467" s="209">
        <f t="shared" si="226"/>
        <v>44828.561041666668</v>
      </c>
      <c r="S467">
        <f t="shared" si="227"/>
        <v>39</v>
      </c>
    </row>
    <row r="468" spans="1:19">
      <c r="A468" s="319">
        <v>44823.563113425924</v>
      </c>
      <c r="B468" t="s">
        <v>438</v>
      </c>
      <c r="C468">
        <v>60</v>
      </c>
      <c r="D468">
        <v>0.52</v>
      </c>
      <c r="E468">
        <v>7.2999999999999995E-2</v>
      </c>
      <c r="F468">
        <v>14</v>
      </c>
      <c r="G468">
        <v>45</v>
      </c>
      <c r="H468">
        <v>507</v>
      </c>
      <c r="I468" s="18">
        <f t="shared" si="213"/>
        <v>520</v>
      </c>
      <c r="J468" t="str">
        <f t="shared" si="219"/>
        <v>15</v>
      </c>
      <c r="K468" t="str">
        <f t="shared" si="221"/>
        <v>J</v>
      </c>
      <c r="L468" t="str">
        <f t="shared" si="222"/>
        <v>C</v>
      </c>
      <c r="M468" t="str">
        <f t="shared" si="223"/>
        <v>13</v>
      </c>
      <c r="N468" t="str">
        <f t="shared" si="228"/>
        <v>F</v>
      </c>
      <c r="O468" s="8">
        <f>VLOOKUP(raw!M468,master!$B$2:$D$17,3,FALSE)</f>
        <v>44795</v>
      </c>
      <c r="P468">
        <f t="shared" si="229"/>
        <v>4</v>
      </c>
      <c r="Q468">
        <f t="shared" si="224"/>
        <v>15</v>
      </c>
      <c r="R468" s="209">
        <f t="shared" si="226"/>
        <v>44828.563113425924</v>
      </c>
      <c r="S468">
        <f t="shared" si="227"/>
        <v>39</v>
      </c>
    </row>
    <row r="469" spans="1:19">
      <c r="A469" s="319">
        <v>44823.563599537039</v>
      </c>
      <c r="B469" t="s">
        <v>237</v>
      </c>
      <c r="C469">
        <v>20</v>
      </c>
      <c r="D469">
        <v>1.046</v>
      </c>
      <c r="E469">
        <v>6.4000000000000001E-2</v>
      </c>
      <c r="F469">
        <v>6.2</v>
      </c>
      <c r="G469">
        <v>90</v>
      </c>
      <c r="H469">
        <v>409</v>
      </c>
      <c r="I469" s="18">
        <f t="shared" si="213"/>
        <v>1046</v>
      </c>
      <c r="J469" t="str">
        <f t="shared" si="219"/>
        <v>07</v>
      </c>
      <c r="K469" t="str">
        <f t="shared" ref="K469:K490" si="230">LEFT(B469,1)</f>
        <v>J</v>
      </c>
      <c r="L469" t="str">
        <f t="shared" ref="L469:L490" si="231">MID(B469,2,1)</f>
        <v>C</v>
      </c>
      <c r="M469" t="str">
        <f t="shared" ref="M469:M490" si="232">MID(B469,3,2)</f>
        <v>04</v>
      </c>
      <c r="N469" t="str">
        <f t="shared" si="228"/>
        <v>M</v>
      </c>
      <c r="O469" s="8">
        <f>VLOOKUP(raw!M469,master!$B$2:$D$17,3,FALSE)</f>
        <v>44781</v>
      </c>
      <c r="P469">
        <f>INT((A469-O469)/7)</f>
        <v>6</v>
      </c>
      <c r="Q469">
        <f t="shared" ref="Q469:Q490" si="233">VALUE(J469)</f>
        <v>7</v>
      </c>
      <c r="R469" s="209">
        <f t="shared" si="226"/>
        <v>44828.563599537039</v>
      </c>
      <c r="S469">
        <f t="shared" si="227"/>
        <v>39</v>
      </c>
    </row>
    <row r="470" spans="1:19">
      <c r="A470" s="319">
        <v>44823.566979166666</v>
      </c>
      <c r="B470" t="s">
        <v>238</v>
      </c>
      <c r="C470">
        <v>60</v>
      </c>
      <c r="D470">
        <v>0.76600000000000001</v>
      </c>
      <c r="E470">
        <v>5.0999999999999997E-2</v>
      </c>
      <c r="F470">
        <v>6.7</v>
      </c>
      <c r="G470">
        <v>90</v>
      </c>
      <c r="H470">
        <v>573</v>
      </c>
      <c r="I470" s="18">
        <f t="shared" si="213"/>
        <v>766</v>
      </c>
      <c r="J470" t="str">
        <f t="shared" si="219"/>
        <v>16</v>
      </c>
      <c r="K470" t="str">
        <f t="shared" si="230"/>
        <v>J</v>
      </c>
      <c r="L470" t="str">
        <f t="shared" si="231"/>
        <v>C</v>
      </c>
      <c r="M470" t="str">
        <f t="shared" si="232"/>
        <v>04</v>
      </c>
      <c r="N470" t="str">
        <f t="shared" si="228"/>
        <v>F</v>
      </c>
      <c r="O470" s="8">
        <f>VLOOKUP(raw!M470,master!$B$2:$D$17,3,FALSE)</f>
        <v>44781</v>
      </c>
      <c r="P470">
        <f t="shared" ref="P470:P533" si="234">INT((A470-O470)/7)</f>
        <v>6</v>
      </c>
      <c r="Q470">
        <f t="shared" si="233"/>
        <v>16</v>
      </c>
      <c r="R470" s="209">
        <f t="shared" si="226"/>
        <v>44828.566979166666</v>
      </c>
      <c r="S470">
        <f t="shared" si="227"/>
        <v>39</v>
      </c>
    </row>
    <row r="471" spans="1:19">
      <c r="A471" s="319">
        <v>44823.568564814814</v>
      </c>
      <c r="B471" t="s">
        <v>304</v>
      </c>
      <c r="C471">
        <v>89</v>
      </c>
      <c r="D471">
        <v>0.58699999999999997</v>
      </c>
      <c r="E471">
        <v>8.3000000000000004E-2</v>
      </c>
      <c r="F471">
        <v>14.1</v>
      </c>
      <c r="G471">
        <v>57.3</v>
      </c>
      <c r="H471">
        <v>334</v>
      </c>
      <c r="I471" s="18">
        <f t="shared" si="213"/>
        <v>587</v>
      </c>
      <c r="J471" t="str">
        <f t="shared" si="219"/>
        <v>03</v>
      </c>
      <c r="K471" t="str">
        <f t="shared" si="230"/>
        <v>J</v>
      </c>
      <c r="L471" t="str">
        <f t="shared" si="231"/>
        <v>C</v>
      </c>
      <c r="M471" t="str">
        <f t="shared" si="232"/>
        <v>09</v>
      </c>
      <c r="N471" t="str">
        <f t="shared" si="228"/>
        <v>F</v>
      </c>
      <c r="O471" s="8">
        <f>VLOOKUP(raw!M471,master!$B$2:$D$17,3,FALSE)</f>
        <v>44788</v>
      </c>
      <c r="P471">
        <f t="shared" si="234"/>
        <v>5</v>
      </c>
      <c r="Q471">
        <f t="shared" si="233"/>
        <v>3</v>
      </c>
      <c r="R471" s="209">
        <f t="shared" si="226"/>
        <v>44828.568564814814</v>
      </c>
      <c r="S471">
        <f t="shared" si="227"/>
        <v>39</v>
      </c>
    </row>
    <row r="472" spans="1:19">
      <c r="A472" s="319">
        <v>44823.569502314815</v>
      </c>
      <c r="B472" t="s">
        <v>439</v>
      </c>
      <c r="C472">
        <v>60</v>
      </c>
      <c r="D472">
        <v>0.51300000000000001</v>
      </c>
      <c r="E472">
        <v>6.2E-2</v>
      </c>
      <c r="F472">
        <v>12.1</v>
      </c>
      <c r="G472">
        <v>63.3</v>
      </c>
      <c r="H472">
        <v>512</v>
      </c>
      <c r="I472" s="18">
        <f t="shared" si="213"/>
        <v>513</v>
      </c>
      <c r="J472" t="str">
        <f t="shared" si="219"/>
        <v>14</v>
      </c>
      <c r="K472" t="str">
        <f t="shared" si="230"/>
        <v>J</v>
      </c>
      <c r="L472" t="str">
        <f t="shared" si="231"/>
        <v>C</v>
      </c>
      <c r="M472" t="str">
        <f t="shared" si="232"/>
        <v>13</v>
      </c>
      <c r="N472" t="str">
        <f t="shared" si="228"/>
        <v>F</v>
      </c>
      <c r="O472" s="8">
        <f>VLOOKUP(raw!M472,master!$B$2:$D$17,3,FALSE)</f>
        <v>44795</v>
      </c>
      <c r="P472">
        <f t="shared" si="234"/>
        <v>4</v>
      </c>
      <c r="Q472">
        <f t="shared" si="233"/>
        <v>14</v>
      </c>
      <c r="R472" s="209">
        <f t="shared" si="226"/>
        <v>44828.569502314815</v>
      </c>
      <c r="S472">
        <f t="shared" si="227"/>
        <v>39</v>
      </c>
    </row>
    <row r="473" spans="1:19">
      <c r="A473" s="319">
        <v>44823.573020833333</v>
      </c>
      <c r="B473" t="s">
        <v>239</v>
      </c>
      <c r="C473">
        <v>60</v>
      </c>
      <c r="D473">
        <v>0.73599999999999999</v>
      </c>
      <c r="E473">
        <v>4.8000000000000001E-2</v>
      </c>
      <c r="F473">
        <v>6.5</v>
      </c>
      <c r="G473">
        <v>90</v>
      </c>
      <c r="H473">
        <v>544</v>
      </c>
      <c r="I473" s="18">
        <f t="shared" si="213"/>
        <v>736</v>
      </c>
      <c r="J473" t="str">
        <f t="shared" si="219"/>
        <v>15</v>
      </c>
      <c r="K473" t="str">
        <f t="shared" si="230"/>
        <v>J</v>
      </c>
      <c r="L473" t="str">
        <f t="shared" si="231"/>
        <v>C</v>
      </c>
      <c r="M473" t="str">
        <f t="shared" si="232"/>
        <v>04</v>
      </c>
      <c r="N473" t="str">
        <f t="shared" si="228"/>
        <v>F</v>
      </c>
      <c r="O473" s="8">
        <f>VLOOKUP(raw!M473,master!$B$2:$D$17,3,FALSE)</f>
        <v>44781</v>
      </c>
      <c r="P473">
        <f t="shared" si="234"/>
        <v>6</v>
      </c>
      <c r="Q473">
        <f t="shared" si="233"/>
        <v>15</v>
      </c>
      <c r="R473" s="209">
        <f t="shared" si="226"/>
        <v>44828.573020833333</v>
      </c>
      <c r="S473">
        <f t="shared" si="227"/>
        <v>39</v>
      </c>
    </row>
    <row r="474" spans="1:19">
      <c r="A474" s="319">
        <v>44823.575243055559</v>
      </c>
      <c r="B474" t="s">
        <v>440</v>
      </c>
      <c r="C474">
        <v>60</v>
      </c>
      <c r="D474">
        <v>0.50800000000000001</v>
      </c>
      <c r="E474">
        <v>6.8000000000000005E-2</v>
      </c>
      <c r="F474">
        <v>13.3</v>
      </c>
      <c r="G474">
        <v>51.7</v>
      </c>
      <c r="H474">
        <v>589</v>
      </c>
      <c r="I474" s="18">
        <f t="shared" si="213"/>
        <v>508</v>
      </c>
      <c r="J474" t="str">
        <f t="shared" si="219"/>
        <v>13</v>
      </c>
      <c r="K474" t="str">
        <f t="shared" si="230"/>
        <v>J</v>
      </c>
      <c r="L474" t="str">
        <f t="shared" si="231"/>
        <v>C</v>
      </c>
      <c r="M474" t="str">
        <f t="shared" si="232"/>
        <v>13</v>
      </c>
      <c r="N474" t="str">
        <f t="shared" si="228"/>
        <v>F</v>
      </c>
      <c r="O474" s="8">
        <f>VLOOKUP(raw!M474,master!$B$2:$D$17,3,FALSE)</f>
        <v>44795</v>
      </c>
      <c r="P474">
        <f t="shared" si="234"/>
        <v>4</v>
      </c>
      <c r="Q474">
        <f t="shared" si="233"/>
        <v>13</v>
      </c>
      <c r="R474" s="209">
        <f t="shared" si="226"/>
        <v>44828.575243055559</v>
      </c>
      <c r="S474">
        <f t="shared" si="227"/>
        <v>39</v>
      </c>
    </row>
    <row r="475" spans="1:19">
      <c r="A475" s="319">
        <v>44823.579074074078</v>
      </c>
      <c r="B475" t="s">
        <v>240</v>
      </c>
      <c r="C475">
        <v>60</v>
      </c>
      <c r="D475">
        <v>0.74399999999999999</v>
      </c>
      <c r="E475">
        <v>5.2999999999999999E-2</v>
      </c>
      <c r="F475">
        <v>7.1</v>
      </c>
      <c r="G475">
        <v>80</v>
      </c>
      <c r="H475">
        <v>589</v>
      </c>
      <c r="I475" s="18">
        <f t="shared" si="213"/>
        <v>744</v>
      </c>
      <c r="J475" t="str">
        <f t="shared" si="219"/>
        <v>14</v>
      </c>
      <c r="K475" t="str">
        <f t="shared" si="230"/>
        <v>J</v>
      </c>
      <c r="L475" t="str">
        <f t="shared" si="231"/>
        <v>C</v>
      </c>
      <c r="M475" t="str">
        <f t="shared" si="232"/>
        <v>04</v>
      </c>
      <c r="N475" t="str">
        <f t="shared" si="228"/>
        <v>F</v>
      </c>
      <c r="O475" s="8">
        <f>VLOOKUP(raw!M475,master!$B$2:$D$17,3,FALSE)</f>
        <v>44781</v>
      </c>
      <c r="P475">
        <f t="shared" si="234"/>
        <v>6</v>
      </c>
      <c r="Q475">
        <f t="shared" si="233"/>
        <v>14</v>
      </c>
      <c r="R475" s="209">
        <f t="shared" si="226"/>
        <v>44828.579074074078</v>
      </c>
      <c r="S475">
        <f t="shared" si="227"/>
        <v>39</v>
      </c>
    </row>
    <row r="476" spans="1:19">
      <c r="A476" s="319">
        <v>44823.580300925925</v>
      </c>
      <c r="B476" t="s">
        <v>307</v>
      </c>
      <c r="C476">
        <v>60</v>
      </c>
      <c r="D476">
        <v>0.57999999999999996</v>
      </c>
      <c r="E476">
        <v>7.6999999999999999E-2</v>
      </c>
      <c r="F476">
        <v>13.2</v>
      </c>
      <c r="G476">
        <v>55</v>
      </c>
      <c r="H476">
        <v>369</v>
      </c>
      <c r="I476" s="18">
        <f t="shared" si="213"/>
        <v>580</v>
      </c>
      <c r="J476" t="str">
        <f t="shared" si="219"/>
        <v>04</v>
      </c>
      <c r="K476" t="str">
        <f t="shared" si="230"/>
        <v>J</v>
      </c>
      <c r="L476" t="str">
        <f t="shared" si="231"/>
        <v>C</v>
      </c>
      <c r="M476" t="str">
        <f t="shared" si="232"/>
        <v>09</v>
      </c>
      <c r="N476" t="str">
        <f t="shared" si="228"/>
        <v>F</v>
      </c>
      <c r="O476" s="8">
        <f>VLOOKUP(raw!M476,master!$B$2:$D$17,3,FALSE)</f>
        <v>44788</v>
      </c>
      <c r="P476">
        <f t="shared" si="234"/>
        <v>5</v>
      </c>
      <c r="Q476">
        <f t="shared" si="233"/>
        <v>4</v>
      </c>
      <c r="R476" s="209">
        <f t="shared" si="226"/>
        <v>44828.580300925925</v>
      </c>
      <c r="S476">
        <f t="shared" si="227"/>
        <v>39</v>
      </c>
    </row>
    <row r="477" spans="1:19">
      <c r="A477" s="319">
        <v>44823.581608796296</v>
      </c>
      <c r="B477" t="s">
        <v>441</v>
      </c>
      <c r="C477">
        <v>60</v>
      </c>
      <c r="D477">
        <v>0.48899999999999999</v>
      </c>
      <c r="E477">
        <v>5.6000000000000001E-2</v>
      </c>
      <c r="F477">
        <v>11.5</v>
      </c>
      <c r="G477">
        <v>51.7</v>
      </c>
      <c r="H477">
        <v>489</v>
      </c>
      <c r="I477" s="18">
        <f t="shared" si="213"/>
        <v>489</v>
      </c>
      <c r="J477" t="str">
        <f t="shared" si="219"/>
        <v>12</v>
      </c>
      <c r="K477" t="str">
        <f t="shared" si="230"/>
        <v>J</v>
      </c>
      <c r="L477" t="str">
        <f t="shared" si="231"/>
        <v>C</v>
      </c>
      <c r="M477" t="str">
        <f t="shared" si="232"/>
        <v>13</v>
      </c>
      <c r="N477" t="str">
        <f t="shared" si="228"/>
        <v>F</v>
      </c>
      <c r="O477" s="8">
        <f>VLOOKUP(raw!M477,master!$B$2:$D$17,3,FALSE)</f>
        <v>44795</v>
      </c>
      <c r="P477">
        <f t="shared" si="234"/>
        <v>4</v>
      </c>
      <c r="Q477">
        <f t="shared" si="233"/>
        <v>12</v>
      </c>
      <c r="R477" s="209">
        <f t="shared" si="226"/>
        <v>44828.581608796296</v>
      </c>
      <c r="S477">
        <f t="shared" si="227"/>
        <v>39</v>
      </c>
    </row>
    <row r="478" spans="1:19">
      <c r="A478" s="319">
        <v>44823.584687499999</v>
      </c>
      <c r="B478" t="s">
        <v>241</v>
      </c>
      <c r="C478">
        <v>60</v>
      </c>
      <c r="D478">
        <v>0.74199999999999999</v>
      </c>
      <c r="E478">
        <v>5.0999999999999997E-2</v>
      </c>
      <c r="F478">
        <v>6.8</v>
      </c>
      <c r="G478">
        <v>85</v>
      </c>
      <c r="H478">
        <v>573</v>
      </c>
      <c r="I478" s="18">
        <f t="shared" si="213"/>
        <v>742</v>
      </c>
      <c r="J478" t="str">
        <f t="shared" si="219"/>
        <v>13</v>
      </c>
      <c r="K478" t="str">
        <f t="shared" si="230"/>
        <v>J</v>
      </c>
      <c r="L478" t="str">
        <f t="shared" si="231"/>
        <v>C</v>
      </c>
      <c r="M478" t="str">
        <f t="shared" si="232"/>
        <v>04</v>
      </c>
      <c r="N478" t="str">
        <f t="shared" si="228"/>
        <v>F</v>
      </c>
      <c r="O478" s="8">
        <f>VLOOKUP(raw!M478,master!$B$2:$D$17,3,FALSE)</f>
        <v>44781</v>
      </c>
      <c r="P478">
        <f t="shared" si="234"/>
        <v>6</v>
      </c>
      <c r="Q478">
        <f t="shared" si="233"/>
        <v>13</v>
      </c>
      <c r="R478" s="209">
        <f t="shared" si="226"/>
        <v>44828.584687499999</v>
      </c>
      <c r="S478">
        <f t="shared" si="227"/>
        <v>39</v>
      </c>
    </row>
    <row r="479" spans="1:19">
      <c r="A479" s="319">
        <v>44823.588726851849</v>
      </c>
      <c r="B479" t="s">
        <v>309</v>
      </c>
      <c r="C479">
        <v>61</v>
      </c>
      <c r="D479">
        <v>0.58699999999999997</v>
      </c>
      <c r="E479">
        <v>7.1999999999999995E-2</v>
      </c>
      <c r="F479">
        <v>12.3</v>
      </c>
      <c r="G479">
        <v>63.9</v>
      </c>
      <c r="H479">
        <v>396</v>
      </c>
      <c r="I479" s="18">
        <f t="shared" si="213"/>
        <v>587</v>
      </c>
      <c r="J479" t="str">
        <f t="shared" si="219"/>
        <v>05</v>
      </c>
      <c r="K479" t="str">
        <f t="shared" si="230"/>
        <v>J</v>
      </c>
      <c r="L479" t="str">
        <f t="shared" si="231"/>
        <v>C</v>
      </c>
      <c r="M479" t="str">
        <f t="shared" si="232"/>
        <v>09</v>
      </c>
      <c r="N479" t="str">
        <f t="shared" si="228"/>
        <v>F</v>
      </c>
      <c r="O479" s="8">
        <f>VLOOKUP(raw!M479,master!$B$2:$D$17,3,FALSE)</f>
        <v>44788</v>
      </c>
      <c r="P479">
        <f t="shared" si="234"/>
        <v>5</v>
      </c>
      <c r="Q479">
        <f t="shared" si="233"/>
        <v>5</v>
      </c>
      <c r="R479" s="209">
        <f t="shared" si="226"/>
        <v>44828.588726851849</v>
      </c>
      <c r="S479">
        <f t="shared" si="227"/>
        <v>39</v>
      </c>
    </row>
    <row r="480" spans="1:19">
      <c r="A480" s="319">
        <v>44823.589224537034</v>
      </c>
      <c r="B480" t="s">
        <v>442</v>
      </c>
      <c r="C480">
        <v>60</v>
      </c>
      <c r="D480">
        <v>0.496</v>
      </c>
      <c r="E480">
        <v>5.6000000000000001E-2</v>
      </c>
      <c r="F480">
        <v>11.3</v>
      </c>
      <c r="G480">
        <v>68.3</v>
      </c>
      <c r="H480">
        <v>439</v>
      </c>
      <c r="I480" s="18">
        <f t="shared" si="213"/>
        <v>496</v>
      </c>
      <c r="J480" t="str">
        <f t="shared" si="219"/>
        <v>10</v>
      </c>
      <c r="K480" t="str">
        <f t="shared" si="230"/>
        <v>J</v>
      </c>
      <c r="L480" t="str">
        <f t="shared" si="231"/>
        <v>C</v>
      </c>
      <c r="M480" t="str">
        <f t="shared" si="232"/>
        <v>13</v>
      </c>
      <c r="N480" t="str">
        <f t="shared" si="228"/>
        <v>F</v>
      </c>
      <c r="O480" s="8">
        <f>VLOOKUP(raw!M480,master!$B$2:$D$17,3,FALSE)</f>
        <v>44795</v>
      </c>
      <c r="P480">
        <f t="shared" si="234"/>
        <v>4</v>
      </c>
      <c r="Q480">
        <f t="shared" si="233"/>
        <v>10</v>
      </c>
      <c r="R480" s="209">
        <f t="shared" si="226"/>
        <v>44828.589224537034</v>
      </c>
      <c r="S480">
        <f t="shared" si="227"/>
        <v>39</v>
      </c>
    </row>
    <row r="481" spans="1:19">
      <c r="A481" s="319">
        <v>44823.590636574074</v>
      </c>
      <c r="B481" t="s">
        <v>242</v>
      </c>
      <c r="C481">
        <v>60</v>
      </c>
      <c r="D481">
        <v>0.755</v>
      </c>
      <c r="E481">
        <v>5.1999999999999998E-2</v>
      </c>
      <c r="F481">
        <v>6.9</v>
      </c>
      <c r="G481">
        <v>90</v>
      </c>
      <c r="H481">
        <v>624</v>
      </c>
      <c r="I481" s="18">
        <f t="shared" si="213"/>
        <v>755</v>
      </c>
      <c r="J481" t="str">
        <f t="shared" si="219"/>
        <v>12</v>
      </c>
      <c r="K481" t="str">
        <f t="shared" si="230"/>
        <v>J</v>
      </c>
      <c r="L481" t="str">
        <f t="shared" si="231"/>
        <v>C</v>
      </c>
      <c r="M481" t="str">
        <f t="shared" si="232"/>
        <v>04</v>
      </c>
      <c r="N481" t="str">
        <f t="shared" si="228"/>
        <v>F</v>
      </c>
      <c r="O481" s="8">
        <f>VLOOKUP(raw!M481,master!$B$2:$D$17,3,FALSE)</f>
        <v>44781</v>
      </c>
      <c r="P481">
        <f t="shared" si="234"/>
        <v>6</v>
      </c>
      <c r="Q481">
        <f t="shared" si="233"/>
        <v>12</v>
      </c>
      <c r="R481" s="209">
        <f t="shared" si="226"/>
        <v>44828.590636574074</v>
      </c>
      <c r="S481">
        <f t="shared" si="227"/>
        <v>39</v>
      </c>
    </row>
    <row r="482" spans="1:19">
      <c r="A482" s="319">
        <v>44823.595995370371</v>
      </c>
      <c r="B482" t="s">
        <v>243</v>
      </c>
      <c r="C482">
        <v>60</v>
      </c>
      <c r="D482">
        <v>0.74399999999999999</v>
      </c>
      <c r="E482">
        <v>0.06</v>
      </c>
      <c r="F482">
        <v>8</v>
      </c>
      <c r="G482">
        <v>80</v>
      </c>
      <c r="H482">
        <v>612</v>
      </c>
      <c r="I482" s="18">
        <f t="shared" si="213"/>
        <v>744</v>
      </c>
      <c r="J482" t="str">
        <f t="shared" si="219"/>
        <v>11</v>
      </c>
      <c r="K482" t="str">
        <f t="shared" si="230"/>
        <v>J</v>
      </c>
      <c r="L482" t="str">
        <f t="shared" si="231"/>
        <v>C</v>
      </c>
      <c r="M482" t="str">
        <f t="shared" si="232"/>
        <v>04</v>
      </c>
      <c r="N482" t="str">
        <f t="shared" si="228"/>
        <v>F</v>
      </c>
      <c r="O482" s="8">
        <f>VLOOKUP(raw!M482,master!$B$2:$D$17,3,FALSE)</f>
        <v>44781</v>
      </c>
      <c r="P482">
        <f t="shared" si="234"/>
        <v>6</v>
      </c>
      <c r="Q482">
        <f t="shared" si="233"/>
        <v>11</v>
      </c>
      <c r="R482" s="209">
        <f t="shared" si="226"/>
        <v>44828.595995370371</v>
      </c>
      <c r="S482">
        <f t="shared" si="227"/>
        <v>39</v>
      </c>
    </row>
    <row r="483" spans="1:19">
      <c r="A483" s="319">
        <v>44823.596412037034</v>
      </c>
      <c r="B483" t="s">
        <v>443</v>
      </c>
      <c r="C483">
        <v>60</v>
      </c>
      <c r="D483">
        <v>0.49</v>
      </c>
      <c r="E483">
        <v>5.5E-2</v>
      </c>
      <c r="F483">
        <v>11.2</v>
      </c>
      <c r="G483">
        <v>58.3</v>
      </c>
      <c r="H483">
        <v>509</v>
      </c>
      <c r="I483" s="18">
        <f t="shared" si="213"/>
        <v>490</v>
      </c>
      <c r="J483" t="str">
        <f t="shared" si="219"/>
        <v>11</v>
      </c>
      <c r="K483" t="str">
        <f t="shared" si="230"/>
        <v>J</v>
      </c>
      <c r="L483" t="str">
        <f t="shared" si="231"/>
        <v>C</v>
      </c>
      <c r="M483" t="str">
        <f t="shared" si="232"/>
        <v>13</v>
      </c>
      <c r="N483" t="str">
        <f t="shared" si="228"/>
        <v>F</v>
      </c>
      <c r="O483" s="8">
        <f>VLOOKUP(raw!M483,master!$B$2:$D$17,3,FALSE)</f>
        <v>44795</v>
      </c>
      <c r="P483">
        <f t="shared" si="234"/>
        <v>4</v>
      </c>
      <c r="Q483">
        <f t="shared" si="233"/>
        <v>11</v>
      </c>
      <c r="R483" s="209">
        <f t="shared" si="226"/>
        <v>44828.596412037034</v>
      </c>
      <c r="S483">
        <f t="shared" si="227"/>
        <v>39</v>
      </c>
    </row>
    <row r="484" spans="1:19">
      <c r="A484" s="319">
        <v>44823.596724537034</v>
      </c>
      <c r="B484" t="s">
        <v>310</v>
      </c>
      <c r="C484">
        <v>61</v>
      </c>
      <c r="D484">
        <v>0.56499999999999995</v>
      </c>
      <c r="E484">
        <v>8.3000000000000004E-2</v>
      </c>
      <c r="F484">
        <v>14.8</v>
      </c>
      <c r="G484">
        <v>47.5</v>
      </c>
      <c r="H484">
        <v>358</v>
      </c>
      <c r="I484" s="18">
        <f t="shared" si="213"/>
        <v>565</v>
      </c>
      <c r="J484" t="str">
        <f t="shared" si="219"/>
        <v>06</v>
      </c>
      <c r="K484" t="str">
        <f t="shared" si="230"/>
        <v>J</v>
      </c>
      <c r="L484" t="str">
        <f t="shared" si="231"/>
        <v>C</v>
      </c>
      <c r="M484" t="str">
        <f t="shared" si="232"/>
        <v>09</v>
      </c>
      <c r="N484" t="str">
        <f t="shared" si="228"/>
        <v>F</v>
      </c>
      <c r="O484" s="8">
        <f>VLOOKUP(raw!M484,master!$B$2:$D$17,3,FALSE)</f>
        <v>44788</v>
      </c>
      <c r="P484">
        <f t="shared" si="234"/>
        <v>5</v>
      </c>
      <c r="Q484">
        <f t="shared" si="233"/>
        <v>6</v>
      </c>
      <c r="R484" s="209">
        <f t="shared" si="226"/>
        <v>44828.596724537034</v>
      </c>
      <c r="S484">
        <f t="shared" si="227"/>
        <v>39</v>
      </c>
    </row>
    <row r="485" spans="1:19">
      <c r="A485" s="319">
        <v>44823.6015162037</v>
      </c>
      <c r="B485" t="s">
        <v>244</v>
      </c>
      <c r="C485">
        <v>60</v>
      </c>
      <c r="D485">
        <v>0.747</v>
      </c>
      <c r="E485">
        <v>5.7000000000000002E-2</v>
      </c>
      <c r="F485">
        <v>7.6</v>
      </c>
      <c r="G485">
        <v>86.7</v>
      </c>
      <c r="H485">
        <v>555</v>
      </c>
      <c r="I485" s="18">
        <f t="shared" si="213"/>
        <v>747</v>
      </c>
      <c r="J485" t="str">
        <f t="shared" si="219"/>
        <v>10</v>
      </c>
      <c r="K485" t="str">
        <f t="shared" si="230"/>
        <v>J</v>
      </c>
      <c r="L485" t="str">
        <f t="shared" si="231"/>
        <v>C</v>
      </c>
      <c r="M485" t="str">
        <f t="shared" si="232"/>
        <v>04</v>
      </c>
      <c r="N485" t="str">
        <f t="shared" si="228"/>
        <v>F</v>
      </c>
      <c r="O485" s="8">
        <f>VLOOKUP(raw!M485,master!$B$2:$D$17,3,FALSE)</f>
        <v>44781</v>
      </c>
      <c r="P485">
        <f t="shared" si="234"/>
        <v>6</v>
      </c>
      <c r="Q485">
        <f t="shared" si="233"/>
        <v>10</v>
      </c>
      <c r="R485" s="209">
        <f t="shared" si="226"/>
        <v>44828.6015162037</v>
      </c>
      <c r="S485">
        <f t="shared" si="227"/>
        <v>39</v>
      </c>
    </row>
    <row r="486" spans="1:19">
      <c r="A486" s="319">
        <v>44823.602511574078</v>
      </c>
      <c r="B486" t="s">
        <v>444</v>
      </c>
      <c r="C486">
        <v>60</v>
      </c>
      <c r="D486">
        <v>0.48899999999999999</v>
      </c>
      <c r="E486">
        <v>5.3999999999999999E-2</v>
      </c>
      <c r="F486">
        <v>11</v>
      </c>
      <c r="G486">
        <v>60</v>
      </c>
      <c r="H486">
        <v>523</v>
      </c>
      <c r="I486" s="18">
        <f t="shared" si="213"/>
        <v>489</v>
      </c>
      <c r="J486" t="str">
        <f t="shared" si="219"/>
        <v>09</v>
      </c>
      <c r="K486" t="str">
        <f t="shared" si="230"/>
        <v>J</v>
      </c>
      <c r="L486" t="str">
        <f t="shared" si="231"/>
        <v>C</v>
      </c>
      <c r="M486" t="str">
        <f t="shared" si="232"/>
        <v>13</v>
      </c>
      <c r="N486" t="str">
        <f t="shared" si="228"/>
        <v>F</v>
      </c>
      <c r="O486" s="8">
        <f>VLOOKUP(raw!M486,master!$B$2:$D$17,3,FALSE)</f>
        <v>44795</v>
      </c>
      <c r="P486">
        <f t="shared" si="234"/>
        <v>4</v>
      </c>
      <c r="Q486">
        <f t="shared" si="233"/>
        <v>9</v>
      </c>
      <c r="R486" s="209">
        <f t="shared" si="226"/>
        <v>44828.602511574078</v>
      </c>
      <c r="S486">
        <f t="shared" si="227"/>
        <v>39</v>
      </c>
    </row>
    <row r="487" spans="1:19">
      <c r="A487" s="319">
        <v>44823.605590277781</v>
      </c>
      <c r="B487" t="s">
        <v>311</v>
      </c>
      <c r="C487">
        <v>60</v>
      </c>
      <c r="D487">
        <v>0.58399999999999996</v>
      </c>
      <c r="E487">
        <v>6.5000000000000002E-2</v>
      </c>
      <c r="F487">
        <v>11.1</v>
      </c>
      <c r="G487">
        <v>65</v>
      </c>
      <c r="H487">
        <v>367</v>
      </c>
      <c r="I487" s="18">
        <f t="shared" si="213"/>
        <v>584</v>
      </c>
      <c r="J487" t="str">
        <f t="shared" si="219"/>
        <v>07</v>
      </c>
      <c r="K487" t="str">
        <f t="shared" si="230"/>
        <v>J</v>
      </c>
      <c r="L487" t="str">
        <f t="shared" si="231"/>
        <v>C</v>
      </c>
      <c r="M487" t="str">
        <f t="shared" si="232"/>
        <v>09</v>
      </c>
      <c r="N487" t="str">
        <f t="shared" si="228"/>
        <v>F</v>
      </c>
      <c r="O487" s="8">
        <f>VLOOKUP(raw!M487,master!$B$2:$D$17,3,FALSE)</f>
        <v>44788</v>
      </c>
      <c r="P487">
        <f t="shared" si="234"/>
        <v>5</v>
      </c>
      <c r="Q487">
        <f t="shared" si="233"/>
        <v>7</v>
      </c>
      <c r="R487" s="209">
        <f t="shared" si="226"/>
        <v>44828.605590277781</v>
      </c>
      <c r="S487">
        <f t="shared" si="227"/>
        <v>39</v>
      </c>
    </row>
    <row r="488" spans="1:19">
      <c r="A488" s="319">
        <v>44823.607430555552</v>
      </c>
      <c r="B488" t="s">
        <v>245</v>
      </c>
      <c r="C488">
        <v>60</v>
      </c>
      <c r="D488">
        <v>0.76300000000000001</v>
      </c>
      <c r="E488">
        <v>7.4999999999999997E-2</v>
      </c>
      <c r="F488">
        <v>9.8000000000000007</v>
      </c>
      <c r="G488">
        <v>65</v>
      </c>
      <c r="H488">
        <v>552</v>
      </c>
      <c r="I488" s="18">
        <f t="shared" si="213"/>
        <v>763</v>
      </c>
      <c r="J488" t="str">
        <f t="shared" si="219"/>
        <v>09</v>
      </c>
      <c r="K488" t="str">
        <f t="shared" si="230"/>
        <v>J</v>
      </c>
      <c r="L488" t="str">
        <f t="shared" si="231"/>
        <v>C</v>
      </c>
      <c r="M488" t="str">
        <f t="shared" si="232"/>
        <v>04</v>
      </c>
      <c r="N488" t="str">
        <f t="shared" si="228"/>
        <v>F</v>
      </c>
      <c r="O488" s="8">
        <f>VLOOKUP(raw!M488,master!$B$2:$D$17,3,FALSE)</f>
        <v>44781</v>
      </c>
      <c r="P488">
        <f t="shared" si="234"/>
        <v>6</v>
      </c>
      <c r="Q488">
        <f t="shared" si="233"/>
        <v>9</v>
      </c>
      <c r="R488" s="209">
        <f t="shared" si="226"/>
        <v>44828.607430555552</v>
      </c>
      <c r="S488">
        <f t="shared" si="227"/>
        <v>39</v>
      </c>
    </row>
    <row r="489" spans="1:19">
      <c r="A489" s="319">
        <v>44823.609583333331</v>
      </c>
      <c r="B489" t="s">
        <v>445</v>
      </c>
      <c r="C489">
        <v>60</v>
      </c>
      <c r="D489">
        <v>0.48299999999999998</v>
      </c>
      <c r="E489">
        <v>6.5000000000000002E-2</v>
      </c>
      <c r="F489">
        <v>13.5</v>
      </c>
      <c r="G489">
        <v>51.7</v>
      </c>
      <c r="H489">
        <v>439</v>
      </c>
      <c r="I489" s="18">
        <f t="shared" ref="I489:I552" si="235">D489*1000</f>
        <v>483</v>
      </c>
      <c r="J489" t="str">
        <f t="shared" si="219"/>
        <v>08</v>
      </c>
      <c r="K489" t="str">
        <f t="shared" si="230"/>
        <v>J</v>
      </c>
      <c r="L489" t="str">
        <f t="shared" si="231"/>
        <v>C</v>
      </c>
      <c r="M489" t="str">
        <f t="shared" si="232"/>
        <v>13</v>
      </c>
      <c r="N489" t="str">
        <f t="shared" si="228"/>
        <v>F</v>
      </c>
      <c r="O489" s="8">
        <f>VLOOKUP(raw!M489,master!$B$2:$D$17,3,FALSE)</f>
        <v>44795</v>
      </c>
      <c r="P489">
        <f t="shared" si="234"/>
        <v>4</v>
      </c>
      <c r="Q489">
        <f t="shared" si="233"/>
        <v>8</v>
      </c>
      <c r="R489" s="209">
        <f t="shared" si="226"/>
        <v>44828.609583333331</v>
      </c>
      <c r="S489">
        <f t="shared" si="227"/>
        <v>39</v>
      </c>
    </row>
    <row r="490" spans="1:19">
      <c r="A490" s="319">
        <v>44823.613506944443</v>
      </c>
      <c r="B490" t="s">
        <v>246</v>
      </c>
      <c r="C490">
        <v>60</v>
      </c>
      <c r="D490">
        <v>0.83299999999999996</v>
      </c>
      <c r="E490">
        <v>5.3999999999999999E-2</v>
      </c>
      <c r="F490">
        <v>6.5</v>
      </c>
      <c r="G490">
        <v>90</v>
      </c>
      <c r="H490">
        <v>561</v>
      </c>
      <c r="I490" s="18">
        <f t="shared" si="235"/>
        <v>833</v>
      </c>
      <c r="J490" t="str">
        <f t="shared" si="219"/>
        <v>08</v>
      </c>
      <c r="K490" t="str">
        <f t="shared" si="230"/>
        <v>J</v>
      </c>
      <c r="L490" t="str">
        <f t="shared" si="231"/>
        <v>C</v>
      </c>
      <c r="M490" t="str">
        <f t="shared" si="232"/>
        <v>04</v>
      </c>
      <c r="N490" t="str">
        <f t="shared" si="228"/>
        <v>F</v>
      </c>
      <c r="O490" s="8">
        <f>VLOOKUP(raw!M490,master!$B$2:$D$17,3,FALSE)</f>
        <v>44781</v>
      </c>
      <c r="P490">
        <f t="shared" si="234"/>
        <v>6</v>
      </c>
      <c r="Q490">
        <f t="shared" si="233"/>
        <v>8</v>
      </c>
      <c r="R490" s="209">
        <f t="shared" si="226"/>
        <v>44828.613506944443</v>
      </c>
      <c r="S490">
        <f t="shared" si="227"/>
        <v>39</v>
      </c>
    </row>
    <row r="491" spans="1:19">
      <c r="A491" s="319">
        <v>44823.613842592589</v>
      </c>
      <c r="B491" t="s">
        <v>312</v>
      </c>
      <c r="C491">
        <v>60</v>
      </c>
      <c r="D491">
        <v>0.57299999999999995</v>
      </c>
      <c r="E491">
        <v>7.1999999999999995E-2</v>
      </c>
      <c r="F491">
        <v>12.5</v>
      </c>
      <c r="G491">
        <v>45</v>
      </c>
      <c r="H491">
        <v>365</v>
      </c>
      <c r="I491" s="18">
        <f t="shared" si="235"/>
        <v>573</v>
      </c>
      <c r="J491" t="str">
        <f t="shared" si="219"/>
        <v>08</v>
      </c>
      <c r="K491" t="str">
        <f t="shared" ref="K491:K554" si="236">LEFT(B491,1)</f>
        <v>J</v>
      </c>
      <c r="L491" t="str">
        <f t="shared" ref="L491:L554" si="237">MID(B491,2,1)</f>
        <v>C</v>
      </c>
      <c r="M491" t="str">
        <f t="shared" ref="M491:M554" si="238">MID(B491,3,2)</f>
        <v>09</v>
      </c>
      <c r="N491" t="str">
        <f t="shared" si="228"/>
        <v>F</v>
      </c>
      <c r="O491" s="8">
        <f>VLOOKUP(raw!M491,master!$B$2:$D$17,3,FALSE)</f>
        <v>44788</v>
      </c>
      <c r="P491">
        <f t="shared" si="234"/>
        <v>5</v>
      </c>
      <c r="Q491">
        <f t="shared" ref="Q491:Q554" si="239">VALUE(J491)</f>
        <v>8</v>
      </c>
      <c r="R491" s="209">
        <f t="shared" si="226"/>
        <v>44828.613842592589</v>
      </c>
      <c r="S491">
        <f t="shared" si="227"/>
        <v>39</v>
      </c>
    </row>
    <row r="492" spans="1:19">
      <c r="A492" s="319">
        <v>44823.6172337963</v>
      </c>
      <c r="B492" t="s">
        <v>446</v>
      </c>
      <c r="C492">
        <v>60</v>
      </c>
      <c r="D492">
        <v>0.46600000000000003</v>
      </c>
      <c r="E492">
        <v>5.8000000000000003E-2</v>
      </c>
      <c r="F492">
        <v>12.4</v>
      </c>
      <c r="G492">
        <v>56.7</v>
      </c>
      <c r="H492">
        <v>550</v>
      </c>
      <c r="I492" s="18">
        <f t="shared" si="235"/>
        <v>466</v>
      </c>
      <c r="J492" t="str">
        <f t="shared" si="219"/>
        <v>07</v>
      </c>
      <c r="K492" t="str">
        <f t="shared" si="236"/>
        <v>J</v>
      </c>
      <c r="L492" t="str">
        <f t="shared" si="237"/>
        <v>C</v>
      </c>
      <c r="M492" t="str">
        <f t="shared" si="238"/>
        <v>13</v>
      </c>
      <c r="N492" t="str">
        <f t="shared" si="228"/>
        <v>F</v>
      </c>
      <c r="O492" s="8">
        <f>VLOOKUP(raw!M492,master!$B$2:$D$17,3,FALSE)</f>
        <v>44795</v>
      </c>
      <c r="P492">
        <f t="shared" si="234"/>
        <v>4</v>
      </c>
      <c r="Q492">
        <f t="shared" si="239"/>
        <v>7</v>
      </c>
      <c r="R492" s="209">
        <f t="shared" si="226"/>
        <v>44828.6172337963</v>
      </c>
      <c r="S492">
        <f t="shared" si="227"/>
        <v>39</v>
      </c>
    </row>
    <row r="493" spans="1:19">
      <c r="A493" s="319">
        <v>44823.619340277779</v>
      </c>
      <c r="B493" t="s">
        <v>247</v>
      </c>
      <c r="C493">
        <v>60</v>
      </c>
      <c r="D493">
        <v>0.80900000000000005</v>
      </c>
      <c r="E493">
        <v>6.3E-2</v>
      </c>
      <c r="F493">
        <v>7.8</v>
      </c>
      <c r="G493">
        <v>83.3</v>
      </c>
      <c r="H493">
        <v>560</v>
      </c>
      <c r="I493" s="18">
        <f t="shared" si="235"/>
        <v>809</v>
      </c>
      <c r="J493" t="str">
        <f t="shared" si="219"/>
        <v>07</v>
      </c>
      <c r="K493" t="str">
        <f t="shared" si="236"/>
        <v>J</v>
      </c>
      <c r="L493" t="str">
        <f t="shared" si="237"/>
        <v>C</v>
      </c>
      <c r="M493" t="str">
        <f t="shared" si="238"/>
        <v>04</v>
      </c>
      <c r="N493" t="str">
        <f t="shared" si="228"/>
        <v>F</v>
      </c>
      <c r="O493" s="8">
        <f>VLOOKUP(raw!M493,master!$B$2:$D$17,3,FALSE)</f>
        <v>44781</v>
      </c>
      <c r="P493">
        <f t="shared" si="234"/>
        <v>6</v>
      </c>
      <c r="Q493">
        <f t="shared" si="239"/>
        <v>7</v>
      </c>
      <c r="R493" s="209">
        <f t="shared" si="226"/>
        <v>44828.619340277779</v>
      </c>
      <c r="S493">
        <f t="shared" si="227"/>
        <v>39</v>
      </c>
    </row>
    <row r="494" spans="1:19">
      <c r="A494" s="319">
        <v>44823.622511574074</v>
      </c>
      <c r="B494" t="s">
        <v>313</v>
      </c>
      <c r="C494">
        <v>60</v>
      </c>
      <c r="D494">
        <v>0.57499999999999996</v>
      </c>
      <c r="E494">
        <v>7.3999999999999996E-2</v>
      </c>
      <c r="F494">
        <v>12.9</v>
      </c>
      <c r="G494">
        <v>56.7</v>
      </c>
      <c r="H494">
        <v>368</v>
      </c>
      <c r="I494" s="18">
        <f t="shared" si="235"/>
        <v>575</v>
      </c>
      <c r="J494" t="str">
        <f t="shared" si="219"/>
        <v>09</v>
      </c>
      <c r="K494" t="str">
        <f t="shared" si="236"/>
        <v>J</v>
      </c>
      <c r="L494" t="str">
        <f t="shared" si="237"/>
        <v>C</v>
      </c>
      <c r="M494" t="str">
        <f t="shared" si="238"/>
        <v>09</v>
      </c>
      <c r="N494" t="str">
        <f t="shared" si="228"/>
        <v>F</v>
      </c>
      <c r="O494" s="8">
        <f>VLOOKUP(raw!M494,master!$B$2:$D$17,3,FALSE)</f>
        <v>44788</v>
      </c>
      <c r="P494">
        <f t="shared" si="234"/>
        <v>5</v>
      </c>
      <c r="Q494">
        <f t="shared" si="239"/>
        <v>9</v>
      </c>
      <c r="R494" s="209">
        <f t="shared" si="226"/>
        <v>44828.622511574074</v>
      </c>
      <c r="S494">
        <f t="shared" si="227"/>
        <v>39</v>
      </c>
    </row>
    <row r="495" spans="1:19">
      <c r="A495" s="319">
        <v>44823.624293981484</v>
      </c>
      <c r="B495" t="s">
        <v>447</v>
      </c>
      <c r="C495">
        <v>60</v>
      </c>
      <c r="D495">
        <v>0.47</v>
      </c>
      <c r="E495">
        <v>4.8000000000000001E-2</v>
      </c>
      <c r="F495">
        <v>10.3</v>
      </c>
      <c r="G495">
        <v>73.3</v>
      </c>
      <c r="H495">
        <v>531</v>
      </c>
      <c r="I495" s="18">
        <f t="shared" si="235"/>
        <v>470</v>
      </c>
      <c r="J495" t="str">
        <f t="shared" si="219"/>
        <v>06</v>
      </c>
      <c r="K495" t="str">
        <f t="shared" si="236"/>
        <v>J</v>
      </c>
      <c r="L495" t="str">
        <f t="shared" si="237"/>
        <v>C</v>
      </c>
      <c r="M495" t="str">
        <f t="shared" si="238"/>
        <v>13</v>
      </c>
      <c r="N495" t="str">
        <f t="shared" si="228"/>
        <v>F</v>
      </c>
      <c r="O495" s="8">
        <f>VLOOKUP(raw!M495,master!$B$2:$D$17,3,FALSE)</f>
        <v>44795</v>
      </c>
      <c r="P495">
        <f t="shared" si="234"/>
        <v>4</v>
      </c>
      <c r="Q495">
        <f t="shared" si="239"/>
        <v>6</v>
      </c>
      <c r="R495" s="209">
        <f t="shared" si="226"/>
        <v>44828.624293981484</v>
      </c>
      <c r="S495">
        <f t="shared" si="227"/>
        <v>39</v>
      </c>
    </row>
    <row r="496" spans="1:19">
      <c r="A496" s="319">
        <v>44823.625428240739</v>
      </c>
      <c r="B496" t="s">
        <v>248</v>
      </c>
      <c r="C496">
        <v>60</v>
      </c>
      <c r="D496">
        <v>0.65400000000000003</v>
      </c>
      <c r="E496">
        <v>0.06</v>
      </c>
      <c r="F496">
        <v>9.1999999999999993</v>
      </c>
      <c r="G496">
        <v>66.7</v>
      </c>
      <c r="H496">
        <v>564</v>
      </c>
      <c r="I496" s="18">
        <f t="shared" si="235"/>
        <v>654</v>
      </c>
      <c r="J496" t="str">
        <f t="shared" si="219"/>
        <v>06</v>
      </c>
      <c r="K496" t="str">
        <f t="shared" si="236"/>
        <v>J</v>
      </c>
      <c r="L496" t="str">
        <f t="shared" si="237"/>
        <v>C</v>
      </c>
      <c r="M496" t="str">
        <f t="shared" si="238"/>
        <v>04</v>
      </c>
      <c r="N496" t="str">
        <f t="shared" si="228"/>
        <v>F</v>
      </c>
      <c r="O496" s="8">
        <f>VLOOKUP(raw!M496,master!$B$2:$D$17,3,FALSE)</f>
        <v>44781</v>
      </c>
      <c r="P496">
        <f t="shared" si="234"/>
        <v>6</v>
      </c>
      <c r="Q496">
        <f t="shared" si="239"/>
        <v>6</v>
      </c>
      <c r="R496" s="209">
        <f t="shared" si="226"/>
        <v>44828.625428240739</v>
      </c>
      <c r="S496">
        <f t="shared" si="227"/>
        <v>39</v>
      </c>
    </row>
    <row r="497" spans="1:19">
      <c r="A497" s="319">
        <v>44823.630902777775</v>
      </c>
      <c r="B497" t="s">
        <v>448</v>
      </c>
      <c r="C497">
        <v>62</v>
      </c>
      <c r="D497">
        <v>0.57099999999999995</v>
      </c>
      <c r="E497">
        <v>0.08</v>
      </c>
      <c r="F497">
        <v>13.9</v>
      </c>
      <c r="G497">
        <v>46.8</v>
      </c>
      <c r="H497">
        <v>349</v>
      </c>
      <c r="I497" s="18">
        <f t="shared" si="235"/>
        <v>571</v>
      </c>
      <c r="J497" t="str">
        <f t="shared" si="219"/>
        <v>10</v>
      </c>
      <c r="K497" t="str">
        <f t="shared" si="236"/>
        <v>J</v>
      </c>
      <c r="L497" t="str">
        <f t="shared" si="237"/>
        <v>C</v>
      </c>
      <c r="M497" t="str">
        <f t="shared" si="238"/>
        <v>09</v>
      </c>
      <c r="N497" t="str">
        <f t="shared" si="228"/>
        <v>F</v>
      </c>
      <c r="O497" s="8">
        <f>VLOOKUP(raw!M497,master!$B$2:$D$17,3,FALSE)</f>
        <v>44788</v>
      </c>
      <c r="P497">
        <f t="shared" si="234"/>
        <v>5</v>
      </c>
      <c r="Q497">
        <f t="shared" si="239"/>
        <v>10</v>
      </c>
      <c r="R497" s="209">
        <f t="shared" si="226"/>
        <v>44828.630902777775</v>
      </c>
      <c r="S497">
        <f t="shared" si="227"/>
        <v>39</v>
      </c>
    </row>
    <row r="498" spans="1:19">
      <c r="A498" s="319">
        <v>44823.631006944444</v>
      </c>
      <c r="B498" t="s">
        <v>449</v>
      </c>
      <c r="C498">
        <v>60</v>
      </c>
      <c r="D498">
        <v>0.48099999999999998</v>
      </c>
      <c r="E498">
        <v>5.3999999999999999E-2</v>
      </c>
      <c r="F498">
        <v>11.2</v>
      </c>
      <c r="G498">
        <v>61.7</v>
      </c>
      <c r="H498">
        <v>488</v>
      </c>
      <c r="I498" s="18">
        <f t="shared" si="235"/>
        <v>481</v>
      </c>
      <c r="J498" t="str">
        <f t="shared" si="219"/>
        <v>05</v>
      </c>
      <c r="K498" t="str">
        <f t="shared" si="236"/>
        <v>J</v>
      </c>
      <c r="L498" t="str">
        <f t="shared" si="237"/>
        <v>C</v>
      </c>
      <c r="M498" t="str">
        <f t="shared" si="238"/>
        <v>13</v>
      </c>
      <c r="N498" t="str">
        <f t="shared" si="228"/>
        <v>F</v>
      </c>
      <c r="O498" s="8">
        <f>VLOOKUP(raw!M498,master!$B$2:$D$17,3,FALSE)</f>
        <v>44795</v>
      </c>
      <c r="P498">
        <f t="shared" si="234"/>
        <v>4</v>
      </c>
      <c r="Q498">
        <f t="shared" si="239"/>
        <v>5</v>
      </c>
      <c r="R498" s="209">
        <f t="shared" si="226"/>
        <v>44828.631006944444</v>
      </c>
      <c r="S498">
        <f t="shared" si="227"/>
        <v>39</v>
      </c>
    </row>
    <row r="499" spans="1:19">
      <c r="A499" s="319">
        <v>44823.631678240738</v>
      </c>
      <c r="B499" t="s">
        <v>249</v>
      </c>
      <c r="C499">
        <v>60</v>
      </c>
      <c r="D499">
        <v>0.66400000000000003</v>
      </c>
      <c r="E499">
        <v>5.2999999999999999E-2</v>
      </c>
      <c r="F499">
        <v>8</v>
      </c>
      <c r="G499">
        <v>81.7</v>
      </c>
      <c r="H499">
        <v>479</v>
      </c>
      <c r="I499" s="18">
        <f t="shared" si="235"/>
        <v>664</v>
      </c>
      <c r="J499" t="str">
        <f t="shared" si="219"/>
        <v>05</v>
      </c>
      <c r="K499" t="str">
        <f t="shared" si="236"/>
        <v>J</v>
      </c>
      <c r="L499" t="str">
        <f t="shared" si="237"/>
        <v>C</v>
      </c>
      <c r="M499" t="str">
        <f t="shared" si="238"/>
        <v>04</v>
      </c>
      <c r="N499" t="str">
        <f t="shared" si="228"/>
        <v>F</v>
      </c>
      <c r="O499" s="8">
        <f>VLOOKUP(raw!M499,master!$B$2:$D$17,3,FALSE)</f>
        <v>44781</v>
      </c>
      <c r="P499">
        <f t="shared" si="234"/>
        <v>6</v>
      </c>
      <c r="Q499">
        <f t="shared" si="239"/>
        <v>5</v>
      </c>
      <c r="R499" s="209">
        <f t="shared" si="226"/>
        <v>44828.631678240738</v>
      </c>
      <c r="S499">
        <f t="shared" si="227"/>
        <v>39</v>
      </c>
    </row>
    <row r="500" spans="1:19">
      <c r="A500" s="319">
        <v>44823.638611111113</v>
      </c>
      <c r="B500" t="s">
        <v>450</v>
      </c>
      <c r="C500">
        <v>60</v>
      </c>
      <c r="D500">
        <v>0.495</v>
      </c>
      <c r="E500">
        <v>6.7000000000000004E-2</v>
      </c>
      <c r="F500">
        <v>13.5</v>
      </c>
      <c r="G500">
        <v>58.3</v>
      </c>
      <c r="H500">
        <v>453</v>
      </c>
      <c r="I500" s="18">
        <f t="shared" si="235"/>
        <v>495</v>
      </c>
      <c r="J500" t="str">
        <f t="shared" si="219"/>
        <v>04</v>
      </c>
      <c r="K500" t="str">
        <f t="shared" si="236"/>
        <v>J</v>
      </c>
      <c r="L500" t="str">
        <f t="shared" si="237"/>
        <v>C</v>
      </c>
      <c r="M500" t="str">
        <f t="shared" si="238"/>
        <v>13</v>
      </c>
      <c r="N500" t="str">
        <f t="shared" si="228"/>
        <v>F</v>
      </c>
      <c r="O500" s="8">
        <f>VLOOKUP(raw!M500,master!$B$2:$D$17,3,FALSE)</f>
        <v>44795</v>
      </c>
      <c r="P500">
        <f t="shared" si="234"/>
        <v>4</v>
      </c>
      <c r="Q500">
        <f t="shared" si="239"/>
        <v>4</v>
      </c>
      <c r="R500" s="209">
        <f t="shared" si="226"/>
        <v>44828.638611111113</v>
      </c>
      <c r="S500">
        <f t="shared" si="227"/>
        <v>39</v>
      </c>
    </row>
    <row r="501" spans="1:19">
      <c r="A501" s="319">
        <v>44823.638692129629</v>
      </c>
      <c r="B501" t="s">
        <v>250</v>
      </c>
      <c r="C501">
        <v>60</v>
      </c>
      <c r="D501">
        <v>0.68600000000000005</v>
      </c>
      <c r="E501">
        <v>5.5E-2</v>
      </c>
      <c r="F501">
        <v>8</v>
      </c>
      <c r="G501">
        <v>86.7</v>
      </c>
      <c r="H501">
        <v>587</v>
      </c>
      <c r="I501" s="18">
        <f t="shared" si="235"/>
        <v>686</v>
      </c>
      <c r="J501" t="str">
        <f t="shared" si="219"/>
        <v>04</v>
      </c>
      <c r="K501" t="str">
        <f t="shared" si="236"/>
        <v>J</v>
      </c>
      <c r="L501" t="str">
        <f t="shared" si="237"/>
        <v>C</v>
      </c>
      <c r="M501" t="str">
        <f t="shared" si="238"/>
        <v>04</v>
      </c>
      <c r="N501" t="str">
        <f t="shared" si="228"/>
        <v>F</v>
      </c>
      <c r="O501" s="8">
        <f>VLOOKUP(raw!M501,master!$B$2:$D$17,3,FALSE)</f>
        <v>44781</v>
      </c>
      <c r="P501">
        <f t="shared" si="234"/>
        <v>6</v>
      </c>
      <c r="Q501">
        <f t="shared" si="239"/>
        <v>4</v>
      </c>
      <c r="R501" s="209">
        <f t="shared" si="226"/>
        <v>44828.638692129629</v>
      </c>
      <c r="S501">
        <f t="shared" si="227"/>
        <v>39</v>
      </c>
    </row>
    <row r="502" spans="1:19">
      <c r="A502" s="319">
        <v>44823.639826388891</v>
      </c>
      <c r="B502" t="s">
        <v>451</v>
      </c>
      <c r="C502">
        <v>60</v>
      </c>
      <c r="D502">
        <v>0.57499999999999996</v>
      </c>
      <c r="E502">
        <v>7.1999999999999995E-2</v>
      </c>
      <c r="F502">
        <v>12.5</v>
      </c>
      <c r="G502">
        <v>55</v>
      </c>
      <c r="H502">
        <v>364</v>
      </c>
      <c r="I502" s="18">
        <f t="shared" si="235"/>
        <v>575</v>
      </c>
      <c r="J502" t="str">
        <f t="shared" si="219"/>
        <v>11</v>
      </c>
      <c r="K502" t="str">
        <f t="shared" si="236"/>
        <v>J</v>
      </c>
      <c r="L502" t="str">
        <f t="shared" si="237"/>
        <v>C</v>
      </c>
      <c r="M502" t="str">
        <f t="shared" si="238"/>
        <v>09</v>
      </c>
      <c r="N502" t="str">
        <f t="shared" si="228"/>
        <v>F</v>
      </c>
      <c r="O502" s="8">
        <f>VLOOKUP(raw!M502,master!$B$2:$D$17,3,FALSE)</f>
        <v>44788</v>
      </c>
      <c r="P502">
        <f t="shared" si="234"/>
        <v>5</v>
      </c>
      <c r="Q502">
        <f t="shared" si="239"/>
        <v>11</v>
      </c>
      <c r="R502" s="209">
        <f t="shared" si="226"/>
        <v>44828.639826388891</v>
      </c>
      <c r="S502">
        <f t="shared" si="227"/>
        <v>39</v>
      </c>
    </row>
    <row r="503" spans="1:19">
      <c r="A503" s="319">
        <v>44823.644305555557</v>
      </c>
      <c r="B503" t="s">
        <v>251</v>
      </c>
      <c r="C503">
        <v>60</v>
      </c>
      <c r="D503">
        <v>0.66500000000000004</v>
      </c>
      <c r="E503">
        <v>0.05</v>
      </c>
      <c r="F503">
        <v>7.5</v>
      </c>
      <c r="G503">
        <v>90</v>
      </c>
      <c r="H503">
        <v>564</v>
      </c>
      <c r="I503" s="18">
        <f t="shared" si="235"/>
        <v>665</v>
      </c>
      <c r="J503" t="str">
        <f t="shared" si="219"/>
        <v>03</v>
      </c>
      <c r="K503" t="str">
        <f t="shared" si="236"/>
        <v>J</v>
      </c>
      <c r="L503" t="str">
        <f t="shared" si="237"/>
        <v>C</v>
      </c>
      <c r="M503" t="str">
        <f t="shared" si="238"/>
        <v>04</v>
      </c>
      <c r="N503" t="str">
        <f t="shared" si="228"/>
        <v>F</v>
      </c>
      <c r="O503" s="8">
        <f>VLOOKUP(raw!M503,master!$B$2:$D$17,3,FALSE)</f>
        <v>44781</v>
      </c>
      <c r="P503">
        <f t="shared" si="234"/>
        <v>6</v>
      </c>
      <c r="Q503">
        <f t="shared" si="239"/>
        <v>3</v>
      </c>
      <c r="R503" s="209">
        <f t="shared" si="226"/>
        <v>44828.644305555557</v>
      </c>
      <c r="S503">
        <f t="shared" si="227"/>
        <v>39</v>
      </c>
    </row>
    <row r="504" spans="1:19">
      <c r="A504" s="319">
        <v>44823.646631944444</v>
      </c>
      <c r="B504" t="s">
        <v>452</v>
      </c>
      <c r="C504">
        <v>60</v>
      </c>
      <c r="D504">
        <v>0.47399999999999998</v>
      </c>
      <c r="E504">
        <v>5.3999999999999999E-2</v>
      </c>
      <c r="F504">
        <v>11.4</v>
      </c>
      <c r="G504">
        <v>65</v>
      </c>
      <c r="H504">
        <v>479</v>
      </c>
      <c r="I504" s="18">
        <f t="shared" si="235"/>
        <v>474</v>
      </c>
      <c r="J504" t="str">
        <f t="shared" si="219"/>
        <v>03</v>
      </c>
      <c r="K504" t="str">
        <f t="shared" si="236"/>
        <v>J</v>
      </c>
      <c r="L504" t="str">
        <f t="shared" si="237"/>
        <v>C</v>
      </c>
      <c r="M504" t="str">
        <f t="shared" si="238"/>
        <v>13</v>
      </c>
      <c r="N504" t="str">
        <f t="shared" si="228"/>
        <v>F</v>
      </c>
      <c r="O504" s="8">
        <f>VLOOKUP(raw!M504,master!$B$2:$D$17,3,FALSE)</f>
        <v>44795</v>
      </c>
      <c r="P504">
        <f t="shared" si="234"/>
        <v>4</v>
      </c>
      <c r="Q504">
        <f t="shared" si="239"/>
        <v>3</v>
      </c>
      <c r="R504" s="209">
        <f t="shared" si="226"/>
        <v>44828.646631944444</v>
      </c>
      <c r="S504">
        <f t="shared" si="227"/>
        <v>39</v>
      </c>
    </row>
    <row r="505" spans="1:19">
      <c r="A505" s="319">
        <v>44823.648194444446</v>
      </c>
      <c r="B505" t="s">
        <v>453</v>
      </c>
      <c r="C505">
        <v>60</v>
      </c>
      <c r="D505">
        <v>0.59599999999999997</v>
      </c>
      <c r="E505">
        <v>0.10100000000000001</v>
      </c>
      <c r="F505">
        <v>16.899999999999999</v>
      </c>
      <c r="G505">
        <v>53.3</v>
      </c>
      <c r="H505">
        <v>97</v>
      </c>
      <c r="I505" s="18">
        <f t="shared" si="235"/>
        <v>596</v>
      </c>
      <c r="J505" t="str">
        <f t="shared" ref="J505:J568" si="240">RIGHT(B505,2)</f>
        <v>12</v>
      </c>
      <c r="K505" t="str">
        <f t="shared" si="236"/>
        <v>J</v>
      </c>
      <c r="L505" t="str">
        <f t="shared" si="237"/>
        <v>C</v>
      </c>
      <c r="M505" t="str">
        <f t="shared" si="238"/>
        <v>09</v>
      </c>
      <c r="N505" t="str">
        <f t="shared" si="228"/>
        <v>F</v>
      </c>
      <c r="O505" s="8">
        <f>VLOOKUP(raw!M505,master!$B$2:$D$17,3,FALSE)</f>
        <v>44788</v>
      </c>
      <c r="P505">
        <f t="shared" si="234"/>
        <v>5</v>
      </c>
      <c r="Q505">
        <f t="shared" si="239"/>
        <v>12</v>
      </c>
      <c r="R505" s="209">
        <f t="shared" si="226"/>
        <v>44828.648194444446</v>
      </c>
      <c r="S505">
        <f t="shared" si="227"/>
        <v>39</v>
      </c>
    </row>
    <row r="506" spans="1:19">
      <c r="A506" s="319">
        <v>44823.650219907409</v>
      </c>
      <c r="B506" t="s">
        <v>252</v>
      </c>
      <c r="C506">
        <v>60</v>
      </c>
      <c r="D506">
        <v>0.65500000000000003</v>
      </c>
      <c r="E506">
        <v>5.7000000000000002E-2</v>
      </c>
      <c r="F506">
        <v>8.6999999999999993</v>
      </c>
      <c r="G506">
        <v>83.3</v>
      </c>
      <c r="H506">
        <v>585</v>
      </c>
      <c r="I506" s="18">
        <f t="shared" si="235"/>
        <v>655</v>
      </c>
      <c r="J506" t="str">
        <f t="shared" si="240"/>
        <v>02</v>
      </c>
      <c r="K506" t="str">
        <f t="shared" si="236"/>
        <v>J</v>
      </c>
      <c r="L506" t="str">
        <f t="shared" si="237"/>
        <v>C</v>
      </c>
      <c r="M506" t="str">
        <f t="shared" si="238"/>
        <v>04</v>
      </c>
      <c r="N506" t="str">
        <f t="shared" si="228"/>
        <v>F</v>
      </c>
      <c r="O506" s="8">
        <f>VLOOKUP(raw!M506,master!$B$2:$D$17,3,FALSE)</f>
        <v>44781</v>
      </c>
      <c r="P506">
        <f t="shared" si="234"/>
        <v>6</v>
      </c>
      <c r="Q506">
        <f t="shared" si="239"/>
        <v>2</v>
      </c>
      <c r="R506" s="209">
        <f t="shared" si="226"/>
        <v>44828.650219907409</v>
      </c>
      <c r="S506">
        <f t="shared" si="227"/>
        <v>39</v>
      </c>
    </row>
    <row r="507" spans="1:19">
      <c r="A507" s="319">
        <v>44823.654548611114</v>
      </c>
      <c r="B507" t="s">
        <v>454</v>
      </c>
      <c r="C507">
        <v>60</v>
      </c>
      <c r="D507">
        <v>0.45500000000000002</v>
      </c>
      <c r="E507">
        <v>6.9000000000000006E-2</v>
      </c>
      <c r="F507">
        <v>15.2</v>
      </c>
      <c r="G507">
        <v>50</v>
      </c>
      <c r="H507">
        <v>437</v>
      </c>
      <c r="I507" s="18">
        <f t="shared" si="235"/>
        <v>455</v>
      </c>
      <c r="J507" t="str">
        <f t="shared" si="240"/>
        <v>02</v>
      </c>
      <c r="K507" t="str">
        <f t="shared" si="236"/>
        <v>J</v>
      </c>
      <c r="L507" t="str">
        <f t="shared" si="237"/>
        <v>C</v>
      </c>
      <c r="M507" t="str">
        <f t="shared" si="238"/>
        <v>13</v>
      </c>
      <c r="N507" t="str">
        <f t="shared" si="228"/>
        <v>F</v>
      </c>
      <c r="O507" s="8">
        <f>VLOOKUP(raw!M507,master!$B$2:$D$17,3,FALSE)</f>
        <v>44795</v>
      </c>
      <c r="P507">
        <f t="shared" si="234"/>
        <v>4</v>
      </c>
      <c r="Q507">
        <f t="shared" si="239"/>
        <v>2</v>
      </c>
      <c r="R507" s="209">
        <f t="shared" si="226"/>
        <v>44828.654548611114</v>
      </c>
      <c r="S507">
        <f t="shared" si="227"/>
        <v>39</v>
      </c>
    </row>
    <row r="508" spans="1:19">
      <c r="A508" s="319">
        <v>44823.6559375</v>
      </c>
      <c r="B508" t="s">
        <v>253</v>
      </c>
      <c r="C508">
        <v>60</v>
      </c>
      <c r="D508">
        <v>0.68300000000000005</v>
      </c>
      <c r="E508">
        <v>5.1999999999999998E-2</v>
      </c>
      <c r="F508">
        <v>7.7</v>
      </c>
      <c r="G508">
        <v>86.7</v>
      </c>
      <c r="H508">
        <v>595</v>
      </c>
      <c r="I508" s="18">
        <f t="shared" si="235"/>
        <v>683</v>
      </c>
      <c r="J508" t="str">
        <f t="shared" si="240"/>
        <v>01</v>
      </c>
      <c r="K508" t="str">
        <f t="shared" si="236"/>
        <v>J</v>
      </c>
      <c r="L508" t="str">
        <f t="shared" si="237"/>
        <v>C</v>
      </c>
      <c r="M508" t="str">
        <f t="shared" si="238"/>
        <v>04</v>
      </c>
      <c r="N508" t="str">
        <f t="shared" si="228"/>
        <v>F</v>
      </c>
      <c r="O508" s="8">
        <f>VLOOKUP(raw!M508,master!$B$2:$D$17,3,FALSE)</f>
        <v>44781</v>
      </c>
      <c r="P508">
        <f t="shared" si="234"/>
        <v>6</v>
      </c>
      <c r="Q508">
        <f t="shared" si="239"/>
        <v>1</v>
      </c>
      <c r="R508" s="209">
        <f t="shared" si="226"/>
        <v>44828.6559375</v>
      </c>
      <c r="S508">
        <f t="shared" si="227"/>
        <v>39</v>
      </c>
    </row>
    <row r="509" spans="1:19">
      <c r="A509" s="319">
        <v>44823.662534722222</v>
      </c>
      <c r="B509" t="s">
        <v>455</v>
      </c>
      <c r="C509">
        <v>60</v>
      </c>
      <c r="D509">
        <v>0.44500000000000001</v>
      </c>
      <c r="E509">
        <v>6.4000000000000001E-2</v>
      </c>
      <c r="F509">
        <v>14.3</v>
      </c>
      <c r="G509">
        <v>53.3</v>
      </c>
      <c r="H509">
        <v>414</v>
      </c>
      <c r="I509" s="18">
        <f t="shared" si="235"/>
        <v>445</v>
      </c>
      <c r="J509" t="str">
        <f t="shared" si="240"/>
        <v>01</v>
      </c>
      <c r="K509" t="str">
        <f t="shared" si="236"/>
        <v>J</v>
      </c>
      <c r="L509" t="str">
        <f t="shared" si="237"/>
        <v>C</v>
      </c>
      <c r="M509" t="str">
        <f t="shared" si="238"/>
        <v>13</v>
      </c>
      <c r="N509" t="str">
        <f t="shared" si="228"/>
        <v>F</v>
      </c>
      <c r="O509" s="8">
        <f>VLOOKUP(raw!M509,master!$B$2:$D$17,3,FALSE)</f>
        <v>44795</v>
      </c>
      <c r="P509">
        <f t="shared" si="234"/>
        <v>4</v>
      </c>
      <c r="Q509">
        <f t="shared" si="239"/>
        <v>1</v>
      </c>
      <c r="R509" s="209">
        <f t="shared" si="226"/>
        <v>44828.662534722222</v>
      </c>
      <c r="S509">
        <f t="shared" si="227"/>
        <v>39</v>
      </c>
    </row>
    <row r="510" spans="1:19">
      <c r="A510" s="319">
        <v>44823.675752314812</v>
      </c>
      <c r="B510" t="s">
        <v>456</v>
      </c>
      <c r="C510">
        <v>60</v>
      </c>
      <c r="D510">
        <v>0.58099999999999996</v>
      </c>
      <c r="E510">
        <v>8.7999999999999995E-2</v>
      </c>
      <c r="F510">
        <v>15.2</v>
      </c>
      <c r="G510">
        <v>56.7</v>
      </c>
      <c r="H510">
        <v>362</v>
      </c>
      <c r="I510" s="18">
        <f t="shared" si="235"/>
        <v>581</v>
      </c>
      <c r="J510" t="str">
        <f t="shared" si="240"/>
        <v>13</v>
      </c>
      <c r="K510" t="str">
        <f t="shared" si="236"/>
        <v>J</v>
      </c>
      <c r="L510" t="str">
        <f t="shared" si="237"/>
        <v>C</v>
      </c>
      <c r="M510" t="str">
        <f t="shared" si="238"/>
        <v>09</v>
      </c>
      <c r="N510" t="str">
        <f t="shared" si="228"/>
        <v>F</v>
      </c>
      <c r="O510" s="8">
        <f>VLOOKUP(raw!M510,master!$B$2:$D$17,3,FALSE)</f>
        <v>44788</v>
      </c>
      <c r="P510">
        <f t="shared" si="234"/>
        <v>5</v>
      </c>
      <c r="Q510">
        <f t="shared" si="239"/>
        <v>13</v>
      </c>
      <c r="R510" s="209">
        <f t="shared" si="226"/>
        <v>44828.675752314812</v>
      </c>
      <c r="S510">
        <f t="shared" si="227"/>
        <v>39</v>
      </c>
    </row>
    <row r="511" spans="1:19">
      <c r="A511" s="319">
        <v>44823.683958333335</v>
      </c>
      <c r="B511" t="s">
        <v>457</v>
      </c>
      <c r="C511">
        <v>60</v>
      </c>
      <c r="D511">
        <v>0.54800000000000004</v>
      </c>
      <c r="E511">
        <v>7.2999999999999995E-2</v>
      </c>
      <c r="F511">
        <v>13.3</v>
      </c>
      <c r="G511">
        <v>46.7</v>
      </c>
      <c r="H511">
        <v>417</v>
      </c>
      <c r="I511" s="18">
        <f t="shared" si="235"/>
        <v>548</v>
      </c>
      <c r="J511" t="str">
        <f t="shared" si="240"/>
        <v>14</v>
      </c>
      <c r="K511" t="str">
        <f t="shared" si="236"/>
        <v>J</v>
      </c>
      <c r="L511" t="str">
        <f t="shared" si="237"/>
        <v>C</v>
      </c>
      <c r="M511" t="str">
        <f t="shared" si="238"/>
        <v>09</v>
      </c>
      <c r="N511" t="str">
        <f t="shared" si="228"/>
        <v>F</v>
      </c>
      <c r="O511" s="8">
        <f>VLOOKUP(raw!M511,master!$B$2:$D$17,3,FALSE)</f>
        <v>44788</v>
      </c>
      <c r="P511">
        <f t="shared" si="234"/>
        <v>5</v>
      </c>
      <c r="Q511">
        <f t="shared" si="239"/>
        <v>14</v>
      </c>
      <c r="R511" s="209">
        <f t="shared" si="226"/>
        <v>44828.683958333335</v>
      </c>
      <c r="S511">
        <f t="shared" si="227"/>
        <v>39</v>
      </c>
    </row>
    <row r="512" spans="1:19">
      <c r="A512" s="319">
        <v>44823.691516203704</v>
      </c>
      <c r="B512" t="s">
        <v>458</v>
      </c>
      <c r="C512">
        <v>60</v>
      </c>
      <c r="D512">
        <v>0.57099999999999995</v>
      </c>
      <c r="E512">
        <v>6.2E-2</v>
      </c>
      <c r="F512">
        <v>10.8</v>
      </c>
      <c r="G512">
        <v>66.7</v>
      </c>
      <c r="H512">
        <v>435</v>
      </c>
      <c r="I512" s="18">
        <f t="shared" si="235"/>
        <v>571</v>
      </c>
      <c r="J512" t="str">
        <f t="shared" si="240"/>
        <v>15</v>
      </c>
      <c r="K512" t="str">
        <f t="shared" si="236"/>
        <v>J</v>
      </c>
      <c r="L512" t="str">
        <f t="shared" si="237"/>
        <v>C</v>
      </c>
      <c r="M512" t="str">
        <f t="shared" si="238"/>
        <v>09</v>
      </c>
      <c r="N512" t="str">
        <f t="shared" si="228"/>
        <v>F</v>
      </c>
      <c r="O512" s="8">
        <f>VLOOKUP(raw!M512,master!$B$2:$D$17,3,FALSE)</f>
        <v>44788</v>
      </c>
      <c r="P512">
        <f t="shared" si="234"/>
        <v>5</v>
      </c>
      <c r="Q512">
        <f t="shared" si="239"/>
        <v>15</v>
      </c>
      <c r="R512" s="209">
        <f t="shared" si="226"/>
        <v>44828.691516203704</v>
      </c>
      <c r="S512">
        <f t="shared" si="227"/>
        <v>39</v>
      </c>
    </row>
    <row r="513" spans="1:19">
      <c r="A513" s="319">
        <v>44823.699212962965</v>
      </c>
      <c r="B513" t="s">
        <v>459</v>
      </c>
      <c r="C513">
        <v>60</v>
      </c>
      <c r="D513">
        <v>0.57099999999999995</v>
      </c>
      <c r="E513">
        <v>7.0000000000000007E-2</v>
      </c>
      <c r="F513">
        <v>12.2</v>
      </c>
      <c r="G513">
        <v>58.3</v>
      </c>
      <c r="H513">
        <v>376</v>
      </c>
      <c r="I513" s="18">
        <f t="shared" si="235"/>
        <v>571</v>
      </c>
      <c r="J513" t="str">
        <f t="shared" si="240"/>
        <v>16</v>
      </c>
      <c r="K513" t="str">
        <f t="shared" si="236"/>
        <v>J</v>
      </c>
      <c r="L513" t="str">
        <f t="shared" si="237"/>
        <v>C</v>
      </c>
      <c r="M513" t="str">
        <f t="shared" si="238"/>
        <v>09</v>
      </c>
      <c r="N513" t="str">
        <f t="shared" si="228"/>
        <v>F</v>
      </c>
      <c r="O513" s="8">
        <f>VLOOKUP(raw!M513,master!$B$2:$D$17,3,FALSE)</f>
        <v>44788</v>
      </c>
      <c r="P513">
        <f t="shared" si="234"/>
        <v>5</v>
      </c>
      <c r="Q513">
        <f t="shared" si="239"/>
        <v>16</v>
      </c>
      <c r="R513" s="209">
        <f t="shared" si="226"/>
        <v>44828.699212962965</v>
      </c>
      <c r="S513">
        <f t="shared" si="227"/>
        <v>39</v>
      </c>
    </row>
    <row r="514" spans="1:19">
      <c r="A514" s="319">
        <v>44823.707546296297</v>
      </c>
      <c r="B514" t="s">
        <v>321</v>
      </c>
      <c r="C514">
        <v>21</v>
      </c>
      <c r="D514">
        <v>0.72199999999999998</v>
      </c>
      <c r="E514">
        <v>9.1999999999999998E-2</v>
      </c>
      <c r="F514">
        <v>12.8</v>
      </c>
      <c r="G514">
        <v>66.7</v>
      </c>
      <c r="H514">
        <v>378</v>
      </c>
      <c r="I514" s="18">
        <f t="shared" si="235"/>
        <v>722</v>
      </c>
      <c r="J514" t="str">
        <f t="shared" si="240"/>
        <v>07</v>
      </c>
      <c r="K514" t="str">
        <f t="shared" si="236"/>
        <v>J</v>
      </c>
      <c r="L514" t="str">
        <f t="shared" si="237"/>
        <v>C</v>
      </c>
      <c r="M514" t="str">
        <f t="shared" si="238"/>
        <v>09</v>
      </c>
      <c r="N514" t="str">
        <f t="shared" si="228"/>
        <v>M</v>
      </c>
      <c r="O514" s="8">
        <f>VLOOKUP(raw!M514,master!$B$2:$D$17,3,FALSE)</f>
        <v>44788</v>
      </c>
      <c r="P514">
        <f t="shared" si="234"/>
        <v>5</v>
      </c>
      <c r="Q514">
        <f t="shared" si="239"/>
        <v>7</v>
      </c>
      <c r="R514" s="209">
        <f t="shared" si="226"/>
        <v>44828.707546296297</v>
      </c>
      <c r="S514">
        <f t="shared" si="227"/>
        <v>39</v>
      </c>
    </row>
    <row r="515" spans="1:19">
      <c r="A515" s="319">
        <v>44823.710590277777</v>
      </c>
      <c r="B515" t="s">
        <v>322</v>
      </c>
      <c r="C515">
        <v>20</v>
      </c>
      <c r="D515">
        <v>0.81899999999999995</v>
      </c>
      <c r="E515">
        <v>0.109</v>
      </c>
      <c r="F515">
        <v>13.4</v>
      </c>
      <c r="G515">
        <v>50</v>
      </c>
      <c r="H515">
        <v>274</v>
      </c>
      <c r="I515" s="18">
        <f t="shared" si="235"/>
        <v>819</v>
      </c>
      <c r="J515" t="str">
        <f t="shared" si="240"/>
        <v>06</v>
      </c>
      <c r="K515" t="str">
        <f t="shared" si="236"/>
        <v>J</v>
      </c>
      <c r="L515" t="str">
        <f t="shared" si="237"/>
        <v>C</v>
      </c>
      <c r="M515" t="str">
        <f t="shared" si="238"/>
        <v>09</v>
      </c>
      <c r="N515" t="str">
        <f t="shared" si="228"/>
        <v>M</v>
      </c>
      <c r="O515" s="8">
        <f>VLOOKUP(raw!M515,master!$B$2:$D$17,3,FALSE)</f>
        <v>44788</v>
      </c>
      <c r="P515">
        <f t="shared" si="234"/>
        <v>5</v>
      </c>
      <c r="Q515">
        <f t="shared" si="239"/>
        <v>6</v>
      </c>
      <c r="R515" s="209">
        <f t="shared" si="226"/>
        <v>44828.710590277777</v>
      </c>
      <c r="S515">
        <f t="shared" si="227"/>
        <v>39</v>
      </c>
    </row>
    <row r="516" spans="1:19">
      <c r="A516" s="319">
        <v>44823.714189814818</v>
      </c>
      <c r="B516" t="s">
        <v>323</v>
      </c>
      <c r="C516">
        <v>20</v>
      </c>
      <c r="D516">
        <v>0.80200000000000005</v>
      </c>
      <c r="E516">
        <v>0.11799999999999999</v>
      </c>
      <c r="F516">
        <v>14.8</v>
      </c>
      <c r="G516">
        <v>45</v>
      </c>
      <c r="H516">
        <v>341</v>
      </c>
      <c r="I516" s="18">
        <f t="shared" si="235"/>
        <v>802</v>
      </c>
      <c r="J516" t="str">
        <f t="shared" si="240"/>
        <v>05</v>
      </c>
      <c r="K516" t="str">
        <f t="shared" si="236"/>
        <v>J</v>
      </c>
      <c r="L516" t="str">
        <f t="shared" si="237"/>
        <v>C</v>
      </c>
      <c r="M516" t="str">
        <f t="shared" si="238"/>
        <v>09</v>
      </c>
      <c r="N516" t="str">
        <f t="shared" si="228"/>
        <v>M</v>
      </c>
      <c r="O516" s="8">
        <f>VLOOKUP(raw!M516,master!$B$2:$D$17,3,FALSE)</f>
        <v>44788</v>
      </c>
      <c r="P516">
        <f t="shared" si="234"/>
        <v>5</v>
      </c>
      <c r="Q516">
        <f t="shared" si="239"/>
        <v>5</v>
      </c>
      <c r="R516" s="209">
        <f t="shared" ref="R516:R579" si="241">A516-WEEKDAY(A516)+7</f>
        <v>44828.714189814818</v>
      </c>
      <c r="S516">
        <f t="shared" ref="S516:S579" si="242">WEEKNUM(R516)</f>
        <v>39</v>
      </c>
    </row>
    <row r="517" spans="1:19">
      <c r="A517" s="319">
        <v>44823.717291666668</v>
      </c>
      <c r="B517" t="s">
        <v>324</v>
      </c>
      <c r="C517">
        <v>20</v>
      </c>
      <c r="D517">
        <v>0.78500000000000003</v>
      </c>
      <c r="E517">
        <v>9.9000000000000005E-2</v>
      </c>
      <c r="F517">
        <v>12.7</v>
      </c>
      <c r="G517">
        <v>50</v>
      </c>
      <c r="H517">
        <v>379</v>
      </c>
      <c r="I517" s="18">
        <f t="shared" si="235"/>
        <v>785</v>
      </c>
      <c r="J517" t="str">
        <f t="shared" si="240"/>
        <v>04</v>
      </c>
      <c r="K517" t="str">
        <f t="shared" si="236"/>
        <v>J</v>
      </c>
      <c r="L517" t="str">
        <f t="shared" si="237"/>
        <v>C</v>
      </c>
      <c r="M517" t="str">
        <f t="shared" si="238"/>
        <v>09</v>
      </c>
      <c r="N517" t="str">
        <f t="shared" si="228"/>
        <v>M</v>
      </c>
      <c r="O517" s="8">
        <f>VLOOKUP(raw!M517,master!$B$2:$D$17,3,FALSE)</f>
        <v>44788</v>
      </c>
      <c r="P517">
        <f t="shared" si="234"/>
        <v>5</v>
      </c>
      <c r="Q517">
        <f t="shared" si="239"/>
        <v>4</v>
      </c>
      <c r="R517" s="209">
        <f t="shared" si="241"/>
        <v>44828.717291666668</v>
      </c>
      <c r="S517">
        <f t="shared" si="242"/>
        <v>39</v>
      </c>
    </row>
    <row r="518" spans="1:19">
      <c r="A518" s="319">
        <v>44823.720138888886</v>
      </c>
      <c r="B518" t="s">
        <v>325</v>
      </c>
      <c r="C518">
        <v>20</v>
      </c>
      <c r="D518">
        <v>0.82199999999999995</v>
      </c>
      <c r="E518">
        <v>0.156</v>
      </c>
      <c r="F518">
        <v>19</v>
      </c>
      <c r="G518">
        <v>65</v>
      </c>
      <c r="H518">
        <v>149</v>
      </c>
      <c r="I518" s="18">
        <f t="shared" si="235"/>
        <v>822</v>
      </c>
      <c r="J518" t="str">
        <f t="shared" si="240"/>
        <v>03</v>
      </c>
      <c r="K518" t="str">
        <f t="shared" si="236"/>
        <v>J</v>
      </c>
      <c r="L518" t="str">
        <f t="shared" si="237"/>
        <v>C</v>
      </c>
      <c r="M518" t="str">
        <f t="shared" si="238"/>
        <v>09</v>
      </c>
      <c r="N518" t="str">
        <f t="shared" si="228"/>
        <v>M</v>
      </c>
      <c r="O518" s="8">
        <f>VLOOKUP(raw!M518,master!$B$2:$D$17,3,FALSE)</f>
        <v>44788</v>
      </c>
      <c r="P518">
        <f t="shared" si="234"/>
        <v>5</v>
      </c>
      <c r="Q518">
        <f t="shared" si="239"/>
        <v>3</v>
      </c>
      <c r="R518" s="209">
        <f t="shared" si="241"/>
        <v>44828.720138888886</v>
      </c>
      <c r="S518">
        <f t="shared" si="242"/>
        <v>39</v>
      </c>
    </row>
    <row r="519" spans="1:19">
      <c r="A519" s="319">
        <v>44823.726701388892</v>
      </c>
      <c r="B519" t="s">
        <v>326</v>
      </c>
      <c r="C519">
        <v>20</v>
      </c>
      <c r="D519">
        <v>1.085</v>
      </c>
      <c r="E519">
        <v>0.20399999999999999</v>
      </c>
      <c r="F519">
        <v>18.8</v>
      </c>
      <c r="G519">
        <v>65</v>
      </c>
      <c r="H519">
        <v>261</v>
      </c>
      <c r="I519" s="18">
        <f t="shared" si="235"/>
        <v>1085</v>
      </c>
      <c r="J519" t="str">
        <f t="shared" si="240"/>
        <v>02</v>
      </c>
      <c r="K519" t="str">
        <f t="shared" si="236"/>
        <v>J</v>
      </c>
      <c r="L519" t="str">
        <f t="shared" si="237"/>
        <v>C</v>
      </c>
      <c r="M519" t="str">
        <f t="shared" si="238"/>
        <v>09</v>
      </c>
      <c r="N519" t="str">
        <f t="shared" si="228"/>
        <v>M</v>
      </c>
      <c r="O519" s="8">
        <f>VLOOKUP(raw!M519,master!$B$2:$D$17,3,FALSE)</f>
        <v>44788</v>
      </c>
      <c r="P519">
        <f t="shared" si="234"/>
        <v>5</v>
      </c>
      <c r="Q519">
        <f t="shared" si="239"/>
        <v>2</v>
      </c>
      <c r="R519" s="209">
        <f t="shared" si="241"/>
        <v>44828.726701388892</v>
      </c>
      <c r="S519">
        <f t="shared" si="242"/>
        <v>39</v>
      </c>
    </row>
    <row r="520" spans="1:19">
      <c r="A520" s="319">
        <v>44824.232245370367</v>
      </c>
      <c r="B520" t="s">
        <v>231</v>
      </c>
      <c r="C520">
        <v>50</v>
      </c>
      <c r="D520">
        <v>0.64500000000000002</v>
      </c>
      <c r="E520">
        <v>0.04</v>
      </c>
      <c r="F520">
        <v>6.2</v>
      </c>
      <c r="G520">
        <v>88</v>
      </c>
      <c r="H520">
        <v>204</v>
      </c>
      <c r="I520" s="18">
        <f t="shared" si="235"/>
        <v>645</v>
      </c>
      <c r="J520" t="str">
        <f t="shared" si="240"/>
        <v>01</v>
      </c>
      <c r="K520" t="str">
        <f t="shared" si="236"/>
        <v>J</v>
      </c>
      <c r="L520" t="str">
        <f t="shared" si="237"/>
        <v>C</v>
      </c>
      <c r="M520" t="str">
        <f t="shared" si="238"/>
        <v>03</v>
      </c>
      <c r="N520" t="str">
        <f t="shared" ref="N520:N583" si="243">MID(B520,5,1)</f>
        <v>F</v>
      </c>
      <c r="O520" s="8">
        <f>VLOOKUP(raw!M520,master!$B$2:$D$17,3,FALSE)</f>
        <v>44781</v>
      </c>
      <c r="P520">
        <f t="shared" si="234"/>
        <v>6</v>
      </c>
      <c r="Q520">
        <f t="shared" si="239"/>
        <v>1</v>
      </c>
      <c r="R520" s="209">
        <f t="shared" si="241"/>
        <v>44828.232245370367</v>
      </c>
      <c r="S520">
        <f t="shared" si="242"/>
        <v>39</v>
      </c>
    </row>
    <row r="521" spans="1:19">
      <c r="A521" s="319">
        <v>44824.24486111111</v>
      </c>
      <c r="B521" t="s">
        <v>230</v>
      </c>
      <c r="C521">
        <v>51</v>
      </c>
      <c r="D521">
        <v>0.64600000000000002</v>
      </c>
      <c r="E521">
        <v>5.8000000000000003E-2</v>
      </c>
      <c r="F521">
        <v>9.1</v>
      </c>
      <c r="G521">
        <v>66.7</v>
      </c>
      <c r="H521">
        <v>283</v>
      </c>
      <c r="I521" s="18">
        <f t="shared" si="235"/>
        <v>646</v>
      </c>
      <c r="J521" t="str">
        <f t="shared" si="240"/>
        <v>02</v>
      </c>
      <c r="K521" t="str">
        <f t="shared" si="236"/>
        <v>J</v>
      </c>
      <c r="L521" t="str">
        <f t="shared" si="237"/>
        <v>C</v>
      </c>
      <c r="M521" t="str">
        <f t="shared" si="238"/>
        <v>03</v>
      </c>
      <c r="N521" t="str">
        <f t="shared" si="243"/>
        <v>F</v>
      </c>
      <c r="O521" s="8">
        <f>VLOOKUP(raw!M521,master!$B$2:$D$17,3,FALSE)</f>
        <v>44781</v>
      </c>
      <c r="P521">
        <f t="shared" si="234"/>
        <v>6</v>
      </c>
      <c r="Q521">
        <f t="shared" si="239"/>
        <v>2</v>
      </c>
      <c r="R521" s="209">
        <f t="shared" si="241"/>
        <v>44828.24486111111</v>
      </c>
      <c r="S521">
        <f t="shared" si="242"/>
        <v>39</v>
      </c>
    </row>
    <row r="522" spans="1:19">
      <c r="A522" s="319">
        <v>44824.254999999997</v>
      </c>
      <c r="B522" t="s">
        <v>229</v>
      </c>
      <c r="C522">
        <v>52</v>
      </c>
      <c r="D522">
        <v>0.623</v>
      </c>
      <c r="E522">
        <v>5.5E-2</v>
      </c>
      <c r="F522">
        <v>8.8000000000000007</v>
      </c>
      <c r="G522">
        <v>76.900000000000006</v>
      </c>
      <c r="H522">
        <v>286</v>
      </c>
      <c r="I522" s="18">
        <f t="shared" si="235"/>
        <v>623</v>
      </c>
      <c r="J522" t="str">
        <f t="shared" si="240"/>
        <v>03</v>
      </c>
      <c r="K522" t="str">
        <f t="shared" si="236"/>
        <v>J</v>
      </c>
      <c r="L522" t="str">
        <f t="shared" si="237"/>
        <v>C</v>
      </c>
      <c r="M522" t="str">
        <f t="shared" si="238"/>
        <v>03</v>
      </c>
      <c r="N522" t="str">
        <f t="shared" si="243"/>
        <v>F</v>
      </c>
      <c r="O522" s="8">
        <f>VLOOKUP(raw!M522,master!$B$2:$D$17,3,FALSE)</f>
        <v>44781</v>
      </c>
      <c r="P522">
        <f t="shared" si="234"/>
        <v>6</v>
      </c>
      <c r="Q522">
        <f t="shared" si="239"/>
        <v>3</v>
      </c>
      <c r="R522" s="209">
        <f t="shared" si="241"/>
        <v>44828.254999999997</v>
      </c>
      <c r="S522">
        <f t="shared" si="242"/>
        <v>39</v>
      </c>
    </row>
    <row r="523" spans="1:19">
      <c r="A523" s="319">
        <v>44824.2653587963</v>
      </c>
      <c r="B523" t="s">
        <v>228</v>
      </c>
      <c r="C523">
        <v>50</v>
      </c>
      <c r="D523">
        <v>0.61199999999999999</v>
      </c>
      <c r="E523">
        <v>5.6000000000000001E-2</v>
      </c>
      <c r="F523">
        <v>9.1</v>
      </c>
      <c r="G523">
        <v>78</v>
      </c>
      <c r="H523">
        <v>291</v>
      </c>
      <c r="I523" s="18">
        <f t="shared" si="235"/>
        <v>612</v>
      </c>
      <c r="J523" t="str">
        <f t="shared" si="240"/>
        <v>04</v>
      </c>
      <c r="K523" t="str">
        <f t="shared" si="236"/>
        <v>J</v>
      </c>
      <c r="L523" t="str">
        <f t="shared" si="237"/>
        <v>C</v>
      </c>
      <c r="M523" t="str">
        <f t="shared" si="238"/>
        <v>03</v>
      </c>
      <c r="N523" t="str">
        <f t="shared" si="243"/>
        <v>F</v>
      </c>
      <c r="O523" s="8">
        <f>VLOOKUP(raw!M523,master!$B$2:$D$17,3,FALSE)</f>
        <v>44781</v>
      </c>
      <c r="P523">
        <f t="shared" si="234"/>
        <v>6</v>
      </c>
      <c r="Q523">
        <f t="shared" si="239"/>
        <v>4</v>
      </c>
      <c r="R523" s="209">
        <f t="shared" si="241"/>
        <v>44828.2653587963</v>
      </c>
      <c r="S523">
        <f t="shared" si="242"/>
        <v>39</v>
      </c>
    </row>
    <row r="524" spans="1:19">
      <c r="A524" s="319">
        <v>44824.27584490741</v>
      </c>
      <c r="B524" t="s">
        <v>227</v>
      </c>
      <c r="C524">
        <v>50</v>
      </c>
      <c r="D524">
        <v>0.63500000000000001</v>
      </c>
      <c r="E524">
        <v>5.6000000000000001E-2</v>
      </c>
      <c r="F524">
        <v>9.1</v>
      </c>
      <c r="G524">
        <v>76</v>
      </c>
      <c r="H524">
        <v>288</v>
      </c>
      <c r="I524" s="18">
        <f t="shared" si="235"/>
        <v>635</v>
      </c>
      <c r="J524" t="str">
        <f t="shared" si="240"/>
        <v>05</v>
      </c>
      <c r="K524" t="str">
        <f t="shared" si="236"/>
        <v>J</v>
      </c>
      <c r="L524" t="str">
        <f t="shared" si="237"/>
        <v>C</v>
      </c>
      <c r="M524" t="str">
        <f t="shared" si="238"/>
        <v>03</v>
      </c>
      <c r="N524" t="str">
        <f t="shared" si="243"/>
        <v>F</v>
      </c>
      <c r="O524" s="8">
        <f>VLOOKUP(raw!M524,master!$B$2:$D$17,3,FALSE)</f>
        <v>44781</v>
      </c>
      <c r="P524">
        <f t="shared" si="234"/>
        <v>6</v>
      </c>
      <c r="Q524">
        <f t="shared" si="239"/>
        <v>5</v>
      </c>
      <c r="R524" s="209">
        <f t="shared" si="241"/>
        <v>44828.27584490741</v>
      </c>
      <c r="S524">
        <f t="shared" si="242"/>
        <v>39</v>
      </c>
    </row>
    <row r="525" spans="1:19">
      <c r="A525" s="319">
        <v>44825.285543981481</v>
      </c>
      <c r="B525" t="s">
        <v>226</v>
      </c>
      <c r="C525">
        <v>50</v>
      </c>
      <c r="D525">
        <v>0.71399999999999997</v>
      </c>
      <c r="E525">
        <v>4.9000000000000002E-2</v>
      </c>
      <c r="F525">
        <v>6.8</v>
      </c>
      <c r="G525">
        <v>78</v>
      </c>
      <c r="H525">
        <v>328</v>
      </c>
      <c r="I525" s="18">
        <f t="shared" si="235"/>
        <v>714</v>
      </c>
      <c r="J525" t="str">
        <f t="shared" si="240"/>
        <v>06</v>
      </c>
      <c r="K525" t="str">
        <f t="shared" si="236"/>
        <v>J</v>
      </c>
      <c r="L525" t="str">
        <f t="shared" si="237"/>
        <v>C</v>
      </c>
      <c r="M525" t="str">
        <f t="shared" si="238"/>
        <v>03</v>
      </c>
      <c r="N525" t="str">
        <f t="shared" si="243"/>
        <v>F</v>
      </c>
      <c r="O525" s="8">
        <f>VLOOKUP(raw!M525,master!$B$2:$D$17,3,FALSE)</f>
        <v>44781</v>
      </c>
      <c r="P525">
        <f t="shared" si="234"/>
        <v>6</v>
      </c>
      <c r="Q525">
        <f t="shared" si="239"/>
        <v>6</v>
      </c>
      <c r="R525" s="209">
        <f t="shared" si="241"/>
        <v>44828.285543981481</v>
      </c>
      <c r="S525">
        <f t="shared" si="242"/>
        <v>39</v>
      </c>
    </row>
    <row r="526" spans="1:19">
      <c r="A526" s="319">
        <v>44824.292372685188</v>
      </c>
      <c r="B526" t="s">
        <v>225</v>
      </c>
      <c r="C526">
        <v>50</v>
      </c>
      <c r="D526">
        <v>0.78200000000000003</v>
      </c>
      <c r="E526">
        <v>4.5999999999999999E-2</v>
      </c>
      <c r="F526">
        <v>5.9</v>
      </c>
      <c r="G526">
        <v>94</v>
      </c>
      <c r="H526">
        <v>345</v>
      </c>
      <c r="I526" s="18">
        <f t="shared" si="235"/>
        <v>782</v>
      </c>
      <c r="J526" t="str">
        <f t="shared" si="240"/>
        <v>07</v>
      </c>
      <c r="K526" t="str">
        <f t="shared" si="236"/>
        <v>J</v>
      </c>
      <c r="L526" t="str">
        <f t="shared" si="237"/>
        <v>C</v>
      </c>
      <c r="M526" t="str">
        <f t="shared" si="238"/>
        <v>03</v>
      </c>
      <c r="N526" t="str">
        <f t="shared" si="243"/>
        <v>F</v>
      </c>
      <c r="O526" s="8">
        <f>VLOOKUP(raw!M526,master!$B$2:$D$17,3,FALSE)</f>
        <v>44781</v>
      </c>
      <c r="P526">
        <f t="shared" si="234"/>
        <v>6</v>
      </c>
      <c r="Q526">
        <f t="shared" si="239"/>
        <v>7</v>
      </c>
      <c r="R526" s="209">
        <f t="shared" si="241"/>
        <v>44828.292372685188</v>
      </c>
      <c r="S526">
        <f t="shared" si="242"/>
        <v>39</v>
      </c>
    </row>
    <row r="527" spans="1:19">
      <c r="A527" s="319">
        <v>44824.300682870373</v>
      </c>
      <c r="B527" t="s">
        <v>224</v>
      </c>
      <c r="C527">
        <v>50</v>
      </c>
      <c r="D527">
        <v>0.78100000000000003</v>
      </c>
      <c r="E527">
        <v>0.05</v>
      </c>
      <c r="F527">
        <v>6.4</v>
      </c>
      <c r="G527">
        <v>94</v>
      </c>
      <c r="H527">
        <v>367</v>
      </c>
      <c r="I527" s="18">
        <f t="shared" si="235"/>
        <v>781</v>
      </c>
      <c r="J527" t="str">
        <f t="shared" si="240"/>
        <v>08</v>
      </c>
      <c r="K527" t="str">
        <f t="shared" si="236"/>
        <v>J</v>
      </c>
      <c r="L527" t="str">
        <f t="shared" si="237"/>
        <v>C</v>
      </c>
      <c r="M527" t="str">
        <f t="shared" si="238"/>
        <v>03</v>
      </c>
      <c r="N527" t="str">
        <f t="shared" si="243"/>
        <v>F</v>
      </c>
      <c r="O527" s="8">
        <f>VLOOKUP(raw!M527,master!$B$2:$D$17,3,FALSE)</f>
        <v>44781</v>
      </c>
      <c r="P527">
        <f t="shared" si="234"/>
        <v>6</v>
      </c>
      <c r="Q527">
        <f t="shared" si="239"/>
        <v>8</v>
      </c>
      <c r="R527" s="209">
        <f t="shared" si="241"/>
        <v>44828.300682870373</v>
      </c>
      <c r="S527">
        <f t="shared" si="242"/>
        <v>39</v>
      </c>
    </row>
    <row r="528" spans="1:19">
      <c r="A528" s="319">
        <v>44824.308368055557</v>
      </c>
      <c r="B528" t="s">
        <v>223</v>
      </c>
      <c r="C528">
        <v>51</v>
      </c>
      <c r="D528">
        <v>0.79400000000000004</v>
      </c>
      <c r="E528">
        <v>6.3E-2</v>
      </c>
      <c r="F528">
        <v>7.9</v>
      </c>
      <c r="G528">
        <v>78.400000000000006</v>
      </c>
      <c r="H528">
        <v>367</v>
      </c>
      <c r="I528" s="18">
        <f t="shared" si="235"/>
        <v>794</v>
      </c>
      <c r="J528" t="str">
        <f t="shared" si="240"/>
        <v>09</v>
      </c>
      <c r="K528" t="str">
        <f t="shared" si="236"/>
        <v>J</v>
      </c>
      <c r="L528" t="str">
        <f t="shared" si="237"/>
        <v>C</v>
      </c>
      <c r="M528" t="str">
        <f t="shared" si="238"/>
        <v>03</v>
      </c>
      <c r="N528" t="str">
        <f t="shared" si="243"/>
        <v>F</v>
      </c>
      <c r="O528" s="8">
        <f>VLOOKUP(raw!M528,master!$B$2:$D$17,3,FALSE)</f>
        <v>44781</v>
      </c>
      <c r="P528">
        <f t="shared" si="234"/>
        <v>6</v>
      </c>
      <c r="Q528">
        <f t="shared" si="239"/>
        <v>9</v>
      </c>
      <c r="R528" s="209">
        <f t="shared" si="241"/>
        <v>44828.308368055557</v>
      </c>
      <c r="S528">
        <f t="shared" si="242"/>
        <v>39</v>
      </c>
    </row>
    <row r="529" spans="1:19">
      <c r="A529" s="319">
        <v>44824.314027777778</v>
      </c>
      <c r="B529" t="s">
        <v>216</v>
      </c>
      <c r="C529">
        <v>50</v>
      </c>
      <c r="D529">
        <v>0.71399999999999997</v>
      </c>
      <c r="E529">
        <v>4.9000000000000002E-2</v>
      </c>
      <c r="F529">
        <v>6.8</v>
      </c>
      <c r="G529">
        <v>86</v>
      </c>
      <c r="H529">
        <v>316</v>
      </c>
      <c r="I529" s="18">
        <f t="shared" si="235"/>
        <v>714</v>
      </c>
      <c r="J529" t="str">
        <f t="shared" si="240"/>
        <v>16</v>
      </c>
      <c r="K529" t="str">
        <f t="shared" si="236"/>
        <v>J</v>
      </c>
      <c r="L529" t="str">
        <f t="shared" si="237"/>
        <v>C</v>
      </c>
      <c r="M529" t="str">
        <f t="shared" si="238"/>
        <v>03</v>
      </c>
      <c r="N529" t="str">
        <f t="shared" si="243"/>
        <v>F</v>
      </c>
      <c r="O529" s="8">
        <f>VLOOKUP(raw!M529,master!$B$2:$D$17,3,FALSE)</f>
        <v>44781</v>
      </c>
      <c r="P529">
        <f t="shared" si="234"/>
        <v>6</v>
      </c>
      <c r="Q529">
        <f t="shared" si="239"/>
        <v>16</v>
      </c>
      <c r="R529" s="209">
        <f t="shared" si="241"/>
        <v>44828.314027777778</v>
      </c>
      <c r="S529">
        <f t="shared" si="242"/>
        <v>39</v>
      </c>
    </row>
    <row r="530" spans="1:19">
      <c r="A530" s="319">
        <v>44824.316701388889</v>
      </c>
      <c r="B530" t="s">
        <v>222</v>
      </c>
      <c r="C530">
        <v>50</v>
      </c>
      <c r="D530">
        <v>0.84599999999999997</v>
      </c>
      <c r="E530">
        <v>4.8000000000000001E-2</v>
      </c>
      <c r="F530">
        <v>5.0999999999999996</v>
      </c>
      <c r="G530">
        <v>94</v>
      </c>
      <c r="H530">
        <v>263</v>
      </c>
      <c r="I530" s="18">
        <f t="shared" si="235"/>
        <v>846</v>
      </c>
      <c r="J530" t="str">
        <f t="shared" si="240"/>
        <v>10</v>
      </c>
      <c r="K530" t="str">
        <f t="shared" si="236"/>
        <v>J</v>
      </c>
      <c r="L530" t="str">
        <f t="shared" si="237"/>
        <v>C</v>
      </c>
      <c r="M530" t="str">
        <f t="shared" si="238"/>
        <v>03</v>
      </c>
      <c r="N530" t="str">
        <f t="shared" si="243"/>
        <v>F</v>
      </c>
      <c r="O530" s="8">
        <f>VLOOKUP(raw!M530,master!$B$2:$D$17,3,FALSE)</f>
        <v>44781</v>
      </c>
      <c r="P530">
        <f t="shared" si="234"/>
        <v>6</v>
      </c>
      <c r="Q530">
        <f t="shared" si="239"/>
        <v>10</v>
      </c>
      <c r="R530" s="209">
        <f t="shared" si="241"/>
        <v>44828.316701388889</v>
      </c>
      <c r="S530">
        <f t="shared" si="242"/>
        <v>39</v>
      </c>
    </row>
    <row r="531" spans="1:19">
      <c r="A531" s="319">
        <v>44824.32199074074</v>
      </c>
      <c r="B531" t="s">
        <v>217</v>
      </c>
      <c r="C531">
        <v>50</v>
      </c>
      <c r="D531">
        <v>0.73099999999999998</v>
      </c>
      <c r="E531">
        <v>4.8000000000000001E-2</v>
      </c>
      <c r="F531">
        <v>6.6</v>
      </c>
      <c r="G531">
        <v>94</v>
      </c>
      <c r="H531">
        <v>398</v>
      </c>
      <c r="I531" s="18">
        <f t="shared" si="235"/>
        <v>731</v>
      </c>
      <c r="J531" t="str">
        <f t="shared" si="240"/>
        <v>15</v>
      </c>
      <c r="K531" t="str">
        <f t="shared" si="236"/>
        <v>J</v>
      </c>
      <c r="L531" t="str">
        <f t="shared" si="237"/>
        <v>C</v>
      </c>
      <c r="M531" t="str">
        <f t="shared" si="238"/>
        <v>03</v>
      </c>
      <c r="N531" t="str">
        <f t="shared" si="243"/>
        <v>F</v>
      </c>
      <c r="O531" s="8">
        <f>VLOOKUP(raw!M531,master!$B$2:$D$17,3,FALSE)</f>
        <v>44781</v>
      </c>
      <c r="P531">
        <f t="shared" si="234"/>
        <v>6</v>
      </c>
      <c r="Q531">
        <f t="shared" si="239"/>
        <v>15</v>
      </c>
      <c r="R531" s="209">
        <f t="shared" si="241"/>
        <v>44828.32199074074</v>
      </c>
      <c r="S531">
        <f t="shared" si="242"/>
        <v>39</v>
      </c>
    </row>
    <row r="532" spans="1:19">
      <c r="A532" s="319">
        <v>44824.328472222223</v>
      </c>
      <c r="B532" t="s">
        <v>221</v>
      </c>
      <c r="C532">
        <v>49</v>
      </c>
      <c r="D532">
        <v>0.84</v>
      </c>
      <c r="E532">
        <v>0.05</v>
      </c>
      <c r="F532">
        <v>5.3</v>
      </c>
      <c r="G532">
        <v>91.8</v>
      </c>
      <c r="H532">
        <v>321</v>
      </c>
      <c r="I532" s="18">
        <f t="shared" si="235"/>
        <v>840</v>
      </c>
      <c r="J532" t="str">
        <f t="shared" si="240"/>
        <v>11</v>
      </c>
      <c r="K532" t="str">
        <f t="shared" si="236"/>
        <v>J</v>
      </c>
      <c r="L532" t="str">
        <f t="shared" si="237"/>
        <v>C</v>
      </c>
      <c r="M532" t="str">
        <f t="shared" si="238"/>
        <v>03</v>
      </c>
      <c r="N532" t="str">
        <f t="shared" si="243"/>
        <v>F</v>
      </c>
      <c r="O532" s="8">
        <f>VLOOKUP(raw!M532,master!$B$2:$D$17,3,FALSE)</f>
        <v>44781</v>
      </c>
      <c r="P532">
        <f t="shared" si="234"/>
        <v>6</v>
      </c>
      <c r="Q532">
        <f t="shared" si="239"/>
        <v>11</v>
      </c>
      <c r="R532" s="209">
        <f t="shared" si="241"/>
        <v>44828.328472222223</v>
      </c>
      <c r="S532">
        <f t="shared" si="242"/>
        <v>39</v>
      </c>
    </row>
    <row r="533" spans="1:19">
      <c r="A533" s="319">
        <v>44824.328599537039</v>
      </c>
      <c r="B533" t="s">
        <v>218</v>
      </c>
      <c r="C533">
        <v>50</v>
      </c>
      <c r="D533">
        <v>0.71</v>
      </c>
      <c r="E533">
        <v>0.04</v>
      </c>
      <c r="F533">
        <v>5.7</v>
      </c>
      <c r="G533">
        <v>94</v>
      </c>
      <c r="H533">
        <v>424</v>
      </c>
      <c r="I533" s="18">
        <f t="shared" si="235"/>
        <v>710</v>
      </c>
      <c r="J533" t="str">
        <f t="shared" si="240"/>
        <v>14</v>
      </c>
      <c r="K533" t="str">
        <f t="shared" si="236"/>
        <v>J</v>
      </c>
      <c r="L533" t="str">
        <f t="shared" si="237"/>
        <v>C</v>
      </c>
      <c r="M533" t="str">
        <f t="shared" si="238"/>
        <v>03</v>
      </c>
      <c r="N533" t="str">
        <f t="shared" si="243"/>
        <v>F</v>
      </c>
      <c r="O533" s="8">
        <f>VLOOKUP(raw!M533,master!$B$2:$D$17,3,FALSE)</f>
        <v>44781</v>
      </c>
      <c r="P533">
        <f t="shared" si="234"/>
        <v>6</v>
      </c>
      <c r="Q533">
        <f t="shared" si="239"/>
        <v>14</v>
      </c>
      <c r="R533" s="209">
        <f t="shared" si="241"/>
        <v>44828.328599537039</v>
      </c>
      <c r="S533">
        <f t="shared" si="242"/>
        <v>39</v>
      </c>
    </row>
    <row r="534" spans="1:19">
      <c r="A534" s="319">
        <v>44824.334687499999</v>
      </c>
      <c r="B534" t="s">
        <v>219</v>
      </c>
      <c r="C534">
        <v>50</v>
      </c>
      <c r="D534">
        <v>0.71599999999999997</v>
      </c>
      <c r="E534">
        <v>4.9000000000000002E-2</v>
      </c>
      <c r="F534">
        <v>6.9</v>
      </c>
      <c r="G534">
        <v>88</v>
      </c>
      <c r="H534">
        <v>447</v>
      </c>
      <c r="I534" s="18">
        <f t="shared" si="235"/>
        <v>716</v>
      </c>
      <c r="J534" t="str">
        <f t="shared" si="240"/>
        <v>13</v>
      </c>
      <c r="K534" t="str">
        <f t="shared" si="236"/>
        <v>J</v>
      </c>
      <c r="L534" t="str">
        <f t="shared" si="237"/>
        <v>C</v>
      </c>
      <c r="M534" t="str">
        <f t="shared" si="238"/>
        <v>03</v>
      </c>
      <c r="N534" t="str">
        <f t="shared" si="243"/>
        <v>F</v>
      </c>
      <c r="O534" s="8">
        <f>VLOOKUP(raw!M534,master!$B$2:$D$17,3,FALSE)</f>
        <v>44781</v>
      </c>
      <c r="P534">
        <f t="shared" ref="P534:P597" si="244">INT((A534-O534)/7)</f>
        <v>6</v>
      </c>
      <c r="Q534">
        <f t="shared" si="239"/>
        <v>13</v>
      </c>
      <c r="R534" s="209">
        <f t="shared" si="241"/>
        <v>44828.334687499999</v>
      </c>
      <c r="S534">
        <f t="shared" si="242"/>
        <v>39</v>
      </c>
    </row>
    <row r="535" spans="1:19">
      <c r="A535" s="320">
        <v>44824.33798611111</v>
      </c>
      <c r="B535" s="14" t="s">
        <v>220</v>
      </c>
      <c r="C535" s="14">
        <v>50</v>
      </c>
      <c r="D535" s="14">
        <v>0.72699999999999998</v>
      </c>
      <c r="E535" s="14">
        <v>4.7E-2</v>
      </c>
      <c r="F535" s="14">
        <v>6.4</v>
      </c>
      <c r="G535" s="14">
        <v>88</v>
      </c>
      <c r="H535" s="14">
        <v>330</v>
      </c>
      <c r="I535" s="18">
        <f t="shared" si="235"/>
        <v>727</v>
      </c>
      <c r="J535" t="str">
        <f t="shared" si="240"/>
        <v>12</v>
      </c>
      <c r="K535" t="str">
        <f t="shared" si="236"/>
        <v>J</v>
      </c>
      <c r="L535" t="str">
        <f t="shared" si="237"/>
        <v>C</v>
      </c>
      <c r="M535" t="str">
        <f t="shared" si="238"/>
        <v>03</v>
      </c>
      <c r="N535" t="str">
        <f t="shared" si="243"/>
        <v>F</v>
      </c>
      <c r="O535" s="8">
        <f>VLOOKUP(raw!M535,master!$B$2:$D$17,3,FALSE)</f>
        <v>44781</v>
      </c>
      <c r="P535">
        <f t="shared" si="244"/>
        <v>6</v>
      </c>
      <c r="Q535">
        <f t="shared" si="239"/>
        <v>12</v>
      </c>
      <c r="R535" s="209">
        <f t="shared" si="241"/>
        <v>44828.33798611111</v>
      </c>
      <c r="S535">
        <f t="shared" si="242"/>
        <v>39</v>
      </c>
    </row>
    <row r="536" spans="1:19">
      <c r="A536" s="320">
        <v>44824.289259259262</v>
      </c>
      <c r="B536" s="14" t="s">
        <v>210</v>
      </c>
      <c r="C536" s="14">
        <v>23</v>
      </c>
      <c r="D536" s="14">
        <v>0.8</v>
      </c>
      <c r="E536" s="14">
        <v>0.09</v>
      </c>
      <c r="F536" s="14">
        <v>11.2</v>
      </c>
      <c r="G536" s="14">
        <v>65.2</v>
      </c>
      <c r="H536" s="14">
        <v>222</v>
      </c>
      <c r="I536" s="18">
        <f t="shared" si="235"/>
        <v>800</v>
      </c>
      <c r="J536" t="str">
        <f t="shared" si="240"/>
        <v>02</v>
      </c>
      <c r="K536" t="str">
        <f t="shared" si="236"/>
        <v>J</v>
      </c>
      <c r="L536" t="str">
        <f t="shared" si="237"/>
        <v>C</v>
      </c>
      <c r="M536" t="str">
        <f t="shared" si="238"/>
        <v>03</v>
      </c>
      <c r="N536" t="str">
        <f t="shared" si="243"/>
        <v>M</v>
      </c>
      <c r="O536" s="8">
        <f>VLOOKUP(raw!M536,master!$B$2:$D$17,3,FALSE)</f>
        <v>44781</v>
      </c>
      <c r="P536">
        <f t="shared" si="244"/>
        <v>6</v>
      </c>
      <c r="Q536">
        <f t="shared" si="239"/>
        <v>2</v>
      </c>
      <c r="R536" s="209">
        <f t="shared" si="241"/>
        <v>44828.289259259262</v>
      </c>
      <c r="S536">
        <f t="shared" si="242"/>
        <v>39</v>
      </c>
    </row>
    <row r="537" spans="1:19">
      <c r="A537" s="320">
        <v>44824.294710648152</v>
      </c>
      <c r="B537" s="14" t="s">
        <v>211</v>
      </c>
      <c r="C537" s="14">
        <v>20</v>
      </c>
      <c r="D537" s="14">
        <v>0.86299999999999999</v>
      </c>
      <c r="E537" s="14">
        <v>7.0999999999999994E-2</v>
      </c>
      <c r="F537" s="14">
        <v>8.1999999999999993</v>
      </c>
      <c r="G537" s="14">
        <v>75</v>
      </c>
      <c r="H537" s="14">
        <v>290</v>
      </c>
      <c r="I537" s="18">
        <f t="shared" si="235"/>
        <v>863</v>
      </c>
      <c r="J537" t="str">
        <f t="shared" si="240"/>
        <v>03</v>
      </c>
      <c r="K537" t="str">
        <f t="shared" si="236"/>
        <v>J</v>
      </c>
      <c r="L537" t="str">
        <f t="shared" si="237"/>
        <v>C</v>
      </c>
      <c r="M537" t="str">
        <f t="shared" si="238"/>
        <v>03</v>
      </c>
      <c r="N537" t="str">
        <f t="shared" si="243"/>
        <v>M</v>
      </c>
      <c r="O537" s="8">
        <f>VLOOKUP(raw!M537,master!$B$2:$D$17,3,FALSE)</f>
        <v>44781</v>
      </c>
      <c r="P537">
        <f t="shared" si="244"/>
        <v>6</v>
      </c>
      <c r="Q537">
        <f t="shared" si="239"/>
        <v>3</v>
      </c>
      <c r="R537" s="209">
        <f t="shared" si="241"/>
        <v>44828.294710648152</v>
      </c>
      <c r="S537">
        <f t="shared" si="242"/>
        <v>39</v>
      </c>
    </row>
    <row r="538" spans="1:19">
      <c r="A538" s="320">
        <v>44824.298668981479</v>
      </c>
      <c r="B538" s="14" t="s">
        <v>212</v>
      </c>
      <c r="C538" s="14">
        <v>20</v>
      </c>
      <c r="D538" s="14">
        <v>0.86099999999999999</v>
      </c>
      <c r="E538" s="14">
        <v>6.5000000000000002E-2</v>
      </c>
      <c r="F538" s="14">
        <v>7.5</v>
      </c>
      <c r="G538" s="14">
        <v>85</v>
      </c>
      <c r="H538" s="14">
        <v>346</v>
      </c>
      <c r="I538" s="18">
        <f t="shared" si="235"/>
        <v>861</v>
      </c>
      <c r="J538" t="str">
        <f t="shared" si="240"/>
        <v>04</v>
      </c>
      <c r="K538" t="str">
        <f t="shared" si="236"/>
        <v>J</v>
      </c>
      <c r="L538" t="str">
        <f t="shared" si="237"/>
        <v>C</v>
      </c>
      <c r="M538" t="str">
        <f t="shared" si="238"/>
        <v>03</v>
      </c>
      <c r="N538" t="str">
        <f t="shared" si="243"/>
        <v>M</v>
      </c>
      <c r="O538" s="8">
        <f>VLOOKUP(raw!M538,master!$B$2:$D$17,3,FALSE)</f>
        <v>44781</v>
      </c>
      <c r="P538">
        <f t="shared" si="244"/>
        <v>6</v>
      </c>
      <c r="Q538">
        <f t="shared" si="239"/>
        <v>4</v>
      </c>
      <c r="R538" s="209">
        <f t="shared" si="241"/>
        <v>44828.298668981479</v>
      </c>
      <c r="S538">
        <f t="shared" si="242"/>
        <v>39</v>
      </c>
    </row>
    <row r="539" spans="1:19">
      <c r="A539" s="320">
        <v>44824.302731481483</v>
      </c>
      <c r="B539" s="14" t="s">
        <v>213</v>
      </c>
      <c r="C539" s="14">
        <v>20</v>
      </c>
      <c r="D539" s="14">
        <v>0.94599999999999995</v>
      </c>
      <c r="E539" s="14">
        <v>7.0999999999999994E-2</v>
      </c>
      <c r="F539" s="14">
        <v>7.5</v>
      </c>
      <c r="G539" s="14">
        <v>90</v>
      </c>
      <c r="H539" s="14">
        <v>393</v>
      </c>
      <c r="I539" s="18">
        <f t="shared" si="235"/>
        <v>946</v>
      </c>
      <c r="J539" t="str">
        <f t="shared" si="240"/>
        <v>05</v>
      </c>
      <c r="K539" t="str">
        <f t="shared" si="236"/>
        <v>J</v>
      </c>
      <c r="L539" t="str">
        <f t="shared" si="237"/>
        <v>C</v>
      </c>
      <c r="M539" t="str">
        <f t="shared" si="238"/>
        <v>03</v>
      </c>
      <c r="N539" t="str">
        <f t="shared" si="243"/>
        <v>M</v>
      </c>
      <c r="O539" s="8">
        <f>VLOOKUP(raw!M539,master!$B$2:$D$17,3,FALSE)</f>
        <v>44781</v>
      </c>
      <c r="P539">
        <f t="shared" si="244"/>
        <v>6</v>
      </c>
      <c r="Q539">
        <f t="shared" si="239"/>
        <v>5</v>
      </c>
      <c r="R539" s="209">
        <f t="shared" si="241"/>
        <v>44828.302731481483</v>
      </c>
      <c r="S539">
        <f t="shared" si="242"/>
        <v>39</v>
      </c>
    </row>
    <row r="540" spans="1:19">
      <c r="A540" s="320">
        <v>44824.305798611109</v>
      </c>
      <c r="B540" s="14" t="s">
        <v>214</v>
      </c>
      <c r="C540" s="14">
        <v>20</v>
      </c>
      <c r="D540" s="14">
        <v>1.03</v>
      </c>
      <c r="E540" s="14">
        <v>0.105</v>
      </c>
      <c r="F540" s="14">
        <v>10.199999999999999</v>
      </c>
      <c r="G540" s="14">
        <v>70</v>
      </c>
      <c r="H540" s="14">
        <v>287</v>
      </c>
      <c r="I540" s="18">
        <f t="shared" si="235"/>
        <v>1030</v>
      </c>
      <c r="J540" t="str">
        <f t="shared" si="240"/>
        <v>06</v>
      </c>
      <c r="K540" t="str">
        <f t="shared" si="236"/>
        <v>J</v>
      </c>
      <c r="L540" t="str">
        <f t="shared" si="237"/>
        <v>C</v>
      </c>
      <c r="M540" t="str">
        <f t="shared" si="238"/>
        <v>03</v>
      </c>
      <c r="N540" t="str">
        <f t="shared" si="243"/>
        <v>M</v>
      </c>
      <c r="O540" s="8">
        <f>VLOOKUP(raw!M540,master!$B$2:$D$17,3,FALSE)</f>
        <v>44781</v>
      </c>
      <c r="P540">
        <f t="shared" si="244"/>
        <v>6</v>
      </c>
      <c r="Q540">
        <f t="shared" si="239"/>
        <v>6</v>
      </c>
      <c r="R540" s="209">
        <f t="shared" si="241"/>
        <v>44828.305798611109</v>
      </c>
      <c r="S540">
        <f t="shared" si="242"/>
        <v>39</v>
      </c>
    </row>
    <row r="541" spans="1:19">
      <c r="A541" s="320">
        <v>44824.309606481482</v>
      </c>
      <c r="B541" s="14" t="s">
        <v>215</v>
      </c>
      <c r="C541" s="14">
        <v>20</v>
      </c>
      <c r="D541" s="14">
        <v>1.1279999999999999</v>
      </c>
      <c r="E541" s="14">
        <v>6.3E-2</v>
      </c>
      <c r="F541" s="14">
        <v>5.6</v>
      </c>
      <c r="G541" s="14">
        <v>90</v>
      </c>
      <c r="H541" s="14">
        <v>404</v>
      </c>
      <c r="I541" s="18">
        <f t="shared" si="235"/>
        <v>1128</v>
      </c>
      <c r="J541" t="str">
        <f t="shared" si="240"/>
        <v>07</v>
      </c>
      <c r="K541" t="str">
        <f t="shared" si="236"/>
        <v>J</v>
      </c>
      <c r="L541" t="str">
        <f t="shared" si="237"/>
        <v>C</v>
      </c>
      <c r="M541" t="str">
        <f t="shared" si="238"/>
        <v>03</v>
      </c>
      <c r="N541" t="str">
        <f t="shared" si="243"/>
        <v>M</v>
      </c>
      <c r="O541" s="8">
        <f>VLOOKUP(raw!M541,master!$B$2:$D$17,3,FALSE)</f>
        <v>44781</v>
      </c>
      <c r="P541">
        <f t="shared" si="244"/>
        <v>6</v>
      </c>
      <c r="Q541">
        <f t="shared" si="239"/>
        <v>7</v>
      </c>
      <c r="R541" s="209">
        <f t="shared" si="241"/>
        <v>44828.309606481482</v>
      </c>
      <c r="S541">
        <f t="shared" si="242"/>
        <v>39</v>
      </c>
    </row>
    <row r="542" spans="1:19">
      <c r="A542" s="320">
        <v>44826.380185185182</v>
      </c>
      <c r="B542" s="14" t="s">
        <v>360</v>
      </c>
      <c r="C542" s="14">
        <v>59</v>
      </c>
      <c r="D542" s="14">
        <v>0.61599999999999999</v>
      </c>
      <c r="E542" s="14">
        <v>8.4000000000000005E-2</v>
      </c>
      <c r="F542" s="14">
        <v>13.7</v>
      </c>
      <c r="G542" s="14">
        <v>42.4</v>
      </c>
      <c r="H542" s="14">
        <v>534</v>
      </c>
      <c r="I542" s="18">
        <f t="shared" si="235"/>
        <v>616</v>
      </c>
      <c r="J542" t="str">
        <f t="shared" si="240"/>
        <v>16</v>
      </c>
      <c r="K542" t="str">
        <f t="shared" si="236"/>
        <v>J</v>
      </c>
      <c r="L542" t="str">
        <f t="shared" si="237"/>
        <v>C</v>
      </c>
      <c r="M542" t="str">
        <f t="shared" si="238"/>
        <v>10</v>
      </c>
      <c r="N542" t="str">
        <f t="shared" si="243"/>
        <v>F</v>
      </c>
      <c r="O542" s="8">
        <f>VLOOKUP(raw!M542,master!$B$2:$D$17,3,FALSE)</f>
        <v>44791</v>
      </c>
      <c r="P542">
        <f t="shared" si="244"/>
        <v>5</v>
      </c>
      <c r="Q542">
        <f t="shared" si="239"/>
        <v>16</v>
      </c>
      <c r="R542" s="209">
        <f t="shared" si="241"/>
        <v>44828.380185185182</v>
      </c>
      <c r="S542">
        <f t="shared" si="242"/>
        <v>39</v>
      </c>
    </row>
    <row r="543" spans="1:19">
      <c r="A543" s="320">
        <v>44826.386446759258</v>
      </c>
      <c r="B543" s="14" t="s">
        <v>359</v>
      </c>
      <c r="C543" s="14">
        <v>60</v>
      </c>
      <c r="D543" s="14">
        <v>0.621</v>
      </c>
      <c r="E543" s="14">
        <v>7.6999999999999999E-2</v>
      </c>
      <c r="F543" s="14">
        <v>12.4</v>
      </c>
      <c r="G543" s="14">
        <v>55</v>
      </c>
      <c r="H543" s="14">
        <v>495</v>
      </c>
      <c r="I543" s="18">
        <f t="shared" si="235"/>
        <v>621</v>
      </c>
      <c r="J543" t="str">
        <f t="shared" si="240"/>
        <v>15</v>
      </c>
      <c r="K543" t="str">
        <f t="shared" si="236"/>
        <v>J</v>
      </c>
      <c r="L543" t="str">
        <f t="shared" si="237"/>
        <v>C</v>
      </c>
      <c r="M543" t="str">
        <f t="shared" si="238"/>
        <v>10</v>
      </c>
      <c r="N543" t="str">
        <f t="shared" si="243"/>
        <v>F</v>
      </c>
      <c r="O543" s="8">
        <f>VLOOKUP(raw!M543,master!$B$2:$D$17,3,FALSE)</f>
        <v>44791</v>
      </c>
      <c r="P543">
        <f t="shared" si="244"/>
        <v>5</v>
      </c>
      <c r="Q543">
        <f t="shared" si="239"/>
        <v>15</v>
      </c>
      <c r="R543" s="209">
        <f t="shared" si="241"/>
        <v>44828.386446759258</v>
      </c>
      <c r="S543">
        <f t="shared" si="242"/>
        <v>39</v>
      </c>
    </row>
    <row r="544" spans="1:19">
      <c r="A544" s="320">
        <v>44826.393287037034</v>
      </c>
      <c r="B544" s="14" t="s">
        <v>358</v>
      </c>
      <c r="C544" s="14">
        <v>60</v>
      </c>
      <c r="D544" s="14">
        <v>0.621</v>
      </c>
      <c r="E544" s="14">
        <v>7.4999999999999997E-2</v>
      </c>
      <c r="F544" s="14">
        <v>12</v>
      </c>
      <c r="G544" s="14">
        <v>55</v>
      </c>
      <c r="H544" s="14">
        <v>509</v>
      </c>
      <c r="I544" s="18">
        <f t="shared" si="235"/>
        <v>621</v>
      </c>
      <c r="J544" t="str">
        <f t="shared" si="240"/>
        <v>14</v>
      </c>
      <c r="K544" t="str">
        <f t="shared" si="236"/>
        <v>J</v>
      </c>
      <c r="L544" t="str">
        <f t="shared" si="237"/>
        <v>C</v>
      </c>
      <c r="M544" t="str">
        <f t="shared" si="238"/>
        <v>10</v>
      </c>
      <c r="N544" t="str">
        <f t="shared" si="243"/>
        <v>F</v>
      </c>
      <c r="O544" s="8">
        <f>VLOOKUP(raw!M544,master!$B$2:$D$17,3,FALSE)</f>
        <v>44791</v>
      </c>
      <c r="P544">
        <f t="shared" si="244"/>
        <v>5</v>
      </c>
      <c r="Q544">
        <f t="shared" si="239"/>
        <v>14</v>
      </c>
      <c r="R544" s="209">
        <f t="shared" si="241"/>
        <v>44828.393287037034</v>
      </c>
      <c r="S544">
        <f t="shared" si="242"/>
        <v>39</v>
      </c>
    </row>
    <row r="545" spans="1:19">
      <c r="A545" s="320">
        <v>44826.399502314816</v>
      </c>
      <c r="B545" s="14" t="s">
        <v>357</v>
      </c>
      <c r="C545" s="14">
        <v>60</v>
      </c>
      <c r="D545" s="14">
        <v>0.627</v>
      </c>
      <c r="E545" s="14">
        <v>7.9000000000000001E-2</v>
      </c>
      <c r="F545" s="14">
        <v>12.6</v>
      </c>
      <c r="G545" s="14">
        <v>61.7</v>
      </c>
      <c r="H545" s="14">
        <v>520</v>
      </c>
      <c r="I545" s="18">
        <f t="shared" si="235"/>
        <v>627</v>
      </c>
      <c r="J545" t="str">
        <f t="shared" si="240"/>
        <v>13</v>
      </c>
      <c r="K545" t="str">
        <f t="shared" si="236"/>
        <v>J</v>
      </c>
      <c r="L545" t="str">
        <f t="shared" si="237"/>
        <v>C</v>
      </c>
      <c r="M545" t="str">
        <f t="shared" si="238"/>
        <v>10</v>
      </c>
      <c r="N545" t="str">
        <f t="shared" si="243"/>
        <v>F</v>
      </c>
      <c r="O545" s="8">
        <f>VLOOKUP(raw!M545,master!$B$2:$D$17,3,FALSE)</f>
        <v>44791</v>
      </c>
      <c r="P545">
        <f t="shared" si="244"/>
        <v>5</v>
      </c>
      <c r="Q545">
        <f t="shared" si="239"/>
        <v>13</v>
      </c>
      <c r="R545" s="209">
        <f t="shared" si="241"/>
        <v>44828.399502314816</v>
      </c>
      <c r="S545">
        <f t="shared" si="242"/>
        <v>39</v>
      </c>
    </row>
    <row r="546" spans="1:19">
      <c r="A546" s="320">
        <v>44826.406782407408</v>
      </c>
      <c r="B546" s="14" t="s">
        <v>363</v>
      </c>
      <c r="C546" s="14">
        <v>60</v>
      </c>
      <c r="D546" s="14">
        <v>0.61099999999999999</v>
      </c>
      <c r="E546" s="14">
        <v>9.8000000000000004E-2</v>
      </c>
      <c r="F546" s="14">
        <v>16.100000000000001</v>
      </c>
      <c r="G546" s="14">
        <v>43.3</v>
      </c>
      <c r="H546" s="14">
        <v>432</v>
      </c>
      <c r="I546" s="18">
        <f t="shared" si="235"/>
        <v>611</v>
      </c>
      <c r="J546" t="str">
        <f t="shared" si="240"/>
        <v>12</v>
      </c>
      <c r="K546" t="str">
        <f t="shared" si="236"/>
        <v>J</v>
      </c>
      <c r="L546" t="str">
        <f t="shared" si="237"/>
        <v>C</v>
      </c>
      <c r="M546" t="str">
        <f t="shared" si="238"/>
        <v>10</v>
      </c>
      <c r="N546" t="str">
        <f t="shared" si="243"/>
        <v>F</v>
      </c>
      <c r="O546" s="8">
        <f>VLOOKUP(raw!M546,master!$B$2:$D$17,3,FALSE)</f>
        <v>44791</v>
      </c>
      <c r="P546">
        <f t="shared" si="244"/>
        <v>5</v>
      </c>
      <c r="Q546">
        <f t="shared" si="239"/>
        <v>12</v>
      </c>
      <c r="R546" s="209">
        <f t="shared" si="241"/>
        <v>44828.406782407408</v>
      </c>
      <c r="S546">
        <f t="shared" si="242"/>
        <v>39</v>
      </c>
    </row>
    <row r="547" spans="1:19">
      <c r="A547" s="320">
        <v>44826.414560185185</v>
      </c>
      <c r="B547" s="14" t="s">
        <v>362</v>
      </c>
      <c r="C547" s="14">
        <v>60</v>
      </c>
      <c r="D547" s="14">
        <v>0.60399999999999998</v>
      </c>
      <c r="E547" s="14">
        <v>7.9000000000000001E-2</v>
      </c>
      <c r="F547" s="14">
        <v>13.1</v>
      </c>
      <c r="G547" s="14">
        <v>55</v>
      </c>
      <c r="H547" s="14">
        <v>490</v>
      </c>
      <c r="I547" s="18">
        <f t="shared" si="235"/>
        <v>604</v>
      </c>
      <c r="J547" t="str">
        <f t="shared" si="240"/>
        <v>11</v>
      </c>
      <c r="K547" t="str">
        <f t="shared" si="236"/>
        <v>J</v>
      </c>
      <c r="L547" t="str">
        <f t="shared" si="237"/>
        <v>C</v>
      </c>
      <c r="M547" t="str">
        <f t="shared" si="238"/>
        <v>10</v>
      </c>
      <c r="N547" t="str">
        <f t="shared" si="243"/>
        <v>F</v>
      </c>
      <c r="O547" s="8">
        <f>VLOOKUP(raw!M547,master!$B$2:$D$17,3,FALSE)</f>
        <v>44791</v>
      </c>
      <c r="P547">
        <f t="shared" si="244"/>
        <v>5</v>
      </c>
      <c r="Q547">
        <f t="shared" si="239"/>
        <v>11</v>
      </c>
      <c r="R547" s="209">
        <f t="shared" si="241"/>
        <v>44828.414560185185</v>
      </c>
      <c r="S547">
        <f t="shared" si="242"/>
        <v>39</v>
      </c>
    </row>
    <row r="548" spans="1:19">
      <c r="A548" s="320">
        <v>44826.421932870369</v>
      </c>
      <c r="B548" s="14" t="s">
        <v>365</v>
      </c>
      <c r="C548" s="14">
        <v>60</v>
      </c>
      <c r="D548" s="14">
        <v>0.60299999999999998</v>
      </c>
      <c r="E548" s="14">
        <v>7.0000000000000007E-2</v>
      </c>
      <c r="F548" s="14">
        <v>11.6</v>
      </c>
      <c r="G548" s="14">
        <v>63.3</v>
      </c>
      <c r="H548" s="14">
        <v>522</v>
      </c>
      <c r="I548" s="18">
        <f t="shared" si="235"/>
        <v>603</v>
      </c>
      <c r="J548" t="str">
        <f t="shared" si="240"/>
        <v>10</v>
      </c>
      <c r="K548" t="str">
        <f t="shared" si="236"/>
        <v>J</v>
      </c>
      <c r="L548" t="str">
        <f t="shared" si="237"/>
        <v>C</v>
      </c>
      <c r="M548" t="str">
        <f t="shared" si="238"/>
        <v>10</v>
      </c>
      <c r="N548" t="str">
        <f t="shared" si="243"/>
        <v>F</v>
      </c>
      <c r="O548" s="8">
        <f>VLOOKUP(raw!M548,master!$B$2:$D$17,3,FALSE)</f>
        <v>44791</v>
      </c>
      <c r="P548">
        <f t="shared" si="244"/>
        <v>5</v>
      </c>
      <c r="Q548">
        <f t="shared" si="239"/>
        <v>10</v>
      </c>
      <c r="R548" s="209">
        <f t="shared" si="241"/>
        <v>44828.421932870369</v>
      </c>
      <c r="S548">
        <f t="shared" si="242"/>
        <v>39</v>
      </c>
    </row>
    <row r="549" spans="1:19">
      <c r="A549" s="320">
        <v>44826.428078703706</v>
      </c>
      <c r="B549" s="14" t="s">
        <v>364</v>
      </c>
      <c r="C549" s="14">
        <v>60</v>
      </c>
      <c r="D549" s="14">
        <v>0.626</v>
      </c>
      <c r="E549" s="14">
        <v>7.6999999999999999E-2</v>
      </c>
      <c r="F549" s="14">
        <v>12.3</v>
      </c>
      <c r="G549" s="14">
        <v>50</v>
      </c>
      <c r="H549" s="14">
        <v>455</v>
      </c>
      <c r="I549" s="18">
        <f t="shared" si="235"/>
        <v>626</v>
      </c>
      <c r="J549" t="str">
        <f t="shared" si="240"/>
        <v>09</v>
      </c>
      <c r="K549" t="str">
        <f t="shared" si="236"/>
        <v>J</v>
      </c>
      <c r="L549" t="str">
        <f t="shared" si="237"/>
        <v>C</v>
      </c>
      <c r="M549" t="str">
        <f t="shared" si="238"/>
        <v>10</v>
      </c>
      <c r="N549" t="str">
        <f t="shared" si="243"/>
        <v>F</v>
      </c>
      <c r="O549" s="8">
        <f>VLOOKUP(raw!M549,master!$B$2:$D$17,3,FALSE)</f>
        <v>44791</v>
      </c>
      <c r="P549">
        <f t="shared" si="244"/>
        <v>5</v>
      </c>
      <c r="Q549">
        <f t="shared" si="239"/>
        <v>9</v>
      </c>
      <c r="R549" s="209">
        <f t="shared" si="241"/>
        <v>44828.428078703706</v>
      </c>
      <c r="S549">
        <f t="shared" si="242"/>
        <v>39</v>
      </c>
    </row>
    <row r="550" spans="1:19">
      <c r="A550" s="320">
        <v>44826.435694444444</v>
      </c>
      <c r="B550" s="14" t="s">
        <v>354</v>
      </c>
      <c r="C550" s="14">
        <v>60</v>
      </c>
      <c r="D550" s="14">
        <v>0.61599999999999999</v>
      </c>
      <c r="E550" s="14">
        <v>6.6000000000000003E-2</v>
      </c>
      <c r="F550" s="14">
        <v>10.8</v>
      </c>
      <c r="G550" s="14">
        <v>63.3</v>
      </c>
      <c r="H550" s="14">
        <v>532</v>
      </c>
      <c r="I550" s="18">
        <f t="shared" si="235"/>
        <v>616</v>
      </c>
      <c r="J550" t="str">
        <f t="shared" si="240"/>
        <v>08</v>
      </c>
      <c r="K550" t="str">
        <f t="shared" si="236"/>
        <v>J</v>
      </c>
      <c r="L550" t="str">
        <f t="shared" si="237"/>
        <v>C</v>
      </c>
      <c r="M550" t="str">
        <f t="shared" si="238"/>
        <v>10</v>
      </c>
      <c r="N550" t="str">
        <f t="shared" si="243"/>
        <v>F</v>
      </c>
      <c r="O550" s="8">
        <f>VLOOKUP(raw!M550,master!$B$2:$D$17,3,FALSE)</f>
        <v>44791</v>
      </c>
      <c r="P550">
        <f t="shared" si="244"/>
        <v>5</v>
      </c>
      <c r="Q550">
        <f t="shared" si="239"/>
        <v>8</v>
      </c>
      <c r="R550" s="209">
        <f t="shared" si="241"/>
        <v>44828.435694444444</v>
      </c>
      <c r="S550">
        <f t="shared" si="242"/>
        <v>39</v>
      </c>
    </row>
    <row r="551" spans="1:19">
      <c r="A551" s="320">
        <v>44826.442129629628</v>
      </c>
      <c r="B551" s="14" t="s">
        <v>353</v>
      </c>
      <c r="C551" s="14">
        <v>60</v>
      </c>
      <c r="D551" s="14">
        <v>0.62</v>
      </c>
      <c r="E551" s="14">
        <v>7.9000000000000001E-2</v>
      </c>
      <c r="F551" s="14">
        <v>12.8</v>
      </c>
      <c r="G551" s="14">
        <v>53.3</v>
      </c>
      <c r="H551" s="14">
        <v>540</v>
      </c>
      <c r="I551" s="18">
        <f t="shared" si="235"/>
        <v>620</v>
      </c>
      <c r="J551" t="str">
        <f t="shared" si="240"/>
        <v>07</v>
      </c>
      <c r="K551" t="str">
        <f t="shared" si="236"/>
        <v>J</v>
      </c>
      <c r="L551" t="str">
        <f t="shared" si="237"/>
        <v>C</v>
      </c>
      <c r="M551" t="str">
        <f t="shared" si="238"/>
        <v>10</v>
      </c>
      <c r="N551" t="str">
        <f t="shared" si="243"/>
        <v>F</v>
      </c>
      <c r="O551" s="8">
        <f>VLOOKUP(raw!M551,master!$B$2:$D$17,3,FALSE)</f>
        <v>44791</v>
      </c>
      <c r="P551">
        <f t="shared" si="244"/>
        <v>5</v>
      </c>
      <c r="Q551">
        <f t="shared" si="239"/>
        <v>7</v>
      </c>
      <c r="R551" s="209">
        <f t="shared" si="241"/>
        <v>44828.442129629628</v>
      </c>
      <c r="S551">
        <f t="shared" si="242"/>
        <v>39</v>
      </c>
    </row>
    <row r="552" spans="1:19">
      <c r="A552" s="319">
        <v>44826.448819444442</v>
      </c>
      <c r="B552" t="s">
        <v>352</v>
      </c>
      <c r="C552">
        <v>60</v>
      </c>
      <c r="D552">
        <v>0.621</v>
      </c>
      <c r="E552">
        <v>8.3000000000000004E-2</v>
      </c>
      <c r="F552">
        <v>13.3</v>
      </c>
      <c r="G552">
        <v>48.3</v>
      </c>
      <c r="H552">
        <v>541</v>
      </c>
      <c r="I552" s="18">
        <f t="shared" si="235"/>
        <v>621</v>
      </c>
      <c r="J552" t="str">
        <f t="shared" si="240"/>
        <v>06</v>
      </c>
      <c r="K552" t="str">
        <f t="shared" si="236"/>
        <v>J</v>
      </c>
      <c r="L552" t="str">
        <f t="shared" si="237"/>
        <v>C</v>
      </c>
      <c r="M552" t="str">
        <f t="shared" si="238"/>
        <v>10</v>
      </c>
      <c r="N552" t="str">
        <f t="shared" si="243"/>
        <v>F</v>
      </c>
      <c r="O552" s="8">
        <f>VLOOKUP(raw!M552,master!$B$2:$D$17,3,FALSE)</f>
        <v>44791</v>
      </c>
      <c r="P552">
        <f t="shared" si="244"/>
        <v>5</v>
      </c>
      <c r="Q552">
        <f t="shared" si="239"/>
        <v>6</v>
      </c>
      <c r="R552" s="209">
        <f t="shared" si="241"/>
        <v>44828.448819444442</v>
      </c>
      <c r="S552">
        <f t="shared" si="242"/>
        <v>39</v>
      </c>
    </row>
    <row r="553" spans="1:19">
      <c r="A553" s="319">
        <v>44826.454884259256</v>
      </c>
      <c r="B553" t="s">
        <v>351</v>
      </c>
      <c r="C553">
        <v>60</v>
      </c>
      <c r="D553">
        <v>0.61399999999999999</v>
      </c>
      <c r="E553">
        <v>6.9000000000000006E-2</v>
      </c>
      <c r="F553">
        <v>11.2</v>
      </c>
      <c r="G553">
        <v>63.3</v>
      </c>
      <c r="H553">
        <v>545</v>
      </c>
      <c r="I553" s="18">
        <f t="shared" ref="I553:I616" si="245">D553*1000</f>
        <v>614</v>
      </c>
      <c r="J553" t="str">
        <f t="shared" si="240"/>
        <v>05</v>
      </c>
      <c r="K553" t="str">
        <f t="shared" si="236"/>
        <v>J</v>
      </c>
      <c r="L553" t="str">
        <f t="shared" si="237"/>
        <v>C</v>
      </c>
      <c r="M553" t="str">
        <f t="shared" si="238"/>
        <v>10</v>
      </c>
      <c r="N553" t="str">
        <f t="shared" si="243"/>
        <v>F</v>
      </c>
      <c r="O553" s="8">
        <f>VLOOKUP(raw!M553,master!$B$2:$D$17,3,FALSE)</f>
        <v>44791</v>
      </c>
      <c r="P553">
        <f t="shared" si="244"/>
        <v>5</v>
      </c>
      <c r="Q553">
        <f t="shared" si="239"/>
        <v>5</v>
      </c>
      <c r="R553" s="209">
        <f t="shared" si="241"/>
        <v>44828.454884259256</v>
      </c>
      <c r="S553">
        <f t="shared" si="242"/>
        <v>39</v>
      </c>
    </row>
    <row r="554" spans="1:19">
      <c r="A554" s="319">
        <v>44826.461331018516</v>
      </c>
      <c r="B554" t="s">
        <v>350</v>
      </c>
      <c r="C554">
        <v>60</v>
      </c>
      <c r="D554">
        <v>0.61</v>
      </c>
      <c r="E554">
        <v>8.8999999999999996E-2</v>
      </c>
      <c r="F554">
        <v>14.6</v>
      </c>
      <c r="G554">
        <v>53.3</v>
      </c>
      <c r="H554">
        <v>561</v>
      </c>
      <c r="I554" s="18">
        <f t="shared" si="245"/>
        <v>610</v>
      </c>
      <c r="J554" t="str">
        <f t="shared" si="240"/>
        <v>04</v>
      </c>
      <c r="K554" t="str">
        <f t="shared" si="236"/>
        <v>J</v>
      </c>
      <c r="L554" t="str">
        <f t="shared" si="237"/>
        <v>C</v>
      </c>
      <c r="M554" t="str">
        <f t="shared" si="238"/>
        <v>10</v>
      </c>
      <c r="N554" t="str">
        <f t="shared" si="243"/>
        <v>F</v>
      </c>
      <c r="O554" s="8">
        <f>VLOOKUP(raw!M554,master!$B$2:$D$17,3,FALSE)</f>
        <v>44791</v>
      </c>
      <c r="P554">
        <f t="shared" si="244"/>
        <v>5</v>
      </c>
      <c r="Q554">
        <f t="shared" si="239"/>
        <v>4</v>
      </c>
      <c r="R554" s="209">
        <f t="shared" si="241"/>
        <v>44828.461331018516</v>
      </c>
      <c r="S554">
        <f t="shared" si="242"/>
        <v>39</v>
      </c>
    </row>
    <row r="555" spans="1:19">
      <c r="A555" s="319">
        <v>44826.468287037038</v>
      </c>
      <c r="B555" t="s">
        <v>349</v>
      </c>
      <c r="C555">
        <v>60</v>
      </c>
      <c r="D555">
        <v>0.6</v>
      </c>
      <c r="E555">
        <v>6.6000000000000003E-2</v>
      </c>
      <c r="F555">
        <v>11</v>
      </c>
      <c r="G555">
        <v>68.3</v>
      </c>
      <c r="H555">
        <v>447</v>
      </c>
      <c r="I555" s="18">
        <f t="shared" si="245"/>
        <v>600</v>
      </c>
      <c r="J555" t="str">
        <f t="shared" si="240"/>
        <v>03</v>
      </c>
      <c r="K555" t="str">
        <f t="shared" ref="K555:K576" si="246">LEFT(B555,1)</f>
        <v>J</v>
      </c>
      <c r="L555" t="str">
        <f t="shared" ref="L555:L576" si="247">MID(B555,2,1)</f>
        <v>C</v>
      </c>
      <c r="M555" t="str">
        <f t="shared" ref="M555:M618" si="248">MID(B555,3,2)</f>
        <v>10</v>
      </c>
      <c r="N555" t="str">
        <f t="shared" si="243"/>
        <v>F</v>
      </c>
      <c r="O555" s="8">
        <f>VLOOKUP(raw!M555,master!$B$2:$D$17,3,FALSE)</f>
        <v>44791</v>
      </c>
      <c r="P555">
        <f t="shared" si="244"/>
        <v>5</v>
      </c>
      <c r="Q555">
        <f t="shared" ref="Q555:Q576" si="249">VALUE(J555)</f>
        <v>3</v>
      </c>
      <c r="R555" s="209">
        <f t="shared" si="241"/>
        <v>44828.468287037038</v>
      </c>
      <c r="S555">
        <f t="shared" si="242"/>
        <v>39</v>
      </c>
    </row>
    <row r="556" spans="1:19">
      <c r="A556" s="319">
        <v>44826.476400462961</v>
      </c>
      <c r="B556" t="s">
        <v>348</v>
      </c>
      <c r="C556">
        <v>60</v>
      </c>
      <c r="D556">
        <v>0.59199999999999997</v>
      </c>
      <c r="E556">
        <v>9.9000000000000005E-2</v>
      </c>
      <c r="F556">
        <v>16.7</v>
      </c>
      <c r="G556">
        <v>45</v>
      </c>
      <c r="H556">
        <v>447</v>
      </c>
      <c r="I556" s="18">
        <f t="shared" si="245"/>
        <v>592</v>
      </c>
      <c r="J556" t="str">
        <f t="shared" si="240"/>
        <v>02</v>
      </c>
      <c r="K556" t="str">
        <f t="shared" si="246"/>
        <v>J</v>
      </c>
      <c r="L556" t="str">
        <f t="shared" si="247"/>
        <v>C</v>
      </c>
      <c r="M556" t="str">
        <f t="shared" si="248"/>
        <v>10</v>
      </c>
      <c r="N556" t="str">
        <f t="shared" si="243"/>
        <v>F</v>
      </c>
      <c r="O556" s="8">
        <f>VLOOKUP(raw!M556,master!$B$2:$D$17,3,FALSE)</f>
        <v>44791</v>
      </c>
      <c r="P556">
        <f t="shared" si="244"/>
        <v>5</v>
      </c>
      <c r="Q556">
        <f t="shared" si="249"/>
        <v>2</v>
      </c>
      <c r="R556" s="209">
        <f t="shared" si="241"/>
        <v>44828.476400462961</v>
      </c>
      <c r="S556">
        <f t="shared" si="242"/>
        <v>39</v>
      </c>
    </row>
    <row r="557" spans="1:19">
      <c r="A557" s="319">
        <v>44826.483993055554</v>
      </c>
      <c r="B557" t="s">
        <v>347</v>
      </c>
      <c r="C557">
        <v>60</v>
      </c>
      <c r="D557">
        <v>0.61</v>
      </c>
      <c r="E557">
        <v>8.3000000000000004E-2</v>
      </c>
      <c r="F557">
        <v>13.7</v>
      </c>
      <c r="G557">
        <v>51.7</v>
      </c>
      <c r="H557">
        <v>516</v>
      </c>
      <c r="I557" s="18">
        <f t="shared" si="245"/>
        <v>610</v>
      </c>
      <c r="J557" t="str">
        <f t="shared" si="240"/>
        <v>01</v>
      </c>
      <c r="K557" t="str">
        <f t="shared" si="246"/>
        <v>J</v>
      </c>
      <c r="L557" t="str">
        <f t="shared" si="247"/>
        <v>C</v>
      </c>
      <c r="M557" t="str">
        <f t="shared" si="248"/>
        <v>10</v>
      </c>
      <c r="N557" t="str">
        <f t="shared" si="243"/>
        <v>F</v>
      </c>
      <c r="O557" s="8">
        <f>VLOOKUP(raw!M557,master!$B$2:$D$17,3,FALSE)</f>
        <v>44791</v>
      </c>
      <c r="P557">
        <f t="shared" si="244"/>
        <v>5</v>
      </c>
      <c r="Q557">
        <f t="shared" si="249"/>
        <v>1</v>
      </c>
      <c r="R557" s="209">
        <f t="shared" si="241"/>
        <v>44828.483993055554</v>
      </c>
      <c r="S557">
        <f t="shared" si="242"/>
        <v>39</v>
      </c>
    </row>
    <row r="558" spans="1:19">
      <c r="A558" s="319">
        <v>44826.362951388888</v>
      </c>
      <c r="B558" t="s">
        <v>368</v>
      </c>
      <c r="C558">
        <v>19</v>
      </c>
      <c r="D558">
        <v>0.81</v>
      </c>
      <c r="E558">
        <v>0.151</v>
      </c>
      <c r="F558">
        <v>18.7</v>
      </c>
      <c r="G558">
        <v>15.8</v>
      </c>
      <c r="H558">
        <v>354</v>
      </c>
      <c r="I558" s="18">
        <f t="shared" si="245"/>
        <v>810</v>
      </c>
      <c r="J558" t="str">
        <f t="shared" si="240"/>
        <v>02</v>
      </c>
      <c r="K558" t="str">
        <f t="shared" si="246"/>
        <v>J</v>
      </c>
      <c r="L558" t="str">
        <f t="shared" si="247"/>
        <v>C</v>
      </c>
      <c r="M558" t="str">
        <f t="shared" si="248"/>
        <v>10</v>
      </c>
      <c r="N558" t="str">
        <f t="shared" si="243"/>
        <v>M</v>
      </c>
      <c r="O558" s="8">
        <f>VLOOKUP(raw!M558,master!$B$2:$D$17,3,FALSE)</f>
        <v>44791</v>
      </c>
      <c r="P558">
        <f t="shared" si="244"/>
        <v>5</v>
      </c>
      <c r="Q558">
        <f t="shared" si="249"/>
        <v>2</v>
      </c>
      <c r="R558" s="209">
        <f t="shared" si="241"/>
        <v>44828.362951388888</v>
      </c>
      <c r="S558">
        <f t="shared" si="242"/>
        <v>39</v>
      </c>
    </row>
    <row r="559" spans="1:19">
      <c r="A559" s="319">
        <v>44826.366041666668</v>
      </c>
      <c r="B559" t="s">
        <v>367</v>
      </c>
      <c r="C559">
        <v>20</v>
      </c>
      <c r="D559">
        <v>0.78500000000000003</v>
      </c>
      <c r="E559">
        <v>0.109</v>
      </c>
      <c r="F559">
        <v>13.9</v>
      </c>
      <c r="G559">
        <v>60</v>
      </c>
      <c r="H559">
        <v>409</v>
      </c>
      <c r="I559" s="18">
        <f t="shared" si="245"/>
        <v>785</v>
      </c>
      <c r="J559" t="str">
        <f t="shared" si="240"/>
        <v>03</v>
      </c>
      <c r="K559" t="str">
        <f t="shared" si="246"/>
        <v>J</v>
      </c>
      <c r="L559" t="str">
        <f t="shared" si="247"/>
        <v>C</v>
      </c>
      <c r="M559" t="str">
        <f t="shared" si="248"/>
        <v>10</v>
      </c>
      <c r="N559" t="str">
        <f t="shared" si="243"/>
        <v>M</v>
      </c>
      <c r="O559" s="8">
        <f>VLOOKUP(raw!M559,master!$B$2:$D$17,3,FALSE)</f>
        <v>44791</v>
      </c>
      <c r="P559">
        <f t="shared" si="244"/>
        <v>5</v>
      </c>
      <c r="Q559">
        <f t="shared" si="249"/>
        <v>3</v>
      </c>
      <c r="R559" s="209">
        <f t="shared" si="241"/>
        <v>44828.366041666668</v>
      </c>
      <c r="S559">
        <f t="shared" si="242"/>
        <v>39</v>
      </c>
    </row>
    <row r="560" spans="1:19">
      <c r="A560" s="319">
        <v>44826.368668981479</v>
      </c>
      <c r="B560" t="s">
        <v>366</v>
      </c>
      <c r="C560">
        <v>20</v>
      </c>
      <c r="D560">
        <v>0.79900000000000004</v>
      </c>
      <c r="E560">
        <v>7.9000000000000001E-2</v>
      </c>
      <c r="F560">
        <v>9.9</v>
      </c>
      <c r="G560">
        <v>65</v>
      </c>
      <c r="H560">
        <v>424</v>
      </c>
      <c r="I560" s="18">
        <f t="shared" si="245"/>
        <v>799</v>
      </c>
      <c r="J560" t="str">
        <f t="shared" si="240"/>
        <v>04</v>
      </c>
      <c r="K560" t="str">
        <f t="shared" si="246"/>
        <v>J</v>
      </c>
      <c r="L560" t="str">
        <f t="shared" si="247"/>
        <v>C</v>
      </c>
      <c r="M560" t="str">
        <f t="shared" si="248"/>
        <v>10</v>
      </c>
      <c r="N560" t="str">
        <f t="shared" si="243"/>
        <v>M</v>
      </c>
      <c r="O560" s="8">
        <f>VLOOKUP(raw!M560,master!$B$2:$D$17,3,FALSE)</f>
        <v>44791</v>
      </c>
      <c r="P560">
        <f t="shared" si="244"/>
        <v>5</v>
      </c>
      <c r="Q560">
        <f t="shared" si="249"/>
        <v>4</v>
      </c>
      <c r="R560" s="209">
        <f t="shared" si="241"/>
        <v>44828.368668981479</v>
      </c>
      <c r="S560">
        <f t="shared" si="242"/>
        <v>39</v>
      </c>
    </row>
    <row r="561" spans="1:19">
      <c r="A561" s="319">
        <v>44826.371400462966</v>
      </c>
      <c r="B561" t="s">
        <v>355</v>
      </c>
      <c r="C561">
        <v>20</v>
      </c>
      <c r="D561">
        <v>0.84199999999999997</v>
      </c>
      <c r="E561">
        <v>0.105</v>
      </c>
      <c r="F561">
        <v>12.4</v>
      </c>
      <c r="G561">
        <v>60</v>
      </c>
      <c r="H561">
        <v>456</v>
      </c>
      <c r="I561" s="18">
        <f t="shared" si="245"/>
        <v>842</v>
      </c>
      <c r="J561" t="str">
        <f t="shared" si="240"/>
        <v>05</v>
      </c>
      <c r="K561" t="str">
        <f t="shared" si="246"/>
        <v>J</v>
      </c>
      <c r="L561" t="str">
        <f t="shared" si="247"/>
        <v>C</v>
      </c>
      <c r="M561" t="str">
        <f t="shared" si="248"/>
        <v>10</v>
      </c>
      <c r="N561" t="str">
        <f t="shared" si="243"/>
        <v>M</v>
      </c>
      <c r="O561" s="8">
        <f>VLOOKUP(raw!M561,master!$B$2:$D$17,3,FALSE)</f>
        <v>44791</v>
      </c>
      <c r="P561">
        <f t="shared" si="244"/>
        <v>5</v>
      </c>
      <c r="Q561">
        <f t="shared" si="249"/>
        <v>5</v>
      </c>
      <c r="R561" s="209">
        <f t="shared" si="241"/>
        <v>44828.371400462966</v>
      </c>
      <c r="S561">
        <f t="shared" si="242"/>
        <v>39</v>
      </c>
    </row>
    <row r="562" spans="1:19">
      <c r="A562" s="319">
        <v>44826.374085648145</v>
      </c>
      <c r="B562" t="s">
        <v>361</v>
      </c>
      <c r="C562">
        <v>20</v>
      </c>
      <c r="D562">
        <v>0.83599999999999997</v>
      </c>
      <c r="E562">
        <v>0.13600000000000001</v>
      </c>
      <c r="F562">
        <v>16.3</v>
      </c>
      <c r="G562">
        <v>45</v>
      </c>
      <c r="H562">
        <v>439</v>
      </c>
      <c r="I562" s="18">
        <f t="shared" si="245"/>
        <v>836</v>
      </c>
      <c r="J562" t="str">
        <f t="shared" si="240"/>
        <v>06</v>
      </c>
      <c r="K562" t="str">
        <f t="shared" si="246"/>
        <v>J</v>
      </c>
      <c r="L562" t="str">
        <f t="shared" si="247"/>
        <v>C</v>
      </c>
      <c r="M562" t="str">
        <f t="shared" si="248"/>
        <v>10</v>
      </c>
      <c r="N562" t="str">
        <f t="shared" si="243"/>
        <v>M</v>
      </c>
      <c r="O562" s="8">
        <f>VLOOKUP(raw!M562,master!$B$2:$D$17,3,FALSE)</f>
        <v>44791</v>
      </c>
      <c r="P562">
        <f t="shared" si="244"/>
        <v>5</v>
      </c>
      <c r="Q562">
        <f t="shared" si="249"/>
        <v>6</v>
      </c>
      <c r="R562" s="209">
        <f t="shared" si="241"/>
        <v>44828.374085648145</v>
      </c>
      <c r="S562">
        <f t="shared" si="242"/>
        <v>39</v>
      </c>
    </row>
    <row r="563" spans="1:19">
      <c r="A563" s="319">
        <v>44826.376574074071</v>
      </c>
      <c r="B563" t="s">
        <v>356</v>
      </c>
      <c r="C563">
        <v>20</v>
      </c>
      <c r="D563">
        <v>0.84299999999999997</v>
      </c>
      <c r="E563">
        <v>7.6999999999999999E-2</v>
      </c>
      <c r="F563">
        <v>9.1</v>
      </c>
      <c r="G563">
        <v>70</v>
      </c>
      <c r="H563">
        <v>477</v>
      </c>
      <c r="I563" s="18">
        <f t="shared" si="245"/>
        <v>843</v>
      </c>
      <c r="J563" t="str">
        <f t="shared" si="240"/>
        <v>07</v>
      </c>
      <c r="K563" t="str">
        <f t="shared" si="246"/>
        <v>J</v>
      </c>
      <c r="L563" t="str">
        <f t="shared" si="247"/>
        <v>C</v>
      </c>
      <c r="M563" t="str">
        <f t="shared" si="248"/>
        <v>10</v>
      </c>
      <c r="N563" t="str">
        <f t="shared" si="243"/>
        <v>M</v>
      </c>
      <c r="O563" s="8">
        <f>VLOOKUP(raw!M563,master!$B$2:$D$17,3,FALSE)</f>
        <v>44791</v>
      </c>
      <c r="P563">
        <f t="shared" si="244"/>
        <v>5</v>
      </c>
      <c r="Q563">
        <f t="shared" si="249"/>
        <v>7</v>
      </c>
      <c r="R563" s="209">
        <f t="shared" si="241"/>
        <v>44828.376574074071</v>
      </c>
      <c r="S563">
        <f t="shared" si="242"/>
        <v>39</v>
      </c>
    </row>
    <row r="564" spans="1:19">
      <c r="A564" s="319">
        <v>44826.577465277776</v>
      </c>
      <c r="B564" t="s">
        <v>390</v>
      </c>
      <c r="C564">
        <v>59</v>
      </c>
      <c r="D564">
        <v>0.63300000000000001</v>
      </c>
      <c r="E564">
        <v>7.8E-2</v>
      </c>
      <c r="F564">
        <v>12.3</v>
      </c>
      <c r="G564">
        <v>59.3</v>
      </c>
      <c r="H564">
        <v>560</v>
      </c>
      <c r="I564" s="18">
        <f t="shared" si="245"/>
        <v>633</v>
      </c>
      <c r="J564" t="str">
        <f t="shared" si="240"/>
        <v>16</v>
      </c>
      <c r="K564" t="str">
        <f t="shared" si="246"/>
        <v>J</v>
      </c>
      <c r="L564" t="str">
        <f t="shared" si="247"/>
        <v>C</v>
      </c>
      <c r="M564" t="str">
        <f t="shared" si="248"/>
        <v>11</v>
      </c>
      <c r="N564" t="str">
        <f t="shared" si="243"/>
        <v>F</v>
      </c>
      <c r="O564" s="8">
        <f>VLOOKUP(raw!M564,master!$B$2:$D$17,3,FALSE)</f>
        <v>44791</v>
      </c>
      <c r="P564">
        <f t="shared" si="244"/>
        <v>5</v>
      </c>
      <c r="Q564">
        <f t="shared" si="249"/>
        <v>16</v>
      </c>
      <c r="R564" s="209">
        <f t="shared" si="241"/>
        <v>44828.577465277776</v>
      </c>
      <c r="S564">
        <f t="shared" si="242"/>
        <v>39</v>
      </c>
    </row>
    <row r="565" spans="1:19">
      <c r="A565" s="319">
        <v>44826.583043981482</v>
      </c>
      <c r="B565" t="s">
        <v>389</v>
      </c>
      <c r="C565">
        <v>60</v>
      </c>
      <c r="D565">
        <v>0.624</v>
      </c>
      <c r="E565">
        <v>6.5000000000000002E-2</v>
      </c>
      <c r="F565">
        <v>10.4</v>
      </c>
      <c r="G565">
        <v>68.3</v>
      </c>
      <c r="H565">
        <v>493</v>
      </c>
      <c r="I565" s="18">
        <f t="shared" si="245"/>
        <v>624</v>
      </c>
      <c r="J565" t="str">
        <f t="shared" si="240"/>
        <v>15</v>
      </c>
      <c r="K565" t="str">
        <f t="shared" si="246"/>
        <v>J</v>
      </c>
      <c r="L565" t="str">
        <f t="shared" si="247"/>
        <v>C</v>
      </c>
      <c r="M565" t="str">
        <f t="shared" si="248"/>
        <v>11</v>
      </c>
      <c r="N565" t="str">
        <f t="shared" si="243"/>
        <v>F</v>
      </c>
      <c r="O565" s="8">
        <f>VLOOKUP(raw!M565,master!$B$2:$D$17,3,FALSE)</f>
        <v>44791</v>
      </c>
      <c r="P565">
        <f t="shared" si="244"/>
        <v>5</v>
      </c>
      <c r="Q565">
        <f t="shared" si="249"/>
        <v>15</v>
      </c>
      <c r="R565" s="209">
        <f t="shared" si="241"/>
        <v>44828.583043981482</v>
      </c>
      <c r="S565">
        <f t="shared" si="242"/>
        <v>39</v>
      </c>
    </row>
    <row r="566" spans="1:19">
      <c r="A566" s="319">
        <v>44826.591053240743</v>
      </c>
      <c r="B566" t="s">
        <v>388</v>
      </c>
      <c r="C566">
        <v>60</v>
      </c>
      <c r="D566">
        <v>0.61199999999999999</v>
      </c>
      <c r="E566">
        <v>0.08</v>
      </c>
      <c r="F566">
        <v>13</v>
      </c>
      <c r="G566">
        <v>56.7</v>
      </c>
      <c r="H566">
        <v>491</v>
      </c>
      <c r="I566" s="18">
        <f t="shared" si="245"/>
        <v>612</v>
      </c>
      <c r="J566" t="str">
        <f t="shared" si="240"/>
        <v>14</v>
      </c>
      <c r="K566" t="str">
        <f t="shared" si="246"/>
        <v>J</v>
      </c>
      <c r="L566" t="str">
        <f t="shared" si="247"/>
        <v>C</v>
      </c>
      <c r="M566" t="str">
        <f t="shared" si="248"/>
        <v>11</v>
      </c>
      <c r="N566" t="str">
        <f t="shared" si="243"/>
        <v>F</v>
      </c>
      <c r="O566" s="8">
        <f>VLOOKUP(raw!M566,master!$B$2:$D$17,3,FALSE)</f>
        <v>44791</v>
      </c>
      <c r="P566">
        <f t="shared" si="244"/>
        <v>5</v>
      </c>
      <c r="Q566">
        <f t="shared" si="249"/>
        <v>14</v>
      </c>
      <c r="R566" s="209">
        <f t="shared" si="241"/>
        <v>44828.591053240743</v>
      </c>
      <c r="S566">
        <f t="shared" si="242"/>
        <v>39</v>
      </c>
    </row>
    <row r="567" spans="1:19">
      <c r="A567" s="319">
        <v>44826.597743055558</v>
      </c>
      <c r="B567" t="s">
        <v>387</v>
      </c>
      <c r="C567">
        <v>60</v>
      </c>
      <c r="D567">
        <v>0.623</v>
      </c>
      <c r="E567">
        <v>7.6999999999999999E-2</v>
      </c>
      <c r="F567">
        <v>12.4</v>
      </c>
      <c r="G567">
        <v>65</v>
      </c>
      <c r="H567">
        <v>535</v>
      </c>
      <c r="I567" s="18">
        <f t="shared" si="245"/>
        <v>623</v>
      </c>
      <c r="J567" t="str">
        <f t="shared" si="240"/>
        <v>13</v>
      </c>
      <c r="K567" t="str">
        <f t="shared" si="246"/>
        <v>J</v>
      </c>
      <c r="L567" t="str">
        <f t="shared" si="247"/>
        <v>C</v>
      </c>
      <c r="M567" t="str">
        <f t="shared" si="248"/>
        <v>11</v>
      </c>
      <c r="N567" t="str">
        <f t="shared" si="243"/>
        <v>F</v>
      </c>
      <c r="O567" s="8">
        <f>VLOOKUP(raw!M567,master!$B$2:$D$17,3,FALSE)</f>
        <v>44791</v>
      </c>
      <c r="P567">
        <f t="shared" si="244"/>
        <v>5</v>
      </c>
      <c r="Q567">
        <f t="shared" si="249"/>
        <v>13</v>
      </c>
      <c r="R567" s="209">
        <f t="shared" si="241"/>
        <v>44828.597743055558</v>
      </c>
      <c r="S567">
        <f t="shared" si="242"/>
        <v>39</v>
      </c>
    </row>
    <row r="568" spans="1:19">
      <c r="A568" s="319">
        <v>44826.604027777779</v>
      </c>
      <c r="B568" t="s">
        <v>384</v>
      </c>
      <c r="C568">
        <v>60</v>
      </c>
      <c r="D568">
        <v>0.625</v>
      </c>
      <c r="E568">
        <v>6.9000000000000006E-2</v>
      </c>
      <c r="F568">
        <v>11</v>
      </c>
      <c r="G568">
        <v>60</v>
      </c>
      <c r="H568">
        <v>532</v>
      </c>
      <c r="I568" s="18">
        <f t="shared" si="245"/>
        <v>625</v>
      </c>
      <c r="J568" t="str">
        <f t="shared" si="240"/>
        <v>12</v>
      </c>
      <c r="K568" t="str">
        <f t="shared" si="246"/>
        <v>J</v>
      </c>
      <c r="L568" t="str">
        <f t="shared" si="247"/>
        <v>C</v>
      </c>
      <c r="M568" t="str">
        <f t="shared" si="248"/>
        <v>11</v>
      </c>
      <c r="N568" t="str">
        <f t="shared" si="243"/>
        <v>F</v>
      </c>
      <c r="O568" s="8">
        <f>VLOOKUP(raw!M568,master!$B$2:$D$17,3,FALSE)</f>
        <v>44791</v>
      </c>
      <c r="P568">
        <f t="shared" si="244"/>
        <v>5</v>
      </c>
      <c r="Q568">
        <f t="shared" si="249"/>
        <v>12</v>
      </c>
      <c r="R568" s="209">
        <f t="shared" si="241"/>
        <v>44828.604027777779</v>
      </c>
      <c r="S568">
        <f t="shared" si="242"/>
        <v>39</v>
      </c>
    </row>
    <row r="569" spans="1:19">
      <c r="A569" s="319">
        <v>44826.610486111109</v>
      </c>
      <c r="B569" t="s">
        <v>383</v>
      </c>
      <c r="C569">
        <v>60</v>
      </c>
      <c r="D569">
        <v>0.60099999999999998</v>
      </c>
      <c r="E569">
        <v>7.0999999999999994E-2</v>
      </c>
      <c r="F569">
        <v>11.9</v>
      </c>
      <c r="G569">
        <v>58.3</v>
      </c>
      <c r="H569">
        <v>550</v>
      </c>
      <c r="I569" s="18">
        <f t="shared" si="245"/>
        <v>601</v>
      </c>
      <c r="J569" t="str">
        <f t="shared" ref="J569:J632" si="250">RIGHT(B569,2)</f>
        <v>11</v>
      </c>
      <c r="K569" t="str">
        <f t="shared" si="246"/>
        <v>J</v>
      </c>
      <c r="L569" t="str">
        <f t="shared" si="247"/>
        <v>C</v>
      </c>
      <c r="M569" t="str">
        <f t="shared" si="248"/>
        <v>11</v>
      </c>
      <c r="N569" t="str">
        <f t="shared" si="243"/>
        <v>F</v>
      </c>
      <c r="O569" s="8">
        <f>VLOOKUP(raw!M569,master!$B$2:$D$17,3,FALSE)</f>
        <v>44791</v>
      </c>
      <c r="P569">
        <f t="shared" si="244"/>
        <v>5</v>
      </c>
      <c r="Q569">
        <f t="shared" si="249"/>
        <v>11</v>
      </c>
      <c r="R569" s="209">
        <f t="shared" si="241"/>
        <v>44828.610486111109</v>
      </c>
      <c r="S569">
        <f t="shared" si="242"/>
        <v>39</v>
      </c>
    </row>
    <row r="570" spans="1:19">
      <c r="A570" s="319">
        <v>44826.6171875</v>
      </c>
      <c r="B570" t="s">
        <v>381</v>
      </c>
      <c r="C570">
        <v>60</v>
      </c>
      <c r="D570">
        <v>0.60299999999999998</v>
      </c>
      <c r="E570">
        <v>7.0000000000000007E-2</v>
      </c>
      <c r="F570">
        <v>11.6</v>
      </c>
      <c r="G570">
        <v>55</v>
      </c>
      <c r="H570">
        <v>503</v>
      </c>
      <c r="I570" s="18">
        <f t="shared" si="245"/>
        <v>603</v>
      </c>
      <c r="J570" t="str">
        <f t="shared" si="250"/>
        <v>10</v>
      </c>
      <c r="K570" t="str">
        <f t="shared" si="246"/>
        <v>J</v>
      </c>
      <c r="L570" t="str">
        <f t="shared" si="247"/>
        <v>C</v>
      </c>
      <c r="M570" t="str">
        <f t="shared" si="248"/>
        <v>11</v>
      </c>
      <c r="N570" t="str">
        <f t="shared" si="243"/>
        <v>F</v>
      </c>
      <c r="O570" s="8">
        <f>VLOOKUP(raw!M570,master!$B$2:$D$17,3,FALSE)</f>
        <v>44791</v>
      </c>
      <c r="P570">
        <f t="shared" si="244"/>
        <v>5</v>
      </c>
      <c r="Q570">
        <f t="shared" si="249"/>
        <v>10</v>
      </c>
      <c r="R570" s="209">
        <f t="shared" si="241"/>
        <v>44828.6171875</v>
      </c>
      <c r="S570">
        <f t="shared" si="242"/>
        <v>39</v>
      </c>
    </row>
    <row r="571" spans="1:19">
      <c r="A571" s="319">
        <v>44826.624189814815</v>
      </c>
      <c r="B571" t="s">
        <v>382</v>
      </c>
      <c r="C571">
        <v>60</v>
      </c>
      <c r="D571">
        <v>0.61199999999999999</v>
      </c>
      <c r="E571">
        <v>7.8E-2</v>
      </c>
      <c r="F571">
        <v>12.7</v>
      </c>
      <c r="G571">
        <v>43.3</v>
      </c>
      <c r="H571">
        <v>434</v>
      </c>
      <c r="I571" s="18">
        <f t="shared" si="245"/>
        <v>612</v>
      </c>
      <c r="J571" t="str">
        <f t="shared" si="250"/>
        <v>09</v>
      </c>
      <c r="K571" t="str">
        <f t="shared" si="246"/>
        <v>J</v>
      </c>
      <c r="L571" t="str">
        <f t="shared" si="247"/>
        <v>C</v>
      </c>
      <c r="M571" t="str">
        <f t="shared" si="248"/>
        <v>11</v>
      </c>
      <c r="N571" t="str">
        <f t="shared" si="243"/>
        <v>F</v>
      </c>
      <c r="O571" s="8">
        <f>VLOOKUP(raw!M571,master!$B$2:$D$17,3,FALSE)</f>
        <v>44791</v>
      </c>
      <c r="P571">
        <f t="shared" si="244"/>
        <v>5</v>
      </c>
      <c r="Q571">
        <f t="shared" si="249"/>
        <v>9</v>
      </c>
      <c r="R571" s="209">
        <f t="shared" si="241"/>
        <v>44828.624189814815</v>
      </c>
      <c r="S571">
        <f t="shared" si="242"/>
        <v>39</v>
      </c>
    </row>
    <row r="572" spans="1:19">
      <c r="A572" s="319">
        <v>44826.631793981483</v>
      </c>
      <c r="B572" t="s">
        <v>378</v>
      </c>
      <c r="C572">
        <v>60</v>
      </c>
      <c r="D572">
        <v>0.623</v>
      </c>
      <c r="E572">
        <v>6.9000000000000006E-2</v>
      </c>
      <c r="F572">
        <v>11.1</v>
      </c>
      <c r="G572">
        <v>60</v>
      </c>
      <c r="H572">
        <v>493</v>
      </c>
      <c r="I572" s="18">
        <f t="shared" si="245"/>
        <v>623</v>
      </c>
      <c r="J572" t="str">
        <f t="shared" si="250"/>
        <v>08</v>
      </c>
      <c r="K572" t="str">
        <f t="shared" si="246"/>
        <v>J</v>
      </c>
      <c r="L572" t="str">
        <f t="shared" si="247"/>
        <v>C</v>
      </c>
      <c r="M572" t="str">
        <f t="shared" si="248"/>
        <v>11</v>
      </c>
      <c r="N572" t="str">
        <f t="shared" si="243"/>
        <v>F</v>
      </c>
      <c r="O572" s="8">
        <f>VLOOKUP(raw!M572,master!$B$2:$D$17,3,FALSE)</f>
        <v>44791</v>
      </c>
      <c r="P572">
        <f t="shared" si="244"/>
        <v>5</v>
      </c>
      <c r="Q572">
        <f t="shared" si="249"/>
        <v>8</v>
      </c>
      <c r="R572" s="209">
        <f t="shared" si="241"/>
        <v>44828.631793981483</v>
      </c>
      <c r="S572">
        <f t="shared" si="242"/>
        <v>39</v>
      </c>
    </row>
    <row r="573" spans="1:19">
      <c r="A573" s="319">
        <v>44826.63857638889</v>
      </c>
      <c r="B573" t="s">
        <v>377</v>
      </c>
      <c r="C573">
        <v>60</v>
      </c>
      <c r="D573">
        <v>0.58899999999999997</v>
      </c>
      <c r="E573">
        <v>6.5000000000000002E-2</v>
      </c>
      <c r="F573">
        <v>11.1</v>
      </c>
      <c r="G573">
        <v>65</v>
      </c>
      <c r="H573">
        <v>540</v>
      </c>
      <c r="I573" s="18">
        <f t="shared" si="245"/>
        <v>589</v>
      </c>
      <c r="J573" t="str">
        <f t="shared" si="250"/>
        <v>07</v>
      </c>
      <c r="K573" t="str">
        <f t="shared" si="246"/>
        <v>J</v>
      </c>
      <c r="L573" t="str">
        <f t="shared" si="247"/>
        <v>C</v>
      </c>
      <c r="M573" t="str">
        <f t="shared" si="248"/>
        <v>11</v>
      </c>
      <c r="N573" t="str">
        <f t="shared" si="243"/>
        <v>F</v>
      </c>
      <c r="O573" s="8">
        <f>VLOOKUP(raw!M573,master!$B$2:$D$17,3,FALSE)</f>
        <v>44791</v>
      </c>
      <c r="P573">
        <f t="shared" si="244"/>
        <v>5</v>
      </c>
      <c r="Q573">
        <f t="shared" si="249"/>
        <v>7</v>
      </c>
      <c r="R573" s="209">
        <f t="shared" si="241"/>
        <v>44828.63857638889</v>
      </c>
      <c r="S573">
        <f t="shared" si="242"/>
        <v>39</v>
      </c>
    </row>
    <row r="574" spans="1:19">
      <c r="A574" s="319">
        <v>44826.645451388889</v>
      </c>
      <c r="B574" t="s">
        <v>376</v>
      </c>
      <c r="C574">
        <v>60</v>
      </c>
      <c r="D574">
        <v>0.59799999999999998</v>
      </c>
      <c r="E574">
        <v>0.08</v>
      </c>
      <c r="F574">
        <v>13.4</v>
      </c>
      <c r="G574">
        <v>53.3</v>
      </c>
      <c r="H574">
        <v>544</v>
      </c>
      <c r="I574" s="18">
        <f t="shared" si="245"/>
        <v>598</v>
      </c>
      <c r="J574" t="str">
        <f t="shared" si="250"/>
        <v>06</v>
      </c>
      <c r="K574" t="str">
        <f t="shared" si="246"/>
        <v>J</v>
      </c>
      <c r="L574" t="str">
        <f t="shared" si="247"/>
        <v>C</v>
      </c>
      <c r="M574" t="str">
        <f t="shared" si="248"/>
        <v>11</v>
      </c>
      <c r="N574" t="str">
        <f t="shared" si="243"/>
        <v>F</v>
      </c>
      <c r="O574" s="8">
        <f>VLOOKUP(raw!M574,master!$B$2:$D$17,3,FALSE)</f>
        <v>44791</v>
      </c>
      <c r="P574">
        <f t="shared" si="244"/>
        <v>5</v>
      </c>
      <c r="Q574">
        <f t="shared" si="249"/>
        <v>6</v>
      </c>
      <c r="R574" s="209">
        <f t="shared" si="241"/>
        <v>44828.645451388889</v>
      </c>
      <c r="S574">
        <f t="shared" si="242"/>
        <v>39</v>
      </c>
    </row>
    <row r="575" spans="1:19">
      <c r="A575" s="319">
        <v>44826.651886574073</v>
      </c>
      <c r="B575" t="s">
        <v>375</v>
      </c>
      <c r="C575">
        <v>60</v>
      </c>
      <c r="D575">
        <v>0.56799999999999995</v>
      </c>
      <c r="E575">
        <v>8.6999999999999994E-2</v>
      </c>
      <c r="F575">
        <v>15.3</v>
      </c>
      <c r="G575">
        <v>50</v>
      </c>
      <c r="H575">
        <v>485</v>
      </c>
      <c r="I575" s="18">
        <f t="shared" si="245"/>
        <v>568</v>
      </c>
      <c r="J575" t="str">
        <f t="shared" si="250"/>
        <v>05</v>
      </c>
      <c r="K575" t="str">
        <f t="shared" si="246"/>
        <v>J</v>
      </c>
      <c r="L575" t="str">
        <f t="shared" si="247"/>
        <v>C</v>
      </c>
      <c r="M575" t="str">
        <f t="shared" si="248"/>
        <v>11</v>
      </c>
      <c r="N575" t="str">
        <f t="shared" si="243"/>
        <v>F</v>
      </c>
      <c r="O575" s="8">
        <f>VLOOKUP(raw!M575,master!$B$2:$D$17,3,FALSE)</f>
        <v>44791</v>
      </c>
      <c r="P575">
        <f t="shared" si="244"/>
        <v>5</v>
      </c>
      <c r="Q575">
        <f t="shared" si="249"/>
        <v>5</v>
      </c>
      <c r="R575" s="209">
        <f t="shared" si="241"/>
        <v>44828.651886574073</v>
      </c>
      <c r="S575">
        <f t="shared" si="242"/>
        <v>39</v>
      </c>
    </row>
    <row r="576" spans="1:19">
      <c r="A576" s="319">
        <v>44826.658634259256</v>
      </c>
      <c r="B576" t="s">
        <v>372</v>
      </c>
      <c r="C576">
        <v>60</v>
      </c>
      <c r="D576">
        <v>0.57299999999999995</v>
      </c>
      <c r="E576">
        <v>8.8999999999999996E-2</v>
      </c>
      <c r="F576">
        <v>15.5</v>
      </c>
      <c r="G576">
        <v>41.7</v>
      </c>
      <c r="H576">
        <v>481</v>
      </c>
      <c r="I576" s="18">
        <f t="shared" si="245"/>
        <v>573</v>
      </c>
      <c r="J576" t="str">
        <f t="shared" si="250"/>
        <v>04</v>
      </c>
      <c r="K576" t="str">
        <f t="shared" si="246"/>
        <v>J</v>
      </c>
      <c r="L576" t="str">
        <f t="shared" si="247"/>
        <v>C</v>
      </c>
      <c r="M576" t="str">
        <f t="shared" si="248"/>
        <v>11</v>
      </c>
      <c r="N576" t="str">
        <f t="shared" si="243"/>
        <v>F</v>
      </c>
      <c r="O576" s="8">
        <f>VLOOKUP(raw!M576,master!$B$2:$D$17,3,FALSE)</f>
        <v>44791</v>
      </c>
      <c r="P576">
        <f t="shared" si="244"/>
        <v>5</v>
      </c>
      <c r="Q576">
        <f t="shared" si="249"/>
        <v>4</v>
      </c>
      <c r="R576" s="209">
        <f t="shared" si="241"/>
        <v>44828.658634259256</v>
      </c>
      <c r="S576">
        <f t="shared" si="242"/>
        <v>39</v>
      </c>
    </row>
    <row r="577" spans="1:19">
      <c r="A577" s="319">
        <v>44826.665891203702</v>
      </c>
      <c r="B577" t="s">
        <v>371</v>
      </c>
      <c r="C577">
        <v>60</v>
      </c>
      <c r="D577">
        <v>0.55800000000000005</v>
      </c>
      <c r="E577">
        <v>7.6999999999999999E-2</v>
      </c>
      <c r="F577">
        <v>13.8</v>
      </c>
      <c r="G577">
        <v>51.7</v>
      </c>
      <c r="H577">
        <v>457</v>
      </c>
      <c r="I577" s="18">
        <f t="shared" si="245"/>
        <v>558</v>
      </c>
      <c r="J577" t="str">
        <f t="shared" si="250"/>
        <v>03</v>
      </c>
      <c r="K577" t="str">
        <f t="shared" ref="K577:K598" si="251">LEFT(B577,1)</f>
        <v>J</v>
      </c>
      <c r="L577" t="str">
        <f t="shared" ref="L577:L598" si="252">MID(B577,2,1)</f>
        <v>C</v>
      </c>
      <c r="M577" t="str">
        <f t="shared" si="248"/>
        <v>11</v>
      </c>
      <c r="N577" t="str">
        <f t="shared" si="243"/>
        <v>F</v>
      </c>
      <c r="O577" s="8">
        <f>VLOOKUP(raw!M577,master!$B$2:$D$17,3,FALSE)</f>
        <v>44791</v>
      </c>
      <c r="P577">
        <f t="shared" si="244"/>
        <v>5</v>
      </c>
      <c r="Q577">
        <f t="shared" ref="Q577:Q598" si="253">VALUE(J577)</f>
        <v>3</v>
      </c>
      <c r="R577" s="209">
        <f t="shared" si="241"/>
        <v>44828.665891203702</v>
      </c>
      <c r="S577">
        <f t="shared" si="242"/>
        <v>39</v>
      </c>
    </row>
    <row r="578" spans="1:19">
      <c r="A578" s="319">
        <v>44826.67287037037</v>
      </c>
      <c r="B578" t="s">
        <v>370</v>
      </c>
      <c r="C578">
        <v>60</v>
      </c>
      <c r="D578">
        <v>0.54</v>
      </c>
      <c r="E578">
        <v>6.2E-2</v>
      </c>
      <c r="F578">
        <v>11.5</v>
      </c>
      <c r="G578">
        <v>61.7</v>
      </c>
      <c r="H578">
        <v>444</v>
      </c>
      <c r="I578" s="18">
        <f t="shared" si="245"/>
        <v>540</v>
      </c>
      <c r="J578" t="str">
        <f t="shared" si="250"/>
        <v>02</v>
      </c>
      <c r="K578" t="str">
        <f t="shared" si="251"/>
        <v>J</v>
      </c>
      <c r="L578" t="str">
        <f t="shared" si="252"/>
        <v>C</v>
      </c>
      <c r="M578" t="str">
        <f t="shared" si="248"/>
        <v>11</v>
      </c>
      <c r="N578" t="str">
        <f t="shared" si="243"/>
        <v>F</v>
      </c>
      <c r="O578" s="8">
        <f>VLOOKUP(raw!M578,master!$B$2:$D$17,3,FALSE)</f>
        <v>44791</v>
      </c>
      <c r="P578">
        <f t="shared" si="244"/>
        <v>5</v>
      </c>
      <c r="Q578">
        <f t="shared" si="253"/>
        <v>2</v>
      </c>
      <c r="R578" s="209">
        <f t="shared" si="241"/>
        <v>44828.67287037037</v>
      </c>
      <c r="S578">
        <f t="shared" si="242"/>
        <v>39</v>
      </c>
    </row>
    <row r="579" spans="1:19">
      <c r="A579" s="319">
        <v>44826.680127314816</v>
      </c>
      <c r="B579" t="s">
        <v>369</v>
      </c>
      <c r="C579">
        <v>60</v>
      </c>
      <c r="D579">
        <v>0.59499999999999997</v>
      </c>
      <c r="E579">
        <v>6.7000000000000004E-2</v>
      </c>
      <c r="F579">
        <v>11.2</v>
      </c>
      <c r="G579">
        <v>58.3</v>
      </c>
      <c r="H579">
        <v>437</v>
      </c>
      <c r="I579" s="18">
        <f t="shared" si="245"/>
        <v>595</v>
      </c>
      <c r="J579" t="str">
        <f t="shared" si="250"/>
        <v>01</v>
      </c>
      <c r="K579" t="str">
        <f t="shared" si="251"/>
        <v>J</v>
      </c>
      <c r="L579" t="str">
        <f t="shared" si="252"/>
        <v>C</v>
      </c>
      <c r="M579" t="str">
        <f t="shared" si="248"/>
        <v>11</v>
      </c>
      <c r="N579" t="str">
        <f t="shared" si="243"/>
        <v>F</v>
      </c>
      <c r="O579" s="8">
        <f>VLOOKUP(raw!M579,master!$B$2:$D$17,3,FALSE)</f>
        <v>44791</v>
      </c>
      <c r="P579">
        <f t="shared" si="244"/>
        <v>5</v>
      </c>
      <c r="Q579">
        <f t="shared" si="253"/>
        <v>1</v>
      </c>
      <c r="R579" s="209">
        <f t="shared" si="241"/>
        <v>44828.680127314816</v>
      </c>
      <c r="S579">
        <f t="shared" si="242"/>
        <v>39</v>
      </c>
    </row>
    <row r="580" spans="1:19">
      <c r="A580" s="319">
        <v>44826.561342592591</v>
      </c>
      <c r="B580" t="s">
        <v>373</v>
      </c>
      <c r="C580">
        <v>20</v>
      </c>
      <c r="D580">
        <v>0.81799999999999995</v>
      </c>
      <c r="E580">
        <v>8.5999999999999993E-2</v>
      </c>
      <c r="F580">
        <v>10.5</v>
      </c>
      <c r="G580">
        <v>80</v>
      </c>
      <c r="H580">
        <v>514</v>
      </c>
      <c r="I580" s="18">
        <f t="shared" si="245"/>
        <v>818</v>
      </c>
      <c r="J580" t="str">
        <f t="shared" si="250"/>
        <v>02</v>
      </c>
      <c r="K580" t="str">
        <f t="shared" si="251"/>
        <v>J</v>
      </c>
      <c r="L580" t="str">
        <f t="shared" si="252"/>
        <v>C</v>
      </c>
      <c r="M580" t="str">
        <f t="shared" si="248"/>
        <v>11</v>
      </c>
      <c r="N580" t="str">
        <f t="shared" si="243"/>
        <v>M</v>
      </c>
      <c r="O580" s="8">
        <f>VLOOKUP(raw!M580,master!$B$2:$D$17,3,FALSE)</f>
        <v>44791</v>
      </c>
      <c r="P580">
        <f t="shared" si="244"/>
        <v>5</v>
      </c>
      <c r="Q580">
        <f t="shared" si="253"/>
        <v>2</v>
      </c>
      <c r="R580" s="209">
        <f t="shared" ref="R580:R643" si="254">A580-WEEKDAY(A580)+7</f>
        <v>44828.561342592591</v>
      </c>
      <c r="S580">
        <f t="shared" ref="S580:S643" si="255">WEEKNUM(R580)</f>
        <v>39</v>
      </c>
    </row>
    <row r="581" spans="1:19">
      <c r="A581" s="319">
        <v>44826.56391203704</v>
      </c>
      <c r="B581" t="s">
        <v>374</v>
      </c>
      <c r="C581">
        <v>20</v>
      </c>
      <c r="D581">
        <v>0.83599999999999997</v>
      </c>
      <c r="E581">
        <v>8.2000000000000003E-2</v>
      </c>
      <c r="F581">
        <v>9.9</v>
      </c>
      <c r="G581">
        <v>60</v>
      </c>
      <c r="H581">
        <v>497</v>
      </c>
      <c r="I581" s="18">
        <f t="shared" si="245"/>
        <v>836</v>
      </c>
      <c r="J581" t="str">
        <f t="shared" si="250"/>
        <v>03</v>
      </c>
      <c r="K581" t="str">
        <f t="shared" si="251"/>
        <v>J</v>
      </c>
      <c r="L581" t="str">
        <f t="shared" si="252"/>
        <v>C</v>
      </c>
      <c r="M581" t="str">
        <f t="shared" si="248"/>
        <v>11</v>
      </c>
      <c r="N581" t="str">
        <f t="shared" si="243"/>
        <v>M</v>
      </c>
      <c r="O581" s="8">
        <f>VLOOKUP(raw!M581,master!$B$2:$D$17,3,FALSE)</f>
        <v>44791</v>
      </c>
      <c r="P581">
        <f t="shared" si="244"/>
        <v>5</v>
      </c>
      <c r="Q581">
        <f t="shared" si="253"/>
        <v>3</v>
      </c>
      <c r="R581" s="209">
        <f t="shared" si="254"/>
        <v>44828.56391203704</v>
      </c>
      <c r="S581">
        <f t="shared" si="255"/>
        <v>39</v>
      </c>
    </row>
    <row r="582" spans="1:19">
      <c r="A582" s="319">
        <v>44826.566365740742</v>
      </c>
      <c r="B582" t="s">
        <v>379</v>
      </c>
      <c r="C582">
        <v>20</v>
      </c>
      <c r="D582">
        <v>0.78200000000000003</v>
      </c>
      <c r="E582">
        <v>7.0999999999999994E-2</v>
      </c>
      <c r="F582">
        <v>9.1</v>
      </c>
      <c r="G582">
        <v>80</v>
      </c>
      <c r="H582">
        <v>456</v>
      </c>
      <c r="I582" s="18">
        <f t="shared" si="245"/>
        <v>782</v>
      </c>
      <c r="J582" t="str">
        <f t="shared" si="250"/>
        <v>04</v>
      </c>
      <c r="K582" t="str">
        <f t="shared" si="251"/>
        <v>J</v>
      </c>
      <c r="L582" t="str">
        <f t="shared" si="252"/>
        <v>C</v>
      </c>
      <c r="M582" t="str">
        <f t="shared" si="248"/>
        <v>11</v>
      </c>
      <c r="N582" t="str">
        <f t="shared" si="243"/>
        <v>M</v>
      </c>
      <c r="O582" s="8">
        <f>VLOOKUP(raw!M582,master!$B$2:$D$17,3,FALSE)</f>
        <v>44791</v>
      </c>
      <c r="P582">
        <f t="shared" si="244"/>
        <v>5</v>
      </c>
      <c r="Q582">
        <f t="shared" si="253"/>
        <v>4</v>
      </c>
      <c r="R582" s="209">
        <f t="shared" si="254"/>
        <v>44828.566365740742</v>
      </c>
      <c r="S582">
        <f t="shared" si="255"/>
        <v>39</v>
      </c>
    </row>
    <row r="583" spans="1:19">
      <c r="A583" s="319">
        <v>44826.568981481483</v>
      </c>
      <c r="B583" t="s">
        <v>380</v>
      </c>
      <c r="C583">
        <v>20</v>
      </c>
      <c r="D583">
        <v>0.87</v>
      </c>
      <c r="E583">
        <v>0.10199999999999999</v>
      </c>
      <c r="F583">
        <v>11.8</v>
      </c>
      <c r="G583">
        <v>60</v>
      </c>
      <c r="H583">
        <v>429</v>
      </c>
      <c r="I583" s="18">
        <f t="shared" si="245"/>
        <v>870</v>
      </c>
      <c r="J583" t="str">
        <f t="shared" si="250"/>
        <v>05</v>
      </c>
      <c r="K583" t="str">
        <f t="shared" si="251"/>
        <v>J</v>
      </c>
      <c r="L583" t="str">
        <f t="shared" si="252"/>
        <v>C</v>
      </c>
      <c r="M583" t="str">
        <f t="shared" si="248"/>
        <v>11</v>
      </c>
      <c r="N583" t="str">
        <f t="shared" si="243"/>
        <v>M</v>
      </c>
      <c r="O583" s="8">
        <f>VLOOKUP(raw!M583,master!$B$2:$D$17,3,FALSE)</f>
        <v>44791</v>
      </c>
      <c r="P583">
        <f t="shared" si="244"/>
        <v>5</v>
      </c>
      <c r="Q583">
        <f t="shared" si="253"/>
        <v>5</v>
      </c>
      <c r="R583" s="209">
        <f t="shared" si="254"/>
        <v>44828.568981481483</v>
      </c>
      <c r="S583">
        <f t="shared" si="255"/>
        <v>39</v>
      </c>
    </row>
    <row r="584" spans="1:19">
      <c r="A584" s="319">
        <v>44826.571875000001</v>
      </c>
      <c r="B584" t="s">
        <v>385</v>
      </c>
      <c r="C584">
        <v>20</v>
      </c>
      <c r="D584">
        <v>1.0009999999999999</v>
      </c>
      <c r="E584">
        <v>0.13100000000000001</v>
      </c>
      <c r="F584">
        <v>13.1</v>
      </c>
      <c r="G584">
        <v>45</v>
      </c>
      <c r="H584">
        <v>398</v>
      </c>
      <c r="I584" s="18">
        <f t="shared" si="245"/>
        <v>1000.9999999999999</v>
      </c>
      <c r="J584" t="str">
        <f t="shared" si="250"/>
        <v>06</v>
      </c>
      <c r="K584" t="str">
        <f t="shared" si="251"/>
        <v>J</v>
      </c>
      <c r="L584" t="str">
        <f t="shared" si="252"/>
        <v>C</v>
      </c>
      <c r="M584" t="str">
        <f t="shared" si="248"/>
        <v>11</v>
      </c>
      <c r="N584" t="str">
        <f t="shared" ref="N584:N621" si="256">MID(B584,5,1)</f>
        <v>M</v>
      </c>
      <c r="O584" s="8">
        <f>VLOOKUP(raw!M584,master!$B$2:$D$17,3,FALSE)</f>
        <v>44791</v>
      </c>
      <c r="P584">
        <f t="shared" si="244"/>
        <v>5</v>
      </c>
      <c r="Q584">
        <f t="shared" si="253"/>
        <v>6</v>
      </c>
      <c r="R584" s="209">
        <f t="shared" si="254"/>
        <v>44828.571875000001</v>
      </c>
      <c r="S584">
        <f t="shared" si="255"/>
        <v>39</v>
      </c>
    </row>
    <row r="585" spans="1:19">
      <c r="A585" s="319">
        <v>44826.574664351851</v>
      </c>
      <c r="B585" t="s">
        <v>386</v>
      </c>
      <c r="C585">
        <v>20</v>
      </c>
      <c r="D585">
        <v>0.88500000000000001</v>
      </c>
      <c r="E585">
        <v>7.1999999999999995E-2</v>
      </c>
      <c r="F585">
        <v>8.1999999999999993</v>
      </c>
      <c r="G585">
        <v>75</v>
      </c>
      <c r="H585">
        <v>497</v>
      </c>
      <c r="I585" s="18">
        <f t="shared" si="245"/>
        <v>885</v>
      </c>
      <c r="J585" t="str">
        <f t="shared" si="250"/>
        <v>07</v>
      </c>
      <c r="K585" t="str">
        <f t="shared" si="251"/>
        <v>J</v>
      </c>
      <c r="L585" t="str">
        <f t="shared" si="252"/>
        <v>C</v>
      </c>
      <c r="M585" t="str">
        <f t="shared" si="248"/>
        <v>11</v>
      </c>
      <c r="N585" t="str">
        <f t="shared" si="256"/>
        <v>M</v>
      </c>
      <c r="O585" s="8">
        <f>VLOOKUP(raw!M585,master!$B$2:$D$17,3,FALSE)</f>
        <v>44791</v>
      </c>
      <c r="P585">
        <f t="shared" si="244"/>
        <v>5</v>
      </c>
      <c r="Q585">
        <f t="shared" si="253"/>
        <v>7</v>
      </c>
      <c r="R585" s="209">
        <f t="shared" si="254"/>
        <v>44828.574664351851</v>
      </c>
      <c r="S585">
        <f t="shared" si="255"/>
        <v>39</v>
      </c>
    </row>
    <row r="586" spans="1:19">
      <c r="A586" s="319">
        <v>44826.440254629626</v>
      </c>
      <c r="B586" t="s">
        <v>460</v>
      </c>
      <c r="C586">
        <v>60</v>
      </c>
      <c r="D586">
        <v>0.40200000000000002</v>
      </c>
      <c r="E586">
        <v>7.3999999999999996E-2</v>
      </c>
      <c r="F586">
        <v>18.399999999999999</v>
      </c>
      <c r="G586">
        <v>46.7</v>
      </c>
      <c r="H586">
        <v>378</v>
      </c>
      <c r="I586" s="18">
        <f t="shared" si="245"/>
        <v>402</v>
      </c>
      <c r="J586" t="str">
        <f t="shared" si="250"/>
        <v>01</v>
      </c>
      <c r="K586" t="str">
        <f t="shared" si="251"/>
        <v>J</v>
      </c>
      <c r="L586" t="str">
        <f t="shared" si="252"/>
        <v>C</v>
      </c>
      <c r="M586" t="str">
        <f t="shared" si="248"/>
        <v>14</v>
      </c>
      <c r="N586" t="str">
        <f t="shared" si="256"/>
        <v>F</v>
      </c>
      <c r="O586" s="8">
        <f>VLOOKUP(raw!M586,master!$B$2:$D$17,3,FALSE)</f>
        <v>44798</v>
      </c>
      <c r="P586">
        <f t="shared" si="244"/>
        <v>4</v>
      </c>
      <c r="Q586">
        <f t="shared" si="253"/>
        <v>1</v>
      </c>
      <c r="R586" s="209">
        <f t="shared" si="254"/>
        <v>44828.440254629626</v>
      </c>
      <c r="S586">
        <f t="shared" si="255"/>
        <v>39</v>
      </c>
    </row>
    <row r="587" spans="1:19">
      <c r="A587" s="319">
        <v>44826.448831018519</v>
      </c>
      <c r="B587" t="s">
        <v>461</v>
      </c>
      <c r="C587">
        <v>60</v>
      </c>
      <c r="D587">
        <v>0.42399999999999999</v>
      </c>
      <c r="E587">
        <v>6.5000000000000002E-2</v>
      </c>
      <c r="F587">
        <v>15.4</v>
      </c>
      <c r="G587">
        <v>46.7</v>
      </c>
      <c r="H587">
        <v>417</v>
      </c>
      <c r="I587" s="18">
        <f t="shared" si="245"/>
        <v>424</v>
      </c>
      <c r="J587" t="str">
        <f t="shared" si="250"/>
        <v>02</v>
      </c>
      <c r="K587" t="str">
        <f t="shared" si="251"/>
        <v>J</v>
      </c>
      <c r="L587" t="str">
        <f t="shared" si="252"/>
        <v>C</v>
      </c>
      <c r="M587" t="str">
        <f t="shared" si="248"/>
        <v>14</v>
      </c>
      <c r="N587" t="str">
        <f t="shared" si="256"/>
        <v>F</v>
      </c>
      <c r="O587" s="8">
        <f>VLOOKUP(raw!M587,master!$B$2:$D$17,3,FALSE)</f>
        <v>44798</v>
      </c>
      <c r="P587">
        <f t="shared" si="244"/>
        <v>4</v>
      </c>
      <c r="Q587">
        <f t="shared" si="253"/>
        <v>2</v>
      </c>
      <c r="R587" s="209">
        <f t="shared" si="254"/>
        <v>44828.448831018519</v>
      </c>
      <c r="S587">
        <f t="shared" si="255"/>
        <v>39</v>
      </c>
    </row>
    <row r="588" spans="1:19">
      <c r="A588" s="319">
        <v>44826.456365740742</v>
      </c>
      <c r="B588" t="s">
        <v>462</v>
      </c>
      <c r="C588">
        <v>60</v>
      </c>
      <c r="D588">
        <v>0.443</v>
      </c>
      <c r="E588">
        <v>6.7000000000000004E-2</v>
      </c>
      <c r="F588">
        <v>15</v>
      </c>
      <c r="G588">
        <v>45</v>
      </c>
      <c r="H588">
        <v>440</v>
      </c>
      <c r="I588" s="18">
        <f t="shared" si="245"/>
        <v>443</v>
      </c>
      <c r="J588" t="str">
        <f t="shared" si="250"/>
        <v>03</v>
      </c>
      <c r="K588" t="str">
        <f t="shared" si="251"/>
        <v>J</v>
      </c>
      <c r="L588" t="str">
        <f t="shared" si="252"/>
        <v>C</v>
      </c>
      <c r="M588" t="str">
        <f t="shared" si="248"/>
        <v>14</v>
      </c>
      <c r="N588" t="str">
        <f t="shared" si="256"/>
        <v>F</v>
      </c>
      <c r="O588" s="8">
        <f>VLOOKUP(raw!M588,master!$B$2:$D$17,3,FALSE)</f>
        <v>44798</v>
      </c>
      <c r="P588">
        <f t="shared" si="244"/>
        <v>4</v>
      </c>
      <c r="Q588">
        <f t="shared" si="253"/>
        <v>3</v>
      </c>
      <c r="R588" s="209">
        <f t="shared" si="254"/>
        <v>44828.456365740742</v>
      </c>
      <c r="S588">
        <f t="shared" si="255"/>
        <v>39</v>
      </c>
    </row>
    <row r="589" spans="1:19">
      <c r="A589" s="319">
        <v>44826.463483796295</v>
      </c>
      <c r="B589" t="s">
        <v>463</v>
      </c>
      <c r="C589">
        <v>60</v>
      </c>
      <c r="D589">
        <v>0.42</v>
      </c>
      <c r="E589">
        <v>5.8999999999999997E-2</v>
      </c>
      <c r="F589">
        <v>14</v>
      </c>
      <c r="G589">
        <v>55</v>
      </c>
      <c r="H589">
        <v>474</v>
      </c>
      <c r="I589" s="18">
        <f t="shared" si="245"/>
        <v>420</v>
      </c>
      <c r="J589" t="str">
        <f t="shared" si="250"/>
        <v>04</v>
      </c>
      <c r="K589" t="str">
        <f t="shared" si="251"/>
        <v>J</v>
      </c>
      <c r="L589" t="str">
        <f t="shared" si="252"/>
        <v>C</v>
      </c>
      <c r="M589" t="str">
        <f t="shared" si="248"/>
        <v>14</v>
      </c>
      <c r="N589" t="str">
        <f t="shared" si="256"/>
        <v>F</v>
      </c>
      <c r="O589" s="8">
        <f>VLOOKUP(raw!M589,master!$B$2:$D$17,3,FALSE)</f>
        <v>44798</v>
      </c>
      <c r="P589">
        <f t="shared" si="244"/>
        <v>4</v>
      </c>
      <c r="Q589">
        <f t="shared" si="253"/>
        <v>4</v>
      </c>
      <c r="R589" s="209">
        <f t="shared" si="254"/>
        <v>44828.463483796295</v>
      </c>
      <c r="S589">
        <f t="shared" si="255"/>
        <v>39</v>
      </c>
    </row>
    <row r="590" spans="1:19">
      <c r="A590" s="319">
        <v>44826.470497685186</v>
      </c>
      <c r="B590" t="s">
        <v>464</v>
      </c>
      <c r="C590">
        <v>59</v>
      </c>
      <c r="D590">
        <v>0.42599999999999999</v>
      </c>
      <c r="E590">
        <v>5.7000000000000002E-2</v>
      </c>
      <c r="F590">
        <v>13.5</v>
      </c>
      <c r="G590">
        <v>52.5</v>
      </c>
      <c r="H590">
        <v>372</v>
      </c>
      <c r="I590" s="18">
        <f t="shared" si="245"/>
        <v>426</v>
      </c>
      <c r="J590" t="str">
        <f t="shared" si="250"/>
        <v>05</v>
      </c>
      <c r="K590" t="str">
        <f t="shared" si="251"/>
        <v>J</v>
      </c>
      <c r="L590" t="str">
        <f t="shared" si="252"/>
        <v>C</v>
      </c>
      <c r="M590" t="str">
        <f t="shared" si="248"/>
        <v>14</v>
      </c>
      <c r="N590" t="str">
        <f t="shared" si="256"/>
        <v>F</v>
      </c>
      <c r="O590" s="8">
        <f>VLOOKUP(raw!M590,master!$B$2:$D$17,3,FALSE)</f>
        <v>44798</v>
      </c>
      <c r="P590">
        <f t="shared" si="244"/>
        <v>4</v>
      </c>
      <c r="Q590">
        <f t="shared" si="253"/>
        <v>5</v>
      </c>
      <c r="R590" s="209">
        <f t="shared" si="254"/>
        <v>44828.470497685186</v>
      </c>
      <c r="S590">
        <f t="shared" si="255"/>
        <v>39</v>
      </c>
    </row>
    <row r="591" spans="1:19">
      <c r="A591" s="319">
        <v>44826.478634259256</v>
      </c>
      <c r="B591" t="s">
        <v>465</v>
      </c>
      <c r="C591">
        <v>60</v>
      </c>
      <c r="D591">
        <v>0.41599999999999998</v>
      </c>
      <c r="E591">
        <v>5.8000000000000003E-2</v>
      </c>
      <c r="F591">
        <v>14</v>
      </c>
      <c r="G591">
        <v>40</v>
      </c>
      <c r="H591">
        <v>423</v>
      </c>
      <c r="I591" s="18">
        <f t="shared" si="245"/>
        <v>416</v>
      </c>
      <c r="J591" t="str">
        <f t="shared" si="250"/>
        <v>06</v>
      </c>
      <c r="K591" t="str">
        <f t="shared" si="251"/>
        <v>J</v>
      </c>
      <c r="L591" t="str">
        <f t="shared" si="252"/>
        <v>C</v>
      </c>
      <c r="M591" t="str">
        <f t="shared" si="248"/>
        <v>14</v>
      </c>
      <c r="N591" t="str">
        <f t="shared" si="256"/>
        <v>F</v>
      </c>
      <c r="O591" s="8">
        <f>VLOOKUP(raw!M591,master!$B$2:$D$17,3,FALSE)</f>
        <v>44798</v>
      </c>
      <c r="P591">
        <f t="shared" si="244"/>
        <v>4</v>
      </c>
      <c r="Q591">
        <f t="shared" si="253"/>
        <v>6</v>
      </c>
      <c r="R591" s="209">
        <f t="shared" si="254"/>
        <v>44828.478634259256</v>
      </c>
      <c r="S591">
        <f t="shared" si="255"/>
        <v>39</v>
      </c>
    </row>
    <row r="592" spans="1:19">
      <c r="A592" s="319">
        <v>44826.486192129632</v>
      </c>
      <c r="B592" t="s">
        <v>466</v>
      </c>
      <c r="C592">
        <v>60</v>
      </c>
      <c r="D592">
        <v>0.41699999999999998</v>
      </c>
      <c r="E592">
        <v>0.06</v>
      </c>
      <c r="F592">
        <v>14.3</v>
      </c>
      <c r="G592">
        <v>53.3</v>
      </c>
      <c r="H592">
        <v>411</v>
      </c>
      <c r="I592" s="18">
        <f t="shared" si="245"/>
        <v>417</v>
      </c>
      <c r="J592" t="str">
        <f t="shared" si="250"/>
        <v>07</v>
      </c>
      <c r="K592" t="str">
        <f t="shared" si="251"/>
        <v>J</v>
      </c>
      <c r="L592" t="str">
        <f t="shared" si="252"/>
        <v>C</v>
      </c>
      <c r="M592" t="str">
        <f t="shared" si="248"/>
        <v>14</v>
      </c>
      <c r="N592" t="str">
        <f t="shared" si="256"/>
        <v>F</v>
      </c>
      <c r="O592" s="8">
        <f>VLOOKUP(raw!M592,master!$B$2:$D$17,3,FALSE)</f>
        <v>44798</v>
      </c>
      <c r="P592">
        <f t="shared" si="244"/>
        <v>4</v>
      </c>
      <c r="Q592">
        <f t="shared" si="253"/>
        <v>7</v>
      </c>
      <c r="R592" s="209">
        <f t="shared" si="254"/>
        <v>44828.486192129632</v>
      </c>
      <c r="S592">
        <f t="shared" si="255"/>
        <v>39</v>
      </c>
    </row>
    <row r="593" spans="1:19">
      <c r="A593" s="319">
        <v>44826.544895833336</v>
      </c>
      <c r="B593" t="s">
        <v>467</v>
      </c>
      <c r="C593">
        <v>64</v>
      </c>
      <c r="D593">
        <v>0.47199999999999998</v>
      </c>
      <c r="E593">
        <v>6.2E-2</v>
      </c>
      <c r="F593">
        <v>13.1</v>
      </c>
      <c r="G593">
        <v>50</v>
      </c>
      <c r="H593">
        <v>436</v>
      </c>
      <c r="I593" s="18">
        <f t="shared" si="245"/>
        <v>472</v>
      </c>
      <c r="J593" t="str">
        <f t="shared" si="250"/>
        <v>08</v>
      </c>
      <c r="K593" t="str">
        <f t="shared" si="251"/>
        <v>J</v>
      </c>
      <c r="L593" t="str">
        <f t="shared" si="252"/>
        <v>C</v>
      </c>
      <c r="M593" t="str">
        <f t="shared" si="248"/>
        <v>14</v>
      </c>
      <c r="N593" t="str">
        <f t="shared" si="256"/>
        <v>F</v>
      </c>
      <c r="O593" s="8">
        <f>VLOOKUP(raw!M593,master!$B$2:$D$17,3,FALSE)</f>
        <v>44798</v>
      </c>
      <c r="P593">
        <f t="shared" si="244"/>
        <v>4</v>
      </c>
      <c r="Q593">
        <f t="shared" si="253"/>
        <v>8</v>
      </c>
      <c r="R593" s="209">
        <f t="shared" si="254"/>
        <v>44828.544895833336</v>
      </c>
      <c r="S593">
        <f t="shared" si="255"/>
        <v>39</v>
      </c>
    </row>
    <row r="594" spans="1:19">
      <c r="A594" s="319">
        <v>44826.552835648145</v>
      </c>
      <c r="B594" t="s">
        <v>468</v>
      </c>
      <c r="C594">
        <v>60</v>
      </c>
      <c r="D594">
        <v>0.48199999999999998</v>
      </c>
      <c r="E594">
        <v>6.6000000000000003E-2</v>
      </c>
      <c r="F594">
        <v>13.6</v>
      </c>
      <c r="G594">
        <v>51.7</v>
      </c>
      <c r="H594">
        <v>365</v>
      </c>
      <c r="I594" s="18">
        <f t="shared" si="245"/>
        <v>482</v>
      </c>
      <c r="J594" t="str">
        <f t="shared" si="250"/>
        <v>09</v>
      </c>
      <c r="K594" t="str">
        <f t="shared" si="251"/>
        <v>J</v>
      </c>
      <c r="L594" t="str">
        <f t="shared" si="252"/>
        <v>C</v>
      </c>
      <c r="M594" t="str">
        <f t="shared" si="248"/>
        <v>14</v>
      </c>
      <c r="N594" t="str">
        <f t="shared" si="256"/>
        <v>F</v>
      </c>
      <c r="O594" s="8">
        <f>VLOOKUP(raw!M594,master!$B$2:$D$17,3,FALSE)</f>
        <v>44798</v>
      </c>
      <c r="P594">
        <f t="shared" si="244"/>
        <v>4</v>
      </c>
      <c r="Q594">
        <f t="shared" si="253"/>
        <v>9</v>
      </c>
      <c r="R594" s="209">
        <f t="shared" si="254"/>
        <v>44828.552835648145</v>
      </c>
      <c r="S594">
        <f t="shared" si="255"/>
        <v>39</v>
      </c>
    </row>
    <row r="595" spans="1:19">
      <c r="A595" s="319">
        <v>44826.561307870368</v>
      </c>
      <c r="B595" t="s">
        <v>469</v>
      </c>
      <c r="C595">
        <v>60</v>
      </c>
      <c r="D595">
        <v>0.45700000000000002</v>
      </c>
      <c r="E595">
        <v>4.8000000000000001E-2</v>
      </c>
      <c r="F595">
        <v>10.5</v>
      </c>
      <c r="G595">
        <v>68.3</v>
      </c>
      <c r="H595">
        <v>395</v>
      </c>
      <c r="I595" s="18">
        <f t="shared" si="245"/>
        <v>457</v>
      </c>
      <c r="J595" t="str">
        <f t="shared" si="250"/>
        <v>10</v>
      </c>
      <c r="K595" t="str">
        <f t="shared" si="251"/>
        <v>J</v>
      </c>
      <c r="L595" t="str">
        <f t="shared" si="252"/>
        <v>C</v>
      </c>
      <c r="M595" t="str">
        <f t="shared" si="248"/>
        <v>14</v>
      </c>
      <c r="N595" t="str">
        <f t="shared" si="256"/>
        <v>F</v>
      </c>
      <c r="O595" s="8">
        <f>VLOOKUP(raw!M595,master!$B$2:$D$17,3,FALSE)</f>
        <v>44798</v>
      </c>
      <c r="P595">
        <f t="shared" si="244"/>
        <v>4</v>
      </c>
      <c r="Q595">
        <f t="shared" si="253"/>
        <v>10</v>
      </c>
      <c r="R595" s="209">
        <f t="shared" si="254"/>
        <v>44828.561307870368</v>
      </c>
      <c r="S595">
        <f t="shared" si="255"/>
        <v>39</v>
      </c>
    </row>
    <row r="596" spans="1:19">
      <c r="A596" s="319">
        <v>44826.569155092591</v>
      </c>
      <c r="B596" t="s">
        <v>470</v>
      </c>
      <c r="C596">
        <v>60</v>
      </c>
      <c r="D596">
        <v>0.47799999999999998</v>
      </c>
      <c r="E596">
        <v>5.3999999999999999E-2</v>
      </c>
      <c r="F596">
        <v>11.3</v>
      </c>
      <c r="G596">
        <v>58.3</v>
      </c>
      <c r="H596">
        <v>441</v>
      </c>
      <c r="I596" s="18">
        <f t="shared" si="245"/>
        <v>478</v>
      </c>
      <c r="J596" t="str">
        <f t="shared" si="250"/>
        <v>11</v>
      </c>
      <c r="K596" t="str">
        <f t="shared" si="251"/>
        <v>J</v>
      </c>
      <c r="L596" t="str">
        <f t="shared" si="252"/>
        <v>C</v>
      </c>
      <c r="M596" t="str">
        <f t="shared" si="248"/>
        <v>14</v>
      </c>
      <c r="N596" t="str">
        <f t="shared" si="256"/>
        <v>F</v>
      </c>
      <c r="O596" s="8">
        <f>VLOOKUP(raw!M596,master!$B$2:$D$17,3,FALSE)</f>
        <v>44798</v>
      </c>
      <c r="P596">
        <f t="shared" si="244"/>
        <v>4</v>
      </c>
      <c r="Q596">
        <f t="shared" si="253"/>
        <v>11</v>
      </c>
      <c r="R596" s="209">
        <f t="shared" si="254"/>
        <v>44828.569155092591</v>
      </c>
      <c r="S596">
        <f t="shared" si="255"/>
        <v>39</v>
      </c>
    </row>
    <row r="597" spans="1:19">
      <c r="A597" s="319">
        <v>44826.576284722221</v>
      </c>
      <c r="B597" t="s">
        <v>471</v>
      </c>
      <c r="C597">
        <v>60</v>
      </c>
      <c r="D597">
        <v>0.48</v>
      </c>
      <c r="E597">
        <v>5.2999999999999999E-2</v>
      </c>
      <c r="F597">
        <v>11</v>
      </c>
      <c r="G597">
        <v>60</v>
      </c>
      <c r="H597">
        <v>422</v>
      </c>
      <c r="I597" s="18">
        <f t="shared" si="245"/>
        <v>480</v>
      </c>
      <c r="J597" t="str">
        <f t="shared" si="250"/>
        <v>12</v>
      </c>
      <c r="K597" t="str">
        <f t="shared" si="251"/>
        <v>J</v>
      </c>
      <c r="L597" t="str">
        <f t="shared" si="252"/>
        <v>C</v>
      </c>
      <c r="M597" t="str">
        <f t="shared" si="248"/>
        <v>14</v>
      </c>
      <c r="N597" t="str">
        <f t="shared" si="256"/>
        <v>F</v>
      </c>
      <c r="O597" s="8">
        <f>VLOOKUP(raw!M597,master!$B$2:$D$17,3,FALSE)</f>
        <v>44798</v>
      </c>
      <c r="P597">
        <f t="shared" si="244"/>
        <v>4</v>
      </c>
      <c r="Q597">
        <f t="shared" si="253"/>
        <v>12</v>
      </c>
      <c r="R597" s="209">
        <f t="shared" si="254"/>
        <v>44828.576284722221</v>
      </c>
      <c r="S597">
        <f t="shared" si="255"/>
        <v>39</v>
      </c>
    </row>
    <row r="598" spans="1:19">
      <c r="A598" s="319">
        <v>44826.583784722221</v>
      </c>
      <c r="B598" t="s">
        <v>472</v>
      </c>
      <c r="C598">
        <v>60</v>
      </c>
      <c r="D598">
        <v>0.495</v>
      </c>
      <c r="E598">
        <v>5.7000000000000002E-2</v>
      </c>
      <c r="F598">
        <v>11.6</v>
      </c>
      <c r="G598">
        <v>55</v>
      </c>
      <c r="H598">
        <v>66</v>
      </c>
      <c r="I598" s="18">
        <f t="shared" si="245"/>
        <v>495</v>
      </c>
      <c r="J598" t="str">
        <f t="shared" si="250"/>
        <v>13</v>
      </c>
      <c r="K598" t="str">
        <f t="shared" si="251"/>
        <v>J</v>
      </c>
      <c r="L598" t="str">
        <f t="shared" si="252"/>
        <v>C</v>
      </c>
      <c r="M598" t="str">
        <f t="shared" si="248"/>
        <v>14</v>
      </c>
      <c r="N598" t="str">
        <f t="shared" si="256"/>
        <v>F</v>
      </c>
      <c r="O598" s="8">
        <f>VLOOKUP(raw!M598,master!$B$2:$D$17,3,FALSE)</f>
        <v>44798</v>
      </c>
      <c r="P598">
        <f t="shared" ref="P598:P661" si="257">INT((A598-O598)/7)</f>
        <v>4</v>
      </c>
      <c r="Q598">
        <f t="shared" si="253"/>
        <v>13</v>
      </c>
      <c r="R598" s="209">
        <f t="shared" si="254"/>
        <v>44828.583784722221</v>
      </c>
      <c r="S598">
        <f t="shared" si="255"/>
        <v>39</v>
      </c>
    </row>
    <row r="599" spans="1:19">
      <c r="A599" s="319">
        <v>44826.590729166666</v>
      </c>
      <c r="B599" t="s">
        <v>473</v>
      </c>
      <c r="C599">
        <v>60</v>
      </c>
      <c r="D599">
        <v>0.47699999999999998</v>
      </c>
      <c r="E599">
        <v>6.7000000000000004E-2</v>
      </c>
      <c r="F599">
        <v>14</v>
      </c>
      <c r="G599">
        <v>45</v>
      </c>
      <c r="H599">
        <v>378</v>
      </c>
      <c r="I599" s="18">
        <f t="shared" si="245"/>
        <v>477</v>
      </c>
      <c r="J599" t="str">
        <f t="shared" si="250"/>
        <v>14</v>
      </c>
      <c r="K599" t="str">
        <f t="shared" ref="K599:K620" si="258">LEFT(B599,1)</f>
        <v>J</v>
      </c>
      <c r="L599" t="str">
        <f t="shared" ref="L599:L620" si="259">MID(B599,2,1)</f>
        <v>C</v>
      </c>
      <c r="M599" t="str">
        <f t="shared" si="248"/>
        <v>14</v>
      </c>
      <c r="N599" t="str">
        <f t="shared" si="256"/>
        <v>F</v>
      </c>
      <c r="O599" s="8">
        <f>VLOOKUP(raw!M599,master!$B$2:$D$17,3,FALSE)</f>
        <v>44798</v>
      </c>
      <c r="P599">
        <f t="shared" si="257"/>
        <v>4</v>
      </c>
      <c r="Q599">
        <f t="shared" ref="Q599:Q620" si="260">VALUE(J599)</f>
        <v>14</v>
      </c>
      <c r="R599" s="209">
        <f t="shared" si="254"/>
        <v>44828.590729166666</v>
      </c>
      <c r="S599">
        <f t="shared" si="255"/>
        <v>39</v>
      </c>
    </row>
    <row r="600" spans="1:19">
      <c r="A600" s="319">
        <v>44826.598969907405</v>
      </c>
      <c r="B600" t="s">
        <v>474</v>
      </c>
      <c r="C600">
        <v>60</v>
      </c>
      <c r="D600">
        <v>0.48499999999999999</v>
      </c>
      <c r="E600">
        <v>6.2E-2</v>
      </c>
      <c r="F600">
        <v>12.9</v>
      </c>
      <c r="G600">
        <v>53.3</v>
      </c>
      <c r="H600">
        <v>366</v>
      </c>
      <c r="I600" s="18">
        <f t="shared" si="245"/>
        <v>485</v>
      </c>
      <c r="J600" t="str">
        <f t="shared" si="250"/>
        <v>15</v>
      </c>
      <c r="K600" t="str">
        <f t="shared" si="258"/>
        <v>J</v>
      </c>
      <c r="L600" t="str">
        <f t="shared" si="259"/>
        <v>C</v>
      </c>
      <c r="M600" t="str">
        <f t="shared" si="248"/>
        <v>14</v>
      </c>
      <c r="N600" t="str">
        <f t="shared" si="256"/>
        <v>F</v>
      </c>
      <c r="O600" s="8">
        <f>VLOOKUP(raw!M600,master!$B$2:$D$17,3,FALSE)</f>
        <v>44798</v>
      </c>
      <c r="P600">
        <f t="shared" si="257"/>
        <v>4</v>
      </c>
      <c r="Q600">
        <f t="shared" si="260"/>
        <v>15</v>
      </c>
      <c r="R600" s="209">
        <f t="shared" si="254"/>
        <v>44828.598969907405</v>
      </c>
      <c r="S600">
        <f t="shared" si="255"/>
        <v>39</v>
      </c>
    </row>
    <row r="601" spans="1:19">
      <c r="A601" s="319">
        <v>44826.607083333336</v>
      </c>
      <c r="B601" t="s">
        <v>475</v>
      </c>
      <c r="C601">
        <v>60</v>
      </c>
      <c r="D601">
        <v>0.45500000000000002</v>
      </c>
      <c r="E601">
        <v>4.4999999999999998E-2</v>
      </c>
      <c r="F601">
        <v>9.9</v>
      </c>
      <c r="G601">
        <v>63.3</v>
      </c>
      <c r="H601">
        <v>386</v>
      </c>
      <c r="I601" s="18">
        <f t="shared" si="245"/>
        <v>455</v>
      </c>
      <c r="J601" t="str">
        <f t="shared" si="250"/>
        <v>16</v>
      </c>
      <c r="K601" t="str">
        <f t="shared" si="258"/>
        <v>J</v>
      </c>
      <c r="L601" t="str">
        <f t="shared" si="259"/>
        <v>C</v>
      </c>
      <c r="M601" t="str">
        <f t="shared" si="248"/>
        <v>14</v>
      </c>
      <c r="N601" t="str">
        <f t="shared" si="256"/>
        <v>F</v>
      </c>
      <c r="O601" s="8">
        <f>VLOOKUP(raw!M601,master!$B$2:$D$17,3,FALSE)</f>
        <v>44798</v>
      </c>
      <c r="P601">
        <f t="shared" si="257"/>
        <v>4</v>
      </c>
      <c r="Q601">
        <f t="shared" si="260"/>
        <v>16</v>
      </c>
      <c r="R601" s="209">
        <f t="shared" si="254"/>
        <v>44828.607083333336</v>
      </c>
      <c r="S601">
        <f t="shared" si="255"/>
        <v>39</v>
      </c>
    </row>
    <row r="602" spans="1:19">
      <c r="A602" s="319">
        <v>44826.61482638889</v>
      </c>
      <c r="B602" t="s">
        <v>476</v>
      </c>
      <c r="C602">
        <v>21</v>
      </c>
      <c r="D602">
        <v>0.63700000000000001</v>
      </c>
      <c r="E602">
        <v>6.4000000000000001E-2</v>
      </c>
      <c r="F602">
        <v>10</v>
      </c>
      <c r="G602">
        <v>81</v>
      </c>
      <c r="H602">
        <v>390</v>
      </c>
      <c r="I602" s="18">
        <f t="shared" si="245"/>
        <v>637</v>
      </c>
      <c r="J602" t="str">
        <f t="shared" si="250"/>
        <v>07</v>
      </c>
      <c r="K602" t="str">
        <f t="shared" si="258"/>
        <v>J</v>
      </c>
      <c r="L602" t="str">
        <f t="shared" si="259"/>
        <v>C</v>
      </c>
      <c r="M602" t="str">
        <f t="shared" si="248"/>
        <v>14</v>
      </c>
      <c r="N602" t="str">
        <f t="shared" si="256"/>
        <v>M</v>
      </c>
      <c r="O602" s="8">
        <f>VLOOKUP(raw!M602,master!$B$2:$D$17,3,FALSE)</f>
        <v>44798</v>
      </c>
      <c r="P602">
        <f t="shared" si="257"/>
        <v>4</v>
      </c>
      <c r="Q602">
        <f t="shared" si="260"/>
        <v>7</v>
      </c>
      <c r="R602" s="209">
        <f t="shared" si="254"/>
        <v>44828.61482638889</v>
      </c>
      <c r="S602">
        <f t="shared" si="255"/>
        <v>39</v>
      </c>
    </row>
    <row r="603" spans="1:19">
      <c r="A603" s="319">
        <v>44826.617893518516</v>
      </c>
      <c r="B603" t="s">
        <v>477</v>
      </c>
      <c r="C603">
        <v>20</v>
      </c>
      <c r="D603">
        <v>0.63200000000000001</v>
      </c>
      <c r="E603">
        <v>6.5000000000000002E-2</v>
      </c>
      <c r="F603">
        <v>10.3</v>
      </c>
      <c r="G603">
        <v>70</v>
      </c>
      <c r="H603">
        <v>383</v>
      </c>
      <c r="I603" s="18">
        <f t="shared" si="245"/>
        <v>632</v>
      </c>
      <c r="J603" t="str">
        <f t="shared" si="250"/>
        <v>06</v>
      </c>
      <c r="K603" t="str">
        <f t="shared" si="258"/>
        <v>J</v>
      </c>
      <c r="L603" t="str">
        <f t="shared" si="259"/>
        <v>C</v>
      </c>
      <c r="M603" t="str">
        <f t="shared" si="248"/>
        <v>14</v>
      </c>
      <c r="N603" t="str">
        <f t="shared" si="256"/>
        <v>M</v>
      </c>
      <c r="O603" s="8">
        <f>VLOOKUP(raw!M603,master!$B$2:$D$17,3,FALSE)</f>
        <v>44798</v>
      </c>
      <c r="P603">
        <f t="shared" si="257"/>
        <v>4</v>
      </c>
      <c r="Q603">
        <f t="shared" si="260"/>
        <v>6</v>
      </c>
      <c r="R603" s="209">
        <f t="shared" si="254"/>
        <v>44828.617893518516</v>
      </c>
      <c r="S603">
        <f t="shared" si="255"/>
        <v>39</v>
      </c>
    </row>
    <row r="604" spans="1:19">
      <c r="A604" s="319">
        <v>44826.622534722221</v>
      </c>
      <c r="B604" t="s">
        <v>478</v>
      </c>
      <c r="C604">
        <v>20</v>
      </c>
      <c r="D604">
        <v>0.60299999999999998</v>
      </c>
      <c r="E604">
        <v>7.6999999999999999E-2</v>
      </c>
      <c r="F604">
        <v>12.8</v>
      </c>
      <c r="G604">
        <v>65</v>
      </c>
      <c r="H604">
        <v>379</v>
      </c>
      <c r="I604" s="18">
        <f t="shared" si="245"/>
        <v>603</v>
      </c>
      <c r="J604" t="str">
        <f t="shared" si="250"/>
        <v>05</v>
      </c>
      <c r="K604" t="str">
        <f t="shared" si="258"/>
        <v>J</v>
      </c>
      <c r="L604" t="str">
        <f t="shared" si="259"/>
        <v>C</v>
      </c>
      <c r="M604" t="str">
        <f t="shared" si="248"/>
        <v>14</v>
      </c>
      <c r="N604" t="str">
        <f t="shared" si="256"/>
        <v>M</v>
      </c>
      <c r="O604" s="8">
        <f>VLOOKUP(raw!M604,master!$B$2:$D$17,3,FALSE)</f>
        <v>44798</v>
      </c>
      <c r="P604">
        <f t="shared" si="257"/>
        <v>4</v>
      </c>
      <c r="Q604">
        <f t="shared" si="260"/>
        <v>5</v>
      </c>
      <c r="R604" s="209">
        <f t="shared" si="254"/>
        <v>44828.622534722221</v>
      </c>
      <c r="S604">
        <f t="shared" si="255"/>
        <v>39</v>
      </c>
    </row>
    <row r="605" spans="1:19">
      <c r="A605" s="319">
        <v>44826.626168981478</v>
      </c>
      <c r="B605" t="s">
        <v>479</v>
      </c>
      <c r="C605">
        <v>21</v>
      </c>
      <c r="D605">
        <v>0.59599999999999997</v>
      </c>
      <c r="E605">
        <v>5.8000000000000003E-2</v>
      </c>
      <c r="F605">
        <v>9.6999999999999993</v>
      </c>
      <c r="G605">
        <v>61.9</v>
      </c>
      <c r="H605">
        <v>335</v>
      </c>
      <c r="I605" s="18">
        <f t="shared" si="245"/>
        <v>596</v>
      </c>
      <c r="J605" t="str">
        <f t="shared" si="250"/>
        <v>04</v>
      </c>
      <c r="K605" t="str">
        <f t="shared" si="258"/>
        <v>J</v>
      </c>
      <c r="L605" t="str">
        <f t="shared" si="259"/>
        <v>C</v>
      </c>
      <c r="M605" t="str">
        <f t="shared" si="248"/>
        <v>14</v>
      </c>
      <c r="N605" t="str">
        <f t="shared" si="256"/>
        <v>M</v>
      </c>
      <c r="O605" s="8">
        <f>VLOOKUP(raw!M605,master!$B$2:$D$17,3,FALSE)</f>
        <v>44798</v>
      </c>
      <c r="P605">
        <f t="shared" si="257"/>
        <v>4</v>
      </c>
      <c r="Q605">
        <f t="shared" si="260"/>
        <v>4</v>
      </c>
      <c r="R605" s="209">
        <f t="shared" si="254"/>
        <v>44828.626168981478</v>
      </c>
      <c r="S605">
        <f t="shared" si="255"/>
        <v>39</v>
      </c>
    </row>
    <row r="606" spans="1:19">
      <c r="A606" s="319">
        <v>44826.629907407405</v>
      </c>
      <c r="B606" t="s">
        <v>480</v>
      </c>
      <c r="C606">
        <v>20</v>
      </c>
      <c r="D606">
        <v>0.60299999999999998</v>
      </c>
      <c r="E606">
        <v>6.2E-2</v>
      </c>
      <c r="F606">
        <v>10.3</v>
      </c>
      <c r="G606">
        <v>80</v>
      </c>
      <c r="H606">
        <v>323</v>
      </c>
      <c r="I606" s="18">
        <f t="shared" si="245"/>
        <v>603</v>
      </c>
      <c r="J606" t="str">
        <f t="shared" si="250"/>
        <v>03</v>
      </c>
      <c r="K606" t="str">
        <f t="shared" si="258"/>
        <v>J</v>
      </c>
      <c r="L606" t="str">
        <f t="shared" si="259"/>
        <v>C</v>
      </c>
      <c r="M606" t="str">
        <f t="shared" si="248"/>
        <v>14</v>
      </c>
      <c r="N606" t="str">
        <f t="shared" si="256"/>
        <v>M</v>
      </c>
      <c r="O606" s="8">
        <f>VLOOKUP(raw!M606,master!$B$2:$D$17,3,FALSE)</f>
        <v>44798</v>
      </c>
      <c r="P606">
        <f t="shared" si="257"/>
        <v>4</v>
      </c>
      <c r="Q606">
        <f t="shared" si="260"/>
        <v>3</v>
      </c>
      <c r="R606" s="209">
        <f t="shared" si="254"/>
        <v>44828.629907407405</v>
      </c>
      <c r="S606">
        <f t="shared" si="255"/>
        <v>39</v>
      </c>
    </row>
    <row r="607" spans="1:19">
      <c r="A607" s="319">
        <v>44826.633356481485</v>
      </c>
      <c r="B607" t="s">
        <v>481</v>
      </c>
      <c r="C607">
        <v>20</v>
      </c>
      <c r="D607">
        <v>0.57799999999999996</v>
      </c>
      <c r="E607">
        <v>0.06</v>
      </c>
      <c r="F607">
        <v>10.4</v>
      </c>
      <c r="G607">
        <v>75</v>
      </c>
      <c r="H607">
        <v>321</v>
      </c>
      <c r="I607" s="18">
        <f t="shared" si="245"/>
        <v>578</v>
      </c>
      <c r="J607" t="str">
        <f t="shared" si="250"/>
        <v>02</v>
      </c>
      <c r="K607" t="str">
        <f t="shared" si="258"/>
        <v>J</v>
      </c>
      <c r="L607" t="str">
        <f t="shared" si="259"/>
        <v>C</v>
      </c>
      <c r="M607" t="str">
        <f t="shared" si="248"/>
        <v>14</v>
      </c>
      <c r="N607" t="str">
        <f t="shared" si="256"/>
        <v>M</v>
      </c>
      <c r="O607" s="8">
        <f>VLOOKUP(raw!M607,master!$B$2:$D$17,3,FALSE)</f>
        <v>44798</v>
      </c>
      <c r="P607">
        <f t="shared" si="257"/>
        <v>4</v>
      </c>
      <c r="Q607">
        <f t="shared" si="260"/>
        <v>2</v>
      </c>
      <c r="R607" s="209">
        <f t="shared" si="254"/>
        <v>44828.633356481485</v>
      </c>
      <c r="S607">
        <f t="shared" si="255"/>
        <v>39</v>
      </c>
    </row>
    <row r="608" spans="1:19">
      <c r="A608" s="319">
        <v>44827.348020833335</v>
      </c>
      <c r="B608" t="s">
        <v>170</v>
      </c>
      <c r="C608">
        <v>20</v>
      </c>
      <c r="D608">
        <v>1.212</v>
      </c>
      <c r="E608">
        <v>0.12</v>
      </c>
      <c r="F608">
        <v>9.9</v>
      </c>
      <c r="G608">
        <v>70</v>
      </c>
      <c r="H608">
        <v>396</v>
      </c>
      <c r="I608" s="18">
        <f t="shared" si="245"/>
        <v>1212</v>
      </c>
      <c r="J608" t="str">
        <f t="shared" si="250"/>
        <v>02</v>
      </c>
      <c r="K608" t="str">
        <f t="shared" si="258"/>
        <v>J</v>
      </c>
      <c r="L608" t="str">
        <f t="shared" si="259"/>
        <v>C</v>
      </c>
      <c r="M608" t="str">
        <f t="shared" si="248"/>
        <v>01</v>
      </c>
      <c r="N608" t="str">
        <f t="shared" si="256"/>
        <v>M</v>
      </c>
      <c r="O608" s="8">
        <f>VLOOKUP(raw!M608,master!$B$2:$D$17,3,FALSE)</f>
        <v>44778</v>
      </c>
      <c r="P608">
        <f t="shared" si="257"/>
        <v>7</v>
      </c>
      <c r="Q608">
        <f t="shared" si="260"/>
        <v>2</v>
      </c>
      <c r="R608" s="209">
        <f t="shared" si="254"/>
        <v>44828.348020833335</v>
      </c>
      <c r="S608">
        <f t="shared" si="255"/>
        <v>39</v>
      </c>
    </row>
    <row r="609" spans="1:19">
      <c r="A609" s="319">
        <v>44827.349236111113</v>
      </c>
      <c r="B609" t="s">
        <v>276</v>
      </c>
      <c r="C609">
        <v>60</v>
      </c>
      <c r="D609">
        <v>0.77500000000000002</v>
      </c>
      <c r="E609">
        <v>4.9000000000000002E-2</v>
      </c>
      <c r="F609">
        <v>6.3</v>
      </c>
      <c r="G609">
        <v>93.3</v>
      </c>
      <c r="H609">
        <v>408</v>
      </c>
      <c r="I609" s="18">
        <f t="shared" si="245"/>
        <v>775</v>
      </c>
      <c r="J609" t="str">
        <f t="shared" si="250"/>
        <v>01</v>
      </c>
      <c r="K609" t="str">
        <f t="shared" si="258"/>
        <v>J</v>
      </c>
      <c r="L609" t="str">
        <f t="shared" si="259"/>
        <v>C</v>
      </c>
      <c r="M609" t="str">
        <f t="shared" si="248"/>
        <v>07</v>
      </c>
      <c r="N609" t="str">
        <f t="shared" si="256"/>
        <v>F</v>
      </c>
      <c r="O609" s="8">
        <f>VLOOKUP(raw!M609,master!$B$2:$D$17,3,FALSE)</f>
        <v>44785</v>
      </c>
      <c r="P609">
        <f t="shared" si="257"/>
        <v>6</v>
      </c>
      <c r="Q609">
        <f t="shared" si="260"/>
        <v>1</v>
      </c>
      <c r="R609" s="209">
        <f t="shared" si="254"/>
        <v>44828.349236111113</v>
      </c>
      <c r="S609">
        <f t="shared" si="255"/>
        <v>39</v>
      </c>
    </row>
    <row r="610" spans="1:19">
      <c r="A610" s="319">
        <v>44827.349386574075</v>
      </c>
      <c r="B610" t="s">
        <v>482</v>
      </c>
      <c r="C610">
        <v>20</v>
      </c>
      <c r="D610">
        <v>0.65100000000000002</v>
      </c>
      <c r="E610">
        <v>6.0999999999999999E-2</v>
      </c>
      <c r="F610">
        <v>9.4</v>
      </c>
      <c r="G610">
        <v>75</v>
      </c>
      <c r="H610">
        <v>348</v>
      </c>
      <c r="I610" s="18">
        <f t="shared" si="245"/>
        <v>651</v>
      </c>
      <c r="J610" t="str">
        <f t="shared" si="250"/>
        <v>02</v>
      </c>
      <c r="K610" t="str">
        <f t="shared" si="258"/>
        <v>J</v>
      </c>
      <c r="L610" t="str">
        <f t="shared" si="259"/>
        <v>C</v>
      </c>
      <c r="M610" t="str">
        <f t="shared" si="248"/>
        <v>15</v>
      </c>
      <c r="N610" t="str">
        <f t="shared" si="256"/>
        <v>M</v>
      </c>
      <c r="O610" s="8">
        <f>VLOOKUP(raw!M610,master!$B$2:$D$17,3,FALSE)</f>
        <v>44799</v>
      </c>
      <c r="P610">
        <f t="shared" si="257"/>
        <v>4</v>
      </c>
      <c r="Q610">
        <f t="shared" si="260"/>
        <v>2</v>
      </c>
      <c r="R610" s="209">
        <f t="shared" si="254"/>
        <v>44828.349386574075</v>
      </c>
      <c r="S610">
        <f t="shared" si="255"/>
        <v>39</v>
      </c>
    </row>
    <row r="611" spans="1:19">
      <c r="A611" s="319">
        <v>44827.351226851853</v>
      </c>
      <c r="B611" t="s">
        <v>171</v>
      </c>
      <c r="C611">
        <v>20</v>
      </c>
      <c r="D611">
        <v>1.284</v>
      </c>
      <c r="E611">
        <v>0.104</v>
      </c>
      <c r="F611">
        <v>8.1</v>
      </c>
      <c r="G611">
        <v>95</v>
      </c>
      <c r="H611">
        <v>465</v>
      </c>
      <c r="I611" s="18">
        <f t="shared" si="245"/>
        <v>1284</v>
      </c>
      <c r="J611" t="str">
        <f t="shared" si="250"/>
        <v>03</v>
      </c>
      <c r="K611" t="str">
        <f t="shared" si="258"/>
        <v>J</v>
      </c>
      <c r="L611" t="str">
        <f t="shared" si="259"/>
        <v>C</v>
      </c>
      <c r="M611" t="str">
        <f t="shared" si="248"/>
        <v>01</v>
      </c>
      <c r="N611" t="str">
        <f t="shared" si="256"/>
        <v>M</v>
      </c>
      <c r="O611" s="8">
        <f>VLOOKUP(raw!M611,master!$B$2:$D$17,3,FALSE)</f>
        <v>44778</v>
      </c>
      <c r="P611">
        <f t="shared" si="257"/>
        <v>7</v>
      </c>
      <c r="Q611">
        <f t="shared" si="260"/>
        <v>3</v>
      </c>
      <c r="R611" s="209">
        <f t="shared" si="254"/>
        <v>44828.351226851853</v>
      </c>
      <c r="S611">
        <f t="shared" si="255"/>
        <v>39</v>
      </c>
    </row>
    <row r="612" spans="1:19">
      <c r="A612" s="319">
        <v>44827.35261574074</v>
      </c>
      <c r="B612" t="s">
        <v>483</v>
      </c>
      <c r="C612">
        <v>20</v>
      </c>
      <c r="D612">
        <v>0.59399999999999997</v>
      </c>
      <c r="E612">
        <v>0.107</v>
      </c>
      <c r="F612">
        <v>18</v>
      </c>
      <c r="G612">
        <v>35</v>
      </c>
      <c r="H612">
        <v>319</v>
      </c>
      <c r="I612" s="18">
        <f t="shared" si="245"/>
        <v>594</v>
      </c>
      <c r="J612" t="str">
        <f t="shared" si="250"/>
        <v>03</v>
      </c>
      <c r="K612" t="str">
        <f t="shared" si="258"/>
        <v>J</v>
      </c>
      <c r="L612" t="str">
        <f t="shared" si="259"/>
        <v>C</v>
      </c>
      <c r="M612" t="str">
        <f t="shared" si="248"/>
        <v>15</v>
      </c>
      <c r="N612" t="str">
        <f t="shared" si="256"/>
        <v>M</v>
      </c>
      <c r="O612" s="8">
        <f>VLOOKUP(raw!M612,master!$B$2:$D$17,3,FALSE)</f>
        <v>44799</v>
      </c>
      <c r="P612">
        <f t="shared" si="257"/>
        <v>4</v>
      </c>
      <c r="Q612">
        <f t="shared" si="260"/>
        <v>3</v>
      </c>
      <c r="R612" s="209">
        <f t="shared" si="254"/>
        <v>44828.35261574074</v>
      </c>
      <c r="S612">
        <f t="shared" si="255"/>
        <v>39</v>
      </c>
    </row>
    <row r="613" spans="1:19">
      <c r="A613" s="319">
        <v>44827.355509259258</v>
      </c>
      <c r="B613" t="s">
        <v>174</v>
      </c>
      <c r="C613">
        <v>20</v>
      </c>
      <c r="D613">
        <v>1.1819999999999999</v>
      </c>
      <c r="E613">
        <v>0.113</v>
      </c>
      <c r="F613">
        <v>9.5</v>
      </c>
      <c r="G613">
        <v>60</v>
      </c>
      <c r="H613">
        <v>402</v>
      </c>
      <c r="I613" s="18">
        <f t="shared" si="245"/>
        <v>1182</v>
      </c>
      <c r="J613" t="str">
        <f t="shared" si="250"/>
        <v>04</v>
      </c>
      <c r="K613" t="str">
        <f t="shared" si="258"/>
        <v>J</v>
      </c>
      <c r="L613" t="str">
        <f t="shared" si="259"/>
        <v>C</v>
      </c>
      <c r="M613" t="str">
        <f t="shared" si="248"/>
        <v>01</v>
      </c>
      <c r="N613" t="str">
        <f t="shared" si="256"/>
        <v>M</v>
      </c>
      <c r="O613" s="8">
        <f>VLOOKUP(raw!M613,master!$B$2:$D$17,3,FALSE)</f>
        <v>44778</v>
      </c>
      <c r="P613">
        <f t="shared" si="257"/>
        <v>7</v>
      </c>
      <c r="Q613">
        <f t="shared" si="260"/>
        <v>4</v>
      </c>
      <c r="R613" s="209">
        <f t="shared" si="254"/>
        <v>44828.355509259258</v>
      </c>
      <c r="S613">
        <f t="shared" si="255"/>
        <v>39</v>
      </c>
    </row>
    <row r="614" spans="1:19">
      <c r="A614" s="319">
        <v>44827.356238425928</v>
      </c>
      <c r="B614" t="s">
        <v>484</v>
      </c>
      <c r="C614">
        <v>20</v>
      </c>
      <c r="D614">
        <v>0.64100000000000001</v>
      </c>
      <c r="E614">
        <v>9.0999999999999998E-2</v>
      </c>
      <c r="F614">
        <v>14.2</v>
      </c>
      <c r="G614">
        <v>45</v>
      </c>
      <c r="H614">
        <v>305</v>
      </c>
      <c r="I614" s="18">
        <f t="shared" si="245"/>
        <v>641</v>
      </c>
      <c r="J614" t="str">
        <f t="shared" si="250"/>
        <v>04</v>
      </c>
      <c r="K614" t="str">
        <f t="shared" si="258"/>
        <v>J</v>
      </c>
      <c r="L614" t="str">
        <f t="shared" si="259"/>
        <v>C</v>
      </c>
      <c r="M614" t="str">
        <f t="shared" si="248"/>
        <v>15</v>
      </c>
      <c r="N614" t="str">
        <f t="shared" si="256"/>
        <v>M</v>
      </c>
      <c r="O614" s="8">
        <f>VLOOKUP(raw!M614,master!$B$2:$D$17,3,FALSE)</f>
        <v>44799</v>
      </c>
      <c r="P614">
        <f t="shared" si="257"/>
        <v>4</v>
      </c>
      <c r="Q614">
        <f t="shared" si="260"/>
        <v>4</v>
      </c>
      <c r="R614" s="209">
        <f t="shared" si="254"/>
        <v>44828.356238425928</v>
      </c>
      <c r="S614">
        <f t="shared" si="255"/>
        <v>39</v>
      </c>
    </row>
    <row r="615" spans="1:19">
      <c r="A615" s="319">
        <v>44827.357245370367</v>
      </c>
      <c r="B615" t="s">
        <v>277</v>
      </c>
      <c r="C615">
        <v>61</v>
      </c>
      <c r="D615">
        <v>0.753</v>
      </c>
      <c r="E615">
        <v>0.06</v>
      </c>
      <c r="F615">
        <v>8</v>
      </c>
      <c r="G615">
        <v>80.3</v>
      </c>
      <c r="H615">
        <v>440</v>
      </c>
      <c r="I615" s="18">
        <f t="shared" si="245"/>
        <v>753</v>
      </c>
      <c r="J615" t="str">
        <f t="shared" si="250"/>
        <v>02</v>
      </c>
      <c r="K615" t="str">
        <f t="shared" si="258"/>
        <v>J</v>
      </c>
      <c r="L615" t="str">
        <f t="shared" si="259"/>
        <v>C</v>
      </c>
      <c r="M615" t="str">
        <f t="shared" si="248"/>
        <v>07</v>
      </c>
      <c r="N615" t="str">
        <f t="shared" si="256"/>
        <v>F</v>
      </c>
      <c r="O615" s="8">
        <f>VLOOKUP(raw!M615,master!$B$2:$D$17,3,FALSE)</f>
        <v>44785</v>
      </c>
      <c r="P615">
        <f t="shared" si="257"/>
        <v>6</v>
      </c>
      <c r="Q615">
        <f t="shared" si="260"/>
        <v>2</v>
      </c>
      <c r="R615" s="209">
        <f t="shared" si="254"/>
        <v>44828.357245370367</v>
      </c>
      <c r="S615">
        <f t="shared" si="255"/>
        <v>39</v>
      </c>
    </row>
    <row r="616" spans="1:19">
      <c r="A616" s="319">
        <v>44827.358460648145</v>
      </c>
      <c r="B616" t="s">
        <v>177</v>
      </c>
      <c r="C616">
        <v>20</v>
      </c>
      <c r="D616">
        <v>1.2190000000000001</v>
      </c>
      <c r="E616">
        <v>9.2999999999999999E-2</v>
      </c>
      <c r="F616">
        <v>7.6</v>
      </c>
      <c r="G616">
        <v>80</v>
      </c>
      <c r="H616">
        <v>414</v>
      </c>
      <c r="I616" s="18">
        <f t="shared" si="245"/>
        <v>1219</v>
      </c>
      <c r="J616" t="str">
        <f t="shared" si="250"/>
        <v>05</v>
      </c>
      <c r="K616" t="str">
        <f t="shared" si="258"/>
        <v>J</v>
      </c>
      <c r="L616" t="str">
        <f t="shared" si="259"/>
        <v>C</v>
      </c>
      <c r="M616" t="str">
        <f t="shared" si="248"/>
        <v>01</v>
      </c>
      <c r="N616" t="str">
        <f t="shared" si="256"/>
        <v>M</v>
      </c>
      <c r="O616" s="8">
        <f>VLOOKUP(raw!M616,master!$B$2:$D$17,3,FALSE)</f>
        <v>44778</v>
      </c>
      <c r="P616">
        <f t="shared" si="257"/>
        <v>7</v>
      </c>
      <c r="Q616">
        <f t="shared" si="260"/>
        <v>5</v>
      </c>
      <c r="R616" s="209">
        <f t="shared" si="254"/>
        <v>44828.358460648145</v>
      </c>
      <c r="S616">
        <f t="shared" si="255"/>
        <v>39</v>
      </c>
    </row>
    <row r="617" spans="1:19">
      <c r="A617" s="319">
        <v>44827.35974537037</v>
      </c>
      <c r="B617" t="s">
        <v>485</v>
      </c>
      <c r="C617">
        <v>20</v>
      </c>
      <c r="D617">
        <v>0.63400000000000001</v>
      </c>
      <c r="E617">
        <v>8.1000000000000003E-2</v>
      </c>
      <c r="F617">
        <v>12.8</v>
      </c>
      <c r="G617">
        <v>55</v>
      </c>
      <c r="H617">
        <v>387</v>
      </c>
      <c r="I617" s="18">
        <f t="shared" ref="I617:I680" si="261">D617*1000</f>
        <v>634</v>
      </c>
      <c r="J617" t="str">
        <f t="shared" si="250"/>
        <v>05</v>
      </c>
      <c r="K617" t="str">
        <f t="shared" si="258"/>
        <v>J</v>
      </c>
      <c r="L617" t="str">
        <f t="shared" si="259"/>
        <v>C</v>
      </c>
      <c r="M617" t="str">
        <f t="shared" si="248"/>
        <v>15</v>
      </c>
      <c r="N617" t="str">
        <f t="shared" si="256"/>
        <v>M</v>
      </c>
      <c r="O617" s="8">
        <f>VLOOKUP(raw!M617,master!$B$2:$D$17,3,FALSE)</f>
        <v>44799</v>
      </c>
      <c r="P617">
        <f t="shared" si="257"/>
        <v>4</v>
      </c>
      <c r="Q617">
        <f t="shared" si="260"/>
        <v>5</v>
      </c>
      <c r="R617" s="209">
        <f t="shared" si="254"/>
        <v>44828.35974537037</v>
      </c>
      <c r="S617">
        <f t="shared" si="255"/>
        <v>39</v>
      </c>
    </row>
    <row r="618" spans="1:19">
      <c r="A618" s="319">
        <v>44827.361388888887</v>
      </c>
      <c r="B618" t="s">
        <v>178</v>
      </c>
      <c r="C618">
        <v>20</v>
      </c>
      <c r="D618">
        <v>1.359</v>
      </c>
      <c r="E618">
        <v>0.111</v>
      </c>
      <c r="F618">
        <v>8.1999999999999993</v>
      </c>
      <c r="G618">
        <v>80</v>
      </c>
      <c r="H618">
        <v>493</v>
      </c>
      <c r="I618" s="18">
        <f t="shared" si="261"/>
        <v>1359</v>
      </c>
      <c r="J618" t="str">
        <f t="shared" si="250"/>
        <v>06</v>
      </c>
      <c r="K618" t="str">
        <f t="shared" si="258"/>
        <v>J</v>
      </c>
      <c r="L618" t="str">
        <f t="shared" si="259"/>
        <v>C</v>
      </c>
      <c r="M618" t="str">
        <f t="shared" si="248"/>
        <v>01</v>
      </c>
      <c r="N618" t="str">
        <f t="shared" si="256"/>
        <v>M</v>
      </c>
      <c r="O618" s="8">
        <f>VLOOKUP(raw!M618,master!$B$2:$D$17,3,FALSE)</f>
        <v>44778</v>
      </c>
      <c r="P618">
        <f t="shared" si="257"/>
        <v>7</v>
      </c>
      <c r="Q618">
        <f t="shared" si="260"/>
        <v>6</v>
      </c>
      <c r="R618" s="209">
        <f t="shared" si="254"/>
        <v>44828.361388888887</v>
      </c>
      <c r="S618">
        <f t="shared" si="255"/>
        <v>39</v>
      </c>
    </row>
    <row r="619" spans="1:19">
      <c r="A619" s="319">
        <v>44827.362835648149</v>
      </c>
      <c r="B619" t="s">
        <v>486</v>
      </c>
      <c r="C619">
        <v>20</v>
      </c>
      <c r="D619">
        <v>0.68200000000000005</v>
      </c>
      <c r="E619">
        <v>8.3000000000000004E-2</v>
      </c>
      <c r="F619">
        <v>12.3</v>
      </c>
      <c r="G619">
        <v>50</v>
      </c>
      <c r="H619">
        <v>439</v>
      </c>
      <c r="I619" s="18">
        <f t="shared" si="261"/>
        <v>682</v>
      </c>
      <c r="J619" t="str">
        <f t="shared" si="250"/>
        <v>06</v>
      </c>
      <c r="K619" t="str">
        <f t="shared" si="258"/>
        <v>J</v>
      </c>
      <c r="L619" t="str">
        <f t="shared" si="259"/>
        <v>C</v>
      </c>
      <c r="M619" t="str">
        <f t="shared" ref="M619:M682" si="262">MID(B619,3,2)</f>
        <v>15</v>
      </c>
      <c r="N619" t="str">
        <f t="shared" si="256"/>
        <v>M</v>
      </c>
      <c r="O619" s="8">
        <f>VLOOKUP(raw!M619,master!$B$2:$D$17,3,FALSE)</f>
        <v>44799</v>
      </c>
      <c r="P619">
        <f t="shared" si="257"/>
        <v>4</v>
      </c>
      <c r="Q619">
        <f t="shared" si="260"/>
        <v>6</v>
      </c>
      <c r="R619" s="209">
        <f t="shared" si="254"/>
        <v>44828.362835648149</v>
      </c>
      <c r="S619">
        <f t="shared" si="255"/>
        <v>39</v>
      </c>
    </row>
    <row r="620" spans="1:19">
      <c r="A620" s="319">
        <v>44827.363993055558</v>
      </c>
      <c r="B620" t="s">
        <v>179</v>
      </c>
      <c r="C620">
        <v>20</v>
      </c>
      <c r="D620">
        <v>1.333</v>
      </c>
      <c r="E620">
        <v>8.7999999999999995E-2</v>
      </c>
      <c r="F620">
        <v>6.6</v>
      </c>
      <c r="G620">
        <v>90</v>
      </c>
      <c r="H620">
        <v>493</v>
      </c>
      <c r="I620" s="18">
        <f t="shared" si="261"/>
        <v>1333</v>
      </c>
      <c r="J620" t="str">
        <f t="shared" si="250"/>
        <v>07</v>
      </c>
      <c r="K620" t="str">
        <f t="shared" si="258"/>
        <v>J</v>
      </c>
      <c r="L620" t="str">
        <f t="shared" si="259"/>
        <v>C</v>
      </c>
      <c r="M620" t="str">
        <f t="shared" si="262"/>
        <v>01</v>
      </c>
      <c r="N620" t="str">
        <f t="shared" si="256"/>
        <v>M</v>
      </c>
      <c r="O620" s="8">
        <f>VLOOKUP(raw!M620,master!$B$2:$D$17,3,FALSE)</f>
        <v>44778</v>
      </c>
      <c r="P620">
        <f t="shared" si="257"/>
        <v>7</v>
      </c>
      <c r="Q620">
        <f t="shared" si="260"/>
        <v>7</v>
      </c>
      <c r="R620" s="209">
        <f t="shared" si="254"/>
        <v>44828.363993055558</v>
      </c>
      <c r="S620">
        <f t="shared" si="255"/>
        <v>39</v>
      </c>
    </row>
    <row r="621" spans="1:19">
      <c r="A621" s="319">
        <v>44827.364722222221</v>
      </c>
      <c r="B621" t="s">
        <v>278</v>
      </c>
      <c r="C621">
        <v>60</v>
      </c>
      <c r="D621">
        <v>0.73799999999999999</v>
      </c>
      <c r="E621">
        <v>0.11700000000000001</v>
      </c>
      <c r="F621">
        <v>15.8</v>
      </c>
      <c r="G621">
        <v>28.3</v>
      </c>
      <c r="H621">
        <v>393</v>
      </c>
      <c r="I621" s="18">
        <f t="shared" si="261"/>
        <v>738</v>
      </c>
      <c r="J621" t="str">
        <f t="shared" si="250"/>
        <v>03</v>
      </c>
      <c r="K621" t="str">
        <f t="shared" ref="K621" si="263">LEFT(B621,1)</f>
        <v>J</v>
      </c>
      <c r="L621" t="str">
        <f t="shared" ref="L621" si="264">MID(B621,2,1)</f>
        <v>C</v>
      </c>
      <c r="M621" t="str">
        <f t="shared" si="262"/>
        <v>07</v>
      </c>
      <c r="N621" t="str">
        <f t="shared" si="256"/>
        <v>F</v>
      </c>
      <c r="O621" s="8">
        <f>VLOOKUP(raw!M621,master!$B$2:$D$17,3,FALSE)</f>
        <v>44785</v>
      </c>
      <c r="P621">
        <f t="shared" si="257"/>
        <v>6</v>
      </c>
      <c r="Q621">
        <f t="shared" ref="Q621:Q644" si="265">VALUE(J621)</f>
        <v>3</v>
      </c>
      <c r="R621" s="209">
        <f t="shared" si="254"/>
        <v>44828.364722222221</v>
      </c>
      <c r="S621">
        <f t="shared" si="255"/>
        <v>39</v>
      </c>
    </row>
    <row r="622" spans="1:19">
      <c r="A622" s="319">
        <v>44827.366759259261</v>
      </c>
      <c r="B622" t="s">
        <v>487</v>
      </c>
      <c r="C622">
        <v>60</v>
      </c>
      <c r="D622">
        <v>0.51700000000000002</v>
      </c>
      <c r="E622">
        <v>5.6000000000000001E-2</v>
      </c>
      <c r="F622">
        <v>10.8</v>
      </c>
      <c r="G622">
        <v>68.3</v>
      </c>
      <c r="H622">
        <v>519</v>
      </c>
      <c r="I622" s="18">
        <f t="shared" si="261"/>
        <v>517</v>
      </c>
      <c r="J622" t="str">
        <f t="shared" si="250"/>
        <v>16</v>
      </c>
      <c r="K622" t="str">
        <f t="shared" ref="K622:K685" si="266">LEFT(B622,1)</f>
        <v>J</v>
      </c>
      <c r="L622" t="str">
        <f t="shared" ref="L622:L685" si="267">MID(B622,2,1)</f>
        <v>C</v>
      </c>
      <c r="M622" t="str">
        <f t="shared" si="262"/>
        <v>15</v>
      </c>
      <c r="N622" t="str">
        <f t="shared" ref="N622:N685" si="268">MID(B622,5,1)</f>
        <v>F</v>
      </c>
      <c r="O622" s="8">
        <f>VLOOKUP(raw!M622,master!$B$2:$D$17,3,FALSE)</f>
        <v>44799</v>
      </c>
      <c r="P622">
        <f t="shared" si="257"/>
        <v>4</v>
      </c>
      <c r="Q622">
        <f t="shared" si="265"/>
        <v>16</v>
      </c>
      <c r="R622" s="209">
        <f t="shared" si="254"/>
        <v>44828.366759259261</v>
      </c>
      <c r="S622">
        <f t="shared" si="255"/>
        <v>39</v>
      </c>
    </row>
    <row r="623" spans="1:19">
      <c r="A623" s="321">
        <v>44827.367048611108</v>
      </c>
      <c r="B623" s="21" t="s">
        <v>180</v>
      </c>
      <c r="C623" s="21">
        <v>60</v>
      </c>
      <c r="D623" s="21">
        <v>0.84699999999999998</v>
      </c>
      <c r="E623" s="21">
        <v>6.0999999999999999E-2</v>
      </c>
      <c r="F623" s="21">
        <v>7.2</v>
      </c>
      <c r="G623" s="21">
        <v>80</v>
      </c>
      <c r="H623" s="21">
        <v>590</v>
      </c>
      <c r="I623" s="18">
        <f t="shared" si="261"/>
        <v>847</v>
      </c>
      <c r="J623" t="str">
        <f t="shared" si="250"/>
        <v>16</v>
      </c>
      <c r="K623" t="str">
        <f t="shared" si="266"/>
        <v>J</v>
      </c>
      <c r="L623" t="str">
        <f t="shared" si="267"/>
        <v>C</v>
      </c>
      <c r="M623" t="str">
        <f t="shared" si="262"/>
        <v>01</v>
      </c>
      <c r="N623" t="str">
        <f t="shared" si="268"/>
        <v>F</v>
      </c>
      <c r="O623" s="20">
        <f>VLOOKUP(raw!M623,master!$B$2:$D$17,3,FALSE)</f>
        <v>44778</v>
      </c>
      <c r="P623">
        <f t="shared" si="257"/>
        <v>7</v>
      </c>
      <c r="Q623" s="21">
        <f t="shared" si="265"/>
        <v>16</v>
      </c>
      <c r="R623" s="209">
        <f t="shared" si="254"/>
        <v>44828.367048611108</v>
      </c>
      <c r="S623">
        <f t="shared" si="255"/>
        <v>39</v>
      </c>
    </row>
    <row r="624" spans="1:19">
      <c r="A624" s="321">
        <v>44827.372499999998</v>
      </c>
      <c r="B624" s="21" t="s">
        <v>181</v>
      </c>
      <c r="C624" s="21">
        <v>60</v>
      </c>
      <c r="D624" s="21">
        <v>0.86299999999999999</v>
      </c>
      <c r="E624" s="21">
        <v>5.8000000000000003E-2</v>
      </c>
      <c r="F624" s="21">
        <v>6.8</v>
      </c>
      <c r="G624" s="21">
        <v>90</v>
      </c>
      <c r="H624" s="21">
        <v>523</v>
      </c>
      <c r="I624" s="18">
        <f t="shared" si="261"/>
        <v>863</v>
      </c>
      <c r="J624" t="str">
        <f t="shared" si="250"/>
        <v>15</v>
      </c>
      <c r="K624" t="str">
        <f t="shared" si="266"/>
        <v>J</v>
      </c>
      <c r="L624" t="str">
        <f t="shared" si="267"/>
        <v>C</v>
      </c>
      <c r="M624" t="str">
        <f t="shared" si="262"/>
        <v>01</v>
      </c>
      <c r="N624" t="str">
        <f t="shared" si="268"/>
        <v>F</v>
      </c>
      <c r="O624" s="20">
        <f>VLOOKUP(raw!M624,master!$B$2:$D$17,3,FALSE)</f>
        <v>44778</v>
      </c>
      <c r="P624">
        <f t="shared" si="257"/>
        <v>7</v>
      </c>
      <c r="Q624" s="21">
        <f t="shared" si="265"/>
        <v>15</v>
      </c>
      <c r="R624" s="209">
        <f t="shared" si="254"/>
        <v>44828.372499999998</v>
      </c>
      <c r="S624">
        <f t="shared" si="255"/>
        <v>39</v>
      </c>
    </row>
    <row r="625" spans="1:19">
      <c r="A625" s="321">
        <v>44827.372511574074</v>
      </c>
      <c r="B625" s="21" t="s">
        <v>279</v>
      </c>
      <c r="C625" s="21">
        <v>60</v>
      </c>
      <c r="D625" s="21">
        <v>0.73099999999999998</v>
      </c>
      <c r="E625" s="21">
        <v>6.4000000000000001E-2</v>
      </c>
      <c r="F625" s="21">
        <v>8.8000000000000007</v>
      </c>
      <c r="G625" s="21">
        <v>78.3</v>
      </c>
      <c r="H625" s="21">
        <v>399</v>
      </c>
      <c r="I625" s="18">
        <f t="shared" si="261"/>
        <v>731</v>
      </c>
      <c r="J625" t="str">
        <f t="shared" si="250"/>
        <v>04</v>
      </c>
      <c r="K625" t="str">
        <f t="shared" si="266"/>
        <v>J</v>
      </c>
      <c r="L625" t="str">
        <f t="shared" si="267"/>
        <v>C</v>
      </c>
      <c r="M625" t="str">
        <f t="shared" si="262"/>
        <v>07</v>
      </c>
      <c r="N625" t="str">
        <f t="shared" si="268"/>
        <v>F</v>
      </c>
      <c r="O625" s="20">
        <f>VLOOKUP(raw!M625,master!$B$2:$D$17,3,FALSE)</f>
        <v>44785</v>
      </c>
      <c r="P625">
        <f t="shared" si="257"/>
        <v>6</v>
      </c>
      <c r="Q625" s="21">
        <f t="shared" si="265"/>
        <v>4</v>
      </c>
      <c r="R625" s="209">
        <f t="shared" si="254"/>
        <v>44828.372511574074</v>
      </c>
      <c r="S625">
        <f t="shared" si="255"/>
        <v>39</v>
      </c>
    </row>
    <row r="626" spans="1:19">
      <c r="A626" s="321">
        <v>44827.373506944445</v>
      </c>
      <c r="B626" s="21" t="s">
        <v>488</v>
      </c>
      <c r="C626" s="21">
        <v>60</v>
      </c>
      <c r="D626" s="21">
        <v>0.495</v>
      </c>
      <c r="E626" s="21">
        <v>6.5000000000000002E-2</v>
      </c>
      <c r="F626" s="21">
        <v>13.1</v>
      </c>
      <c r="G626" s="21">
        <v>48.3</v>
      </c>
      <c r="H626" s="21">
        <v>396</v>
      </c>
      <c r="I626" s="18">
        <f t="shared" si="261"/>
        <v>495</v>
      </c>
      <c r="J626" t="str">
        <f t="shared" si="250"/>
        <v>15</v>
      </c>
      <c r="K626" t="str">
        <f t="shared" si="266"/>
        <v>J</v>
      </c>
      <c r="L626" t="str">
        <f t="shared" si="267"/>
        <v>C</v>
      </c>
      <c r="M626" t="str">
        <f t="shared" si="262"/>
        <v>15</v>
      </c>
      <c r="N626" t="str">
        <f t="shared" si="268"/>
        <v>F</v>
      </c>
      <c r="O626" s="20">
        <f>VLOOKUP(raw!M626,master!$B$2:$D$17,3,FALSE)</f>
        <v>44799</v>
      </c>
      <c r="P626">
        <f t="shared" si="257"/>
        <v>4</v>
      </c>
      <c r="Q626" s="21">
        <f t="shared" si="265"/>
        <v>15</v>
      </c>
      <c r="R626" s="209">
        <f t="shared" si="254"/>
        <v>44828.373506944445</v>
      </c>
      <c r="S626">
        <f t="shared" si="255"/>
        <v>39</v>
      </c>
    </row>
    <row r="627" spans="1:19">
      <c r="A627" s="321">
        <v>44827.378611111111</v>
      </c>
      <c r="B627" s="21" t="s">
        <v>182</v>
      </c>
      <c r="C627" s="21">
        <v>60</v>
      </c>
      <c r="D627" s="21">
        <v>0.879</v>
      </c>
      <c r="E627" s="21">
        <v>7.0999999999999994E-2</v>
      </c>
      <c r="F627" s="21">
        <v>8.1</v>
      </c>
      <c r="G627" s="21">
        <v>76.7</v>
      </c>
      <c r="H627" s="21">
        <v>539</v>
      </c>
      <c r="I627" s="18">
        <f t="shared" si="261"/>
        <v>879</v>
      </c>
      <c r="J627" t="str">
        <f t="shared" si="250"/>
        <v>14</v>
      </c>
      <c r="K627" t="str">
        <f t="shared" si="266"/>
        <v>J</v>
      </c>
      <c r="L627" t="str">
        <f t="shared" si="267"/>
        <v>C</v>
      </c>
      <c r="M627" t="str">
        <f t="shared" si="262"/>
        <v>01</v>
      </c>
      <c r="N627" t="str">
        <f t="shared" si="268"/>
        <v>F</v>
      </c>
      <c r="O627" s="20">
        <f>VLOOKUP(raw!M627,master!$B$2:$D$17,3,FALSE)</f>
        <v>44778</v>
      </c>
      <c r="P627">
        <f t="shared" si="257"/>
        <v>7</v>
      </c>
      <c r="Q627" s="21">
        <f t="shared" si="265"/>
        <v>14</v>
      </c>
      <c r="R627" s="209">
        <f t="shared" si="254"/>
        <v>44828.378611111111</v>
      </c>
      <c r="S627">
        <f t="shared" si="255"/>
        <v>39</v>
      </c>
    </row>
    <row r="628" spans="1:19">
      <c r="A628" s="321">
        <v>44827.380196759259</v>
      </c>
      <c r="B628" s="21" t="s">
        <v>280</v>
      </c>
      <c r="C628" s="21">
        <v>60</v>
      </c>
      <c r="D628" s="21">
        <v>0.64300000000000002</v>
      </c>
      <c r="E628" s="21">
        <v>5.0999999999999997E-2</v>
      </c>
      <c r="F628" s="21">
        <v>7.9</v>
      </c>
      <c r="G628" s="21">
        <v>88.3</v>
      </c>
      <c r="H628" s="21">
        <v>416</v>
      </c>
      <c r="I628" s="18">
        <f t="shared" si="261"/>
        <v>643</v>
      </c>
      <c r="J628" t="str">
        <f t="shared" si="250"/>
        <v>05</v>
      </c>
      <c r="K628" t="str">
        <f t="shared" si="266"/>
        <v>J</v>
      </c>
      <c r="L628" t="str">
        <f t="shared" si="267"/>
        <v>C</v>
      </c>
      <c r="M628" t="str">
        <f t="shared" si="262"/>
        <v>07</v>
      </c>
      <c r="N628" t="str">
        <f t="shared" si="268"/>
        <v>F</v>
      </c>
      <c r="O628" s="20">
        <f>VLOOKUP(raw!M628,master!$B$2:$D$17,3,FALSE)</f>
        <v>44785</v>
      </c>
      <c r="P628">
        <f t="shared" si="257"/>
        <v>6</v>
      </c>
      <c r="Q628" s="21">
        <f t="shared" si="265"/>
        <v>5</v>
      </c>
      <c r="R628" s="209">
        <f t="shared" si="254"/>
        <v>44828.380196759259</v>
      </c>
      <c r="S628">
        <f t="shared" si="255"/>
        <v>39</v>
      </c>
    </row>
    <row r="629" spans="1:19">
      <c r="A629" s="321">
        <v>44827.381840277776</v>
      </c>
      <c r="B629" s="21" t="s">
        <v>489</v>
      </c>
      <c r="C629" s="21">
        <v>59</v>
      </c>
      <c r="D629" s="21">
        <v>0.499</v>
      </c>
      <c r="E629" s="21">
        <v>6.2E-2</v>
      </c>
      <c r="F629" s="21">
        <v>12.4</v>
      </c>
      <c r="G629" s="21">
        <v>57.6</v>
      </c>
      <c r="H629" s="21">
        <v>442</v>
      </c>
      <c r="I629" s="18">
        <f t="shared" si="261"/>
        <v>499</v>
      </c>
      <c r="J629" t="str">
        <f t="shared" si="250"/>
        <v>14</v>
      </c>
      <c r="K629" t="str">
        <f t="shared" si="266"/>
        <v>J</v>
      </c>
      <c r="L629" t="str">
        <f t="shared" si="267"/>
        <v>C</v>
      </c>
      <c r="M629" t="str">
        <f t="shared" si="262"/>
        <v>15</v>
      </c>
      <c r="N629" t="str">
        <f t="shared" si="268"/>
        <v>F</v>
      </c>
      <c r="O629" s="20">
        <f>VLOOKUP(raw!M629,master!$B$2:$D$17,3,FALSE)</f>
        <v>44799</v>
      </c>
      <c r="P629">
        <f t="shared" si="257"/>
        <v>4</v>
      </c>
      <c r="Q629" s="21">
        <f t="shared" si="265"/>
        <v>14</v>
      </c>
      <c r="R629" s="209">
        <f t="shared" si="254"/>
        <v>44828.381840277776</v>
      </c>
      <c r="S629">
        <f t="shared" si="255"/>
        <v>39</v>
      </c>
    </row>
    <row r="630" spans="1:19">
      <c r="A630" s="321">
        <v>44827.384699074071</v>
      </c>
      <c r="B630" s="21" t="s">
        <v>183</v>
      </c>
      <c r="C630" s="21">
        <v>60</v>
      </c>
      <c r="D630" s="21">
        <v>0.873</v>
      </c>
      <c r="E630" s="21">
        <v>5.5E-2</v>
      </c>
      <c r="F630" s="21">
        <v>6.3</v>
      </c>
      <c r="G630" s="21">
        <v>86.7</v>
      </c>
      <c r="H630" s="21">
        <v>592</v>
      </c>
      <c r="I630" s="18">
        <f t="shared" si="261"/>
        <v>873</v>
      </c>
      <c r="J630" t="str">
        <f t="shared" si="250"/>
        <v>13</v>
      </c>
      <c r="K630" t="str">
        <f t="shared" si="266"/>
        <v>J</v>
      </c>
      <c r="L630" t="str">
        <f t="shared" si="267"/>
        <v>C</v>
      </c>
      <c r="M630" t="str">
        <f t="shared" si="262"/>
        <v>01</v>
      </c>
      <c r="N630" t="str">
        <f t="shared" si="268"/>
        <v>F</v>
      </c>
      <c r="O630" s="20">
        <f>VLOOKUP(raw!M630,master!$B$2:$D$17,3,FALSE)</f>
        <v>44778</v>
      </c>
      <c r="P630">
        <f t="shared" si="257"/>
        <v>7</v>
      </c>
      <c r="Q630" s="21">
        <f t="shared" si="265"/>
        <v>13</v>
      </c>
      <c r="R630" s="209">
        <f t="shared" si="254"/>
        <v>44828.384699074071</v>
      </c>
      <c r="S630">
        <f t="shared" si="255"/>
        <v>39</v>
      </c>
    </row>
    <row r="631" spans="1:19">
      <c r="A631" s="321">
        <v>44827.387800925928</v>
      </c>
      <c r="B631" s="21" t="s">
        <v>281</v>
      </c>
      <c r="C631" s="21">
        <v>60</v>
      </c>
      <c r="D631" s="21">
        <v>0.65</v>
      </c>
      <c r="E631" s="21">
        <v>6.0999999999999999E-2</v>
      </c>
      <c r="F631" s="21">
        <v>9.3000000000000007</v>
      </c>
      <c r="G631" s="21">
        <v>68.3</v>
      </c>
      <c r="H631" s="21">
        <v>429</v>
      </c>
      <c r="I631" s="18">
        <f t="shared" si="261"/>
        <v>650</v>
      </c>
      <c r="J631" t="str">
        <f t="shared" si="250"/>
        <v>06</v>
      </c>
      <c r="K631" t="str">
        <f t="shared" si="266"/>
        <v>J</v>
      </c>
      <c r="L631" t="str">
        <f t="shared" si="267"/>
        <v>C</v>
      </c>
      <c r="M631" t="str">
        <f t="shared" si="262"/>
        <v>07</v>
      </c>
      <c r="N631" t="str">
        <f t="shared" si="268"/>
        <v>F</v>
      </c>
      <c r="O631" s="20">
        <f>VLOOKUP(raw!M631,master!$B$2:$D$17,3,FALSE)</f>
        <v>44785</v>
      </c>
      <c r="P631">
        <f t="shared" si="257"/>
        <v>6</v>
      </c>
      <c r="Q631" s="21">
        <f t="shared" si="265"/>
        <v>6</v>
      </c>
      <c r="R631" s="209">
        <f t="shared" si="254"/>
        <v>44828.387800925928</v>
      </c>
      <c r="S631">
        <f t="shared" si="255"/>
        <v>39</v>
      </c>
    </row>
    <row r="632" spans="1:19">
      <c r="A632" s="321">
        <v>44827.388611111113</v>
      </c>
      <c r="B632" s="21" t="s">
        <v>490</v>
      </c>
      <c r="C632" s="21">
        <v>60</v>
      </c>
      <c r="D632" s="21">
        <v>0.50900000000000001</v>
      </c>
      <c r="E632" s="21">
        <v>6.9000000000000006E-2</v>
      </c>
      <c r="F632" s="21">
        <v>13.6</v>
      </c>
      <c r="G632" s="21">
        <v>55</v>
      </c>
      <c r="H632" s="21">
        <v>462</v>
      </c>
      <c r="I632" s="18">
        <f t="shared" si="261"/>
        <v>509</v>
      </c>
      <c r="J632" t="str">
        <f t="shared" si="250"/>
        <v>13</v>
      </c>
      <c r="K632" t="str">
        <f t="shared" si="266"/>
        <v>J</v>
      </c>
      <c r="L632" t="str">
        <f t="shared" si="267"/>
        <v>C</v>
      </c>
      <c r="M632" t="str">
        <f t="shared" si="262"/>
        <v>15</v>
      </c>
      <c r="N632" t="str">
        <f t="shared" si="268"/>
        <v>F</v>
      </c>
      <c r="O632" s="20">
        <f>VLOOKUP(raw!M632,master!$B$2:$D$17,3,FALSE)</f>
        <v>44799</v>
      </c>
      <c r="P632">
        <f t="shared" si="257"/>
        <v>4</v>
      </c>
      <c r="Q632" s="21">
        <f t="shared" si="265"/>
        <v>13</v>
      </c>
      <c r="R632" s="209">
        <f t="shared" si="254"/>
        <v>44828.388611111113</v>
      </c>
      <c r="S632">
        <f t="shared" si="255"/>
        <v>39</v>
      </c>
    </row>
    <row r="633" spans="1:19">
      <c r="A633" s="321">
        <v>44827.3903125</v>
      </c>
      <c r="B633" s="21" t="s">
        <v>184</v>
      </c>
      <c r="C633" s="21">
        <v>60</v>
      </c>
      <c r="D633" s="21">
        <v>0.876</v>
      </c>
      <c r="E633" s="21">
        <v>0.06</v>
      </c>
      <c r="F633" s="21">
        <v>6.8</v>
      </c>
      <c r="G633" s="21">
        <v>88.3</v>
      </c>
      <c r="H633" s="21">
        <v>593</v>
      </c>
      <c r="I633" s="18">
        <f t="shared" si="261"/>
        <v>876</v>
      </c>
      <c r="J633" t="str">
        <f t="shared" ref="J633:J696" si="269">RIGHT(B633,2)</f>
        <v>12</v>
      </c>
      <c r="K633" t="str">
        <f t="shared" si="266"/>
        <v>J</v>
      </c>
      <c r="L633" t="str">
        <f t="shared" si="267"/>
        <v>C</v>
      </c>
      <c r="M633" t="str">
        <f t="shared" si="262"/>
        <v>01</v>
      </c>
      <c r="N633" t="str">
        <f t="shared" si="268"/>
        <v>F</v>
      </c>
      <c r="O633" s="20">
        <f>VLOOKUP(raw!M633,master!$B$2:$D$17,3,FALSE)</f>
        <v>44778</v>
      </c>
      <c r="P633">
        <f t="shared" si="257"/>
        <v>7</v>
      </c>
      <c r="Q633" s="21">
        <f t="shared" si="265"/>
        <v>12</v>
      </c>
      <c r="R633" s="209">
        <f t="shared" si="254"/>
        <v>44828.3903125</v>
      </c>
      <c r="S633">
        <f t="shared" si="255"/>
        <v>39</v>
      </c>
    </row>
    <row r="634" spans="1:19">
      <c r="A634" s="321">
        <v>44827.395162037035</v>
      </c>
      <c r="B634" s="21" t="s">
        <v>282</v>
      </c>
      <c r="C634" s="21">
        <v>60</v>
      </c>
      <c r="D634" s="21">
        <v>0.80300000000000005</v>
      </c>
      <c r="E634" s="21">
        <v>6.4000000000000001E-2</v>
      </c>
      <c r="F634" s="21">
        <v>7.9</v>
      </c>
      <c r="G634" s="21">
        <v>80</v>
      </c>
      <c r="H634" s="21">
        <v>462</v>
      </c>
      <c r="I634" s="18">
        <f t="shared" si="261"/>
        <v>803</v>
      </c>
      <c r="J634" t="str">
        <f t="shared" si="269"/>
        <v>07</v>
      </c>
      <c r="K634" t="str">
        <f t="shared" si="266"/>
        <v>J</v>
      </c>
      <c r="L634" t="str">
        <f t="shared" si="267"/>
        <v>C</v>
      </c>
      <c r="M634" t="str">
        <f t="shared" si="262"/>
        <v>07</v>
      </c>
      <c r="N634" t="str">
        <f t="shared" si="268"/>
        <v>F</v>
      </c>
      <c r="O634" s="20">
        <f>VLOOKUP(raw!M634,master!$B$2:$D$17,3,FALSE)</f>
        <v>44785</v>
      </c>
      <c r="P634">
        <f t="shared" si="257"/>
        <v>6</v>
      </c>
      <c r="Q634" s="21">
        <f t="shared" si="265"/>
        <v>7</v>
      </c>
      <c r="R634" s="209">
        <f t="shared" si="254"/>
        <v>44828.395162037035</v>
      </c>
      <c r="S634">
        <f t="shared" si="255"/>
        <v>39</v>
      </c>
    </row>
    <row r="635" spans="1:19">
      <c r="A635" s="321">
        <v>44827.395509259259</v>
      </c>
      <c r="B635" s="21" t="s">
        <v>491</v>
      </c>
      <c r="C635" s="21">
        <v>60</v>
      </c>
      <c r="D635" s="21">
        <v>0.49099999999999999</v>
      </c>
      <c r="E635" s="21">
        <v>0.06</v>
      </c>
      <c r="F635" s="21">
        <v>12.2</v>
      </c>
      <c r="G635" s="21">
        <v>60</v>
      </c>
      <c r="H635" s="21">
        <v>462</v>
      </c>
      <c r="I635" s="18">
        <f t="shared" si="261"/>
        <v>491</v>
      </c>
      <c r="J635" t="str">
        <f t="shared" si="269"/>
        <v>12</v>
      </c>
      <c r="K635" t="str">
        <f t="shared" si="266"/>
        <v>J</v>
      </c>
      <c r="L635" t="str">
        <f t="shared" si="267"/>
        <v>C</v>
      </c>
      <c r="M635" t="str">
        <f t="shared" si="262"/>
        <v>15</v>
      </c>
      <c r="N635" t="str">
        <f t="shared" si="268"/>
        <v>F</v>
      </c>
      <c r="O635" s="20">
        <f>VLOOKUP(raw!M635,master!$B$2:$D$17,3,FALSE)</f>
        <v>44799</v>
      </c>
      <c r="P635">
        <f t="shared" si="257"/>
        <v>4</v>
      </c>
      <c r="Q635" s="21">
        <f t="shared" si="265"/>
        <v>12</v>
      </c>
      <c r="R635" s="209">
        <f t="shared" si="254"/>
        <v>44828.395509259259</v>
      </c>
      <c r="S635">
        <f t="shared" si="255"/>
        <v>39</v>
      </c>
    </row>
    <row r="636" spans="1:19">
      <c r="A636" s="321">
        <v>44827.395798611113</v>
      </c>
      <c r="B636" s="21" t="s">
        <v>185</v>
      </c>
      <c r="C636" s="21">
        <v>60</v>
      </c>
      <c r="D636" s="21">
        <v>0.86399999999999999</v>
      </c>
      <c r="E636" s="21">
        <v>6.7000000000000004E-2</v>
      </c>
      <c r="F636" s="21">
        <v>7.7</v>
      </c>
      <c r="G636" s="21">
        <v>85</v>
      </c>
      <c r="H636" s="21">
        <v>576</v>
      </c>
      <c r="I636" s="18">
        <f t="shared" si="261"/>
        <v>864</v>
      </c>
      <c r="J636" t="str">
        <f t="shared" si="269"/>
        <v>11</v>
      </c>
      <c r="K636" t="str">
        <f t="shared" si="266"/>
        <v>J</v>
      </c>
      <c r="L636" t="str">
        <f t="shared" si="267"/>
        <v>C</v>
      </c>
      <c r="M636" t="str">
        <f t="shared" si="262"/>
        <v>01</v>
      </c>
      <c r="N636" t="str">
        <f t="shared" si="268"/>
        <v>F</v>
      </c>
      <c r="O636" s="20">
        <f>VLOOKUP(raw!M636,master!$B$2:$D$17,3,FALSE)</f>
        <v>44778</v>
      </c>
      <c r="P636">
        <f t="shared" si="257"/>
        <v>7</v>
      </c>
      <c r="Q636" s="21">
        <f t="shared" si="265"/>
        <v>11</v>
      </c>
      <c r="R636" s="209">
        <f t="shared" si="254"/>
        <v>44828.395798611113</v>
      </c>
      <c r="S636">
        <f t="shared" si="255"/>
        <v>39</v>
      </c>
    </row>
    <row r="637" spans="1:19">
      <c r="A637" s="321">
        <v>44827.401666666665</v>
      </c>
      <c r="B637" s="21" t="s">
        <v>186</v>
      </c>
      <c r="C637" s="21">
        <v>60</v>
      </c>
      <c r="D637" s="21">
        <v>0.84099999999999997</v>
      </c>
      <c r="E637" s="21">
        <v>6.3E-2</v>
      </c>
      <c r="F637" s="21">
        <v>7.5</v>
      </c>
      <c r="G637" s="21">
        <v>86.7</v>
      </c>
      <c r="H637" s="21">
        <v>570</v>
      </c>
      <c r="I637" s="18">
        <f t="shared" si="261"/>
        <v>841</v>
      </c>
      <c r="J637" t="str">
        <f t="shared" si="269"/>
        <v>10</v>
      </c>
      <c r="K637" t="str">
        <f t="shared" si="266"/>
        <v>J</v>
      </c>
      <c r="L637" t="str">
        <f t="shared" si="267"/>
        <v>C</v>
      </c>
      <c r="M637" t="str">
        <f t="shared" si="262"/>
        <v>01</v>
      </c>
      <c r="N637" t="str">
        <f t="shared" si="268"/>
        <v>F</v>
      </c>
      <c r="O637" s="20">
        <f>VLOOKUP(raw!M637,master!$B$2:$D$17,3,FALSE)</f>
        <v>44778</v>
      </c>
      <c r="P637">
        <f t="shared" si="257"/>
        <v>7</v>
      </c>
      <c r="Q637" s="21">
        <f t="shared" si="265"/>
        <v>10</v>
      </c>
      <c r="R637" s="209">
        <f t="shared" si="254"/>
        <v>44828.401666666665</v>
      </c>
      <c r="S637">
        <f t="shared" si="255"/>
        <v>39</v>
      </c>
    </row>
    <row r="638" spans="1:19">
      <c r="A638" s="321">
        <v>44827.402141203704</v>
      </c>
      <c r="B638" s="21" t="s">
        <v>283</v>
      </c>
      <c r="C638" s="21">
        <v>60</v>
      </c>
      <c r="D638" s="21">
        <v>0.80600000000000005</v>
      </c>
      <c r="E638" s="21">
        <v>7.5999999999999998E-2</v>
      </c>
      <c r="F638" s="21">
        <v>9.4</v>
      </c>
      <c r="G638" s="21">
        <v>78.3</v>
      </c>
      <c r="H638" s="21">
        <v>500</v>
      </c>
      <c r="I638" s="18">
        <f t="shared" si="261"/>
        <v>806</v>
      </c>
      <c r="J638" t="str">
        <f t="shared" si="269"/>
        <v>08</v>
      </c>
      <c r="K638" t="str">
        <f t="shared" si="266"/>
        <v>J</v>
      </c>
      <c r="L638" t="str">
        <f t="shared" si="267"/>
        <v>C</v>
      </c>
      <c r="M638" t="str">
        <f t="shared" si="262"/>
        <v>07</v>
      </c>
      <c r="N638" t="str">
        <f t="shared" si="268"/>
        <v>F</v>
      </c>
      <c r="O638" s="20">
        <f>VLOOKUP(raw!M638,master!$B$2:$D$17,3,FALSE)</f>
        <v>44785</v>
      </c>
      <c r="P638">
        <f t="shared" si="257"/>
        <v>6</v>
      </c>
      <c r="Q638" s="21">
        <f t="shared" si="265"/>
        <v>8</v>
      </c>
      <c r="R638" s="209">
        <f t="shared" si="254"/>
        <v>44828.402141203704</v>
      </c>
      <c r="S638">
        <f t="shared" si="255"/>
        <v>39</v>
      </c>
    </row>
    <row r="639" spans="1:19">
      <c r="A639" s="321">
        <v>44827.402581018519</v>
      </c>
      <c r="B639" s="21" t="s">
        <v>492</v>
      </c>
      <c r="C639" s="21">
        <v>60</v>
      </c>
      <c r="D639" s="21">
        <v>0.49199999999999999</v>
      </c>
      <c r="E639" s="21">
        <v>6.0999999999999999E-2</v>
      </c>
      <c r="F639" s="21">
        <v>12.5</v>
      </c>
      <c r="G639" s="21">
        <v>53.3</v>
      </c>
      <c r="H639" s="21">
        <v>473</v>
      </c>
      <c r="I639" s="18">
        <f t="shared" si="261"/>
        <v>492</v>
      </c>
      <c r="J639" t="str">
        <f t="shared" si="269"/>
        <v>11</v>
      </c>
      <c r="K639" t="str">
        <f t="shared" si="266"/>
        <v>J</v>
      </c>
      <c r="L639" t="str">
        <f t="shared" si="267"/>
        <v>C</v>
      </c>
      <c r="M639" t="str">
        <f t="shared" si="262"/>
        <v>15</v>
      </c>
      <c r="N639" t="str">
        <f t="shared" si="268"/>
        <v>F</v>
      </c>
      <c r="O639" s="20">
        <f>VLOOKUP(raw!M639,master!$B$2:$D$17,3,FALSE)</f>
        <v>44799</v>
      </c>
      <c r="P639">
        <f t="shared" si="257"/>
        <v>4</v>
      </c>
      <c r="Q639" s="21">
        <f t="shared" si="265"/>
        <v>11</v>
      </c>
      <c r="R639" s="209">
        <f t="shared" si="254"/>
        <v>44828.402581018519</v>
      </c>
      <c r="S639">
        <f t="shared" si="255"/>
        <v>39</v>
      </c>
    </row>
    <row r="640" spans="1:19">
      <c r="A640" s="321">
        <v>44827.407395833332</v>
      </c>
      <c r="B640" s="21" t="s">
        <v>187</v>
      </c>
      <c r="C640" s="21">
        <v>60</v>
      </c>
      <c r="D640" s="21">
        <v>0.91900000000000004</v>
      </c>
      <c r="E640" s="21">
        <v>0.104</v>
      </c>
      <c r="F640" s="21">
        <v>11.4</v>
      </c>
      <c r="G640" s="21">
        <v>65</v>
      </c>
      <c r="H640" s="21">
        <v>589</v>
      </c>
      <c r="I640" s="18">
        <f t="shared" si="261"/>
        <v>919</v>
      </c>
      <c r="J640" t="str">
        <f t="shared" si="269"/>
        <v>09</v>
      </c>
      <c r="K640" t="str">
        <f t="shared" si="266"/>
        <v>J</v>
      </c>
      <c r="L640" t="str">
        <f t="shared" si="267"/>
        <v>C</v>
      </c>
      <c r="M640" t="str">
        <f t="shared" si="262"/>
        <v>01</v>
      </c>
      <c r="N640" t="str">
        <f t="shared" si="268"/>
        <v>F</v>
      </c>
      <c r="O640" s="20">
        <f>VLOOKUP(raw!M640,master!$B$2:$D$17,3,FALSE)</f>
        <v>44778</v>
      </c>
      <c r="P640">
        <f t="shared" si="257"/>
        <v>7</v>
      </c>
      <c r="Q640" s="21">
        <f t="shared" si="265"/>
        <v>9</v>
      </c>
      <c r="R640" s="209">
        <f t="shared" si="254"/>
        <v>44828.407395833332</v>
      </c>
      <c r="S640">
        <f t="shared" si="255"/>
        <v>39</v>
      </c>
    </row>
    <row r="641" spans="1:19">
      <c r="A641" s="321">
        <v>44827.408854166664</v>
      </c>
      <c r="B641" s="21" t="s">
        <v>284</v>
      </c>
      <c r="C641" s="21">
        <v>60</v>
      </c>
      <c r="D641" s="21">
        <v>0.69899999999999995</v>
      </c>
      <c r="E641" s="21">
        <v>4.8000000000000001E-2</v>
      </c>
      <c r="F641" s="21">
        <v>6.9</v>
      </c>
      <c r="G641" s="21">
        <v>90</v>
      </c>
      <c r="H641" s="21">
        <v>439</v>
      </c>
      <c r="I641" s="18">
        <f t="shared" si="261"/>
        <v>699</v>
      </c>
      <c r="J641" t="str">
        <f t="shared" si="269"/>
        <v>09</v>
      </c>
      <c r="K641" t="str">
        <f t="shared" si="266"/>
        <v>J</v>
      </c>
      <c r="L641" t="str">
        <f t="shared" si="267"/>
        <v>C</v>
      </c>
      <c r="M641" t="str">
        <f t="shared" si="262"/>
        <v>07</v>
      </c>
      <c r="N641" t="str">
        <f t="shared" si="268"/>
        <v>F</v>
      </c>
      <c r="O641" s="20">
        <f>VLOOKUP(raw!M641,master!$B$2:$D$17,3,FALSE)</f>
        <v>44785</v>
      </c>
      <c r="P641">
        <f t="shared" si="257"/>
        <v>6</v>
      </c>
      <c r="Q641" s="21">
        <f t="shared" si="265"/>
        <v>9</v>
      </c>
      <c r="R641" s="209">
        <f t="shared" si="254"/>
        <v>44828.408854166664</v>
      </c>
      <c r="S641">
        <f t="shared" si="255"/>
        <v>39</v>
      </c>
    </row>
    <row r="642" spans="1:19">
      <c r="A642" s="321">
        <v>44827.410243055558</v>
      </c>
      <c r="B642" s="21" t="s">
        <v>493</v>
      </c>
      <c r="C642" s="21">
        <v>60</v>
      </c>
      <c r="D642" s="21">
        <v>0.495</v>
      </c>
      <c r="E642" s="21">
        <v>6.3E-2</v>
      </c>
      <c r="F642" s="21">
        <v>12.7</v>
      </c>
      <c r="G642" s="21">
        <v>56.7</v>
      </c>
      <c r="H642" s="21">
        <v>441</v>
      </c>
      <c r="I642" s="18">
        <f t="shared" si="261"/>
        <v>495</v>
      </c>
      <c r="J642" t="str">
        <f t="shared" si="269"/>
        <v>10</v>
      </c>
      <c r="K642" t="str">
        <f t="shared" si="266"/>
        <v>J</v>
      </c>
      <c r="L642" t="str">
        <f t="shared" si="267"/>
        <v>C</v>
      </c>
      <c r="M642" t="str">
        <f t="shared" si="262"/>
        <v>15</v>
      </c>
      <c r="N642" t="str">
        <f t="shared" si="268"/>
        <v>F</v>
      </c>
      <c r="O642" s="20">
        <f>VLOOKUP(raw!M642,master!$B$2:$D$17,3,FALSE)</f>
        <v>44799</v>
      </c>
      <c r="P642">
        <f t="shared" si="257"/>
        <v>4</v>
      </c>
      <c r="Q642" s="21">
        <f t="shared" si="265"/>
        <v>10</v>
      </c>
      <c r="R642" s="209">
        <f t="shared" si="254"/>
        <v>44828.410243055558</v>
      </c>
      <c r="S642">
        <f t="shared" si="255"/>
        <v>39</v>
      </c>
    </row>
    <row r="643" spans="1:19">
      <c r="A643" s="321">
        <v>44827.413402777776</v>
      </c>
      <c r="B643" s="21" t="s">
        <v>176</v>
      </c>
      <c r="C643" s="21">
        <v>60</v>
      </c>
      <c r="D643" s="21">
        <v>0.92900000000000005</v>
      </c>
      <c r="E643" s="21">
        <v>7.1999999999999995E-2</v>
      </c>
      <c r="F643" s="21">
        <v>7.7</v>
      </c>
      <c r="G643" s="21">
        <v>83.3</v>
      </c>
      <c r="H643" s="21">
        <v>607</v>
      </c>
      <c r="I643" s="18">
        <f t="shared" si="261"/>
        <v>929</v>
      </c>
      <c r="J643" t="str">
        <f t="shared" si="269"/>
        <v>08</v>
      </c>
      <c r="K643" t="str">
        <f t="shared" si="266"/>
        <v>J</v>
      </c>
      <c r="L643" t="str">
        <f t="shared" si="267"/>
        <v>C</v>
      </c>
      <c r="M643" t="str">
        <f t="shared" si="262"/>
        <v>01</v>
      </c>
      <c r="N643" t="str">
        <f t="shared" si="268"/>
        <v>F</v>
      </c>
      <c r="O643" s="20">
        <f>VLOOKUP(raw!M643,master!$B$2:$D$17,3,FALSE)</f>
        <v>44778</v>
      </c>
      <c r="P643">
        <f t="shared" si="257"/>
        <v>7</v>
      </c>
      <c r="Q643" s="21">
        <f t="shared" si="265"/>
        <v>8</v>
      </c>
      <c r="R643" s="209">
        <f t="shared" si="254"/>
        <v>44828.413402777776</v>
      </c>
      <c r="S643">
        <f t="shared" si="255"/>
        <v>39</v>
      </c>
    </row>
    <row r="644" spans="1:19">
      <c r="A644" s="321">
        <v>44827.415949074071</v>
      </c>
      <c r="B644" s="21" t="s">
        <v>285</v>
      </c>
      <c r="C644" s="21">
        <v>60</v>
      </c>
      <c r="D644" s="21">
        <v>0.70399999999999996</v>
      </c>
      <c r="E644" s="21">
        <v>5.6000000000000001E-2</v>
      </c>
      <c r="F644" s="21">
        <v>7.9</v>
      </c>
      <c r="G644" s="21">
        <v>78.3</v>
      </c>
      <c r="H644" s="21">
        <v>391</v>
      </c>
      <c r="I644" s="18">
        <f t="shared" si="261"/>
        <v>704</v>
      </c>
      <c r="J644" t="str">
        <f t="shared" si="269"/>
        <v>10</v>
      </c>
      <c r="K644" t="str">
        <f t="shared" si="266"/>
        <v>J</v>
      </c>
      <c r="L644" t="str">
        <f t="shared" si="267"/>
        <v>C</v>
      </c>
      <c r="M644" t="str">
        <f t="shared" si="262"/>
        <v>07</v>
      </c>
      <c r="N644" t="str">
        <f t="shared" si="268"/>
        <v>F</v>
      </c>
      <c r="O644" s="20">
        <f>VLOOKUP(raw!M644,master!$B$2:$D$17,3,FALSE)</f>
        <v>44785</v>
      </c>
      <c r="P644">
        <f t="shared" si="257"/>
        <v>6</v>
      </c>
      <c r="Q644" s="21">
        <f t="shared" si="265"/>
        <v>10</v>
      </c>
      <c r="R644" s="209">
        <f t="shared" ref="R644:R707" si="270">A644-WEEKDAY(A644)+7</f>
        <v>44828.415949074071</v>
      </c>
      <c r="S644">
        <f t="shared" ref="S644:S707" si="271">WEEKNUM(R644)</f>
        <v>39</v>
      </c>
    </row>
    <row r="645" spans="1:19">
      <c r="A645" s="321">
        <v>44827.41777777778</v>
      </c>
      <c r="B645" s="21" t="s">
        <v>494</v>
      </c>
      <c r="C645">
        <v>60</v>
      </c>
      <c r="D645">
        <v>0.50800000000000001</v>
      </c>
      <c r="E645">
        <v>7.4999999999999997E-2</v>
      </c>
      <c r="F645">
        <v>14.8</v>
      </c>
      <c r="G645">
        <v>58.3</v>
      </c>
      <c r="H645">
        <v>396</v>
      </c>
      <c r="I645" s="18">
        <f t="shared" si="261"/>
        <v>508</v>
      </c>
      <c r="J645" t="str">
        <f t="shared" si="269"/>
        <v>09</v>
      </c>
      <c r="K645" t="str">
        <f t="shared" si="266"/>
        <v>J</v>
      </c>
      <c r="L645" t="str">
        <f t="shared" si="267"/>
        <v>C</v>
      </c>
      <c r="M645" t="str">
        <f t="shared" si="262"/>
        <v>15</v>
      </c>
      <c r="N645" t="str">
        <f t="shared" si="268"/>
        <v>F</v>
      </c>
      <c r="O645" s="20">
        <f>VLOOKUP(raw!M645,master!$B$2:$D$17,3,FALSE)</f>
        <v>44799</v>
      </c>
      <c r="P645">
        <f t="shared" si="257"/>
        <v>4</v>
      </c>
      <c r="Q645" s="21">
        <f t="shared" ref="Q645:Q653" si="272">VALUE(J645)</f>
        <v>9</v>
      </c>
      <c r="R645" s="209">
        <f t="shared" si="270"/>
        <v>44828.41777777778</v>
      </c>
      <c r="S645">
        <f t="shared" si="271"/>
        <v>39</v>
      </c>
    </row>
    <row r="646" spans="1:19">
      <c r="A646" s="321">
        <v>44827.418842592589</v>
      </c>
      <c r="B646" s="21" t="s">
        <v>175</v>
      </c>
      <c r="C646">
        <v>60</v>
      </c>
      <c r="D646">
        <v>0.92600000000000005</v>
      </c>
      <c r="E646">
        <v>7.8E-2</v>
      </c>
      <c r="F646">
        <v>8.4</v>
      </c>
      <c r="G646">
        <v>90</v>
      </c>
      <c r="H646">
        <v>574</v>
      </c>
      <c r="I646" s="18">
        <f t="shared" si="261"/>
        <v>926</v>
      </c>
      <c r="J646" t="str">
        <f t="shared" si="269"/>
        <v>07</v>
      </c>
      <c r="K646" t="str">
        <f t="shared" si="266"/>
        <v>J</v>
      </c>
      <c r="L646" t="str">
        <f t="shared" si="267"/>
        <v>C</v>
      </c>
      <c r="M646" t="str">
        <f t="shared" si="262"/>
        <v>01</v>
      </c>
      <c r="N646" t="str">
        <f t="shared" si="268"/>
        <v>F</v>
      </c>
      <c r="O646" s="20">
        <f>VLOOKUP(raw!M646,master!$B$2:$D$17,3,FALSE)</f>
        <v>44778</v>
      </c>
      <c r="P646">
        <f t="shared" si="257"/>
        <v>7</v>
      </c>
      <c r="Q646" s="21">
        <f t="shared" si="272"/>
        <v>7</v>
      </c>
      <c r="R646" s="209">
        <f t="shared" si="270"/>
        <v>44828.418842592589</v>
      </c>
      <c r="S646">
        <f t="shared" si="271"/>
        <v>39</v>
      </c>
    </row>
    <row r="647" spans="1:19">
      <c r="A647" s="321">
        <v>44827.423888888887</v>
      </c>
      <c r="B647" s="21" t="s">
        <v>286</v>
      </c>
      <c r="C647">
        <v>60</v>
      </c>
      <c r="D647">
        <v>0.73099999999999998</v>
      </c>
      <c r="E647">
        <v>5.5E-2</v>
      </c>
      <c r="F647">
        <v>7.5</v>
      </c>
      <c r="G647">
        <v>80</v>
      </c>
      <c r="H647">
        <v>401</v>
      </c>
      <c r="I647" s="18">
        <f t="shared" si="261"/>
        <v>731</v>
      </c>
      <c r="J647" t="str">
        <f t="shared" si="269"/>
        <v>11</v>
      </c>
      <c r="K647" t="str">
        <f t="shared" si="266"/>
        <v>J</v>
      </c>
      <c r="L647" t="str">
        <f t="shared" si="267"/>
        <v>C</v>
      </c>
      <c r="M647" t="str">
        <f t="shared" si="262"/>
        <v>07</v>
      </c>
      <c r="N647" t="str">
        <f t="shared" si="268"/>
        <v>F</v>
      </c>
      <c r="O647" s="20">
        <f>VLOOKUP(raw!M647,master!$B$2:$D$17,3,FALSE)</f>
        <v>44785</v>
      </c>
      <c r="P647">
        <f t="shared" si="257"/>
        <v>6</v>
      </c>
      <c r="Q647" s="21">
        <f t="shared" si="272"/>
        <v>11</v>
      </c>
      <c r="R647" s="209">
        <f t="shared" si="270"/>
        <v>44828.423888888887</v>
      </c>
      <c r="S647">
        <f t="shared" si="271"/>
        <v>39</v>
      </c>
    </row>
    <row r="648" spans="1:19">
      <c r="A648" s="321">
        <v>44827.425115740742</v>
      </c>
      <c r="B648" s="21" t="s">
        <v>173</v>
      </c>
      <c r="C648">
        <v>60</v>
      </c>
      <c r="D648">
        <v>0.84</v>
      </c>
      <c r="E648">
        <v>5.0999999999999997E-2</v>
      </c>
      <c r="F648">
        <v>6.1</v>
      </c>
      <c r="G648">
        <v>90</v>
      </c>
      <c r="H648">
        <v>508</v>
      </c>
      <c r="I648" s="18">
        <f t="shared" si="261"/>
        <v>840</v>
      </c>
      <c r="J648" t="str">
        <f t="shared" si="269"/>
        <v>06</v>
      </c>
      <c r="K648" t="str">
        <f t="shared" si="266"/>
        <v>J</v>
      </c>
      <c r="L648" t="str">
        <f t="shared" si="267"/>
        <v>C</v>
      </c>
      <c r="M648" t="str">
        <f t="shared" si="262"/>
        <v>01</v>
      </c>
      <c r="N648" t="str">
        <f t="shared" si="268"/>
        <v>F</v>
      </c>
      <c r="O648" s="20">
        <f>VLOOKUP(raw!M648,master!$B$2:$D$17,3,FALSE)</f>
        <v>44778</v>
      </c>
      <c r="P648">
        <f t="shared" si="257"/>
        <v>7</v>
      </c>
      <c r="Q648" s="21">
        <f t="shared" si="272"/>
        <v>6</v>
      </c>
      <c r="R648" s="209">
        <f t="shared" si="270"/>
        <v>44828.425115740742</v>
      </c>
      <c r="S648">
        <f t="shared" si="271"/>
        <v>39</v>
      </c>
    </row>
    <row r="649" spans="1:19">
      <c r="A649" s="321">
        <v>44827.426481481481</v>
      </c>
      <c r="B649" s="21" t="s">
        <v>495</v>
      </c>
      <c r="C649">
        <v>60</v>
      </c>
      <c r="D649">
        <v>0.49</v>
      </c>
      <c r="E649">
        <v>4.7E-2</v>
      </c>
      <c r="F649">
        <v>9.6</v>
      </c>
      <c r="G649">
        <v>70</v>
      </c>
      <c r="H649">
        <v>498</v>
      </c>
      <c r="I649" s="18">
        <f t="shared" si="261"/>
        <v>490</v>
      </c>
      <c r="J649" t="str">
        <f t="shared" si="269"/>
        <v>08</v>
      </c>
      <c r="K649" t="str">
        <f t="shared" si="266"/>
        <v>J</v>
      </c>
      <c r="L649" t="str">
        <f t="shared" si="267"/>
        <v>C</v>
      </c>
      <c r="M649" t="str">
        <f t="shared" si="262"/>
        <v>15</v>
      </c>
      <c r="N649" t="str">
        <f t="shared" si="268"/>
        <v>F</v>
      </c>
      <c r="O649" s="20">
        <f>VLOOKUP(raw!M649,master!$B$2:$D$17,3,FALSE)</f>
        <v>44799</v>
      </c>
      <c r="P649">
        <f t="shared" si="257"/>
        <v>4</v>
      </c>
      <c r="Q649" s="21">
        <f t="shared" si="272"/>
        <v>8</v>
      </c>
      <c r="R649" s="209">
        <f t="shared" si="270"/>
        <v>44828.426481481481</v>
      </c>
      <c r="S649">
        <f t="shared" si="271"/>
        <v>39</v>
      </c>
    </row>
    <row r="650" spans="1:19">
      <c r="A650" s="321">
        <v>44827.43136574074</v>
      </c>
      <c r="B650" s="21" t="s">
        <v>172</v>
      </c>
      <c r="C650">
        <v>60</v>
      </c>
      <c r="D650">
        <v>0.80700000000000005</v>
      </c>
      <c r="E650">
        <v>6.0999999999999999E-2</v>
      </c>
      <c r="F650">
        <v>7.6</v>
      </c>
      <c r="G650">
        <v>75</v>
      </c>
      <c r="H650">
        <v>543</v>
      </c>
      <c r="I650" s="18">
        <f t="shared" si="261"/>
        <v>807</v>
      </c>
      <c r="J650" t="str">
        <f t="shared" si="269"/>
        <v>05</v>
      </c>
      <c r="K650" t="str">
        <f t="shared" si="266"/>
        <v>J</v>
      </c>
      <c r="L650" t="str">
        <f t="shared" si="267"/>
        <v>C</v>
      </c>
      <c r="M650" t="str">
        <f t="shared" si="262"/>
        <v>01</v>
      </c>
      <c r="N650" t="str">
        <f t="shared" si="268"/>
        <v>F</v>
      </c>
      <c r="O650" s="20">
        <f>VLOOKUP(raw!M650,master!$B$2:$D$17,3,FALSE)</f>
        <v>44778</v>
      </c>
      <c r="P650">
        <f t="shared" si="257"/>
        <v>7</v>
      </c>
      <c r="Q650" s="21">
        <f t="shared" si="272"/>
        <v>5</v>
      </c>
      <c r="R650" s="209">
        <f t="shared" si="270"/>
        <v>44828.43136574074</v>
      </c>
      <c r="S650">
        <f t="shared" si="271"/>
        <v>39</v>
      </c>
    </row>
    <row r="651" spans="1:19">
      <c r="A651" s="321">
        <v>44827.431585648148</v>
      </c>
      <c r="B651" s="21" t="s">
        <v>287</v>
      </c>
      <c r="C651">
        <v>61</v>
      </c>
      <c r="D651">
        <v>0.70599999999999996</v>
      </c>
      <c r="E651">
        <v>5.6000000000000001E-2</v>
      </c>
      <c r="F651">
        <v>7.9</v>
      </c>
      <c r="G651">
        <v>78.7</v>
      </c>
      <c r="H651">
        <v>436</v>
      </c>
      <c r="I651" s="18">
        <f t="shared" si="261"/>
        <v>706</v>
      </c>
      <c r="J651" t="str">
        <f t="shared" si="269"/>
        <v>12</v>
      </c>
      <c r="K651" t="str">
        <f t="shared" si="266"/>
        <v>J</v>
      </c>
      <c r="L651" t="str">
        <f t="shared" si="267"/>
        <v>C</v>
      </c>
      <c r="M651" t="str">
        <f t="shared" si="262"/>
        <v>07</v>
      </c>
      <c r="N651" t="str">
        <f t="shared" si="268"/>
        <v>F</v>
      </c>
      <c r="O651" s="20">
        <f>VLOOKUP(raw!M651,master!$B$2:$D$17,3,FALSE)</f>
        <v>44785</v>
      </c>
      <c r="P651">
        <f t="shared" si="257"/>
        <v>6</v>
      </c>
      <c r="Q651" s="21">
        <f t="shared" si="272"/>
        <v>12</v>
      </c>
      <c r="R651" s="209">
        <f t="shared" si="270"/>
        <v>44828.431585648148</v>
      </c>
      <c r="S651">
        <f t="shared" si="271"/>
        <v>39</v>
      </c>
    </row>
    <row r="652" spans="1:19">
      <c r="A652" s="321">
        <v>44827.433530092596</v>
      </c>
      <c r="B652" s="21" t="s">
        <v>496</v>
      </c>
      <c r="C652">
        <v>60</v>
      </c>
      <c r="D652">
        <v>0.5</v>
      </c>
      <c r="E652">
        <v>6.5000000000000002E-2</v>
      </c>
      <c r="F652">
        <v>13</v>
      </c>
      <c r="G652">
        <v>53.3</v>
      </c>
      <c r="H652">
        <v>466</v>
      </c>
      <c r="I652" s="18">
        <f t="shared" si="261"/>
        <v>500</v>
      </c>
      <c r="J652" t="str">
        <f t="shared" si="269"/>
        <v>06</v>
      </c>
      <c r="K652" t="str">
        <f t="shared" si="266"/>
        <v>J</v>
      </c>
      <c r="L652" t="str">
        <f t="shared" si="267"/>
        <v>C</v>
      </c>
      <c r="M652" t="str">
        <f t="shared" si="262"/>
        <v>15</v>
      </c>
      <c r="N652" t="str">
        <f t="shared" si="268"/>
        <v>F</v>
      </c>
      <c r="O652" s="20">
        <f>VLOOKUP(raw!M652,master!$B$2:$D$17,3,FALSE)</f>
        <v>44799</v>
      </c>
      <c r="P652">
        <f t="shared" si="257"/>
        <v>4</v>
      </c>
      <c r="Q652" s="21">
        <f t="shared" si="272"/>
        <v>6</v>
      </c>
      <c r="R652" s="209">
        <f t="shared" si="270"/>
        <v>44828.433530092596</v>
      </c>
      <c r="S652">
        <f t="shared" si="271"/>
        <v>39</v>
      </c>
    </row>
    <row r="653" spans="1:19">
      <c r="A653" s="321">
        <v>44827.437280092592</v>
      </c>
      <c r="B653" s="21" t="s">
        <v>169</v>
      </c>
      <c r="C653">
        <v>60</v>
      </c>
      <c r="D653">
        <v>0.78600000000000003</v>
      </c>
      <c r="E653">
        <v>5.8000000000000003E-2</v>
      </c>
      <c r="F653">
        <v>7.3</v>
      </c>
      <c r="G653">
        <v>81.7</v>
      </c>
      <c r="H653">
        <v>561</v>
      </c>
      <c r="I653" s="18">
        <f t="shared" si="261"/>
        <v>786</v>
      </c>
      <c r="J653" t="str">
        <f t="shared" si="269"/>
        <v>04</v>
      </c>
      <c r="K653" t="str">
        <f t="shared" si="266"/>
        <v>J</v>
      </c>
      <c r="L653" t="str">
        <f t="shared" si="267"/>
        <v>C</v>
      </c>
      <c r="M653" t="str">
        <f t="shared" si="262"/>
        <v>01</v>
      </c>
      <c r="N653" t="str">
        <f t="shared" si="268"/>
        <v>F</v>
      </c>
      <c r="O653" s="20">
        <f>VLOOKUP(raw!M653,master!$B$2:$D$17,3,FALSE)</f>
        <v>44778</v>
      </c>
      <c r="P653">
        <f t="shared" si="257"/>
        <v>7</v>
      </c>
      <c r="Q653" s="21">
        <f t="shared" si="272"/>
        <v>4</v>
      </c>
      <c r="R653" s="209">
        <f t="shared" si="270"/>
        <v>44828.437280092592</v>
      </c>
      <c r="S653">
        <f t="shared" si="271"/>
        <v>39</v>
      </c>
    </row>
    <row r="654" spans="1:19">
      <c r="A654" s="321">
        <v>44827.439120370371</v>
      </c>
      <c r="B654" s="21" t="s">
        <v>288</v>
      </c>
      <c r="C654">
        <v>60</v>
      </c>
      <c r="D654">
        <v>0.76100000000000001</v>
      </c>
      <c r="E654">
        <v>5.6000000000000001E-2</v>
      </c>
      <c r="F654">
        <v>7.3</v>
      </c>
      <c r="G654">
        <v>78.3</v>
      </c>
      <c r="H654">
        <v>477</v>
      </c>
      <c r="I654" s="18">
        <f t="shared" si="261"/>
        <v>761</v>
      </c>
      <c r="J654" t="str">
        <f t="shared" si="269"/>
        <v>13</v>
      </c>
      <c r="K654" t="str">
        <f t="shared" si="266"/>
        <v>J</v>
      </c>
      <c r="L654" t="str">
        <f t="shared" si="267"/>
        <v>C</v>
      </c>
      <c r="M654" t="str">
        <f t="shared" si="262"/>
        <v>07</v>
      </c>
      <c r="N654" t="str">
        <f t="shared" si="268"/>
        <v>F</v>
      </c>
      <c r="O654" s="20">
        <f>VLOOKUP(raw!M654,master!$B$2:$D$17,3,FALSE)</f>
        <v>44785</v>
      </c>
      <c r="P654">
        <f t="shared" si="257"/>
        <v>6</v>
      </c>
      <c r="Q654" s="21">
        <f t="shared" ref="Q654:Q662" si="273">VALUE(J654)</f>
        <v>13</v>
      </c>
      <c r="R654" s="209">
        <f t="shared" si="270"/>
        <v>44828.439120370371</v>
      </c>
      <c r="S654">
        <f t="shared" si="271"/>
        <v>39</v>
      </c>
    </row>
    <row r="655" spans="1:19">
      <c r="A655" s="321">
        <v>44827.440717592595</v>
      </c>
      <c r="B655" s="21" t="s">
        <v>497</v>
      </c>
      <c r="C655">
        <v>60</v>
      </c>
      <c r="D655">
        <v>0.48099999999999998</v>
      </c>
      <c r="E655">
        <v>6.0999999999999999E-2</v>
      </c>
      <c r="F655">
        <v>12.6</v>
      </c>
      <c r="G655">
        <v>56.7</v>
      </c>
      <c r="H655">
        <v>464</v>
      </c>
      <c r="I655" s="18">
        <f t="shared" si="261"/>
        <v>481</v>
      </c>
      <c r="J655" t="str">
        <f t="shared" si="269"/>
        <v>07</v>
      </c>
      <c r="K655" t="str">
        <f t="shared" si="266"/>
        <v>J</v>
      </c>
      <c r="L655" t="str">
        <f t="shared" si="267"/>
        <v>C</v>
      </c>
      <c r="M655" t="str">
        <f t="shared" si="262"/>
        <v>15</v>
      </c>
      <c r="N655" t="str">
        <f t="shared" si="268"/>
        <v>F</v>
      </c>
      <c r="O655" s="20">
        <f>VLOOKUP(raw!M655,master!$B$2:$D$17,3,FALSE)</f>
        <v>44799</v>
      </c>
      <c r="P655">
        <f t="shared" si="257"/>
        <v>4</v>
      </c>
      <c r="Q655" s="21">
        <f t="shared" si="273"/>
        <v>7</v>
      </c>
      <c r="R655" s="209">
        <f t="shared" si="270"/>
        <v>44828.440717592595</v>
      </c>
      <c r="S655">
        <f t="shared" si="271"/>
        <v>39</v>
      </c>
    </row>
    <row r="656" spans="1:19">
      <c r="A656" s="321">
        <v>44827.443229166667</v>
      </c>
      <c r="B656" s="21" t="s">
        <v>168</v>
      </c>
      <c r="C656">
        <v>60</v>
      </c>
      <c r="D656">
        <v>0.92100000000000004</v>
      </c>
      <c r="E656">
        <v>6.3E-2</v>
      </c>
      <c r="F656">
        <v>6.9</v>
      </c>
      <c r="G656">
        <v>90</v>
      </c>
      <c r="H656">
        <v>481</v>
      </c>
      <c r="I656" s="18">
        <f t="shared" si="261"/>
        <v>921</v>
      </c>
      <c r="J656" t="str">
        <f t="shared" si="269"/>
        <v>03</v>
      </c>
      <c r="K656" t="str">
        <f t="shared" si="266"/>
        <v>J</v>
      </c>
      <c r="L656" t="str">
        <f t="shared" si="267"/>
        <v>C</v>
      </c>
      <c r="M656" t="str">
        <f t="shared" si="262"/>
        <v>01</v>
      </c>
      <c r="N656" t="str">
        <f t="shared" si="268"/>
        <v>F</v>
      </c>
      <c r="O656" s="20">
        <f>VLOOKUP(raw!M656,master!$B$2:$D$17,3,FALSE)</f>
        <v>44778</v>
      </c>
      <c r="P656">
        <f t="shared" si="257"/>
        <v>7</v>
      </c>
      <c r="Q656" s="21">
        <f t="shared" si="273"/>
        <v>3</v>
      </c>
      <c r="R656" s="209">
        <f t="shared" si="270"/>
        <v>44828.443229166667</v>
      </c>
      <c r="S656">
        <f t="shared" si="271"/>
        <v>39</v>
      </c>
    </row>
    <row r="657" spans="1:19">
      <c r="A657" s="321">
        <v>44827.445844907408</v>
      </c>
      <c r="B657" s="21" t="s">
        <v>289</v>
      </c>
      <c r="C657">
        <v>60</v>
      </c>
      <c r="D657">
        <v>0.74199999999999999</v>
      </c>
      <c r="E657">
        <v>4.8000000000000001E-2</v>
      </c>
      <c r="F657">
        <v>6.4</v>
      </c>
      <c r="G657">
        <v>93.3</v>
      </c>
      <c r="H657">
        <v>491</v>
      </c>
      <c r="I657" s="18">
        <f t="shared" si="261"/>
        <v>742</v>
      </c>
      <c r="J657" t="str">
        <f t="shared" si="269"/>
        <v>14</v>
      </c>
      <c r="K657" t="str">
        <f t="shared" si="266"/>
        <v>J</v>
      </c>
      <c r="L657" t="str">
        <f t="shared" si="267"/>
        <v>C</v>
      </c>
      <c r="M657" t="str">
        <f t="shared" si="262"/>
        <v>07</v>
      </c>
      <c r="N657" t="str">
        <f t="shared" si="268"/>
        <v>F</v>
      </c>
      <c r="O657" s="20">
        <f>VLOOKUP(raw!M657,master!$B$2:$D$17,3,FALSE)</f>
        <v>44785</v>
      </c>
      <c r="P657">
        <f t="shared" si="257"/>
        <v>6</v>
      </c>
      <c r="Q657" s="21">
        <f t="shared" si="273"/>
        <v>14</v>
      </c>
      <c r="R657" s="209">
        <f t="shared" si="270"/>
        <v>44828.445844907408</v>
      </c>
      <c r="S657">
        <f t="shared" si="271"/>
        <v>39</v>
      </c>
    </row>
    <row r="658" spans="1:19">
      <c r="A658" s="321">
        <v>44827.448495370372</v>
      </c>
      <c r="B658" s="21" t="s">
        <v>498</v>
      </c>
      <c r="C658">
        <v>60</v>
      </c>
      <c r="D658">
        <v>0.498</v>
      </c>
      <c r="E658">
        <v>6.3E-2</v>
      </c>
      <c r="F658">
        <v>12.6</v>
      </c>
      <c r="G658">
        <v>53.3</v>
      </c>
      <c r="H658">
        <v>490</v>
      </c>
      <c r="I658" s="18">
        <f t="shared" si="261"/>
        <v>498</v>
      </c>
      <c r="J658" t="str">
        <f t="shared" si="269"/>
        <v>05</v>
      </c>
      <c r="K658" t="str">
        <f t="shared" si="266"/>
        <v>J</v>
      </c>
      <c r="L658" t="str">
        <f t="shared" si="267"/>
        <v>C</v>
      </c>
      <c r="M658" t="str">
        <f t="shared" si="262"/>
        <v>15</v>
      </c>
      <c r="N658" t="str">
        <f t="shared" si="268"/>
        <v>F</v>
      </c>
      <c r="O658" s="20">
        <f>VLOOKUP(raw!M658,master!$B$2:$D$17,3,FALSE)</f>
        <v>44799</v>
      </c>
      <c r="P658">
        <f t="shared" si="257"/>
        <v>4</v>
      </c>
      <c r="Q658" s="21">
        <f t="shared" si="273"/>
        <v>5</v>
      </c>
      <c r="R658" s="209">
        <f t="shared" si="270"/>
        <v>44828.448495370372</v>
      </c>
      <c r="S658">
        <f t="shared" si="271"/>
        <v>39</v>
      </c>
    </row>
    <row r="659" spans="1:19">
      <c r="A659" s="321">
        <v>44827.449907407405</v>
      </c>
      <c r="B659" s="21" t="s">
        <v>167</v>
      </c>
      <c r="C659">
        <v>60</v>
      </c>
      <c r="D659">
        <v>0.84799999999999998</v>
      </c>
      <c r="E659">
        <v>0.06</v>
      </c>
      <c r="F659">
        <v>7.1</v>
      </c>
      <c r="G659">
        <v>90</v>
      </c>
      <c r="H659">
        <v>527</v>
      </c>
      <c r="I659" s="18">
        <f t="shared" si="261"/>
        <v>848</v>
      </c>
      <c r="J659" t="str">
        <f t="shared" si="269"/>
        <v>02</v>
      </c>
      <c r="K659" t="str">
        <f t="shared" si="266"/>
        <v>J</v>
      </c>
      <c r="L659" t="str">
        <f t="shared" si="267"/>
        <v>C</v>
      </c>
      <c r="M659" t="str">
        <f t="shared" si="262"/>
        <v>01</v>
      </c>
      <c r="N659" t="str">
        <f t="shared" si="268"/>
        <v>F</v>
      </c>
      <c r="O659" s="20">
        <f>VLOOKUP(raw!M659,master!$B$2:$D$17,3,FALSE)</f>
        <v>44778</v>
      </c>
      <c r="P659">
        <f t="shared" si="257"/>
        <v>7</v>
      </c>
      <c r="Q659" s="21">
        <f t="shared" si="273"/>
        <v>2</v>
      </c>
      <c r="R659" s="209">
        <f t="shared" si="270"/>
        <v>44828.449907407405</v>
      </c>
      <c r="S659">
        <f t="shared" si="271"/>
        <v>39</v>
      </c>
    </row>
    <row r="660" spans="1:19">
      <c r="A660" s="321">
        <v>44827.452476851853</v>
      </c>
      <c r="B660" s="21" t="s">
        <v>290</v>
      </c>
      <c r="C660">
        <v>60</v>
      </c>
      <c r="D660">
        <v>0.78</v>
      </c>
      <c r="E660">
        <v>4.9000000000000002E-2</v>
      </c>
      <c r="F660">
        <v>6.3</v>
      </c>
      <c r="G660">
        <v>93.3</v>
      </c>
      <c r="H660">
        <v>480</v>
      </c>
      <c r="I660" s="18">
        <f t="shared" si="261"/>
        <v>780</v>
      </c>
      <c r="J660" t="str">
        <f t="shared" si="269"/>
        <v>15</v>
      </c>
      <c r="K660" t="str">
        <f t="shared" si="266"/>
        <v>J</v>
      </c>
      <c r="L660" t="str">
        <f t="shared" si="267"/>
        <v>C</v>
      </c>
      <c r="M660" t="str">
        <f t="shared" si="262"/>
        <v>07</v>
      </c>
      <c r="N660" t="str">
        <f t="shared" si="268"/>
        <v>F</v>
      </c>
      <c r="O660" s="20">
        <f>VLOOKUP(raw!M660,master!$B$2:$D$17,3,FALSE)</f>
        <v>44785</v>
      </c>
      <c r="P660">
        <f t="shared" si="257"/>
        <v>6</v>
      </c>
      <c r="Q660" s="21">
        <f t="shared" si="273"/>
        <v>15</v>
      </c>
      <c r="R660" s="209">
        <f t="shared" si="270"/>
        <v>44828.452476851853</v>
      </c>
      <c r="S660">
        <f t="shared" si="271"/>
        <v>39</v>
      </c>
    </row>
    <row r="661" spans="1:19">
      <c r="A661" s="321">
        <v>44827.455891203703</v>
      </c>
      <c r="B661" s="21" t="s">
        <v>499</v>
      </c>
      <c r="C661">
        <v>60</v>
      </c>
      <c r="D661">
        <v>0.47699999999999998</v>
      </c>
      <c r="E661">
        <v>6.9000000000000006E-2</v>
      </c>
      <c r="F661">
        <v>14.4</v>
      </c>
      <c r="G661">
        <v>61.7</v>
      </c>
      <c r="H661">
        <v>419</v>
      </c>
      <c r="I661" s="18">
        <f t="shared" si="261"/>
        <v>477</v>
      </c>
      <c r="J661" t="str">
        <f t="shared" si="269"/>
        <v>04</v>
      </c>
      <c r="K661" t="str">
        <f t="shared" si="266"/>
        <v>J</v>
      </c>
      <c r="L661" t="str">
        <f t="shared" si="267"/>
        <v>C</v>
      </c>
      <c r="M661" t="str">
        <f t="shared" si="262"/>
        <v>15</v>
      </c>
      <c r="N661" t="str">
        <f t="shared" si="268"/>
        <v>F</v>
      </c>
      <c r="O661" s="20">
        <f>VLOOKUP(raw!M661,master!$B$2:$D$17,3,FALSE)</f>
        <v>44799</v>
      </c>
      <c r="P661">
        <f t="shared" si="257"/>
        <v>4</v>
      </c>
      <c r="Q661" s="21">
        <f t="shared" si="273"/>
        <v>4</v>
      </c>
      <c r="R661" s="209">
        <f t="shared" si="270"/>
        <v>44828.455891203703</v>
      </c>
      <c r="S661">
        <f t="shared" si="271"/>
        <v>39</v>
      </c>
    </row>
    <row r="662" spans="1:19">
      <c r="A662" s="321">
        <v>44827.456261574072</v>
      </c>
      <c r="B662" s="21" t="s">
        <v>166</v>
      </c>
      <c r="C662">
        <v>60</v>
      </c>
      <c r="D662">
        <v>0.83599999999999997</v>
      </c>
      <c r="E662">
        <v>6.2E-2</v>
      </c>
      <c r="F662">
        <v>7.4</v>
      </c>
      <c r="G662">
        <v>81.7</v>
      </c>
      <c r="H662">
        <v>514</v>
      </c>
      <c r="I662" s="18">
        <f t="shared" si="261"/>
        <v>836</v>
      </c>
      <c r="J662" t="str">
        <f t="shared" si="269"/>
        <v>01</v>
      </c>
      <c r="K662" t="str">
        <f t="shared" si="266"/>
        <v>J</v>
      </c>
      <c r="L662" t="str">
        <f t="shared" si="267"/>
        <v>C</v>
      </c>
      <c r="M662" t="str">
        <f t="shared" si="262"/>
        <v>01</v>
      </c>
      <c r="N662" t="str">
        <f t="shared" si="268"/>
        <v>F</v>
      </c>
      <c r="O662" s="20">
        <f>VLOOKUP(raw!M662,master!$B$2:$D$17,3,FALSE)</f>
        <v>44778</v>
      </c>
      <c r="P662">
        <f t="shared" ref="P662:P725" si="274">INT((A662-O662)/7)</f>
        <v>7</v>
      </c>
      <c r="Q662" s="21">
        <f t="shared" si="273"/>
        <v>1</v>
      </c>
      <c r="R662" s="209">
        <f t="shared" si="270"/>
        <v>44828.456261574072</v>
      </c>
      <c r="S662">
        <f t="shared" si="271"/>
        <v>39</v>
      </c>
    </row>
    <row r="663" spans="1:19">
      <c r="A663" s="321">
        <v>44827.459398148145</v>
      </c>
      <c r="B663" s="21" t="s">
        <v>291</v>
      </c>
      <c r="C663">
        <v>60</v>
      </c>
      <c r="D663">
        <v>0.77300000000000002</v>
      </c>
      <c r="E663">
        <v>4.1000000000000002E-2</v>
      </c>
      <c r="F663">
        <v>5.3</v>
      </c>
      <c r="G663">
        <v>93.3</v>
      </c>
      <c r="H663">
        <v>445</v>
      </c>
      <c r="I663" s="18">
        <f t="shared" si="261"/>
        <v>773</v>
      </c>
      <c r="J663" t="str">
        <f t="shared" si="269"/>
        <v>16</v>
      </c>
      <c r="K663" t="str">
        <f t="shared" si="266"/>
        <v>J</v>
      </c>
      <c r="L663" t="str">
        <f t="shared" si="267"/>
        <v>C</v>
      </c>
      <c r="M663" t="str">
        <f t="shared" si="262"/>
        <v>07</v>
      </c>
      <c r="N663" t="str">
        <f t="shared" si="268"/>
        <v>F</v>
      </c>
      <c r="O663" s="20">
        <f>VLOOKUP(raw!M663,master!$B$2:$D$17,3,FALSE)</f>
        <v>44785</v>
      </c>
      <c r="P663">
        <f t="shared" si="274"/>
        <v>6</v>
      </c>
      <c r="Q663" s="21">
        <f t="shared" ref="Q663:Q671" si="275">VALUE(J663)</f>
        <v>16</v>
      </c>
      <c r="R663" s="209">
        <f t="shared" si="270"/>
        <v>44828.459398148145</v>
      </c>
      <c r="S663">
        <f t="shared" si="271"/>
        <v>39</v>
      </c>
    </row>
    <row r="664" spans="1:19">
      <c r="A664" s="321">
        <v>44827.463449074072</v>
      </c>
      <c r="B664" s="21" t="s">
        <v>500</v>
      </c>
      <c r="C664">
        <v>60</v>
      </c>
      <c r="D664">
        <v>0.503</v>
      </c>
      <c r="E664">
        <v>5.8000000000000003E-2</v>
      </c>
      <c r="F664">
        <v>11.6</v>
      </c>
      <c r="G664">
        <v>53.3</v>
      </c>
      <c r="H664">
        <v>492</v>
      </c>
      <c r="I664" s="18">
        <f t="shared" si="261"/>
        <v>503</v>
      </c>
      <c r="J664" t="str">
        <f t="shared" si="269"/>
        <v>03</v>
      </c>
      <c r="K664" t="str">
        <f t="shared" si="266"/>
        <v>J</v>
      </c>
      <c r="L664" t="str">
        <f t="shared" si="267"/>
        <v>C</v>
      </c>
      <c r="M664" t="str">
        <f t="shared" si="262"/>
        <v>15</v>
      </c>
      <c r="N664" t="str">
        <f t="shared" si="268"/>
        <v>F</v>
      </c>
      <c r="O664" s="20">
        <f>VLOOKUP(raw!M664,master!$B$2:$D$17,3,FALSE)</f>
        <v>44799</v>
      </c>
      <c r="P664">
        <f t="shared" si="274"/>
        <v>4</v>
      </c>
      <c r="Q664" s="21">
        <f t="shared" si="275"/>
        <v>3</v>
      </c>
      <c r="R664" s="209">
        <f t="shared" si="270"/>
        <v>44828.463449074072</v>
      </c>
      <c r="S664">
        <f t="shared" si="271"/>
        <v>39</v>
      </c>
    </row>
    <row r="665" spans="1:19">
      <c r="A665" s="321">
        <v>44827.466168981482</v>
      </c>
      <c r="B665" s="21" t="s">
        <v>292</v>
      </c>
      <c r="C665">
        <v>20</v>
      </c>
      <c r="D665">
        <v>1.087</v>
      </c>
      <c r="E665">
        <v>0.08</v>
      </c>
      <c r="F665">
        <v>7.3</v>
      </c>
      <c r="G665">
        <v>85</v>
      </c>
      <c r="H665">
        <v>305</v>
      </c>
      <c r="I665" s="18">
        <f t="shared" si="261"/>
        <v>1087</v>
      </c>
      <c r="J665" t="str">
        <f t="shared" si="269"/>
        <v>07</v>
      </c>
      <c r="K665" t="str">
        <f t="shared" si="266"/>
        <v>J</v>
      </c>
      <c r="L665" t="str">
        <f t="shared" si="267"/>
        <v>C</v>
      </c>
      <c r="M665" t="str">
        <f t="shared" si="262"/>
        <v>07</v>
      </c>
      <c r="N665" t="str">
        <f t="shared" si="268"/>
        <v>M</v>
      </c>
      <c r="O665" s="20">
        <f>VLOOKUP(raw!M665,master!$B$2:$D$17,3,FALSE)</f>
        <v>44785</v>
      </c>
      <c r="P665">
        <f t="shared" si="274"/>
        <v>6</v>
      </c>
      <c r="Q665" s="21">
        <f t="shared" si="275"/>
        <v>7</v>
      </c>
      <c r="R665" s="209">
        <f t="shared" si="270"/>
        <v>44828.466168981482</v>
      </c>
      <c r="S665">
        <f t="shared" si="271"/>
        <v>39</v>
      </c>
    </row>
    <row r="666" spans="1:19">
      <c r="A666" s="321">
        <v>44827.469675925924</v>
      </c>
      <c r="B666" s="21" t="s">
        <v>293</v>
      </c>
      <c r="C666">
        <v>20</v>
      </c>
      <c r="D666">
        <v>1.0980000000000001</v>
      </c>
      <c r="E666">
        <v>0.08</v>
      </c>
      <c r="F666">
        <v>7.3</v>
      </c>
      <c r="G666">
        <v>90</v>
      </c>
      <c r="H666">
        <v>298</v>
      </c>
      <c r="I666" s="18">
        <f t="shared" si="261"/>
        <v>1098</v>
      </c>
      <c r="J666" t="str">
        <f t="shared" si="269"/>
        <v>06</v>
      </c>
      <c r="K666" t="str">
        <f t="shared" si="266"/>
        <v>J</v>
      </c>
      <c r="L666" t="str">
        <f t="shared" si="267"/>
        <v>C</v>
      </c>
      <c r="M666" t="str">
        <f t="shared" si="262"/>
        <v>07</v>
      </c>
      <c r="N666" t="str">
        <f t="shared" si="268"/>
        <v>M</v>
      </c>
      <c r="O666" s="20">
        <f>VLOOKUP(raw!M666,master!$B$2:$D$17,3,FALSE)</f>
        <v>44785</v>
      </c>
      <c r="P666">
        <f t="shared" si="274"/>
        <v>6</v>
      </c>
      <c r="Q666" s="21">
        <f t="shared" si="275"/>
        <v>6</v>
      </c>
      <c r="R666" s="209">
        <f t="shared" si="270"/>
        <v>44828.469675925924</v>
      </c>
      <c r="S666">
        <f t="shared" si="271"/>
        <v>39</v>
      </c>
    </row>
    <row r="667" spans="1:19">
      <c r="A667" s="321">
        <v>44827.470717592594</v>
      </c>
      <c r="B667" s="21" t="s">
        <v>501</v>
      </c>
      <c r="C667">
        <v>60</v>
      </c>
      <c r="D667">
        <v>0.51600000000000001</v>
      </c>
      <c r="E667">
        <v>5.8000000000000003E-2</v>
      </c>
      <c r="F667">
        <v>11.2</v>
      </c>
      <c r="G667">
        <v>68.3</v>
      </c>
      <c r="H667">
        <v>426</v>
      </c>
      <c r="I667" s="18">
        <f t="shared" si="261"/>
        <v>516</v>
      </c>
      <c r="J667" t="str">
        <f t="shared" si="269"/>
        <v>02</v>
      </c>
      <c r="K667" t="str">
        <f t="shared" si="266"/>
        <v>J</v>
      </c>
      <c r="L667" t="str">
        <f t="shared" si="267"/>
        <v>C</v>
      </c>
      <c r="M667" t="str">
        <f t="shared" si="262"/>
        <v>15</v>
      </c>
      <c r="N667" t="str">
        <f t="shared" si="268"/>
        <v>F</v>
      </c>
      <c r="O667" s="20">
        <f>VLOOKUP(raw!M667,master!$B$2:$D$17,3,FALSE)</f>
        <v>44799</v>
      </c>
      <c r="P667">
        <f t="shared" si="274"/>
        <v>4</v>
      </c>
      <c r="Q667" s="21">
        <f t="shared" si="275"/>
        <v>2</v>
      </c>
      <c r="R667" s="209">
        <f t="shared" si="270"/>
        <v>44828.470717592594</v>
      </c>
      <c r="S667">
        <f t="shared" si="271"/>
        <v>39</v>
      </c>
    </row>
    <row r="668" spans="1:19">
      <c r="A668" s="321">
        <v>44827.473240740743</v>
      </c>
      <c r="B668" s="21" t="s">
        <v>294</v>
      </c>
      <c r="C668">
        <v>20</v>
      </c>
      <c r="D668">
        <v>1.054</v>
      </c>
      <c r="E668">
        <v>8.7999999999999995E-2</v>
      </c>
      <c r="F668">
        <v>8.3000000000000007</v>
      </c>
      <c r="G668">
        <v>85</v>
      </c>
      <c r="H668">
        <v>336</v>
      </c>
      <c r="I668" s="18">
        <f t="shared" si="261"/>
        <v>1054</v>
      </c>
      <c r="J668" t="str">
        <f t="shared" si="269"/>
        <v>05</v>
      </c>
      <c r="K668" t="str">
        <f t="shared" si="266"/>
        <v>J</v>
      </c>
      <c r="L668" t="str">
        <f t="shared" si="267"/>
        <v>C</v>
      </c>
      <c r="M668" t="str">
        <f t="shared" si="262"/>
        <v>07</v>
      </c>
      <c r="N668" t="str">
        <f t="shared" si="268"/>
        <v>M</v>
      </c>
      <c r="O668" s="20">
        <f>VLOOKUP(raw!M668,master!$B$2:$D$17,3,FALSE)</f>
        <v>44785</v>
      </c>
      <c r="P668">
        <f t="shared" si="274"/>
        <v>6</v>
      </c>
      <c r="Q668" s="21">
        <f t="shared" si="275"/>
        <v>5</v>
      </c>
      <c r="R668" s="209">
        <f t="shared" si="270"/>
        <v>44828.473240740743</v>
      </c>
      <c r="S668">
        <f t="shared" si="271"/>
        <v>39</v>
      </c>
    </row>
    <row r="669" spans="1:19">
      <c r="A669" s="321">
        <v>44827.476493055554</v>
      </c>
      <c r="B669" s="21" t="s">
        <v>295</v>
      </c>
      <c r="C669">
        <v>21</v>
      </c>
      <c r="D669">
        <v>0.98899999999999999</v>
      </c>
      <c r="E669">
        <v>6.5000000000000002E-2</v>
      </c>
      <c r="F669">
        <v>6.5</v>
      </c>
      <c r="G669">
        <v>85.7</v>
      </c>
      <c r="H669">
        <v>374</v>
      </c>
      <c r="I669" s="18">
        <f t="shared" si="261"/>
        <v>989</v>
      </c>
      <c r="J669" t="str">
        <f t="shared" si="269"/>
        <v>04</v>
      </c>
      <c r="K669" t="str">
        <f t="shared" si="266"/>
        <v>J</v>
      </c>
      <c r="L669" t="str">
        <f t="shared" si="267"/>
        <v>C</v>
      </c>
      <c r="M669" t="str">
        <f t="shared" si="262"/>
        <v>07</v>
      </c>
      <c r="N669" t="str">
        <f t="shared" si="268"/>
        <v>M</v>
      </c>
      <c r="O669" s="20">
        <f>VLOOKUP(raw!M669,master!$B$2:$D$17,3,FALSE)</f>
        <v>44785</v>
      </c>
      <c r="P669">
        <f t="shared" si="274"/>
        <v>6</v>
      </c>
      <c r="Q669" s="21">
        <f t="shared" si="275"/>
        <v>4</v>
      </c>
      <c r="R669" s="209">
        <f t="shared" si="270"/>
        <v>44828.476493055554</v>
      </c>
      <c r="S669">
        <f t="shared" si="271"/>
        <v>39</v>
      </c>
    </row>
    <row r="670" spans="1:19">
      <c r="A670" s="321">
        <v>44827.479120370372</v>
      </c>
      <c r="B670" s="21" t="s">
        <v>502</v>
      </c>
      <c r="C670">
        <v>60</v>
      </c>
      <c r="D670">
        <v>0.47199999999999998</v>
      </c>
      <c r="E670">
        <v>7.5999999999999998E-2</v>
      </c>
      <c r="F670">
        <v>16.2</v>
      </c>
      <c r="G670">
        <v>53.3</v>
      </c>
      <c r="H670">
        <v>377</v>
      </c>
      <c r="I670" s="18">
        <f t="shared" si="261"/>
        <v>472</v>
      </c>
      <c r="J670" t="str">
        <f t="shared" si="269"/>
        <v>01</v>
      </c>
      <c r="K670" t="str">
        <f t="shared" si="266"/>
        <v>J</v>
      </c>
      <c r="L670" t="str">
        <f t="shared" si="267"/>
        <v>C</v>
      </c>
      <c r="M670" t="str">
        <f t="shared" si="262"/>
        <v>15</v>
      </c>
      <c r="N670" t="str">
        <f t="shared" si="268"/>
        <v>F</v>
      </c>
      <c r="O670" s="20">
        <f>VLOOKUP(raw!M670,master!$B$2:$D$17,3,FALSE)</f>
        <v>44799</v>
      </c>
      <c r="P670">
        <f t="shared" si="274"/>
        <v>4</v>
      </c>
      <c r="Q670" s="21">
        <f t="shared" si="275"/>
        <v>1</v>
      </c>
      <c r="R670" s="209">
        <f t="shared" si="270"/>
        <v>44828.479120370372</v>
      </c>
      <c r="S670">
        <f t="shared" si="271"/>
        <v>39</v>
      </c>
    </row>
    <row r="671" spans="1:19">
      <c r="A671" s="321">
        <v>44827.479421296295</v>
      </c>
      <c r="B671" s="21" t="s">
        <v>296</v>
      </c>
      <c r="C671">
        <v>20</v>
      </c>
      <c r="D671">
        <v>1.0620000000000001</v>
      </c>
      <c r="E671">
        <v>8.5999999999999993E-2</v>
      </c>
      <c r="F671">
        <v>8.1</v>
      </c>
      <c r="G671">
        <v>75</v>
      </c>
      <c r="H671">
        <v>320</v>
      </c>
      <c r="I671" s="18">
        <f t="shared" si="261"/>
        <v>1062</v>
      </c>
      <c r="J671" t="str">
        <f t="shared" si="269"/>
        <v>03</v>
      </c>
      <c r="K671" t="str">
        <f t="shared" si="266"/>
        <v>J</v>
      </c>
      <c r="L671" t="str">
        <f t="shared" si="267"/>
        <v>C</v>
      </c>
      <c r="M671" t="str">
        <f t="shared" si="262"/>
        <v>07</v>
      </c>
      <c r="N671" t="str">
        <f t="shared" si="268"/>
        <v>M</v>
      </c>
      <c r="O671" s="20">
        <f>VLOOKUP(raw!M671,master!$B$2:$D$17,3,FALSE)</f>
        <v>44785</v>
      </c>
      <c r="P671">
        <f t="shared" si="274"/>
        <v>6</v>
      </c>
      <c r="Q671" s="21">
        <f t="shared" si="275"/>
        <v>3</v>
      </c>
      <c r="R671" s="209">
        <f t="shared" si="270"/>
        <v>44828.479421296295</v>
      </c>
      <c r="S671">
        <f t="shared" si="271"/>
        <v>39</v>
      </c>
    </row>
    <row r="672" spans="1:19">
      <c r="A672" s="319">
        <v>44827.482453703706</v>
      </c>
      <c r="B672" s="21" t="s">
        <v>297</v>
      </c>
      <c r="C672">
        <v>20</v>
      </c>
      <c r="D672">
        <v>1.0069999999999999</v>
      </c>
      <c r="E672">
        <v>0.10100000000000001</v>
      </c>
      <c r="F672">
        <v>10.1</v>
      </c>
      <c r="G672">
        <v>70</v>
      </c>
      <c r="H672">
        <v>391</v>
      </c>
      <c r="I672" s="18">
        <f t="shared" si="261"/>
        <v>1006.9999999999999</v>
      </c>
      <c r="J672" t="str">
        <f t="shared" si="269"/>
        <v>02</v>
      </c>
      <c r="K672" t="str">
        <f t="shared" si="266"/>
        <v>J</v>
      </c>
      <c r="L672" t="str">
        <f t="shared" si="267"/>
        <v>C</v>
      </c>
      <c r="M672" t="str">
        <f t="shared" si="262"/>
        <v>07</v>
      </c>
      <c r="N672" t="str">
        <f t="shared" si="268"/>
        <v>M</v>
      </c>
      <c r="O672" s="20">
        <f>VLOOKUP(raw!M672,master!$B$2:$D$17,3,FALSE)</f>
        <v>44785</v>
      </c>
      <c r="P672">
        <f t="shared" si="274"/>
        <v>6</v>
      </c>
      <c r="Q672" s="21">
        <f t="shared" ref="Q672:Q680" si="276">VALUE(J672)</f>
        <v>2</v>
      </c>
      <c r="R672" s="209">
        <f t="shared" si="270"/>
        <v>44828.482453703706</v>
      </c>
      <c r="S672">
        <f t="shared" si="271"/>
        <v>39</v>
      </c>
    </row>
    <row r="673" spans="1:19">
      <c r="A673" s="319">
        <v>44827.528900462959</v>
      </c>
      <c r="B673" s="21" t="s">
        <v>503</v>
      </c>
      <c r="C673">
        <v>60</v>
      </c>
      <c r="D673">
        <v>0.67</v>
      </c>
      <c r="E673">
        <v>0.09</v>
      </c>
      <c r="F673">
        <v>13.5</v>
      </c>
      <c r="G673">
        <v>50</v>
      </c>
      <c r="H673">
        <v>388</v>
      </c>
      <c r="I673" s="18">
        <f t="shared" si="261"/>
        <v>670</v>
      </c>
      <c r="J673" t="str">
        <f t="shared" si="269"/>
        <v>03</v>
      </c>
      <c r="K673" t="str">
        <f t="shared" si="266"/>
        <v>J</v>
      </c>
      <c r="L673" t="str">
        <f t="shared" si="267"/>
        <v>C</v>
      </c>
      <c r="M673" t="str">
        <f t="shared" si="262"/>
        <v>16</v>
      </c>
      <c r="N673" t="str">
        <f t="shared" si="268"/>
        <v>M</v>
      </c>
      <c r="O673" s="20">
        <f>VLOOKUP(raw!M673,master!$B$2:$D$17,3,FALSE)</f>
        <v>44799</v>
      </c>
      <c r="P673">
        <f t="shared" si="274"/>
        <v>4</v>
      </c>
      <c r="Q673" s="21">
        <f t="shared" si="276"/>
        <v>3</v>
      </c>
      <c r="R673" s="209">
        <f t="shared" si="270"/>
        <v>44828.528900462959</v>
      </c>
      <c r="S673">
        <f t="shared" si="271"/>
        <v>39</v>
      </c>
    </row>
    <row r="674" spans="1:19">
      <c r="A674" s="319">
        <v>44827.536296296297</v>
      </c>
      <c r="B674" s="21" t="s">
        <v>504</v>
      </c>
      <c r="C674">
        <v>60</v>
      </c>
      <c r="D674">
        <v>0.73699999999999999</v>
      </c>
      <c r="E674">
        <v>8.5999999999999993E-2</v>
      </c>
      <c r="F674">
        <v>11.6</v>
      </c>
      <c r="G674">
        <v>60</v>
      </c>
      <c r="H674">
        <v>363</v>
      </c>
      <c r="I674" s="18">
        <f t="shared" si="261"/>
        <v>737</v>
      </c>
      <c r="J674" t="str">
        <f t="shared" si="269"/>
        <v>04</v>
      </c>
      <c r="K674" t="str">
        <f t="shared" si="266"/>
        <v>J</v>
      </c>
      <c r="L674" t="str">
        <f t="shared" si="267"/>
        <v>C</v>
      </c>
      <c r="M674" t="str">
        <f t="shared" si="262"/>
        <v>16</v>
      </c>
      <c r="N674" t="str">
        <f t="shared" si="268"/>
        <v>M</v>
      </c>
      <c r="O674" s="20">
        <f>VLOOKUP(raw!M674,master!$B$2:$D$17,3,FALSE)</f>
        <v>44799</v>
      </c>
      <c r="P674">
        <f t="shared" si="274"/>
        <v>4</v>
      </c>
      <c r="Q674" s="21">
        <f t="shared" si="276"/>
        <v>4</v>
      </c>
      <c r="R674" s="209">
        <f t="shared" si="270"/>
        <v>44828.536296296297</v>
      </c>
      <c r="S674">
        <f t="shared" si="271"/>
        <v>39</v>
      </c>
    </row>
    <row r="675" spans="1:19">
      <c r="A675" s="319">
        <v>44827.540324074071</v>
      </c>
      <c r="B675" s="21" t="s">
        <v>188</v>
      </c>
      <c r="C675">
        <v>20</v>
      </c>
      <c r="D675">
        <v>1.1859999999999999</v>
      </c>
      <c r="E675">
        <v>0.122</v>
      </c>
      <c r="F675">
        <v>10.199999999999999</v>
      </c>
      <c r="G675">
        <v>70</v>
      </c>
      <c r="H675">
        <v>442</v>
      </c>
      <c r="I675" s="18">
        <f t="shared" si="261"/>
        <v>1186</v>
      </c>
      <c r="J675" t="str">
        <f t="shared" si="269"/>
        <v>02</v>
      </c>
      <c r="K675" t="str">
        <f t="shared" si="266"/>
        <v>J</v>
      </c>
      <c r="L675" t="str">
        <f t="shared" si="267"/>
        <v>C</v>
      </c>
      <c r="M675" t="str">
        <f t="shared" si="262"/>
        <v>02</v>
      </c>
      <c r="N675" t="str">
        <f t="shared" si="268"/>
        <v>M</v>
      </c>
      <c r="O675" s="20">
        <f>VLOOKUP(raw!M675,master!$B$2:$D$17,3,FALSE)</f>
        <v>44778</v>
      </c>
      <c r="P675">
        <f t="shared" si="274"/>
        <v>7</v>
      </c>
      <c r="Q675" s="21">
        <f t="shared" si="276"/>
        <v>2</v>
      </c>
      <c r="R675" s="209">
        <f t="shared" si="270"/>
        <v>44828.540324074071</v>
      </c>
      <c r="S675">
        <f t="shared" si="271"/>
        <v>39</v>
      </c>
    </row>
    <row r="676" spans="1:19">
      <c r="A676" s="319">
        <v>44827.543124999997</v>
      </c>
      <c r="B676" s="21" t="s">
        <v>189</v>
      </c>
      <c r="C676">
        <v>20</v>
      </c>
      <c r="D676">
        <v>1.2390000000000001</v>
      </c>
      <c r="E676">
        <v>8.5000000000000006E-2</v>
      </c>
      <c r="F676">
        <v>6.8</v>
      </c>
      <c r="G676">
        <v>80</v>
      </c>
      <c r="H676">
        <v>480</v>
      </c>
      <c r="I676" s="18">
        <f t="shared" si="261"/>
        <v>1239</v>
      </c>
      <c r="J676" t="str">
        <f t="shared" si="269"/>
        <v>03</v>
      </c>
      <c r="K676" t="str">
        <f t="shared" si="266"/>
        <v>J</v>
      </c>
      <c r="L676" t="str">
        <f t="shared" si="267"/>
        <v>C</v>
      </c>
      <c r="M676" t="str">
        <f t="shared" si="262"/>
        <v>02</v>
      </c>
      <c r="N676" t="str">
        <f t="shared" si="268"/>
        <v>M</v>
      </c>
      <c r="O676" s="20">
        <f>VLOOKUP(raw!M676,master!$B$2:$D$17,3,FALSE)</f>
        <v>44778</v>
      </c>
      <c r="P676">
        <f t="shared" si="274"/>
        <v>7</v>
      </c>
      <c r="Q676" s="21">
        <f t="shared" si="276"/>
        <v>3</v>
      </c>
      <c r="R676" s="209">
        <f t="shared" si="270"/>
        <v>44828.543124999997</v>
      </c>
      <c r="S676">
        <f t="shared" si="271"/>
        <v>39</v>
      </c>
    </row>
    <row r="677" spans="1:19">
      <c r="A677" s="319">
        <v>44827.545752314814</v>
      </c>
      <c r="B677" s="21" t="s">
        <v>505</v>
      </c>
      <c r="C677">
        <v>60</v>
      </c>
      <c r="D677">
        <v>0.51500000000000001</v>
      </c>
      <c r="E677">
        <v>6.6000000000000003E-2</v>
      </c>
      <c r="F677">
        <v>12.9</v>
      </c>
      <c r="G677">
        <v>58.3</v>
      </c>
      <c r="H677">
        <v>558</v>
      </c>
      <c r="I677" s="18">
        <f t="shared" si="261"/>
        <v>515</v>
      </c>
      <c r="J677" t="str">
        <f t="shared" si="269"/>
        <v>16</v>
      </c>
      <c r="K677" t="str">
        <f t="shared" si="266"/>
        <v>J</v>
      </c>
      <c r="L677" t="str">
        <f t="shared" si="267"/>
        <v>C</v>
      </c>
      <c r="M677" t="str">
        <f t="shared" si="262"/>
        <v>16</v>
      </c>
      <c r="N677" t="str">
        <f t="shared" si="268"/>
        <v>F</v>
      </c>
      <c r="O677" s="20">
        <f>VLOOKUP(raw!M677,master!$B$2:$D$17,3,FALSE)</f>
        <v>44799</v>
      </c>
      <c r="P677">
        <f t="shared" si="274"/>
        <v>4</v>
      </c>
      <c r="Q677" s="21">
        <f t="shared" si="276"/>
        <v>16</v>
      </c>
      <c r="R677" s="209">
        <f t="shared" si="270"/>
        <v>44828.545752314814</v>
      </c>
      <c r="S677">
        <f t="shared" si="271"/>
        <v>39</v>
      </c>
    </row>
    <row r="678" spans="1:19">
      <c r="A678" s="319">
        <v>44827.545844907407</v>
      </c>
      <c r="B678" s="21" t="s">
        <v>190</v>
      </c>
      <c r="C678">
        <v>20</v>
      </c>
      <c r="D678">
        <v>1.2270000000000001</v>
      </c>
      <c r="E678">
        <v>6.9000000000000006E-2</v>
      </c>
      <c r="F678">
        <v>5.7</v>
      </c>
      <c r="G678">
        <v>90</v>
      </c>
      <c r="H678">
        <v>493</v>
      </c>
      <c r="I678" s="18">
        <f t="shared" si="261"/>
        <v>1227</v>
      </c>
      <c r="J678" t="str">
        <f t="shared" si="269"/>
        <v>04</v>
      </c>
      <c r="K678" t="str">
        <f t="shared" si="266"/>
        <v>J</v>
      </c>
      <c r="L678" t="str">
        <f t="shared" si="267"/>
        <v>C</v>
      </c>
      <c r="M678" t="str">
        <f t="shared" si="262"/>
        <v>02</v>
      </c>
      <c r="N678" t="str">
        <f t="shared" si="268"/>
        <v>M</v>
      </c>
      <c r="O678" s="20">
        <f>VLOOKUP(raw!M678,master!$B$2:$D$17,3,FALSE)</f>
        <v>44778</v>
      </c>
      <c r="P678">
        <f t="shared" si="274"/>
        <v>7</v>
      </c>
      <c r="Q678" s="21">
        <f t="shared" si="276"/>
        <v>4</v>
      </c>
      <c r="R678" s="209">
        <f t="shared" si="270"/>
        <v>44828.545844907407</v>
      </c>
      <c r="S678">
        <f t="shared" si="271"/>
        <v>39</v>
      </c>
    </row>
    <row r="679" spans="1:19">
      <c r="A679" s="319">
        <v>44827.547812500001</v>
      </c>
      <c r="B679" s="21" t="s">
        <v>254</v>
      </c>
      <c r="C679">
        <v>61</v>
      </c>
      <c r="D679">
        <v>0.73</v>
      </c>
      <c r="E679">
        <v>5.2999999999999999E-2</v>
      </c>
      <c r="F679">
        <v>7.2</v>
      </c>
      <c r="G679">
        <v>86.9</v>
      </c>
      <c r="H679">
        <v>425</v>
      </c>
      <c r="I679" s="18">
        <f t="shared" si="261"/>
        <v>730</v>
      </c>
      <c r="J679" t="str">
        <f t="shared" si="269"/>
        <v>01</v>
      </c>
      <c r="K679" t="str">
        <f t="shared" si="266"/>
        <v>J</v>
      </c>
      <c r="L679" t="str">
        <f t="shared" si="267"/>
        <v>C</v>
      </c>
      <c r="M679" t="str">
        <f t="shared" si="262"/>
        <v>06</v>
      </c>
      <c r="N679" t="str">
        <f t="shared" si="268"/>
        <v>F</v>
      </c>
      <c r="O679" s="20">
        <f>VLOOKUP(raw!M679,master!$B$2:$D$17,3,FALSE)</f>
        <v>44785</v>
      </c>
      <c r="P679">
        <f t="shared" si="274"/>
        <v>6</v>
      </c>
      <c r="Q679" s="21">
        <f t="shared" si="276"/>
        <v>1</v>
      </c>
      <c r="R679" s="209">
        <f t="shared" si="270"/>
        <v>44828.547812500001</v>
      </c>
      <c r="S679">
        <f t="shared" si="271"/>
        <v>39</v>
      </c>
    </row>
    <row r="680" spans="1:19">
      <c r="A680" s="319">
        <v>44827.548391203702</v>
      </c>
      <c r="B680" s="21" t="s">
        <v>191</v>
      </c>
      <c r="C680">
        <v>20</v>
      </c>
      <c r="D680">
        <v>1.2150000000000001</v>
      </c>
      <c r="E680">
        <v>0.109</v>
      </c>
      <c r="F680">
        <v>9</v>
      </c>
      <c r="G680">
        <v>75</v>
      </c>
      <c r="H680">
        <v>486</v>
      </c>
      <c r="I680" s="18">
        <f t="shared" si="261"/>
        <v>1215</v>
      </c>
      <c r="J680" t="str">
        <f t="shared" si="269"/>
        <v>05</v>
      </c>
      <c r="K680" t="str">
        <f t="shared" si="266"/>
        <v>J</v>
      </c>
      <c r="L680" t="str">
        <f t="shared" si="267"/>
        <v>C</v>
      </c>
      <c r="M680" t="str">
        <f t="shared" si="262"/>
        <v>02</v>
      </c>
      <c r="N680" t="str">
        <f t="shared" si="268"/>
        <v>M</v>
      </c>
      <c r="O680" s="20">
        <f>VLOOKUP(raw!M680,master!$B$2:$D$17,3,FALSE)</f>
        <v>44778</v>
      </c>
      <c r="P680">
        <f t="shared" si="274"/>
        <v>7</v>
      </c>
      <c r="Q680" s="21">
        <f t="shared" si="276"/>
        <v>5</v>
      </c>
      <c r="R680" s="209">
        <f t="shared" si="270"/>
        <v>44828.548391203702</v>
      </c>
      <c r="S680">
        <f t="shared" si="271"/>
        <v>39</v>
      </c>
    </row>
    <row r="681" spans="1:19">
      <c r="A681" s="319">
        <v>44827.551203703704</v>
      </c>
      <c r="B681" s="21" t="s">
        <v>192</v>
      </c>
      <c r="C681">
        <v>20</v>
      </c>
      <c r="D681">
        <v>1.3660000000000001</v>
      </c>
      <c r="E681">
        <v>0.14199999999999999</v>
      </c>
      <c r="F681">
        <v>10.4</v>
      </c>
      <c r="G681">
        <v>70</v>
      </c>
      <c r="H681">
        <v>529</v>
      </c>
      <c r="I681" s="18">
        <f t="shared" ref="I681:I744" si="277">D681*1000</f>
        <v>1366</v>
      </c>
      <c r="J681" t="str">
        <f t="shared" si="269"/>
        <v>06</v>
      </c>
      <c r="K681" t="str">
        <f t="shared" si="266"/>
        <v>J</v>
      </c>
      <c r="L681" t="str">
        <f t="shared" si="267"/>
        <v>C</v>
      </c>
      <c r="M681" t="str">
        <f t="shared" si="262"/>
        <v>02</v>
      </c>
      <c r="N681" t="str">
        <f t="shared" si="268"/>
        <v>M</v>
      </c>
      <c r="O681" s="20">
        <f>VLOOKUP(raw!M681,master!$B$2:$D$17,3,FALSE)</f>
        <v>44778</v>
      </c>
      <c r="P681">
        <f t="shared" si="274"/>
        <v>7</v>
      </c>
      <c r="Q681" s="21">
        <f t="shared" ref="Q681:Q689" si="278">VALUE(J681)</f>
        <v>6</v>
      </c>
      <c r="R681" s="209">
        <f t="shared" si="270"/>
        <v>44828.551203703704</v>
      </c>
      <c r="S681">
        <f t="shared" si="271"/>
        <v>39</v>
      </c>
    </row>
    <row r="682" spans="1:19">
      <c r="A682" s="319">
        <v>44827.552060185182</v>
      </c>
      <c r="B682" s="21" t="s">
        <v>506</v>
      </c>
      <c r="C682">
        <v>60</v>
      </c>
      <c r="D682">
        <v>0.51400000000000001</v>
      </c>
      <c r="E682">
        <v>6.2E-2</v>
      </c>
      <c r="F682">
        <v>12</v>
      </c>
      <c r="G682">
        <v>63.3</v>
      </c>
      <c r="H682">
        <v>498</v>
      </c>
      <c r="I682" s="18">
        <f t="shared" si="277"/>
        <v>514</v>
      </c>
      <c r="J682" t="str">
        <f t="shared" si="269"/>
        <v>15</v>
      </c>
      <c r="K682" t="str">
        <f t="shared" si="266"/>
        <v>J</v>
      </c>
      <c r="L682" t="str">
        <f t="shared" si="267"/>
        <v>C</v>
      </c>
      <c r="M682" t="str">
        <f t="shared" si="262"/>
        <v>16</v>
      </c>
      <c r="N682" t="str">
        <f t="shared" si="268"/>
        <v>F</v>
      </c>
      <c r="O682" s="20">
        <f>VLOOKUP(raw!M682,master!$B$2:$D$17,3,FALSE)</f>
        <v>44799</v>
      </c>
      <c r="P682">
        <f t="shared" si="274"/>
        <v>4</v>
      </c>
      <c r="Q682" s="21">
        <f t="shared" si="278"/>
        <v>15</v>
      </c>
      <c r="R682" s="209">
        <f t="shared" si="270"/>
        <v>44828.552060185182</v>
      </c>
      <c r="S682">
        <f t="shared" si="271"/>
        <v>39</v>
      </c>
    </row>
    <row r="683" spans="1:19">
      <c r="A683" s="319">
        <v>44827.553657407407</v>
      </c>
      <c r="B683" s="21" t="s">
        <v>193</v>
      </c>
      <c r="C683">
        <v>20</v>
      </c>
      <c r="D683">
        <v>1.379</v>
      </c>
      <c r="E683">
        <v>9.8000000000000004E-2</v>
      </c>
      <c r="F683">
        <v>7.1</v>
      </c>
      <c r="G683">
        <v>90</v>
      </c>
      <c r="H683">
        <v>402</v>
      </c>
      <c r="I683" s="18">
        <f t="shared" si="277"/>
        <v>1379</v>
      </c>
      <c r="J683" t="str">
        <f t="shared" si="269"/>
        <v>07</v>
      </c>
      <c r="K683" t="str">
        <f t="shared" si="266"/>
        <v>J</v>
      </c>
      <c r="L683" t="str">
        <f t="shared" si="267"/>
        <v>C</v>
      </c>
      <c r="M683" t="str">
        <f t="shared" ref="M683:M746" si="279">MID(B683,3,2)</f>
        <v>02</v>
      </c>
      <c r="N683" t="str">
        <f t="shared" si="268"/>
        <v>M</v>
      </c>
      <c r="O683" s="20">
        <f>VLOOKUP(raw!M683,master!$B$2:$D$17,3,FALSE)</f>
        <v>44778</v>
      </c>
      <c r="P683">
        <f t="shared" si="274"/>
        <v>7</v>
      </c>
      <c r="Q683" s="21">
        <f t="shared" si="278"/>
        <v>7</v>
      </c>
      <c r="R683" s="209">
        <f t="shared" si="270"/>
        <v>44828.553657407407</v>
      </c>
      <c r="S683">
        <f t="shared" si="271"/>
        <v>39</v>
      </c>
    </row>
    <row r="684" spans="1:19">
      <c r="A684" s="319">
        <v>44827.555393518516</v>
      </c>
      <c r="B684" s="21" t="s">
        <v>255</v>
      </c>
      <c r="C684">
        <v>60</v>
      </c>
      <c r="D684">
        <v>0.73099999999999998</v>
      </c>
      <c r="E684">
        <v>5.0999999999999997E-2</v>
      </c>
      <c r="F684">
        <v>7</v>
      </c>
      <c r="G684">
        <v>83.3</v>
      </c>
      <c r="H684">
        <v>414</v>
      </c>
      <c r="I684" s="18">
        <f t="shared" si="277"/>
        <v>731</v>
      </c>
      <c r="J684" t="str">
        <f t="shared" si="269"/>
        <v>02</v>
      </c>
      <c r="K684" t="str">
        <f t="shared" si="266"/>
        <v>J</v>
      </c>
      <c r="L684" t="str">
        <f t="shared" si="267"/>
        <v>C</v>
      </c>
      <c r="M684" t="str">
        <f t="shared" si="279"/>
        <v>06</v>
      </c>
      <c r="N684" t="str">
        <f t="shared" si="268"/>
        <v>F</v>
      </c>
      <c r="O684" s="20">
        <f>VLOOKUP(raw!M684,master!$B$2:$D$17,3,FALSE)</f>
        <v>44785</v>
      </c>
      <c r="P684">
        <f t="shared" si="274"/>
        <v>6</v>
      </c>
      <c r="Q684" s="21">
        <f t="shared" si="278"/>
        <v>2</v>
      </c>
      <c r="R684" s="209">
        <f t="shared" si="270"/>
        <v>44828.555393518516</v>
      </c>
      <c r="S684">
        <f t="shared" si="271"/>
        <v>39</v>
      </c>
    </row>
    <row r="685" spans="1:19">
      <c r="A685" s="319">
        <v>44827.556990740741</v>
      </c>
      <c r="B685" s="21" t="s">
        <v>194</v>
      </c>
      <c r="C685">
        <v>60</v>
      </c>
      <c r="D685">
        <v>0.82799999999999996</v>
      </c>
      <c r="E685">
        <v>5.8000000000000003E-2</v>
      </c>
      <c r="F685">
        <v>7</v>
      </c>
      <c r="G685">
        <v>88.3</v>
      </c>
      <c r="H685">
        <v>557</v>
      </c>
      <c r="I685" s="18">
        <f t="shared" si="277"/>
        <v>828</v>
      </c>
      <c r="J685" t="str">
        <f t="shared" si="269"/>
        <v>16</v>
      </c>
      <c r="K685" t="str">
        <f t="shared" si="266"/>
        <v>J</v>
      </c>
      <c r="L685" t="str">
        <f t="shared" si="267"/>
        <v>C</v>
      </c>
      <c r="M685" t="str">
        <f t="shared" si="279"/>
        <v>02</v>
      </c>
      <c r="N685" t="str">
        <f t="shared" si="268"/>
        <v>F</v>
      </c>
      <c r="O685" s="20">
        <f>VLOOKUP(raw!M685,master!$B$2:$D$17,3,FALSE)</f>
        <v>44778</v>
      </c>
      <c r="P685">
        <f t="shared" si="274"/>
        <v>7</v>
      </c>
      <c r="Q685" s="21">
        <f t="shared" si="278"/>
        <v>16</v>
      </c>
      <c r="R685" s="209">
        <f t="shared" si="270"/>
        <v>44828.556990740741</v>
      </c>
      <c r="S685">
        <f t="shared" si="271"/>
        <v>39</v>
      </c>
    </row>
    <row r="686" spans="1:19">
      <c r="A686" s="319">
        <v>44827.558287037034</v>
      </c>
      <c r="B686" s="21" t="s">
        <v>507</v>
      </c>
      <c r="C686">
        <v>60</v>
      </c>
      <c r="D686">
        <v>0.52100000000000002</v>
      </c>
      <c r="E686">
        <v>6.3E-2</v>
      </c>
      <c r="F686">
        <v>12.1</v>
      </c>
      <c r="G686">
        <v>66.7</v>
      </c>
      <c r="H686">
        <v>495</v>
      </c>
      <c r="I686" s="18">
        <f t="shared" si="277"/>
        <v>521</v>
      </c>
      <c r="J686" t="str">
        <f t="shared" si="269"/>
        <v>14</v>
      </c>
      <c r="K686" t="str">
        <f t="shared" ref="K686:K749" si="280">LEFT(B686,1)</f>
        <v>J</v>
      </c>
      <c r="L686" t="str">
        <f t="shared" ref="L686:L749" si="281">MID(B686,2,1)</f>
        <v>C</v>
      </c>
      <c r="M686" t="str">
        <f t="shared" si="279"/>
        <v>16</v>
      </c>
      <c r="N686" t="str">
        <f t="shared" ref="N686:N749" si="282">MID(B686,5,1)</f>
        <v>F</v>
      </c>
      <c r="O686" s="20">
        <f>VLOOKUP(raw!M686,master!$B$2:$D$17,3,FALSE)</f>
        <v>44799</v>
      </c>
      <c r="P686">
        <f t="shared" si="274"/>
        <v>4</v>
      </c>
      <c r="Q686" s="21">
        <f t="shared" si="278"/>
        <v>14</v>
      </c>
      <c r="R686" s="209">
        <f t="shared" si="270"/>
        <v>44828.558287037034</v>
      </c>
      <c r="S686">
        <f t="shared" si="271"/>
        <v>39</v>
      </c>
    </row>
    <row r="687" spans="1:19">
      <c r="A687" s="319">
        <v>44827.562650462962</v>
      </c>
      <c r="B687" s="21" t="s">
        <v>195</v>
      </c>
      <c r="C687">
        <v>60</v>
      </c>
      <c r="D687">
        <v>0.81499999999999995</v>
      </c>
      <c r="E687">
        <v>6.2E-2</v>
      </c>
      <c r="F687">
        <v>7.6</v>
      </c>
      <c r="G687">
        <v>80</v>
      </c>
      <c r="H687">
        <v>488</v>
      </c>
      <c r="I687" s="18">
        <f t="shared" si="277"/>
        <v>815</v>
      </c>
      <c r="J687" t="str">
        <f t="shared" si="269"/>
        <v>15</v>
      </c>
      <c r="K687" t="str">
        <f t="shared" si="280"/>
        <v>J</v>
      </c>
      <c r="L687" t="str">
        <f t="shared" si="281"/>
        <v>C</v>
      </c>
      <c r="M687" t="str">
        <f t="shared" si="279"/>
        <v>02</v>
      </c>
      <c r="N687" t="str">
        <f t="shared" si="282"/>
        <v>F</v>
      </c>
      <c r="O687" s="20">
        <f>VLOOKUP(raw!M687,master!$B$2:$D$17,3,FALSE)</f>
        <v>44778</v>
      </c>
      <c r="P687">
        <f t="shared" si="274"/>
        <v>7</v>
      </c>
      <c r="Q687" s="21">
        <f t="shared" si="278"/>
        <v>15</v>
      </c>
      <c r="R687" s="209">
        <f t="shared" si="270"/>
        <v>44828.562650462962</v>
      </c>
      <c r="S687">
        <f t="shared" si="271"/>
        <v>39</v>
      </c>
    </row>
    <row r="688" spans="1:19">
      <c r="A688" s="319">
        <v>44827.564097222225</v>
      </c>
      <c r="B688" s="21" t="s">
        <v>256</v>
      </c>
      <c r="C688">
        <v>61</v>
      </c>
      <c r="D688">
        <v>0.79500000000000004</v>
      </c>
      <c r="E688">
        <v>6.8000000000000005E-2</v>
      </c>
      <c r="F688">
        <v>8.5</v>
      </c>
      <c r="G688">
        <v>72.099999999999994</v>
      </c>
      <c r="H688">
        <v>431</v>
      </c>
      <c r="I688" s="18">
        <f t="shared" si="277"/>
        <v>795</v>
      </c>
      <c r="J688" t="str">
        <f t="shared" si="269"/>
        <v>03</v>
      </c>
      <c r="K688" t="str">
        <f t="shared" si="280"/>
        <v>J</v>
      </c>
      <c r="L688" t="str">
        <f t="shared" si="281"/>
        <v>C</v>
      </c>
      <c r="M688" t="str">
        <f t="shared" si="279"/>
        <v>06</v>
      </c>
      <c r="N688" t="str">
        <f t="shared" si="282"/>
        <v>F</v>
      </c>
      <c r="O688" s="20">
        <f>VLOOKUP(raw!M688,master!$B$2:$D$17,3,FALSE)</f>
        <v>44785</v>
      </c>
      <c r="P688">
        <f t="shared" si="274"/>
        <v>6</v>
      </c>
      <c r="Q688" s="21">
        <f t="shared" si="278"/>
        <v>3</v>
      </c>
      <c r="R688" s="209">
        <f t="shared" si="270"/>
        <v>44828.564097222225</v>
      </c>
      <c r="S688">
        <f t="shared" si="271"/>
        <v>39</v>
      </c>
    </row>
    <row r="689" spans="1:19">
      <c r="A689" s="319">
        <v>44827.564375000002</v>
      </c>
      <c r="B689" s="21" t="s">
        <v>508</v>
      </c>
      <c r="C689">
        <v>60</v>
      </c>
      <c r="D689">
        <v>0.51600000000000001</v>
      </c>
      <c r="E689">
        <v>5.8000000000000003E-2</v>
      </c>
      <c r="F689">
        <v>11.2</v>
      </c>
      <c r="G689">
        <v>60</v>
      </c>
      <c r="H689">
        <v>480</v>
      </c>
      <c r="I689" s="18">
        <f t="shared" si="277"/>
        <v>516</v>
      </c>
      <c r="J689" t="str">
        <f t="shared" si="269"/>
        <v>13</v>
      </c>
      <c r="K689" t="str">
        <f t="shared" si="280"/>
        <v>J</v>
      </c>
      <c r="L689" t="str">
        <f t="shared" si="281"/>
        <v>C</v>
      </c>
      <c r="M689" t="str">
        <f t="shared" si="279"/>
        <v>16</v>
      </c>
      <c r="N689" t="str">
        <f t="shared" si="282"/>
        <v>F</v>
      </c>
      <c r="O689" s="20">
        <f>VLOOKUP(raw!M689,master!$B$2:$D$17,3,FALSE)</f>
        <v>44799</v>
      </c>
      <c r="P689">
        <f t="shared" si="274"/>
        <v>4</v>
      </c>
      <c r="Q689" s="21">
        <f t="shared" si="278"/>
        <v>13</v>
      </c>
      <c r="R689" s="209">
        <f t="shared" si="270"/>
        <v>44828.564375000002</v>
      </c>
      <c r="S689">
        <f t="shared" si="271"/>
        <v>39</v>
      </c>
    </row>
    <row r="690" spans="1:19">
      <c r="A690" s="319">
        <v>44827.56927083333</v>
      </c>
      <c r="B690" s="21" t="s">
        <v>196</v>
      </c>
      <c r="C690">
        <v>60</v>
      </c>
      <c r="D690">
        <v>0.83499999999999996</v>
      </c>
      <c r="E690">
        <v>4.9000000000000002E-2</v>
      </c>
      <c r="F690">
        <v>5.8</v>
      </c>
      <c r="G690">
        <v>95</v>
      </c>
      <c r="H690">
        <v>520</v>
      </c>
      <c r="I690" s="18">
        <f t="shared" si="277"/>
        <v>835</v>
      </c>
      <c r="J690" t="str">
        <f t="shared" si="269"/>
        <v>14</v>
      </c>
      <c r="K690" t="str">
        <f t="shared" si="280"/>
        <v>J</v>
      </c>
      <c r="L690" t="str">
        <f t="shared" si="281"/>
        <v>C</v>
      </c>
      <c r="M690" t="str">
        <f t="shared" si="279"/>
        <v>02</v>
      </c>
      <c r="N690" t="str">
        <f t="shared" si="282"/>
        <v>F</v>
      </c>
      <c r="O690" s="20">
        <f>VLOOKUP(raw!M690,master!$B$2:$D$17,3,FALSE)</f>
        <v>44778</v>
      </c>
      <c r="P690">
        <f t="shared" si="274"/>
        <v>7</v>
      </c>
      <c r="Q690" s="21">
        <f t="shared" ref="Q690:Q711" si="283">VALUE(J690)</f>
        <v>14</v>
      </c>
      <c r="R690" s="209">
        <f t="shared" si="270"/>
        <v>44828.56927083333</v>
      </c>
      <c r="S690">
        <f t="shared" si="271"/>
        <v>39</v>
      </c>
    </row>
    <row r="691" spans="1:19">
      <c r="A691" s="319">
        <v>44827.571296296293</v>
      </c>
      <c r="B691" s="21" t="s">
        <v>257</v>
      </c>
      <c r="C691">
        <v>60</v>
      </c>
      <c r="D691">
        <v>0.68500000000000005</v>
      </c>
      <c r="E691">
        <v>0.08</v>
      </c>
      <c r="F691">
        <v>11.7</v>
      </c>
      <c r="G691">
        <v>63.3</v>
      </c>
      <c r="H691">
        <v>415</v>
      </c>
      <c r="I691" s="18">
        <f t="shared" si="277"/>
        <v>685</v>
      </c>
      <c r="J691" t="str">
        <f t="shared" si="269"/>
        <v>04</v>
      </c>
      <c r="K691" t="str">
        <f t="shared" si="280"/>
        <v>J</v>
      </c>
      <c r="L691" t="str">
        <f t="shared" si="281"/>
        <v>C</v>
      </c>
      <c r="M691" t="str">
        <f t="shared" si="279"/>
        <v>06</v>
      </c>
      <c r="N691" t="str">
        <f t="shared" si="282"/>
        <v>F</v>
      </c>
      <c r="O691" s="20">
        <f>VLOOKUP(raw!M691,master!$B$2:$D$17,3,FALSE)</f>
        <v>44785</v>
      </c>
      <c r="P691">
        <f t="shared" si="274"/>
        <v>6</v>
      </c>
      <c r="Q691" s="21">
        <f t="shared" si="283"/>
        <v>4</v>
      </c>
      <c r="R691" s="209">
        <f t="shared" si="270"/>
        <v>44828.571296296293</v>
      </c>
      <c r="S691">
        <f t="shared" si="271"/>
        <v>39</v>
      </c>
    </row>
    <row r="692" spans="1:19">
      <c r="A692" s="319">
        <v>44827.572083333333</v>
      </c>
      <c r="B692" s="21" t="s">
        <v>509</v>
      </c>
      <c r="C692">
        <v>60</v>
      </c>
      <c r="D692">
        <v>0.49199999999999999</v>
      </c>
      <c r="E692">
        <v>5.1999999999999998E-2</v>
      </c>
      <c r="F692">
        <v>10.5</v>
      </c>
      <c r="G692">
        <v>63.3</v>
      </c>
      <c r="H692">
        <v>444</v>
      </c>
      <c r="I692" s="18">
        <f t="shared" si="277"/>
        <v>492</v>
      </c>
      <c r="J692" t="str">
        <f t="shared" si="269"/>
        <v>12</v>
      </c>
      <c r="K692" t="str">
        <f t="shared" si="280"/>
        <v>J</v>
      </c>
      <c r="L692" t="str">
        <f t="shared" si="281"/>
        <v>C</v>
      </c>
      <c r="M692" t="str">
        <f t="shared" si="279"/>
        <v>16</v>
      </c>
      <c r="N692" t="str">
        <f t="shared" si="282"/>
        <v>F</v>
      </c>
      <c r="O692" s="20">
        <f>VLOOKUP(raw!M692,master!$B$2:$D$17,3,FALSE)</f>
        <v>44799</v>
      </c>
      <c r="P692">
        <f t="shared" si="274"/>
        <v>4</v>
      </c>
      <c r="Q692" s="21">
        <f t="shared" si="283"/>
        <v>12</v>
      </c>
      <c r="R692" s="209">
        <f t="shared" si="270"/>
        <v>44828.572083333333</v>
      </c>
      <c r="S692">
        <f t="shared" si="271"/>
        <v>39</v>
      </c>
    </row>
    <row r="693" spans="1:19">
      <c r="A693" s="319">
        <v>44827.575543981482</v>
      </c>
      <c r="B693" s="21" t="s">
        <v>197</v>
      </c>
      <c r="C693">
        <v>60</v>
      </c>
      <c r="D693">
        <v>0.83</v>
      </c>
      <c r="E693">
        <v>4.7E-2</v>
      </c>
      <c r="F693">
        <v>5.6</v>
      </c>
      <c r="G693">
        <v>93.3</v>
      </c>
      <c r="H693">
        <v>531</v>
      </c>
      <c r="I693" s="18">
        <f t="shared" si="277"/>
        <v>830</v>
      </c>
      <c r="J693" t="str">
        <f t="shared" si="269"/>
        <v>13</v>
      </c>
      <c r="K693" t="str">
        <f t="shared" si="280"/>
        <v>J</v>
      </c>
      <c r="L693" t="str">
        <f t="shared" si="281"/>
        <v>C</v>
      </c>
      <c r="M693" t="str">
        <f t="shared" si="279"/>
        <v>02</v>
      </c>
      <c r="N693" t="str">
        <f t="shared" si="282"/>
        <v>F</v>
      </c>
      <c r="O693" s="20">
        <f>VLOOKUP(raw!M693,master!$B$2:$D$17,3,FALSE)</f>
        <v>44778</v>
      </c>
      <c r="P693">
        <f t="shared" si="274"/>
        <v>7</v>
      </c>
      <c r="Q693" s="21">
        <f t="shared" si="283"/>
        <v>13</v>
      </c>
      <c r="R693" s="209">
        <f t="shared" si="270"/>
        <v>44828.575543981482</v>
      </c>
      <c r="S693">
        <f t="shared" si="271"/>
        <v>39</v>
      </c>
    </row>
    <row r="694" spans="1:19">
      <c r="A694" s="319">
        <v>44827.578912037039</v>
      </c>
      <c r="B694" s="21" t="s">
        <v>510</v>
      </c>
      <c r="C694">
        <v>60</v>
      </c>
      <c r="D694">
        <v>0.50600000000000001</v>
      </c>
      <c r="E694">
        <v>6.2E-2</v>
      </c>
      <c r="F694">
        <v>12.2</v>
      </c>
      <c r="G694">
        <v>55</v>
      </c>
      <c r="H694">
        <v>415</v>
      </c>
      <c r="I694" s="18">
        <f t="shared" si="277"/>
        <v>506</v>
      </c>
      <c r="J694" t="str">
        <f t="shared" si="269"/>
        <v>11</v>
      </c>
      <c r="K694" t="str">
        <f t="shared" si="280"/>
        <v>J</v>
      </c>
      <c r="L694" t="str">
        <f t="shared" si="281"/>
        <v>C</v>
      </c>
      <c r="M694" t="str">
        <f t="shared" si="279"/>
        <v>16</v>
      </c>
      <c r="N694" t="str">
        <f t="shared" si="282"/>
        <v>F</v>
      </c>
      <c r="O694" s="20">
        <f>VLOOKUP(raw!M694,master!$B$2:$D$17,3,FALSE)</f>
        <v>44799</v>
      </c>
      <c r="P694">
        <f t="shared" si="274"/>
        <v>4</v>
      </c>
      <c r="Q694" s="21">
        <f t="shared" si="283"/>
        <v>11</v>
      </c>
      <c r="R694" s="209">
        <f t="shared" si="270"/>
        <v>44828.578912037039</v>
      </c>
      <c r="S694">
        <f t="shared" si="271"/>
        <v>39</v>
      </c>
    </row>
    <row r="695" spans="1:19">
      <c r="A695" s="319">
        <v>44827.579583333332</v>
      </c>
      <c r="B695" s="21" t="s">
        <v>269</v>
      </c>
      <c r="C695">
        <v>60</v>
      </c>
      <c r="D695">
        <v>0.70899999999999996</v>
      </c>
      <c r="E695">
        <v>7.0000000000000007E-2</v>
      </c>
      <c r="F695">
        <v>9.9</v>
      </c>
      <c r="G695">
        <v>75</v>
      </c>
      <c r="H695">
        <v>448</v>
      </c>
      <c r="I695" s="18">
        <f t="shared" si="277"/>
        <v>709</v>
      </c>
      <c r="J695" t="str">
        <f t="shared" si="269"/>
        <v>05</v>
      </c>
      <c r="K695" t="str">
        <f t="shared" si="280"/>
        <v>J</v>
      </c>
      <c r="L695" t="str">
        <f t="shared" si="281"/>
        <v>C</v>
      </c>
      <c r="M695" t="str">
        <f t="shared" si="279"/>
        <v>06</v>
      </c>
      <c r="N695" t="str">
        <f t="shared" si="282"/>
        <v>F</v>
      </c>
      <c r="O695" s="20">
        <f>VLOOKUP(raw!M695,master!$B$2:$D$17,3,FALSE)</f>
        <v>44785</v>
      </c>
      <c r="P695">
        <f t="shared" si="274"/>
        <v>6</v>
      </c>
      <c r="Q695" s="21">
        <f t="shared" si="283"/>
        <v>5</v>
      </c>
      <c r="R695" s="209">
        <f t="shared" si="270"/>
        <v>44828.579583333332</v>
      </c>
      <c r="S695">
        <f t="shared" si="271"/>
        <v>39</v>
      </c>
    </row>
    <row r="696" spans="1:19">
      <c r="A696" s="319">
        <v>44827.581724537034</v>
      </c>
      <c r="B696" s="21" t="s">
        <v>198</v>
      </c>
      <c r="C696">
        <v>60</v>
      </c>
      <c r="D696">
        <v>0.80800000000000005</v>
      </c>
      <c r="E696">
        <v>6.6000000000000003E-2</v>
      </c>
      <c r="F696">
        <v>8.1999999999999993</v>
      </c>
      <c r="G696">
        <v>83.3</v>
      </c>
      <c r="H696">
        <v>570</v>
      </c>
      <c r="I696" s="18">
        <f t="shared" si="277"/>
        <v>808</v>
      </c>
      <c r="J696" t="str">
        <f t="shared" si="269"/>
        <v>12</v>
      </c>
      <c r="K696" t="str">
        <f t="shared" si="280"/>
        <v>J</v>
      </c>
      <c r="L696" t="str">
        <f t="shared" si="281"/>
        <v>C</v>
      </c>
      <c r="M696" t="str">
        <f t="shared" si="279"/>
        <v>02</v>
      </c>
      <c r="N696" t="str">
        <f t="shared" si="282"/>
        <v>F</v>
      </c>
      <c r="O696" s="20">
        <f>VLOOKUP(raw!M696,master!$B$2:$D$17,3,FALSE)</f>
        <v>44778</v>
      </c>
      <c r="P696">
        <f t="shared" si="274"/>
        <v>7</v>
      </c>
      <c r="Q696" s="21">
        <f t="shared" si="283"/>
        <v>12</v>
      </c>
      <c r="R696" s="209">
        <f t="shared" si="270"/>
        <v>44828.581724537034</v>
      </c>
      <c r="S696">
        <f t="shared" si="271"/>
        <v>39</v>
      </c>
    </row>
    <row r="697" spans="1:19">
      <c r="A697" s="319">
        <v>44827.586273148147</v>
      </c>
      <c r="B697" s="21" t="s">
        <v>511</v>
      </c>
      <c r="C697">
        <v>60</v>
      </c>
      <c r="D697">
        <v>0.496</v>
      </c>
      <c r="E697">
        <v>6.2E-2</v>
      </c>
      <c r="F697">
        <v>12.5</v>
      </c>
      <c r="G697">
        <v>53.3</v>
      </c>
      <c r="H697">
        <v>477</v>
      </c>
      <c r="I697" s="18">
        <f t="shared" si="277"/>
        <v>496</v>
      </c>
      <c r="J697" t="str">
        <f t="shared" ref="J697:J760" si="284">RIGHT(B697,2)</f>
        <v>09</v>
      </c>
      <c r="K697" t="str">
        <f t="shared" si="280"/>
        <v>J</v>
      </c>
      <c r="L697" t="str">
        <f t="shared" si="281"/>
        <v>C</v>
      </c>
      <c r="M697" t="str">
        <f t="shared" si="279"/>
        <v>16</v>
      </c>
      <c r="N697" t="str">
        <f t="shared" si="282"/>
        <v>F</v>
      </c>
      <c r="O697" s="20">
        <f>VLOOKUP(raw!M697,master!$B$2:$D$17,3,FALSE)</f>
        <v>44799</v>
      </c>
      <c r="P697">
        <f t="shared" si="274"/>
        <v>4</v>
      </c>
      <c r="Q697" s="21">
        <f t="shared" si="283"/>
        <v>9</v>
      </c>
      <c r="R697" s="209">
        <f t="shared" si="270"/>
        <v>44828.586273148147</v>
      </c>
      <c r="S697">
        <f t="shared" si="271"/>
        <v>39</v>
      </c>
    </row>
    <row r="698" spans="1:19">
      <c r="A698" s="319">
        <v>44827.586770833332</v>
      </c>
      <c r="B698" s="21" t="s">
        <v>258</v>
      </c>
      <c r="C698">
        <v>60</v>
      </c>
      <c r="D698">
        <v>0.68899999999999995</v>
      </c>
      <c r="E698">
        <v>0.05</v>
      </c>
      <c r="F698">
        <v>7.3</v>
      </c>
      <c r="G698">
        <v>85</v>
      </c>
      <c r="H698">
        <v>406</v>
      </c>
      <c r="I698" s="18">
        <f t="shared" si="277"/>
        <v>689</v>
      </c>
      <c r="J698" t="str">
        <f t="shared" si="284"/>
        <v>06</v>
      </c>
      <c r="K698" t="str">
        <f t="shared" si="280"/>
        <v>J</v>
      </c>
      <c r="L698" t="str">
        <f t="shared" si="281"/>
        <v>C</v>
      </c>
      <c r="M698" t="str">
        <f t="shared" si="279"/>
        <v>06</v>
      </c>
      <c r="N698" t="str">
        <f t="shared" si="282"/>
        <v>F</v>
      </c>
      <c r="O698" s="20">
        <f>VLOOKUP(raw!M698,master!$B$2:$D$17,3,FALSE)</f>
        <v>44785</v>
      </c>
      <c r="P698">
        <f t="shared" si="274"/>
        <v>6</v>
      </c>
      <c r="Q698" s="21">
        <f t="shared" si="283"/>
        <v>6</v>
      </c>
      <c r="R698" s="209">
        <f t="shared" si="270"/>
        <v>44828.586770833332</v>
      </c>
      <c r="S698">
        <f t="shared" si="271"/>
        <v>39</v>
      </c>
    </row>
    <row r="699" spans="1:19">
      <c r="A699" s="319">
        <v>44827.587442129632</v>
      </c>
      <c r="B699" s="21" t="s">
        <v>199</v>
      </c>
      <c r="C699">
        <v>60</v>
      </c>
      <c r="D699">
        <v>0.81599999999999995</v>
      </c>
      <c r="E699">
        <v>7.1999999999999995E-2</v>
      </c>
      <c r="F699">
        <v>8.8000000000000007</v>
      </c>
      <c r="G699">
        <v>78.3</v>
      </c>
      <c r="H699">
        <v>551</v>
      </c>
      <c r="I699" s="18">
        <f t="shared" si="277"/>
        <v>816</v>
      </c>
      <c r="J699" t="str">
        <f t="shared" si="284"/>
        <v>11</v>
      </c>
      <c r="K699" t="str">
        <f t="shared" si="280"/>
        <v>J</v>
      </c>
      <c r="L699" t="str">
        <f t="shared" si="281"/>
        <v>C</v>
      </c>
      <c r="M699" t="str">
        <f t="shared" si="279"/>
        <v>02</v>
      </c>
      <c r="N699" t="str">
        <f t="shared" si="282"/>
        <v>F</v>
      </c>
      <c r="O699" s="20">
        <f>VLOOKUP(raw!M699,master!$B$2:$D$17,3,FALSE)</f>
        <v>44778</v>
      </c>
      <c r="P699">
        <f t="shared" si="274"/>
        <v>7</v>
      </c>
      <c r="Q699" s="21">
        <f t="shared" si="283"/>
        <v>11</v>
      </c>
      <c r="R699" s="209">
        <f t="shared" si="270"/>
        <v>44828.587442129632</v>
      </c>
      <c r="S699">
        <f t="shared" si="271"/>
        <v>39</v>
      </c>
    </row>
    <row r="700" spans="1:19">
      <c r="A700" s="319">
        <v>44827.59238425926</v>
      </c>
      <c r="B700" s="21" t="s">
        <v>512</v>
      </c>
      <c r="C700">
        <v>60</v>
      </c>
      <c r="D700">
        <v>0.505</v>
      </c>
      <c r="E700">
        <v>5.5E-2</v>
      </c>
      <c r="F700">
        <v>11</v>
      </c>
      <c r="G700">
        <v>63.3</v>
      </c>
      <c r="H700">
        <v>501</v>
      </c>
      <c r="I700" s="18">
        <f t="shared" si="277"/>
        <v>505</v>
      </c>
      <c r="J700" t="str">
        <f t="shared" si="284"/>
        <v>10</v>
      </c>
      <c r="K700" t="str">
        <f t="shared" si="280"/>
        <v>J</v>
      </c>
      <c r="L700" t="str">
        <f t="shared" si="281"/>
        <v>C</v>
      </c>
      <c r="M700" t="str">
        <f t="shared" si="279"/>
        <v>16</v>
      </c>
      <c r="N700" t="str">
        <f t="shared" si="282"/>
        <v>F</v>
      </c>
      <c r="O700" s="20">
        <f>VLOOKUP(raw!M700,master!$B$2:$D$17,3,FALSE)</f>
        <v>44799</v>
      </c>
      <c r="P700">
        <f t="shared" si="274"/>
        <v>4</v>
      </c>
      <c r="Q700" s="21">
        <f t="shared" si="283"/>
        <v>10</v>
      </c>
      <c r="R700" s="209">
        <f t="shared" si="270"/>
        <v>44828.59238425926</v>
      </c>
      <c r="S700">
        <f t="shared" si="271"/>
        <v>39</v>
      </c>
    </row>
    <row r="701" spans="1:19">
      <c r="A701" s="319">
        <v>44827.593553240738</v>
      </c>
      <c r="B701" s="21" t="s">
        <v>200</v>
      </c>
      <c r="C701">
        <v>60</v>
      </c>
      <c r="D701">
        <v>0.79</v>
      </c>
      <c r="E701">
        <v>5.5E-2</v>
      </c>
      <c r="F701">
        <v>6.9</v>
      </c>
      <c r="G701">
        <v>85</v>
      </c>
      <c r="H701">
        <v>529</v>
      </c>
      <c r="I701" s="18">
        <f t="shared" si="277"/>
        <v>790</v>
      </c>
      <c r="J701" t="str">
        <f t="shared" si="284"/>
        <v>10</v>
      </c>
      <c r="K701" t="str">
        <f t="shared" si="280"/>
        <v>J</v>
      </c>
      <c r="L701" t="str">
        <f t="shared" si="281"/>
        <v>C</v>
      </c>
      <c r="M701" t="str">
        <f t="shared" si="279"/>
        <v>02</v>
      </c>
      <c r="N701" t="str">
        <f t="shared" si="282"/>
        <v>F</v>
      </c>
      <c r="O701" s="20">
        <f>VLOOKUP(raw!M701,master!$B$2:$D$17,3,FALSE)</f>
        <v>44778</v>
      </c>
      <c r="P701">
        <f t="shared" si="274"/>
        <v>7</v>
      </c>
      <c r="Q701" s="21">
        <f t="shared" si="283"/>
        <v>10</v>
      </c>
      <c r="R701" s="209">
        <f t="shared" si="270"/>
        <v>44828.593553240738</v>
      </c>
      <c r="S701">
        <f t="shared" si="271"/>
        <v>39</v>
      </c>
    </row>
    <row r="702" spans="1:19">
      <c r="A702" s="319">
        <v>44827.594409722224</v>
      </c>
      <c r="B702" s="21" t="s">
        <v>259</v>
      </c>
      <c r="C702">
        <v>63</v>
      </c>
      <c r="D702">
        <v>0.76500000000000001</v>
      </c>
      <c r="E702">
        <v>5.8999999999999997E-2</v>
      </c>
      <c r="F702">
        <v>7.7</v>
      </c>
      <c r="G702">
        <v>84.1</v>
      </c>
      <c r="H702">
        <v>468</v>
      </c>
      <c r="I702" s="18">
        <f t="shared" si="277"/>
        <v>765</v>
      </c>
      <c r="J702" t="str">
        <f t="shared" si="284"/>
        <v>07</v>
      </c>
      <c r="K702" t="str">
        <f t="shared" si="280"/>
        <v>J</v>
      </c>
      <c r="L702" t="str">
        <f t="shared" si="281"/>
        <v>C</v>
      </c>
      <c r="M702" t="str">
        <f t="shared" si="279"/>
        <v>06</v>
      </c>
      <c r="N702" t="str">
        <f t="shared" si="282"/>
        <v>F</v>
      </c>
      <c r="O702" s="20">
        <f>VLOOKUP(raw!M702,master!$B$2:$D$17,3,FALSE)</f>
        <v>44785</v>
      </c>
      <c r="P702">
        <f t="shared" si="274"/>
        <v>6</v>
      </c>
      <c r="Q702" s="21">
        <f t="shared" si="283"/>
        <v>7</v>
      </c>
      <c r="R702" s="209">
        <f t="shared" si="270"/>
        <v>44828.594409722224</v>
      </c>
      <c r="S702">
        <f t="shared" si="271"/>
        <v>39</v>
      </c>
    </row>
    <row r="703" spans="1:19">
      <c r="A703" s="319">
        <v>44827.598425925928</v>
      </c>
      <c r="B703" s="21" t="s">
        <v>513</v>
      </c>
      <c r="C703">
        <v>60</v>
      </c>
      <c r="D703">
        <v>0.47699999999999998</v>
      </c>
      <c r="E703">
        <v>6.0999999999999999E-2</v>
      </c>
      <c r="F703">
        <v>12.9</v>
      </c>
      <c r="G703">
        <v>56.7</v>
      </c>
      <c r="H703">
        <v>420</v>
      </c>
      <c r="I703" s="18">
        <f t="shared" si="277"/>
        <v>477</v>
      </c>
      <c r="J703" t="str">
        <f t="shared" si="284"/>
        <v>08</v>
      </c>
      <c r="K703" t="str">
        <f t="shared" si="280"/>
        <v>J</v>
      </c>
      <c r="L703" t="str">
        <f t="shared" si="281"/>
        <v>C</v>
      </c>
      <c r="M703" t="str">
        <f t="shared" si="279"/>
        <v>16</v>
      </c>
      <c r="N703" t="str">
        <f t="shared" si="282"/>
        <v>F</v>
      </c>
      <c r="O703" s="20">
        <f>VLOOKUP(raw!M703,master!$B$2:$D$17,3,FALSE)</f>
        <v>44799</v>
      </c>
      <c r="P703">
        <f t="shared" si="274"/>
        <v>4</v>
      </c>
      <c r="Q703" s="21">
        <f t="shared" si="283"/>
        <v>8</v>
      </c>
      <c r="R703" s="209">
        <f t="shared" si="270"/>
        <v>44828.598425925928</v>
      </c>
      <c r="S703">
        <f t="shared" si="271"/>
        <v>39</v>
      </c>
    </row>
    <row r="704" spans="1:19">
      <c r="A704" s="319">
        <v>44827.599733796298</v>
      </c>
      <c r="B704" s="21" t="s">
        <v>201</v>
      </c>
      <c r="C704">
        <v>60</v>
      </c>
      <c r="D704">
        <v>0.77100000000000002</v>
      </c>
      <c r="E704">
        <v>6.2E-2</v>
      </c>
      <c r="F704">
        <v>8</v>
      </c>
      <c r="G704">
        <v>75</v>
      </c>
      <c r="H704">
        <v>513</v>
      </c>
      <c r="I704" s="18">
        <f t="shared" si="277"/>
        <v>771</v>
      </c>
      <c r="J704" t="str">
        <f t="shared" si="284"/>
        <v>09</v>
      </c>
      <c r="K704" t="str">
        <f t="shared" si="280"/>
        <v>J</v>
      </c>
      <c r="L704" t="str">
        <f t="shared" si="281"/>
        <v>C</v>
      </c>
      <c r="M704" t="str">
        <f t="shared" si="279"/>
        <v>02</v>
      </c>
      <c r="N704" t="str">
        <f t="shared" si="282"/>
        <v>F</v>
      </c>
      <c r="O704" s="20">
        <f>VLOOKUP(raw!M704,master!$B$2:$D$17,3,FALSE)</f>
        <v>44778</v>
      </c>
      <c r="P704">
        <f t="shared" si="274"/>
        <v>7</v>
      </c>
      <c r="Q704" s="21">
        <f t="shared" si="283"/>
        <v>9</v>
      </c>
      <c r="R704" s="209">
        <f t="shared" si="270"/>
        <v>44828.599733796298</v>
      </c>
      <c r="S704">
        <f t="shared" si="271"/>
        <v>39</v>
      </c>
    </row>
    <row r="705" spans="1:19">
      <c r="A705" s="319">
        <v>44827.601203703707</v>
      </c>
      <c r="B705" s="21" t="s">
        <v>260</v>
      </c>
      <c r="C705">
        <v>60</v>
      </c>
      <c r="D705">
        <v>0.75900000000000001</v>
      </c>
      <c r="E705">
        <v>5.0999999999999997E-2</v>
      </c>
      <c r="F705">
        <v>6.7</v>
      </c>
      <c r="G705">
        <v>90</v>
      </c>
      <c r="H705">
        <v>503</v>
      </c>
      <c r="I705" s="18">
        <f t="shared" si="277"/>
        <v>759</v>
      </c>
      <c r="J705" t="str">
        <f t="shared" si="284"/>
        <v>08</v>
      </c>
      <c r="K705" t="str">
        <f t="shared" si="280"/>
        <v>J</v>
      </c>
      <c r="L705" t="str">
        <f t="shared" si="281"/>
        <v>C</v>
      </c>
      <c r="M705" t="str">
        <f t="shared" si="279"/>
        <v>06</v>
      </c>
      <c r="N705" t="str">
        <f t="shared" si="282"/>
        <v>F</v>
      </c>
      <c r="O705" s="20">
        <f>VLOOKUP(raw!M705,master!$B$2:$D$17,3,FALSE)</f>
        <v>44785</v>
      </c>
      <c r="P705">
        <f t="shared" si="274"/>
        <v>6</v>
      </c>
      <c r="Q705" s="21">
        <f t="shared" si="283"/>
        <v>8</v>
      </c>
      <c r="R705" s="209">
        <f t="shared" si="270"/>
        <v>44828.601203703707</v>
      </c>
      <c r="S705">
        <f t="shared" si="271"/>
        <v>39</v>
      </c>
    </row>
    <row r="706" spans="1:19">
      <c r="A706" s="319">
        <v>44827.605543981481</v>
      </c>
      <c r="B706" s="21" t="s">
        <v>514</v>
      </c>
      <c r="C706">
        <v>60</v>
      </c>
      <c r="D706">
        <v>0.5</v>
      </c>
      <c r="E706">
        <v>4.8000000000000001E-2</v>
      </c>
      <c r="F706">
        <v>9.5</v>
      </c>
      <c r="G706">
        <v>78.3</v>
      </c>
      <c r="H706">
        <v>505</v>
      </c>
      <c r="I706" s="18">
        <f t="shared" si="277"/>
        <v>500</v>
      </c>
      <c r="J706" t="str">
        <f t="shared" si="284"/>
        <v>07</v>
      </c>
      <c r="K706" t="str">
        <f t="shared" si="280"/>
        <v>J</v>
      </c>
      <c r="L706" t="str">
        <f t="shared" si="281"/>
        <v>C</v>
      </c>
      <c r="M706" t="str">
        <f t="shared" si="279"/>
        <v>16</v>
      </c>
      <c r="N706" t="str">
        <f t="shared" si="282"/>
        <v>F</v>
      </c>
      <c r="O706" s="20">
        <f>VLOOKUP(raw!M706,master!$B$2:$D$17,3,FALSE)</f>
        <v>44799</v>
      </c>
      <c r="P706">
        <f t="shared" si="274"/>
        <v>4</v>
      </c>
      <c r="Q706" s="21">
        <f t="shared" si="283"/>
        <v>7</v>
      </c>
      <c r="R706" s="209">
        <f t="shared" si="270"/>
        <v>44828.605543981481</v>
      </c>
      <c r="S706">
        <f t="shared" si="271"/>
        <v>39</v>
      </c>
    </row>
    <row r="707" spans="1:19">
      <c r="A707" s="319">
        <v>44827.606053240743</v>
      </c>
      <c r="B707" s="21" t="s">
        <v>202</v>
      </c>
      <c r="C707">
        <v>60</v>
      </c>
      <c r="D707">
        <v>0.92300000000000004</v>
      </c>
      <c r="E707">
        <v>7.6999999999999999E-2</v>
      </c>
      <c r="F707">
        <v>8.4</v>
      </c>
      <c r="G707">
        <v>81.7</v>
      </c>
      <c r="H707">
        <v>508</v>
      </c>
      <c r="I707" s="18">
        <f t="shared" si="277"/>
        <v>923</v>
      </c>
      <c r="J707" t="str">
        <f t="shared" si="284"/>
        <v>08</v>
      </c>
      <c r="K707" t="str">
        <f t="shared" si="280"/>
        <v>J</v>
      </c>
      <c r="L707" t="str">
        <f t="shared" si="281"/>
        <v>C</v>
      </c>
      <c r="M707" t="str">
        <f t="shared" si="279"/>
        <v>02</v>
      </c>
      <c r="N707" t="str">
        <f t="shared" si="282"/>
        <v>F</v>
      </c>
      <c r="O707" s="20">
        <f>VLOOKUP(raw!M707,master!$B$2:$D$17,3,FALSE)</f>
        <v>44778</v>
      </c>
      <c r="P707">
        <f t="shared" si="274"/>
        <v>7</v>
      </c>
      <c r="Q707" s="21">
        <f t="shared" si="283"/>
        <v>8</v>
      </c>
      <c r="R707" s="209">
        <f t="shared" si="270"/>
        <v>44828.606053240743</v>
      </c>
      <c r="S707">
        <f t="shared" si="271"/>
        <v>39</v>
      </c>
    </row>
    <row r="708" spans="1:19">
      <c r="A708" s="319">
        <v>44827.607546296298</v>
      </c>
      <c r="B708" s="21" t="s">
        <v>261</v>
      </c>
      <c r="C708">
        <v>60</v>
      </c>
      <c r="D708">
        <v>0.78200000000000003</v>
      </c>
      <c r="E708">
        <v>5.1999999999999998E-2</v>
      </c>
      <c r="F708">
        <v>6.6</v>
      </c>
      <c r="G708">
        <v>86.7</v>
      </c>
      <c r="H708">
        <v>441</v>
      </c>
      <c r="I708" s="18">
        <f t="shared" si="277"/>
        <v>782</v>
      </c>
      <c r="J708" t="str">
        <f t="shared" si="284"/>
        <v>09</v>
      </c>
      <c r="K708" t="str">
        <f t="shared" si="280"/>
        <v>J</v>
      </c>
      <c r="L708" t="str">
        <f t="shared" si="281"/>
        <v>C</v>
      </c>
      <c r="M708" t="str">
        <f t="shared" si="279"/>
        <v>06</v>
      </c>
      <c r="N708" t="str">
        <f t="shared" si="282"/>
        <v>F</v>
      </c>
      <c r="O708" s="20">
        <f>VLOOKUP(raw!M708,master!$B$2:$D$17,3,FALSE)</f>
        <v>44785</v>
      </c>
      <c r="P708">
        <f t="shared" si="274"/>
        <v>6</v>
      </c>
      <c r="Q708" s="21">
        <f t="shared" si="283"/>
        <v>9</v>
      </c>
      <c r="R708" s="209">
        <f t="shared" ref="R708:R771" si="285">A708-WEEKDAY(A708)+7</f>
        <v>44828.607546296298</v>
      </c>
      <c r="S708">
        <f t="shared" ref="S708:S771" si="286">WEEKNUM(R708)</f>
        <v>39</v>
      </c>
    </row>
    <row r="709" spans="1:19">
      <c r="A709" s="319">
        <v>44827.61241898148</v>
      </c>
      <c r="B709" s="21" t="s">
        <v>203</v>
      </c>
      <c r="C709">
        <v>60</v>
      </c>
      <c r="D709">
        <v>0.88</v>
      </c>
      <c r="E709">
        <v>6.5000000000000002E-2</v>
      </c>
      <c r="F709">
        <v>7.4</v>
      </c>
      <c r="G709">
        <v>83.3</v>
      </c>
      <c r="H709">
        <v>570</v>
      </c>
      <c r="I709" s="18">
        <f t="shared" si="277"/>
        <v>880</v>
      </c>
      <c r="J709" t="str">
        <f t="shared" si="284"/>
        <v>07</v>
      </c>
      <c r="K709" t="str">
        <f t="shared" si="280"/>
        <v>J</v>
      </c>
      <c r="L709" t="str">
        <f t="shared" si="281"/>
        <v>C</v>
      </c>
      <c r="M709" t="str">
        <f t="shared" si="279"/>
        <v>02</v>
      </c>
      <c r="N709" t="str">
        <f t="shared" si="282"/>
        <v>F</v>
      </c>
      <c r="O709" s="20">
        <f>VLOOKUP(raw!M709,master!$B$2:$D$17,3,FALSE)</f>
        <v>44778</v>
      </c>
      <c r="P709">
        <f t="shared" si="274"/>
        <v>7</v>
      </c>
      <c r="Q709" s="21">
        <f t="shared" si="283"/>
        <v>7</v>
      </c>
      <c r="R709" s="209">
        <f t="shared" si="285"/>
        <v>44828.61241898148</v>
      </c>
      <c r="S709">
        <f t="shared" si="286"/>
        <v>39</v>
      </c>
    </row>
    <row r="710" spans="1:19">
      <c r="A710" s="319">
        <v>44827.613055555557</v>
      </c>
      <c r="B710" s="21" t="s">
        <v>515</v>
      </c>
      <c r="C710">
        <v>60</v>
      </c>
      <c r="D710">
        <v>0.48899999999999999</v>
      </c>
      <c r="E710">
        <v>6.4000000000000001E-2</v>
      </c>
      <c r="F710">
        <v>13</v>
      </c>
      <c r="G710">
        <v>58.3</v>
      </c>
      <c r="H710">
        <v>376</v>
      </c>
      <c r="I710" s="18">
        <f t="shared" si="277"/>
        <v>489</v>
      </c>
      <c r="J710" t="str">
        <f t="shared" si="284"/>
        <v>06</v>
      </c>
      <c r="K710" t="str">
        <f t="shared" si="280"/>
        <v>J</v>
      </c>
      <c r="L710" t="str">
        <f t="shared" si="281"/>
        <v>C</v>
      </c>
      <c r="M710" t="str">
        <f t="shared" si="279"/>
        <v>16</v>
      </c>
      <c r="N710" t="str">
        <f t="shared" si="282"/>
        <v>F</v>
      </c>
      <c r="O710" s="20">
        <f>VLOOKUP(raw!M710,master!$B$2:$D$17,3,FALSE)</f>
        <v>44799</v>
      </c>
      <c r="P710">
        <f t="shared" si="274"/>
        <v>4</v>
      </c>
      <c r="Q710" s="21">
        <f t="shared" si="283"/>
        <v>6</v>
      </c>
      <c r="R710" s="209">
        <f t="shared" si="285"/>
        <v>44828.613055555557</v>
      </c>
      <c r="S710">
        <f t="shared" si="286"/>
        <v>39</v>
      </c>
    </row>
    <row r="711" spans="1:19">
      <c r="A711" s="319">
        <v>44827.614421296297</v>
      </c>
      <c r="B711" s="21" t="s">
        <v>262</v>
      </c>
      <c r="C711">
        <v>60</v>
      </c>
      <c r="D711">
        <v>0.70699999999999996</v>
      </c>
      <c r="E711">
        <v>4.8000000000000001E-2</v>
      </c>
      <c r="F711">
        <v>6.8</v>
      </c>
      <c r="G711">
        <v>86.7</v>
      </c>
      <c r="H711">
        <v>448</v>
      </c>
      <c r="I711" s="18">
        <f t="shared" si="277"/>
        <v>707</v>
      </c>
      <c r="J711" t="str">
        <f t="shared" si="284"/>
        <v>10</v>
      </c>
      <c r="K711" t="str">
        <f t="shared" si="280"/>
        <v>J</v>
      </c>
      <c r="L711" t="str">
        <f t="shared" si="281"/>
        <v>C</v>
      </c>
      <c r="M711" t="str">
        <f t="shared" si="279"/>
        <v>06</v>
      </c>
      <c r="N711" t="str">
        <f t="shared" si="282"/>
        <v>F</v>
      </c>
      <c r="O711" s="20">
        <f>VLOOKUP(raw!M711,master!$B$2:$D$17,3,FALSE)</f>
        <v>44785</v>
      </c>
      <c r="P711">
        <f t="shared" si="274"/>
        <v>6</v>
      </c>
      <c r="Q711" s="21">
        <f t="shared" si="283"/>
        <v>10</v>
      </c>
      <c r="R711" s="209">
        <f t="shared" si="285"/>
        <v>44828.614421296297</v>
      </c>
      <c r="S711">
        <f t="shared" si="286"/>
        <v>39</v>
      </c>
    </row>
    <row r="712" spans="1:19">
      <c r="A712" s="319">
        <v>44827.61859953704</v>
      </c>
      <c r="B712" s="21" t="s">
        <v>204</v>
      </c>
      <c r="C712">
        <v>60</v>
      </c>
      <c r="D712">
        <v>0.83299999999999996</v>
      </c>
      <c r="E712">
        <v>8.1000000000000003E-2</v>
      </c>
      <c r="F712">
        <v>9.6999999999999993</v>
      </c>
      <c r="G712">
        <v>68.3</v>
      </c>
      <c r="H712">
        <v>561</v>
      </c>
      <c r="I712" s="18">
        <f t="shared" si="277"/>
        <v>833</v>
      </c>
      <c r="J712" t="str">
        <f t="shared" si="284"/>
        <v>06</v>
      </c>
      <c r="K712" t="str">
        <f t="shared" si="280"/>
        <v>J</v>
      </c>
      <c r="L712" t="str">
        <f t="shared" si="281"/>
        <v>C</v>
      </c>
      <c r="M712" t="str">
        <f t="shared" si="279"/>
        <v>02</v>
      </c>
      <c r="N712" t="str">
        <f t="shared" si="282"/>
        <v>F</v>
      </c>
      <c r="O712" s="20">
        <f>VLOOKUP(raw!M712,master!$B$2:$D$17,3,FALSE)</f>
        <v>44778</v>
      </c>
      <c r="P712">
        <f t="shared" si="274"/>
        <v>7</v>
      </c>
      <c r="Q712" s="21">
        <f t="shared" ref="Q712:Q733" si="287">VALUE(J712)</f>
        <v>6</v>
      </c>
      <c r="R712" s="209">
        <f t="shared" si="285"/>
        <v>44828.61859953704</v>
      </c>
      <c r="S712">
        <f t="shared" si="286"/>
        <v>39</v>
      </c>
    </row>
    <row r="713" spans="1:19">
      <c r="A713" s="319">
        <v>44827.621342592596</v>
      </c>
      <c r="B713" s="21" t="s">
        <v>263</v>
      </c>
      <c r="C713">
        <v>60</v>
      </c>
      <c r="D713">
        <v>0.72899999999999998</v>
      </c>
      <c r="E713">
        <v>5.1999999999999998E-2</v>
      </c>
      <c r="F713">
        <v>7.2</v>
      </c>
      <c r="G713">
        <v>83.3</v>
      </c>
      <c r="H713">
        <v>444</v>
      </c>
      <c r="I713" s="18">
        <f t="shared" si="277"/>
        <v>729</v>
      </c>
      <c r="J713" t="str">
        <f t="shared" si="284"/>
        <v>11</v>
      </c>
      <c r="K713" t="str">
        <f t="shared" si="280"/>
        <v>J</v>
      </c>
      <c r="L713" t="str">
        <f t="shared" si="281"/>
        <v>C</v>
      </c>
      <c r="M713" t="str">
        <f t="shared" si="279"/>
        <v>06</v>
      </c>
      <c r="N713" t="str">
        <f t="shared" si="282"/>
        <v>F</v>
      </c>
      <c r="O713" s="20">
        <f>VLOOKUP(raw!M713,master!$B$2:$D$17,3,FALSE)</f>
        <v>44785</v>
      </c>
      <c r="P713">
        <f t="shared" si="274"/>
        <v>6</v>
      </c>
      <c r="Q713" s="21">
        <f t="shared" si="287"/>
        <v>11</v>
      </c>
      <c r="R713" s="209">
        <f t="shared" si="285"/>
        <v>44828.621342592596</v>
      </c>
      <c r="S713">
        <f t="shared" si="286"/>
        <v>39</v>
      </c>
    </row>
    <row r="714" spans="1:19">
      <c r="A714" s="319">
        <v>44827.622152777774</v>
      </c>
      <c r="B714" s="21" t="s">
        <v>516</v>
      </c>
      <c r="C714">
        <v>60</v>
      </c>
      <c r="D714">
        <v>0.48199999999999998</v>
      </c>
      <c r="E714">
        <v>0.06</v>
      </c>
      <c r="F714">
        <v>12.5</v>
      </c>
      <c r="G714">
        <v>48.3</v>
      </c>
      <c r="H714">
        <v>424</v>
      </c>
      <c r="I714" s="18">
        <f t="shared" si="277"/>
        <v>482</v>
      </c>
      <c r="J714" t="str">
        <f t="shared" si="284"/>
        <v>05</v>
      </c>
      <c r="K714" t="str">
        <f t="shared" si="280"/>
        <v>J</v>
      </c>
      <c r="L714" t="str">
        <f t="shared" si="281"/>
        <v>C</v>
      </c>
      <c r="M714" t="str">
        <f t="shared" si="279"/>
        <v>16</v>
      </c>
      <c r="N714" t="str">
        <f t="shared" si="282"/>
        <v>F</v>
      </c>
      <c r="O714" s="20">
        <f>VLOOKUP(raw!M714,master!$B$2:$D$17,3,FALSE)</f>
        <v>44799</v>
      </c>
      <c r="P714">
        <f t="shared" si="274"/>
        <v>4</v>
      </c>
      <c r="Q714" s="21">
        <f t="shared" si="287"/>
        <v>5</v>
      </c>
      <c r="R714" s="209">
        <f t="shared" si="285"/>
        <v>44828.622152777774</v>
      </c>
      <c r="S714">
        <f t="shared" si="286"/>
        <v>39</v>
      </c>
    </row>
    <row r="715" spans="1:19">
      <c r="A715" s="319">
        <v>44827.624525462961</v>
      </c>
      <c r="B715" s="21" t="s">
        <v>205</v>
      </c>
      <c r="C715">
        <v>60</v>
      </c>
      <c r="D715">
        <v>0.747</v>
      </c>
      <c r="E715">
        <v>8.5999999999999993E-2</v>
      </c>
      <c r="F715">
        <v>11.5</v>
      </c>
      <c r="G715">
        <v>66.7</v>
      </c>
      <c r="H715">
        <v>581</v>
      </c>
      <c r="I715" s="18">
        <f t="shared" si="277"/>
        <v>747</v>
      </c>
      <c r="J715" t="str">
        <f t="shared" si="284"/>
        <v>05</v>
      </c>
      <c r="K715" t="str">
        <f t="shared" si="280"/>
        <v>J</v>
      </c>
      <c r="L715" t="str">
        <f t="shared" si="281"/>
        <v>C</v>
      </c>
      <c r="M715" t="str">
        <f t="shared" si="279"/>
        <v>02</v>
      </c>
      <c r="N715" t="str">
        <f t="shared" si="282"/>
        <v>F</v>
      </c>
      <c r="O715" s="20">
        <f>VLOOKUP(raw!M715,master!$B$2:$D$17,3,FALSE)</f>
        <v>44778</v>
      </c>
      <c r="P715">
        <f t="shared" si="274"/>
        <v>7</v>
      </c>
      <c r="Q715" s="21">
        <f t="shared" si="287"/>
        <v>5</v>
      </c>
      <c r="R715" s="209">
        <f t="shared" si="285"/>
        <v>44828.624525462961</v>
      </c>
      <c r="S715">
        <f t="shared" si="286"/>
        <v>39</v>
      </c>
    </row>
    <row r="716" spans="1:19">
      <c r="A716" s="319">
        <v>44827.628321759257</v>
      </c>
      <c r="B716" s="21" t="s">
        <v>264</v>
      </c>
      <c r="C716">
        <v>60</v>
      </c>
      <c r="D716">
        <v>0.71599999999999997</v>
      </c>
      <c r="E716">
        <v>4.2000000000000003E-2</v>
      </c>
      <c r="F716">
        <v>5.8</v>
      </c>
      <c r="G716">
        <v>91.7</v>
      </c>
      <c r="H716">
        <v>439</v>
      </c>
      <c r="I716" s="18">
        <f t="shared" si="277"/>
        <v>716</v>
      </c>
      <c r="J716" t="str">
        <f t="shared" si="284"/>
        <v>12</v>
      </c>
      <c r="K716" t="str">
        <f t="shared" si="280"/>
        <v>J</v>
      </c>
      <c r="L716" t="str">
        <f t="shared" si="281"/>
        <v>C</v>
      </c>
      <c r="M716" t="str">
        <f t="shared" si="279"/>
        <v>06</v>
      </c>
      <c r="N716" t="str">
        <f t="shared" si="282"/>
        <v>F</v>
      </c>
      <c r="O716" s="20">
        <f>VLOOKUP(raw!M716,master!$B$2:$D$17,3,FALSE)</f>
        <v>44785</v>
      </c>
      <c r="P716">
        <f t="shared" si="274"/>
        <v>6</v>
      </c>
      <c r="Q716" s="21">
        <f t="shared" si="287"/>
        <v>12</v>
      </c>
      <c r="R716" s="209">
        <f t="shared" si="285"/>
        <v>44828.628321759257</v>
      </c>
      <c r="S716">
        <f t="shared" si="286"/>
        <v>39</v>
      </c>
    </row>
    <row r="717" spans="1:19">
      <c r="A717" s="319">
        <v>44827.630694444444</v>
      </c>
      <c r="B717" s="21" t="s">
        <v>206</v>
      </c>
      <c r="C717">
        <v>60</v>
      </c>
      <c r="D717">
        <v>0.76100000000000001</v>
      </c>
      <c r="E717">
        <v>6.4000000000000001E-2</v>
      </c>
      <c r="F717">
        <v>8.4</v>
      </c>
      <c r="G717">
        <v>75</v>
      </c>
      <c r="H717">
        <v>562</v>
      </c>
      <c r="I717" s="18">
        <f t="shared" si="277"/>
        <v>761</v>
      </c>
      <c r="J717" t="str">
        <f t="shared" si="284"/>
        <v>04</v>
      </c>
      <c r="K717" t="str">
        <f t="shared" si="280"/>
        <v>J</v>
      </c>
      <c r="L717" t="str">
        <f t="shared" si="281"/>
        <v>C</v>
      </c>
      <c r="M717" t="str">
        <f t="shared" si="279"/>
        <v>02</v>
      </c>
      <c r="N717" t="str">
        <f t="shared" si="282"/>
        <v>F</v>
      </c>
      <c r="O717" s="20">
        <f>VLOOKUP(raw!M717,master!$B$2:$D$17,3,FALSE)</f>
        <v>44778</v>
      </c>
      <c r="P717">
        <f t="shared" si="274"/>
        <v>7</v>
      </c>
      <c r="Q717" s="21">
        <f t="shared" si="287"/>
        <v>4</v>
      </c>
      <c r="R717" s="209">
        <f t="shared" si="285"/>
        <v>44828.630694444444</v>
      </c>
      <c r="S717">
        <f t="shared" si="286"/>
        <v>39</v>
      </c>
    </row>
    <row r="718" spans="1:19">
      <c r="A718" s="319">
        <v>44827.630729166667</v>
      </c>
      <c r="B718" s="21" t="s">
        <v>517</v>
      </c>
      <c r="C718">
        <v>60</v>
      </c>
      <c r="D718">
        <v>0.46899999999999997</v>
      </c>
      <c r="E718">
        <v>6.2E-2</v>
      </c>
      <c r="F718">
        <v>13.3</v>
      </c>
      <c r="G718">
        <v>48.3</v>
      </c>
      <c r="H718">
        <v>482</v>
      </c>
      <c r="I718" s="18">
        <f t="shared" si="277"/>
        <v>469</v>
      </c>
      <c r="J718" t="str">
        <f t="shared" si="284"/>
        <v>04</v>
      </c>
      <c r="K718" t="str">
        <f t="shared" si="280"/>
        <v>J</v>
      </c>
      <c r="L718" t="str">
        <f t="shared" si="281"/>
        <v>C</v>
      </c>
      <c r="M718" t="str">
        <f t="shared" si="279"/>
        <v>16</v>
      </c>
      <c r="N718" t="str">
        <f t="shared" si="282"/>
        <v>F</v>
      </c>
      <c r="O718" s="20">
        <f>VLOOKUP(raw!M718,master!$B$2:$D$17,3,FALSE)</f>
        <v>44799</v>
      </c>
      <c r="P718">
        <f t="shared" si="274"/>
        <v>4</v>
      </c>
      <c r="Q718" s="21">
        <f t="shared" si="287"/>
        <v>4</v>
      </c>
      <c r="R718" s="209">
        <f t="shared" si="285"/>
        <v>44828.630729166667</v>
      </c>
      <c r="S718">
        <f t="shared" si="286"/>
        <v>39</v>
      </c>
    </row>
    <row r="719" spans="1:19">
      <c r="A719" s="319">
        <v>44827.635358796295</v>
      </c>
      <c r="B719" s="21" t="s">
        <v>265</v>
      </c>
      <c r="C719">
        <v>60</v>
      </c>
      <c r="D719">
        <v>0.70499999999999996</v>
      </c>
      <c r="E719">
        <v>5.0999999999999997E-2</v>
      </c>
      <c r="F719">
        <v>7.2</v>
      </c>
      <c r="G719">
        <v>83.3</v>
      </c>
      <c r="H719">
        <v>411</v>
      </c>
      <c r="I719" s="18">
        <f t="shared" si="277"/>
        <v>705</v>
      </c>
      <c r="J719" t="str">
        <f t="shared" si="284"/>
        <v>13</v>
      </c>
      <c r="K719" t="str">
        <f t="shared" si="280"/>
        <v>J</v>
      </c>
      <c r="L719" t="str">
        <f t="shared" si="281"/>
        <v>C</v>
      </c>
      <c r="M719" t="str">
        <f t="shared" si="279"/>
        <v>06</v>
      </c>
      <c r="N719" t="str">
        <f t="shared" si="282"/>
        <v>F</v>
      </c>
      <c r="O719" s="20">
        <f>VLOOKUP(raw!M719,master!$B$2:$D$17,3,FALSE)</f>
        <v>44785</v>
      </c>
      <c r="P719">
        <f t="shared" si="274"/>
        <v>6</v>
      </c>
      <c r="Q719" s="21">
        <f t="shared" si="287"/>
        <v>13</v>
      </c>
      <c r="R719" s="209">
        <f t="shared" si="285"/>
        <v>44828.635358796295</v>
      </c>
      <c r="S719">
        <f t="shared" si="286"/>
        <v>39</v>
      </c>
    </row>
    <row r="720" spans="1:19">
      <c r="A720" s="319">
        <v>44827.636724537035</v>
      </c>
      <c r="B720" s="21" t="s">
        <v>207</v>
      </c>
      <c r="C720">
        <v>60</v>
      </c>
      <c r="D720">
        <v>0.83</v>
      </c>
      <c r="E720">
        <v>8.7999999999999995E-2</v>
      </c>
      <c r="F720">
        <v>10.6</v>
      </c>
      <c r="G720">
        <v>60</v>
      </c>
      <c r="H720">
        <v>565</v>
      </c>
      <c r="I720" s="18">
        <f t="shared" si="277"/>
        <v>830</v>
      </c>
      <c r="J720" t="str">
        <f t="shared" si="284"/>
        <v>03</v>
      </c>
      <c r="K720" t="str">
        <f t="shared" si="280"/>
        <v>J</v>
      </c>
      <c r="L720" t="str">
        <f t="shared" si="281"/>
        <v>C</v>
      </c>
      <c r="M720" t="str">
        <f t="shared" si="279"/>
        <v>02</v>
      </c>
      <c r="N720" t="str">
        <f t="shared" si="282"/>
        <v>F</v>
      </c>
      <c r="O720" s="20">
        <f>VLOOKUP(raw!M720,master!$B$2:$D$17,3,FALSE)</f>
        <v>44778</v>
      </c>
      <c r="P720">
        <f t="shared" si="274"/>
        <v>7</v>
      </c>
      <c r="Q720" s="21">
        <f t="shared" si="287"/>
        <v>3</v>
      </c>
      <c r="R720" s="209">
        <f t="shared" si="285"/>
        <v>44828.636724537035</v>
      </c>
      <c r="S720">
        <f t="shared" si="286"/>
        <v>39</v>
      </c>
    </row>
    <row r="721" spans="1:19">
      <c r="A721" s="319">
        <v>44827.638344907406</v>
      </c>
      <c r="B721" s="21" t="s">
        <v>518</v>
      </c>
      <c r="C721">
        <v>60</v>
      </c>
      <c r="D721">
        <v>0.47499999999999998</v>
      </c>
      <c r="E721">
        <v>5.7000000000000002E-2</v>
      </c>
      <c r="F721">
        <v>12</v>
      </c>
      <c r="G721">
        <v>60</v>
      </c>
      <c r="H721">
        <v>418</v>
      </c>
      <c r="I721" s="18">
        <f t="shared" si="277"/>
        <v>475</v>
      </c>
      <c r="J721" t="str">
        <f t="shared" si="284"/>
        <v>03</v>
      </c>
      <c r="K721" t="str">
        <f t="shared" si="280"/>
        <v>J</v>
      </c>
      <c r="L721" t="str">
        <f t="shared" si="281"/>
        <v>C</v>
      </c>
      <c r="M721" t="str">
        <f t="shared" si="279"/>
        <v>16</v>
      </c>
      <c r="N721" t="str">
        <f t="shared" si="282"/>
        <v>F</v>
      </c>
      <c r="O721" s="20">
        <f>VLOOKUP(raw!M721,master!$B$2:$D$17,3,FALSE)</f>
        <v>44799</v>
      </c>
      <c r="P721">
        <f t="shared" si="274"/>
        <v>4</v>
      </c>
      <c r="Q721" s="21">
        <f t="shared" si="287"/>
        <v>3</v>
      </c>
      <c r="R721" s="209">
        <f t="shared" si="285"/>
        <v>44828.638344907406</v>
      </c>
      <c r="S721">
        <f t="shared" si="286"/>
        <v>39</v>
      </c>
    </row>
    <row r="722" spans="1:19">
      <c r="A722" s="319">
        <v>44827.642777777779</v>
      </c>
      <c r="B722" s="21" t="s">
        <v>208</v>
      </c>
      <c r="C722">
        <v>60</v>
      </c>
      <c r="D722">
        <v>0.80800000000000005</v>
      </c>
      <c r="E722">
        <v>7.4999999999999997E-2</v>
      </c>
      <c r="F722">
        <v>9.3000000000000007</v>
      </c>
      <c r="G722">
        <v>63.3</v>
      </c>
      <c r="H722">
        <v>581</v>
      </c>
      <c r="I722" s="18">
        <f t="shared" si="277"/>
        <v>808</v>
      </c>
      <c r="J722" t="str">
        <f t="shared" si="284"/>
        <v>02</v>
      </c>
      <c r="K722" t="str">
        <f t="shared" si="280"/>
        <v>J</v>
      </c>
      <c r="L722" t="str">
        <f t="shared" si="281"/>
        <v>C</v>
      </c>
      <c r="M722" t="str">
        <f t="shared" si="279"/>
        <v>02</v>
      </c>
      <c r="N722" t="str">
        <f t="shared" si="282"/>
        <v>F</v>
      </c>
      <c r="O722" s="20">
        <f>VLOOKUP(raw!M722,master!$B$2:$D$17,3,FALSE)</f>
        <v>44778</v>
      </c>
      <c r="P722">
        <f t="shared" si="274"/>
        <v>7</v>
      </c>
      <c r="Q722" s="21">
        <f t="shared" si="287"/>
        <v>2</v>
      </c>
      <c r="R722" s="209">
        <f t="shared" si="285"/>
        <v>44828.642777777779</v>
      </c>
      <c r="S722">
        <f t="shared" si="286"/>
        <v>39</v>
      </c>
    </row>
    <row r="723" spans="1:19">
      <c r="A723" s="319">
        <v>44827.642800925925</v>
      </c>
      <c r="B723" s="21" t="s">
        <v>266</v>
      </c>
      <c r="C723">
        <v>60</v>
      </c>
      <c r="D723">
        <v>0.70599999999999996</v>
      </c>
      <c r="E723">
        <v>0.04</v>
      </c>
      <c r="F723">
        <v>5.6</v>
      </c>
      <c r="G723">
        <v>93.3</v>
      </c>
      <c r="H723">
        <v>401</v>
      </c>
      <c r="I723" s="18">
        <f t="shared" si="277"/>
        <v>706</v>
      </c>
      <c r="J723" t="str">
        <f t="shared" si="284"/>
        <v>14</v>
      </c>
      <c r="K723" t="str">
        <f t="shared" si="280"/>
        <v>J</v>
      </c>
      <c r="L723" t="str">
        <f t="shared" si="281"/>
        <v>C</v>
      </c>
      <c r="M723" t="str">
        <f t="shared" si="279"/>
        <v>06</v>
      </c>
      <c r="N723" t="str">
        <f t="shared" si="282"/>
        <v>F</v>
      </c>
      <c r="O723" s="20">
        <f>VLOOKUP(raw!M723,master!$B$2:$D$17,3,FALSE)</f>
        <v>44785</v>
      </c>
      <c r="P723">
        <f t="shared" si="274"/>
        <v>6</v>
      </c>
      <c r="Q723" s="21">
        <f t="shared" si="287"/>
        <v>14</v>
      </c>
      <c r="R723" s="209">
        <f t="shared" si="285"/>
        <v>44828.642800925925</v>
      </c>
      <c r="S723">
        <f t="shared" si="286"/>
        <v>39</v>
      </c>
    </row>
    <row r="724" spans="1:19">
      <c r="A724" s="319">
        <v>44827.646608796298</v>
      </c>
      <c r="B724" s="21" t="s">
        <v>519</v>
      </c>
      <c r="C724">
        <v>60</v>
      </c>
      <c r="D724">
        <v>0.52200000000000002</v>
      </c>
      <c r="E724">
        <v>7.0000000000000007E-2</v>
      </c>
      <c r="F724">
        <v>13.4</v>
      </c>
      <c r="G724">
        <v>60</v>
      </c>
      <c r="H724">
        <v>404</v>
      </c>
      <c r="I724" s="18">
        <f t="shared" si="277"/>
        <v>522</v>
      </c>
      <c r="J724" t="str">
        <f t="shared" si="284"/>
        <v>01</v>
      </c>
      <c r="K724" t="str">
        <f t="shared" si="280"/>
        <v>J</v>
      </c>
      <c r="L724" t="str">
        <f t="shared" si="281"/>
        <v>C</v>
      </c>
      <c r="M724" t="str">
        <f t="shared" si="279"/>
        <v>16</v>
      </c>
      <c r="N724" t="str">
        <f t="shared" si="282"/>
        <v>F</v>
      </c>
      <c r="O724" s="20">
        <f>VLOOKUP(raw!M724,master!$B$2:$D$17,3,FALSE)</f>
        <v>44799</v>
      </c>
      <c r="P724">
        <f t="shared" si="274"/>
        <v>4</v>
      </c>
      <c r="Q724" s="21">
        <f t="shared" si="287"/>
        <v>1</v>
      </c>
      <c r="R724" s="209">
        <f t="shared" si="285"/>
        <v>44828.646608796298</v>
      </c>
      <c r="S724">
        <f t="shared" si="286"/>
        <v>39</v>
      </c>
    </row>
    <row r="725" spans="1:19">
      <c r="A725" s="319">
        <v>44827.648402777777</v>
      </c>
      <c r="B725" s="21" t="s">
        <v>209</v>
      </c>
      <c r="C725">
        <v>60</v>
      </c>
      <c r="D725">
        <v>0.80400000000000005</v>
      </c>
      <c r="E725">
        <v>5.0999999999999997E-2</v>
      </c>
      <c r="F725">
        <v>6.4</v>
      </c>
      <c r="G725">
        <v>93.3</v>
      </c>
      <c r="H725">
        <v>547</v>
      </c>
      <c r="I725" s="18">
        <f t="shared" si="277"/>
        <v>804</v>
      </c>
      <c r="J725" t="str">
        <f t="shared" si="284"/>
        <v>01</v>
      </c>
      <c r="K725" t="str">
        <f t="shared" si="280"/>
        <v>J</v>
      </c>
      <c r="L725" t="str">
        <f t="shared" si="281"/>
        <v>C</v>
      </c>
      <c r="M725" t="str">
        <f t="shared" si="279"/>
        <v>02</v>
      </c>
      <c r="N725" t="str">
        <f t="shared" si="282"/>
        <v>F</v>
      </c>
      <c r="O725" s="20">
        <f>VLOOKUP(raw!M725,master!$B$2:$D$17,3,FALSE)</f>
        <v>44778</v>
      </c>
      <c r="P725">
        <f t="shared" si="274"/>
        <v>7</v>
      </c>
      <c r="Q725" s="21">
        <f t="shared" si="287"/>
        <v>1</v>
      </c>
      <c r="R725" s="209">
        <f t="shared" si="285"/>
        <v>44828.648402777777</v>
      </c>
      <c r="S725">
        <f t="shared" si="286"/>
        <v>39</v>
      </c>
    </row>
    <row r="726" spans="1:19">
      <c r="A726" s="319">
        <v>44827.650416666664</v>
      </c>
      <c r="B726" s="21" t="s">
        <v>267</v>
      </c>
      <c r="C726">
        <v>60</v>
      </c>
      <c r="D726">
        <v>0.72299999999999998</v>
      </c>
      <c r="E726">
        <v>5.7000000000000002E-2</v>
      </c>
      <c r="F726">
        <v>7.9</v>
      </c>
      <c r="G726">
        <v>85</v>
      </c>
      <c r="H726">
        <v>442</v>
      </c>
      <c r="I726" s="18">
        <f t="shared" si="277"/>
        <v>723</v>
      </c>
      <c r="J726" t="str">
        <f t="shared" si="284"/>
        <v>15</v>
      </c>
      <c r="K726" t="str">
        <f t="shared" si="280"/>
        <v>J</v>
      </c>
      <c r="L726" t="str">
        <f t="shared" si="281"/>
        <v>C</v>
      </c>
      <c r="M726" t="str">
        <f t="shared" si="279"/>
        <v>06</v>
      </c>
      <c r="N726" t="str">
        <f t="shared" si="282"/>
        <v>F</v>
      </c>
      <c r="O726" s="20">
        <f>VLOOKUP(raw!M726,master!$B$2:$D$17,3,FALSE)</f>
        <v>44785</v>
      </c>
      <c r="P726">
        <f t="shared" ref="P726:P789" si="288">INT((A726-O726)/7)</f>
        <v>6</v>
      </c>
      <c r="Q726" s="21">
        <f t="shared" si="287"/>
        <v>15</v>
      </c>
      <c r="R726" s="209">
        <f t="shared" si="285"/>
        <v>44828.650416666664</v>
      </c>
      <c r="S726">
        <f t="shared" si="286"/>
        <v>39</v>
      </c>
    </row>
    <row r="727" spans="1:19">
      <c r="A727" s="319">
        <v>44827.654189814813</v>
      </c>
      <c r="B727" s="21" t="s">
        <v>520</v>
      </c>
      <c r="C727">
        <v>60</v>
      </c>
      <c r="D727">
        <v>0.496</v>
      </c>
      <c r="E727">
        <v>7.0000000000000007E-2</v>
      </c>
      <c r="F727">
        <v>14.1</v>
      </c>
      <c r="G727">
        <v>45</v>
      </c>
      <c r="H727">
        <v>405</v>
      </c>
      <c r="I727" s="18">
        <f t="shared" si="277"/>
        <v>496</v>
      </c>
      <c r="J727" t="str">
        <f t="shared" si="284"/>
        <v>02</v>
      </c>
      <c r="K727" t="str">
        <f t="shared" si="280"/>
        <v>J</v>
      </c>
      <c r="L727" t="str">
        <f t="shared" si="281"/>
        <v>C</v>
      </c>
      <c r="M727" t="str">
        <f t="shared" si="279"/>
        <v>16</v>
      </c>
      <c r="N727" t="str">
        <f t="shared" si="282"/>
        <v>F</v>
      </c>
      <c r="O727" s="20">
        <f>VLOOKUP(raw!M727,master!$B$2:$D$17,3,FALSE)</f>
        <v>44799</v>
      </c>
      <c r="P727">
        <f t="shared" si="288"/>
        <v>4</v>
      </c>
      <c r="Q727" s="21">
        <f t="shared" si="287"/>
        <v>2</v>
      </c>
      <c r="R727" s="209">
        <f t="shared" si="285"/>
        <v>44828.654189814813</v>
      </c>
      <c r="S727">
        <f t="shared" si="286"/>
        <v>39</v>
      </c>
    </row>
    <row r="728" spans="1:19">
      <c r="A728" s="319">
        <v>44827.657430555555</v>
      </c>
      <c r="B728" s="21" t="s">
        <v>268</v>
      </c>
      <c r="C728">
        <v>60</v>
      </c>
      <c r="D728">
        <v>0.72499999999999998</v>
      </c>
      <c r="E728">
        <v>4.4999999999999998E-2</v>
      </c>
      <c r="F728">
        <v>6.2</v>
      </c>
      <c r="G728">
        <v>91.7</v>
      </c>
      <c r="H728">
        <v>495</v>
      </c>
      <c r="I728" s="18">
        <f t="shared" si="277"/>
        <v>725</v>
      </c>
      <c r="J728" t="str">
        <f t="shared" si="284"/>
        <v>16</v>
      </c>
      <c r="K728" t="str">
        <f t="shared" si="280"/>
        <v>J</v>
      </c>
      <c r="L728" t="str">
        <f t="shared" si="281"/>
        <v>C</v>
      </c>
      <c r="M728" t="str">
        <f t="shared" si="279"/>
        <v>06</v>
      </c>
      <c r="N728" t="str">
        <f t="shared" si="282"/>
        <v>F</v>
      </c>
      <c r="O728" s="20">
        <f>VLOOKUP(raw!M728,master!$B$2:$D$17,3,FALSE)</f>
        <v>44785</v>
      </c>
      <c r="P728">
        <f t="shared" si="288"/>
        <v>6</v>
      </c>
      <c r="Q728" s="21">
        <f t="shared" si="287"/>
        <v>16</v>
      </c>
      <c r="R728" s="209">
        <f t="shared" si="285"/>
        <v>44828.657430555555</v>
      </c>
      <c r="S728">
        <f t="shared" si="286"/>
        <v>39</v>
      </c>
    </row>
    <row r="729" spans="1:19">
      <c r="A729" s="319">
        <v>44827.663807870369</v>
      </c>
      <c r="B729" s="21" t="s">
        <v>270</v>
      </c>
      <c r="C729">
        <v>20</v>
      </c>
      <c r="D729">
        <v>1.0940000000000001</v>
      </c>
      <c r="E729">
        <v>7.9000000000000001E-2</v>
      </c>
      <c r="F729">
        <v>7.2</v>
      </c>
      <c r="G729">
        <v>85</v>
      </c>
      <c r="H729">
        <v>398</v>
      </c>
      <c r="I729" s="18">
        <f t="shared" si="277"/>
        <v>1094</v>
      </c>
      <c r="J729" t="str">
        <f t="shared" si="284"/>
        <v>07</v>
      </c>
      <c r="K729" t="str">
        <f t="shared" si="280"/>
        <v>J</v>
      </c>
      <c r="L729" t="str">
        <f t="shared" si="281"/>
        <v>C</v>
      </c>
      <c r="M729" t="str">
        <f t="shared" si="279"/>
        <v>06</v>
      </c>
      <c r="N729" t="str">
        <f t="shared" si="282"/>
        <v>M</v>
      </c>
      <c r="O729" s="20">
        <f>VLOOKUP(raw!M729,master!$B$2:$D$17,3,FALSE)</f>
        <v>44785</v>
      </c>
      <c r="P729">
        <f t="shared" si="288"/>
        <v>6</v>
      </c>
      <c r="Q729" s="21">
        <f t="shared" si="287"/>
        <v>7</v>
      </c>
      <c r="R729" s="209">
        <f t="shared" si="285"/>
        <v>44828.663807870369</v>
      </c>
      <c r="S729">
        <f t="shared" si="286"/>
        <v>39</v>
      </c>
    </row>
    <row r="730" spans="1:19">
      <c r="A730" s="319">
        <v>44827.666608796295</v>
      </c>
      <c r="B730" s="21" t="s">
        <v>271</v>
      </c>
      <c r="C730">
        <v>20</v>
      </c>
      <c r="D730">
        <v>1.244</v>
      </c>
      <c r="E730">
        <v>0.13400000000000001</v>
      </c>
      <c r="F730">
        <v>10.8</v>
      </c>
      <c r="G730">
        <v>70</v>
      </c>
      <c r="H730">
        <v>416</v>
      </c>
      <c r="I730" s="18">
        <f t="shared" si="277"/>
        <v>1244</v>
      </c>
      <c r="J730" t="str">
        <f t="shared" si="284"/>
        <v>06</v>
      </c>
      <c r="K730" t="str">
        <f t="shared" si="280"/>
        <v>J</v>
      </c>
      <c r="L730" t="str">
        <f t="shared" si="281"/>
        <v>C</v>
      </c>
      <c r="M730" t="str">
        <f t="shared" si="279"/>
        <v>06</v>
      </c>
      <c r="N730" t="str">
        <f t="shared" si="282"/>
        <v>M</v>
      </c>
      <c r="O730" s="20">
        <f>VLOOKUP(raw!M730,master!$B$2:$D$17,3,FALSE)</f>
        <v>44785</v>
      </c>
      <c r="P730">
        <f t="shared" si="288"/>
        <v>6</v>
      </c>
      <c r="Q730" s="21">
        <f t="shared" si="287"/>
        <v>6</v>
      </c>
      <c r="R730" s="209">
        <f t="shared" si="285"/>
        <v>44828.666608796295</v>
      </c>
      <c r="S730">
        <f t="shared" si="286"/>
        <v>39</v>
      </c>
    </row>
    <row r="731" spans="1:19">
      <c r="A731" s="319">
        <v>44827.669444444444</v>
      </c>
      <c r="B731" s="21" t="s">
        <v>272</v>
      </c>
      <c r="C731">
        <v>20</v>
      </c>
      <c r="D731">
        <v>1.0229999999999999</v>
      </c>
      <c r="E731">
        <v>0.108</v>
      </c>
      <c r="F731">
        <v>10.5</v>
      </c>
      <c r="G731">
        <v>80</v>
      </c>
      <c r="H731">
        <v>453</v>
      </c>
      <c r="I731" s="18">
        <f t="shared" si="277"/>
        <v>1022.9999999999999</v>
      </c>
      <c r="J731" t="str">
        <f t="shared" si="284"/>
        <v>05</v>
      </c>
      <c r="K731" t="str">
        <f t="shared" si="280"/>
        <v>J</v>
      </c>
      <c r="L731" t="str">
        <f t="shared" si="281"/>
        <v>C</v>
      </c>
      <c r="M731" t="str">
        <f t="shared" si="279"/>
        <v>06</v>
      </c>
      <c r="N731" t="str">
        <f t="shared" si="282"/>
        <v>M</v>
      </c>
      <c r="O731" s="20">
        <f>VLOOKUP(raw!M731,master!$B$2:$D$17,3,FALSE)</f>
        <v>44785</v>
      </c>
      <c r="P731">
        <f t="shared" si="288"/>
        <v>6</v>
      </c>
      <c r="Q731" s="21">
        <f t="shared" si="287"/>
        <v>5</v>
      </c>
      <c r="R731" s="209">
        <f t="shared" si="285"/>
        <v>44828.669444444444</v>
      </c>
      <c r="S731">
        <f t="shared" si="286"/>
        <v>39</v>
      </c>
    </row>
    <row r="732" spans="1:19">
      <c r="A732" s="319">
        <v>44827.6721875</v>
      </c>
      <c r="B732" s="21" t="s">
        <v>273</v>
      </c>
      <c r="C732">
        <v>20</v>
      </c>
      <c r="D732">
        <v>1.0109999999999999</v>
      </c>
      <c r="E732">
        <v>8.1000000000000003E-2</v>
      </c>
      <c r="F732">
        <v>8</v>
      </c>
      <c r="G732">
        <v>90</v>
      </c>
      <c r="H732">
        <v>439</v>
      </c>
      <c r="I732" s="18">
        <f t="shared" si="277"/>
        <v>1010.9999999999999</v>
      </c>
      <c r="J732" t="str">
        <f t="shared" si="284"/>
        <v>04</v>
      </c>
      <c r="K732" t="str">
        <f t="shared" si="280"/>
        <v>J</v>
      </c>
      <c r="L732" t="str">
        <f t="shared" si="281"/>
        <v>C</v>
      </c>
      <c r="M732" t="str">
        <f t="shared" si="279"/>
        <v>06</v>
      </c>
      <c r="N732" t="str">
        <f t="shared" si="282"/>
        <v>M</v>
      </c>
      <c r="O732" s="20">
        <f>VLOOKUP(raw!M732,master!$B$2:$D$17,3,FALSE)</f>
        <v>44785</v>
      </c>
      <c r="P732">
        <f t="shared" si="288"/>
        <v>6</v>
      </c>
      <c r="Q732" s="21">
        <f t="shared" si="287"/>
        <v>4</v>
      </c>
      <c r="R732" s="209">
        <f t="shared" si="285"/>
        <v>44828.6721875</v>
      </c>
      <c r="S732">
        <f t="shared" si="286"/>
        <v>39</v>
      </c>
    </row>
    <row r="733" spans="1:19">
      <c r="A733" s="319">
        <v>44827.674861111111</v>
      </c>
      <c r="B733" s="21" t="s">
        <v>274</v>
      </c>
      <c r="C733">
        <v>20</v>
      </c>
      <c r="D733">
        <v>0.97399999999999998</v>
      </c>
      <c r="E733">
        <v>7.4999999999999997E-2</v>
      </c>
      <c r="F733">
        <v>7.7</v>
      </c>
      <c r="G733">
        <v>85</v>
      </c>
      <c r="H733">
        <v>453</v>
      </c>
      <c r="I733" s="18">
        <f t="shared" si="277"/>
        <v>974</v>
      </c>
      <c r="J733" t="str">
        <f t="shared" si="284"/>
        <v>03</v>
      </c>
      <c r="K733" t="str">
        <f t="shared" si="280"/>
        <v>J</v>
      </c>
      <c r="L733" t="str">
        <f t="shared" si="281"/>
        <v>C</v>
      </c>
      <c r="M733" t="str">
        <f t="shared" si="279"/>
        <v>06</v>
      </c>
      <c r="N733" t="str">
        <f t="shared" si="282"/>
        <v>M</v>
      </c>
      <c r="O733" s="20">
        <f>VLOOKUP(raw!M733,master!$B$2:$D$17,3,FALSE)</f>
        <v>44785</v>
      </c>
      <c r="P733">
        <f t="shared" si="288"/>
        <v>6</v>
      </c>
      <c r="Q733" s="21">
        <f t="shared" si="287"/>
        <v>3</v>
      </c>
      <c r="R733" s="209">
        <f t="shared" si="285"/>
        <v>44828.674861111111</v>
      </c>
      <c r="S733">
        <f t="shared" si="286"/>
        <v>39</v>
      </c>
    </row>
    <row r="734" spans="1:19">
      <c r="A734" s="319">
        <v>44827.677384259259</v>
      </c>
      <c r="B734" s="21" t="s">
        <v>275</v>
      </c>
      <c r="C734">
        <v>20</v>
      </c>
      <c r="D734">
        <v>1.0069999999999999</v>
      </c>
      <c r="E734">
        <v>9.1999999999999998E-2</v>
      </c>
      <c r="F734">
        <v>9.1</v>
      </c>
      <c r="G734">
        <v>65</v>
      </c>
      <c r="H734">
        <v>379</v>
      </c>
      <c r="I734" s="18">
        <f t="shared" si="277"/>
        <v>1006.9999999999999</v>
      </c>
      <c r="J734" t="str">
        <f t="shared" si="284"/>
        <v>02</v>
      </c>
      <c r="K734" t="str">
        <f t="shared" si="280"/>
        <v>J</v>
      </c>
      <c r="L734" t="str">
        <f t="shared" si="281"/>
        <v>C</v>
      </c>
      <c r="M734" t="str">
        <f t="shared" si="279"/>
        <v>06</v>
      </c>
      <c r="N734" t="str">
        <f t="shared" si="282"/>
        <v>M</v>
      </c>
      <c r="O734" s="20">
        <f>VLOOKUP(raw!M734,master!$B$2:$D$17,3,FALSE)</f>
        <v>44785</v>
      </c>
      <c r="P734">
        <f t="shared" si="288"/>
        <v>6</v>
      </c>
      <c r="Q734" s="21">
        <f t="shared" ref="Q734:Q755" si="289">VALUE(J734)</f>
        <v>2</v>
      </c>
      <c r="R734" s="209">
        <f t="shared" si="285"/>
        <v>44828.677384259259</v>
      </c>
      <c r="S734">
        <f t="shared" si="286"/>
        <v>39</v>
      </c>
    </row>
    <row r="735" spans="1:19">
      <c r="A735" s="319">
        <v>44828.346678240741</v>
      </c>
      <c r="B735" s="21" t="s">
        <v>414</v>
      </c>
      <c r="C735">
        <v>60</v>
      </c>
      <c r="D735">
        <v>0.67800000000000005</v>
      </c>
      <c r="E735">
        <v>7.0000000000000007E-2</v>
      </c>
      <c r="F735">
        <v>10.3</v>
      </c>
      <c r="G735">
        <v>68.3</v>
      </c>
      <c r="H735">
        <v>262</v>
      </c>
      <c r="I735" s="18">
        <f t="shared" si="277"/>
        <v>678</v>
      </c>
      <c r="J735" t="str">
        <f t="shared" si="284"/>
        <v>01</v>
      </c>
      <c r="K735" t="str">
        <f t="shared" si="280"/>
        <v>J</v>
      </c>
      <c r="L735" t="str">
        <f t="shared" si="281"/>
        <v>C</v>
      </c>
      <c r="M735" t="str">
        <f t="shared" si="279"/>
        <v>05</v>
      </c>
      <c r="N735" t="str">
        <f t="shared" si="282"/>
        <v>F</v>
      </c>
      <c r="O735" s="20">
        <f>VLOOKUP(raw!M735,master!$B$2:$D$17,3,FALSE)</f>
        <v>44785</v>
      </c>
      <c r="P735">
        <f t="shared" si="288"/>
        <v>6</v>
      </c>
      <c r="Q735" s="21">
        <f t="shared" si="289"/>
        <v>1</v>
      </c>
      <c r="R735" s="209">
        <f t="shared" si="285"/>
        <v>44828.346678240741</v>
      </c>
      <c r="S735">
        <f t="shared" si="286"/>
        <v>39</v>
      </c>
    </row>
    <row r="736" spans="1:19">
      <c r="A736" s="319">
        <v>44828.356469907405</v>
      </c>
      <c r="B736" s="21" t="s">
        <v>413</v>
      </c>
      <c r="C736">
        <v>60</v>
      </c>
      <c r="D736">
        <v>0.68200000000000005</v>
      </c>
      <c r="E736">
        <v>0.09</v>
      </c>
      <c r="F736">
        <v>13.2</v>
      </c>
      <c r="G736">
        <v>56.7</v>
      </c>
      <c r="H736">
        <v>368</v>
      </c>
      <c r="I736" s="18">
        <f t="shared" si="277"/>
        <v>682</v>
      </c>
      <c r="J736" t="str">
        <f t="shared" si="284"/>
        <v>02</v>
      </c>
      <c r="K736" t="str">
        <f t="shared" si="280"/>
        <v>J</v>
      </c>
      <c r="L736" t="str">
        <f t="shared" si="281"/>
        <v>C</v>
      </c>
      <c r="M736" t="str">
        <f t="shared" si="279"/>
        <v>05</v>
      </c>
      <c r="N736" t="str">
        <f t="shared" si="282"/>
        <v>F</v>
      </c>
      <c r="O736" s="20">
        <f>VLOOKUP(raw!M736,master!$B$2:$D$17,3,FALSE)</f>
        <v>44785</v>
      </c>
      <c r="P736">
        <f t="shared" si="288"/>
        <v>6</v>
      </c>
      <c r="Q736" s="21">
        <f t="shared" si="289"/>
        <v>2</v>
      </c>
      <c r="R736" s="209">
        <f t="shared" si="285"/>
        <v>44828.356469907405</v>
      </c>
      <c r="S736">
        <f t="shared" si="286"/>
        <v>39</v>
      </c>
    </row>
    <row r="737" spans="1:19">
      <c r="A737" s="319">
        <v>44828.365844907406</v>
      </c>
      <c r="B737" s="21" t="s">
        <v>412</v>
      </c>
      <c r="C737">
        <v>60</v>
      </c>
      <c r="D737">
        <v>0.73099999999999998</v>
      </c>
      <c r="E737">
        <v>7.0000000000000007E-2</v>
      </c>
      <c r="F737">
        <v>9.5</v>
      </c>
      <c r="G737">
        <v>75</v>
      </c>
      <c r="H737">
        <v>363</v>
      </c>
      <c r="I737" s="18">
        <f t="shared" si="277"/>
        <v>731</v>
      </c>
      <c r="J737" t="str">
        <f t="shared" si="284"/>
        <v>03</v>
      </c>
      <c r="K737" t="str">
        <f t="shared" si="280"/>
        <v>J</v>
      </c>
      <c r="L737" t="str">
        <f t="shared" si="281"/>
        <v>C</v>
      </c>
      <c r="M737" t="str">
        <f t="shared" si="279"/>
        <v>05</v>
      </c>
      <c r="N737" t="str">
        <f t="shared" si="282"/>
        <v>F</v>
      </c>
      <c r="O737" s="20">
        <f>VLOOKUP(raw!M737,master!$B$2:$D$17,3,FALSE)</f>
        <v>44785</v>
      </c>
      <c r="P737">
        <f t="shared" si="288"/>
        <v>6</v>
      </c>
      <c r="Q737" s="21">
        <f t="shared" si="289"/>
        <v>3</v>
      </c>
      <c r="R737" s="209">
        <f t="shared" si="285"/>
        <v>44828.365844907406</v>
      </c>
      <c r="S737">
        <f t="shared" si="286"/>
        <v>39</v>
      </c>
    </row>
    <row r="738" spans="1:19">
      <c r="A738" s="319">
        <v>44828.374884259261</v>
      </c>
      <c r="B738" s="21" t="s">
        <v>411</v>
      </c>
      <c r="C738">
        <v>60</v>
      </c>
      <c r="D738">
        <v>0.746</v>
      </c>
      <c r="E738">
        <v>6.0999999999999999E-2</v>
      </c>
      <c r="F738">
        <v>8.1999999999999993</v>
      </c>
      <c r="G738">
        <v>81.7</v>
      </c>
      <c r="H738">
        <v>378</v>
      </c>
      <c r="I738" s="18">
        <f t="shared" si="277"/>
        <v>746</v>
      </c>
      <c r="J738" t="str">
        <f t="shared" si="284"/>
        <v>04</v>
      </c>
      <c r="K738" t="str">
        <f t="shared" si="280"/>
        <v>J</v>
      </c>
      <c r="L738" t="str">
        <f t="shared" si="281"/>
        <v>C</v>
      </c>
      <c r="M738" t="str">
        <f t="shared" si="279"/>
        <v>05</v>
      </c>
      <c r="N738" t="str">
        <f t="shared" si="282"/>
        <v>F</v>
      </c>
      <c r="O738" s="20">
        <f>VLOOKUP(raw!M738,master!$B$2:$D$17,3,FALSE)</f>
        <v>44785</v>
      </c>
      <c r="P738">
        <f t="shared" si="288"/>
        <v>6</v>
      </c>
      <c r="Q738" s="21">
        <f t="shared" si="289"/>
        <v>4</v>
      </c>
      <c r="R738" s="209">
        <f t="shared" si="285"/>
        <v>44828.374884259261</v>
      </c>
      <c r="S738">
        <f t="shared" si="286"/>
        <v>39</v>
      </c>
    </row>
    <row r="739" spans="1:19">
      <c r="A739" s="319">
        <v>44828.383796296293</v>
      </c>
      <c r="B739" s="21" t="s">
        <v>410</v>
      </c>
      <c r="C739">
        <v>60</v>
      </c>
      <c r="D739">
        <v>0.63700000000000001</v>
      </c>
      <c r="E739">
        <v>4.7E-2</v>
      </c>
      <c r="F739">
        <v>7.3</v>
      </c>
      <c r="G739">
        <v>85</v>
      </c>
      <c r="H739">
        <v>469</v>
      </c>
      <c r="I739" s="18">
        <f t="shared" si="277"/>
        <v>637</v>
      </c>
      <c r="J739" t="str">
        <f t="shared" si="284"/>
        <v>05</v>
      </c>
      <c r="K739" t="str">
        <f t="shared" si="280"/>
        <v>J</v>
      </c>
      <c r="L739" t="str">
        <f t="shared" si="281"/>
        <v>C</v>
      </c>
      <c r="M739" t="str">
        <f t="shared" si="279"/>
        <v>05</v>
      </c>
      <c r="N739" t="str">
        <f t="shared" si="282"/>
        <v>F</v>
      </c>
      <c r="O739" s="20">
        <f>VLOOKUP(raw!M739,master!$B$2:$D$17,3,FALSE)</f>
        <v>44785</v>
      </c>
      <c r="P739">
        <f t="shared" si="288"/>
        <v>6</v>
      </c>
      <c r="Q739" s="21">
        <f t="shared" si="289"/>
        <v>5</v>
      </c>
      <c r="R739" s="209">
        <f t="shared" si="285"/>
        <v>44828.383796296293</v>
      </c>
      <c r="S739">
        <f t="shared" si="286"/>
        <v>39</v>
      </c>
    </row>
    <row r="740" spans="1:19">
      <c r="A740" s="319">
        <v>44828.391122685185</v>
      </c>
      <c r="B740" s="21" t="s">
        <v>409</v>
      </c>
      <c r="C740">
        <v>60</v>
      </c>
      <c r="D740">
        <v>0.64900000000000002</v>
      </c>
      <c r="E740">
        <v>0.04</v>
      </c>
      <c r="F740">
        <v>6.1</v>
      </c>
      <c r="G740">
        <v>90</v>
      </c>
      <c r="H740">
        <v>384</v>
      </c>
      <c r="I740" s="18">
        <f t="shared" si="277"/>
        <v>649</v>
      </c>
      <c r="J740" t="str">
        <f t="shared" si="284"/>
        <v>06</v>
      </c>
      <c r="K740" t="str">
        <f t="shared" si="280"/>
        <v>J</v>
      </c>
      <c r="L740" t="str">
        <f t="shared" si="281"/>
        <v>C</v>
      </c>
      <c r="M740" t="str">
        <f t="shared" si="279"/>
        <v>05</v>
      </c>
      <c r="N740" t="str">
        <f t="shared" si="282"/>
        <v>F</v>
      </c>
      <c r="O740" s="20">
        <f>VLOOKUP(raw!M740,master!$B$2:$D$17,3,FALSE)</f>
        <v>44785</v>
      </c>
      <c r="P740">
        <f t="shared" si="288"/>
        <v>6</v>
      </c>
      <c r="Q740" s="21">
        <f t="shared" si="289"/>
        <v>6</v>
      </c>
      <c r="R740" s="209">
        <f t="shared" si="285"/>
        <v>44828.391122685185</v>
      </c>
      <c r="S740">
        <f t="shared" si="286"/>
        <v>39</v>
      </c>
    </row>
    <row r="741" spans="1:19">
      <c r="A741" s="319">
        <v>44828.399537037039</v>
      </c>
      <c r="B741" s="21" t="s">
        <v>408</v>
      </c>
      <c r="C741">
        <v>60</v>
      </c>
      <c r="D741">
        <v>0.72599999999999998</v>
      </c>
      <c r="E741">
        <v>4.5999999999999999E-2</v>
      </c>
      <c r="F741">
        <v>6.3</v>
      </c>
      <c r="G741">
        <v>91.7</v>
      </c>
      <c r="H741">
        <v>407</v>
      </c>
      <c r="I741" s="18">
        <f t="shared" si="277"/>
        <v>726</v>
      </c>
      <c r="J741" t="str">
        <f t="shared" si="284"/>
        <v>07</v>
      </c>
      <c r="K741" t="str">
        <f t="shared" si="280"/>
        <v>J</v>
      </c>
      <c r="L741" t="str">
        <f t="shared" si="281"/>
        <v>C</v>
      </c>
      <c r="M741" t="str">
        <f t="shared" si="279"/>
        <v>05</v>
      </c>
      <c r="N741" t="str">
        <f t="shared" si="282"/>
        <v>F</v>
      </c>
      <c r="O741" s="20">
        <f>VLOOKUP(raw!M741,master!$B$2:$D$17,3,FALSE)</f>
        <v>44785</v>
      </c>
      <c r="P741">
        <f t="shared" si="288"/>
        <v>6</v>
      </c>
      <c r="Q741" s="21">
        <f t="shared" si="289"/>
        <v>7</v>
      </c>
      <c r="R741" s="209">
        <f t="shared" si="285"/>
        <v>44828.399537037039</v>
      </c>
      <c r="S741">
        <f t="shared" si="286"/>
        <v>39</v>
      </c>
    </row>
    <row r="742" spans="1:19">
      <c r="A742" s="319">
        <v>44828.407569444447</v>
      </c>
      <c r="B742" s="21" t="s">
        <v>407</v>
      </c>
      <c r="C742">
        <v>60</v>
      </c>
      <c r="D742">
        <v>0.72599999999999998</v>
      </c>
      <c r="E742">
        <v>5.8999999999999997E-2</v>
      </c>
      <c r="F742">
        <v>8.1</v>
      </c>
      <c r="G742">
        <v>80</v>
      </c>
      <c r="H742">
        <v>370</v>
      </c>
      <c r="I742" s="18">
        <f t="shared" si="277"/>
        <v>726</v>
      </c>
      <c r="J742" t="str">
        <f t="shared" si="284"/>
        <v>08</v>
      </c>
      <c r="K742" t="str">
        <f t="shared" si="280"/>
        <v>J</v>
      </c>
      <c r="L742" t="str">
        <f t="shared" si="281"/>
        <v>C</v>
      </c>
      <c r="M742" t="str">
        <f t="shared" si="279"/>
        <v>05</v>
      </c>
      <c r="N742" t="str">
        <f t="shared" si="282"/>
        <v>F</v>
      </c>
      <c r="O742" s="20">
        <f>VLOOKUP(raw!M742,master!$B$2:$D$17,3,FALSE)</f>
        <v>44785</v>
      </c>
      <c r="P742">
        <f t="shared" si="288"/>
        <v>6</v>
      </c>
      <c r="Q742" s="21">
        <f t="shared" si="289"/>
        <v>8</v>
      </c>
      <c r="R742" s="209">
        <f t="shared" si="285"/>
        <v>44828.407569444447</v>
      </c>
      <c r="S742">
        <f t="shared" si="286"/>
        <v>39</v>
      </c>
    </row>
    <row r="743" spans="1:19">
      <c r="A743" s="319">
        <v>44828.41605324074</v>
      </c>
      <c r="B743" s="21" t="s">
        <v>406</v>
      </c>
      <c r="C743">
        <v>60</v>
      </c>
      <c r="D743">
        <v>0.72599999999999998</v>
      </c>
      <c r="E743">
        <v>6.9000000000000006E-2</v>
      </c>
      <c r="F743">
        <v>9.5</v>
      </c>
      <c r="G743">
        <v>86.7</v>
      </c>
      <c r="H743">
        <v>393</v>
      </c>
      <c r="I743" s="18">
        <f t="shared" si="277"/>
        <v>726</v>
      </c>
      <c r="J743" t="str">
        <f t="shared" si="284"/>
        <v>09</v>
      </c>
      <c r="K743" t="str">
        <f t="shared" si="280"/>
        <v>J</v>
      </c>
      <c r="L743" t="str">
        <f t="shared" si="281"/>
        <v>C</v>
      </c>
      <c r="M743" t="str">
        <f t="shared" si="279"/>
        <v>05</v>
      </c>
      <c r="N743" t="str">
        <f t="shared" si="282"/>
        <v>F</v>
      </c>
      <c r="O743" s="20">
        <f>VLOOKUP(raw!M743,master!$B$2:$D$17,3,FALSE)</f>
        <v>44785</v>
      </c>
      <c r="P743">
        <f t="shared" si="288"/>
        <v>6</v>
      </c>
      <c r="Q743" s="21">
        <f t="shared" si="289"/>
        <v>9</v>
      </c>
      <c r="R743" s="209">
        <f t="shared" si="285"/>
        <v>44828.41605324074</v>
      </c>
      <c r="S743">
        <f t="shared" si="286"/>
        <v>39</v>
      </c>
    </row>
    <row r="744" spans="1:19">
      <c r="A744" s="319">
        <v>44828.424386574072</v>
      </c>
      <c r="B744" s="21" t="s">
        <v>405</v>
      </c>
      <c r="C744">
        <v>60</v>
      </c>
      <c r="D744">
        <v>0.72299999999999998</v>
      </c>
      <c r="E744">
        <v>4.3999999999999997E-2</v>
      </c>
      <c r="F744">
        <v>6.1</v>
      </c>
      <c r="G744">
        <v>88.3</v>
      </c>
      <c r="H744">
        <v>390</v>
      </c>
      <c r="I744" s="18">
        <f t="shared" si="277"/>
        <v>723</v>
      </c>
      <c r="J744" t="str">
        <f t="shared" si="284"/>
        <v>10</v>
      </c>
      <c r="K744" t="str">
        <f t="shared" si="280"/>
        <v>J</v>
      </c>
      <c r="L744" t="str">
        <f t="shared" si="281"/>
        <v>C</v>
      </c>
      <c r="M744" t="str">
        <f t="shared" si="279"/>
        <v>05</v>
      </c>
      <c r="N744" t="str">
        <f t="shared" si="282"/>
        <v>F</v>
      </c>
      <c r="O744" s="20">
        <f>VLOOKUP(raw!M744,master!$B$2:$D$17,3,FALSE)</f>
        <v>44785</v>
      </c>
      <c r="P744">
        <f t="shared" si="288"/>
        <v>6</v>
      </c>
      <c r="Q744" s="21">
        <f t="shared" si="289"/>
        <v>10</v>
      </c>
      <c r="R744" s="209">
        <f t="shared" si="285"/>
        <v>44828.424386574072</v>
      </c>
      <c r="S744">
        <f t="shared" si="286"/>
        <v>39</v>
      </c>
    </row>
    <row r="745" spans="1:19">
      <c r="A745" s="319">
        <v>44828.432604166665</v>
      </c>
      <c r="B745" s="21" t="s">
        <v>404</v>
      </c>
      <c r="C745">
        <v>60</v>
      </c>
      <c r="D745">
        <v>0.64100000000000001</v>
      </c>
      <c r="E745">
        <v>4.2999999999999997E-2</v>
      </c>
      <c r="F745">
        <v>6.8</v>
      </c>
      <c r="G745">
        <v>85</v>
      </c>
      <c r="H745">
        <v>453</v>
      </c>
      <c r="I745" s="18">
        <f t="shared" ref="I745:I808" si="290">D745*1000</f>
        <v>641</v>
      </c>
      <c r="J745" t="str">
        <f t="shared" si="284"/>
        <v>11</v>
      </c>
      <c r="K745" t="str">
        <f t="shared" si="280"/>
        <v>J</v>
      </c>
      <c r="L745" t="str">
        <f t="shared" si="281"/>
        <v>C</v>
      </c>
      <c r="M745" t="str">
        <f t="shared" si="279"/>
        <v>05</v>
      </c>
      <c r="N745" t="str">
        <f t="shared" si="282"/>
        <v>F</v>
      </c>
      <c r="O745" s="20">
        <f>VLOOKUP(raw!M745,master!$B$2:$D$17,3,FALSE)</f>
        <v>44785</v>
      </c>
      <c r="P745">
        <f t="shared" si="288"/>
        <v>6</v>
      </c>
      <c r="Q745" s="21">
        <f t="shared" si="289"/>
        <v>11</v>
      </c>
      <c r="R745" s="209">
        <f t="shared" si="285"/>
        <v>44828.432604166665</v>
      </c>
      <c r="S745">
        <f t="shared" si="286"/>
        <v>39</v>
      </c>
    </row>
    <row r="746" spans="1:19">
      <c r="A746" s="319">
        <v>44828.439849537041</v>
      </c>
      <c r="B746" s="21" t="s">
        <v>403</v>
      </c>
      <c r="C746">
        <v>60</v>
      </c>
      <c r="D746">
        <v>0.621</v>
      </c>
      <c r="E746">
        <v>4.7E-2</v>
      </c>
      <c r="F746">
        <v>7.6</v>
      </c>
      <c r="G746">
        <v>81.7</v>
      </c>
      <c r="H746">
        <v>399</v>
      </c>
      <c r="I746" s="18">
        <f t="shared" si="290"/>
        <v>621</v>
      </c>
      <c r="J746" t="str">
        <f t="shared" si="284"/>
        <v>12</v>
      </c>
      <c r="K746" t="str">
        <f t="shared" si="280"/>
        <v>J</v>
      </c>
      <c r="L746" t="str">
        <f t="shared" si="281"/>
        <v>C</v>
      </c>
      <c r="M746" t="str">
        <f t="shared" si="279"/>
        <v>05</v>
      </c>
      <c r="N746" t="str">
        <f t="shared" si="282"/>
        <v>F</v>
      </c>
      <c r="O746" s="20">
        <f>VLOOKUP(raw!M746,master!$B$2:$D$17,3,FALSE)</f>
        <v>44785</v>
      </c>
      <c r="P746">
        <f t="shared" si="288"/>
        <v>6</v>
      </c>
      <c r="Q746" s="21">
        <f t="shared" si="289"/>
        <v>12</v>
      </c>
      <c r="R746" s="209">
        <f t="shared" si="285"/>
        <v>44828.439849537041</v>
      </c>
      <c r="S746">
        <f t="shared" si="286"/>
        <v>39</v>
      </c>
    </row>
    <row r="747" spans="1:19">
      <c r="A747" s="319">
        <v>44828.448125000003</v>
      </c>
      <c r="B747" s="21" t="s">
        <v>402</v>
      </c>
      <c r="C747">
        <v>60</v>
      </c>
      <c r="D747">
        <v>0.63700000000000001</v>
      </c>
      <c r="E747">
        <v>3.7999999999999999E-2</v>
      </c>
      <c r="F747">
        <v>5.9</v>
      </c>
      <c r="G747">
        <v>90</v>
      </c>
      <c r="H747">
        <v>411</v>
      </c>
      <c r="I747" s="18">
        <f t="shared" si="290"/>
        <v>637</v>
      </c>
      <c r="J747" t="str">
        <f t="shared" si="284"/>
        <v>13</v>
      </c>
      <c r="K747" t="str">
        <f t="shared" si="280"/>
        <v>J</v>
      </c>
      <c r="L747" t="str">
        <f t="shared" si="281"/>
        <v>C</v>
      </c>
      <c r="M747" t="str">
        <f t="shared" ref="M747:M810" si="291">MID(B747,3,2)</f>
        <v>05</v>
      </c>
      <c r="N747" t="str">
        <f t="shared" si="282"/>
        <v>F</v>
      </c>
      <c r="O747" s="20">
        <f>VLOOKUP(raw!M747,master!$B$2:$D$17,3,FALSE)</f>
        <v>44785</v>
      </c>
      <c r="P747">
        <f t="shared" si="288"/>
        <v>6</v>
      </c>
      <c r="Q747" s="21">
        <f t="shared" si="289"/>
        <v>13</v>
      </c>
      <c r="R747" s="209">
        <f t="shared" si="285"/>
        <v>44828.448125000003</v>
      </c>
      <c r="S747">
        <f t="shared" si="286"/>
        <v>39</v>
      </c>
    </row>
    <row r="748" spans="1:19">
      <c r="A748" s="319">
        <v>44828.455706018518</v>
      </c>
      <c r="B748" s="21" t="s">
        <v>401</v>
      </c>
      <c r="C748">
        <v>60</v>
      </c>
      <c r="D748">
        <v>0.626</v>
      </c>
      <c r="E748">
        <v>0.04</v>
      </c>
      <c r="F748">
        <v>6.5</v>
      </c>
      <c r="G748">
        <v>86.7</v>
      </c>
      <c r="H748">
        <v>399</v>
      </c>
      <c r="I748" s="18">
        <f t="shared" si="290"/>
        <v>626</v>
      </c>
      <c r="J748" t="str">
        <f t="shared" si="284"/>
        <v>14</v>
      </c>
      <c r="K748" t="str">
        <f t="shared" si="280"/>
        <v>J</v>
      </c>
      <c r="L748" t="str">
        <f t="shared" si="281"/>
        <v>C</v>
      </c>
      <c r="M748" t="str">
        <f t="shared" si="291"/>
        <v>05</v>
      </c>
      <c r="N748" t="str">
        <f t="shared" si="282"/>
        <v>F</v>
      </c>
      <c r="O748" s="20">
        <f>VLOOKUP(raw!M748,master!$B$2:$D$17,3,FALSE)</f>
        <v>44785</v>
      </c>
      <c r="P748">
        <f t="shared" si="288"/>
        <v>6</v>
      </c>
      <c r="Q748" s="21">
        <f t="shared" si="289"/>
        <v>14</v>
      </c>
      <c r="R748" s="209">
        <f t="shared" si="285"/>
        <v>44828.455706018518</v>
      </c>
      <c r="S748">
        <f t="shared" si="286"/>
        <v>39</v>
      </c>
    </row>
    <row r="749" spans="1:19">
      <c r="A749" s="319">
        <v>44828.464074074072</v>
      </c>
      <c r="B749" s="21" t="s">
        <v>400</v>
      </c>
      <c r="C749">
        <v>60</v>
      </c>
      <c r="D749">
        <v>0.70599999999999996</v>
      </c>
      <c r="E749">
        <v>6.9000000000000006E-2</v>
      </c>
      <c r="F749">
        <v>9.8000000000000007</v>
      </c>
      <c r="G749">
        <v>65</v>
      </c>
      <c r="H749">
        <v>391</v>
      </c>
      <c r="I749" s="18">
        <f t="shared" si="290"/>
        <v>706</v>
      </c>
      <c r="J749" t="str">
        <f t="shared" si="284"/>
        <v>15</v>
      </c>
      <c r="K749" t="str">
        <f t="shared" si="280"/>
        <v>J</v>
      </c>
      <c r="L749" t="str">
        <f t="shared" si="281"/>
        <v>C</v>
      </c>
      <c r="M749" t="str">
        <f t="shared" si="291"/>
        <v>05</v>
      </c>
      <c r="N749" t="str">
        <f t="shared" si="282"/>
        <v>F</v>
      </c>
      <c r="O749" s="20">
        <f>VLOOKUP(raw!M749,master!$B$2:$D$17,3,FALSE)</f>
        <v>44785</v>
      </c>
      <c r="P749">
        <f t="shared" si="288"/>
        <v>6</v>
      </c>
      <c r="Q749" s="21">
        <f t="shared" si="289"/>
        <v>15</v>
      </c>
      <c r="R749" s="209">
        <f t="shared" si="285"/>
        <v>44828.464074074072</v>
      </c>
      <c r="S749">
        <f t="shared" si="286"/>
        <v>39</v>
      </c>
    </row>
    <row r="750" spans="1:19">
      <c r="A750" s="319">
        <v>44828.472083333334</v>
      </c>
      <c r="B750" s="21" t="s">
        <v>399</v>
      </c>
      <c r="C750">
        <v>60</v>
      </c>
      <c r="D750">
        <v>0.71499999999999997</v>
      </c>
      <c r="E750">
        <v>0.05</v>
      </c>
      <c r="F750">
        <v>7</v>
      </c>
      <c r="G750">
        <v>88.3</v>
      </c>
      <c r="H750">
        <v>399</v>
      </c>
      <c r="I750" s="18">
        <f t="shared" si="290"/>
        <v>715</v>
      </c>
      <c r="J750" t="str">
        <f t="shared" si="284"/>
        <v>16</v>
      </c>
      <c r="K750" t="str">
        <f t="shared" ref="K750:K813" si="292">LEFT(B750,1)</f>
        <v>J</v>
      </c>
      <c r="L750" t="str">
        <f t="shared" ref="L750:L813" si="293">MID(B750,2,1)</f>
        <v>C</v>
      </c>
      <c r="M750" t="str">
        <f t="shared" si="291"/>
        <v>05</v>
      </c>
      <c r="N750" t="str">
        <f t="shared" ref="N750:N813" si="294">MID(B750,5,1)</f>
        <v>F</v>
      </c>
      <c r="O750" s="20">
        <f>VLOOKUP(raw!M750,master!$B$2:$D$17,3,FALSE)</f>
        <v>44785</v>
      </c>
      <c r="P750">
        <f t="shared" si="288"/>
        <v>6</v>
      </c>
      <c r="Q750" s="21">
        <f t="shared" si="289"/>
        <v>16</v>
      </c>
      <c r="R750" s="209">
        <f t="shared" si="285"/>
        <v>44828.472083333334</v>
      </c>
      <c r="S750">
        <f t="shared" si="286"/>
        <v>39</v>
      </c>
    </row>
    <row r="751" spans="1:19">
      <c r="A751" s="319">
        <v>44828.479756944442</v>
      </c>
      <c r="B751" s="21" t="s">
        <v>398</v>
      </c>
      <c r="C751">
        <v>20</v>
      </c>
      <c r="D751">
        <v>1.1479999999999999</v>
      </c>
      <c r="E751">
        <v>9.6000000000000002E-2</v>
      </c>
      <c r="F751">
        <v>8.4</v>
      </c>
      <c r="G751">
        <v>75</v>
      </c>
      <c r="H751">
        <v>350</v>
      </c>
      <c r="I751" s="18">
        <f t="shared" si="290"/>
        <v>1148</v>
      </c>
      <c r="J751" t="str">
        <f t="shared" si="284"/>
        <v>07</v>
      </c>
      <c r="K751" t="str">
        <f t="shared" si="292"/>
        <v>J</v>
      </c>
      <c r="L751" t="str">
        <f t="shared" si="293"/>
        <v>C</v>
      </c>
      <c r="M751" t="str">
        <f t="shared" si="291"/>
        <v>05</v>
      </c>
      <c r="N751" t="str">
        <f t="shared" si="294"/>
        <v>M</v>
      </c>
      <c r="O751" s="20">
        <f>VLOOKUP(raw!M751,master!$B$2:$D$17,3,FALSE)</f>
        <v>44785</v>
      </c>
      <c r="P751">
        <f t="shared" si="288"/>
        <v>6</v>
      </c>
      <c r="Q751" s="21">
        <f t="shared" si="289"/>
        <v>7</v>
      </c>
      <c r="R751" s="209">
        <f t="shared" si="285"/>
        <v>44828.479756944442</v>
      </c>
      <c r="S751">
        <f t="shared" si="286"/>
        <v>39</v>
      </c>
    </row>
    <row r="752" spans="1:19">
      <c r="A752" s="319">
        <v>44828.482939814814</v>
      </c>
      <c r="B752" s="21" t="s">
        <v>397</v>
      </c>
      <c r="C752">
        <v>20</v>
      </c>
      <c r="D752">
        <v>1.155</v>
      </c>
      <c r="E752">
        <v>8.2000000000000003E-2</v>
      </c>
      <c r="F752">
        <v>7.1</v>
      </c>
      <c r="G752">
        <v>80</v>
      </c>
      <c r="H752">
        <v>426</v>
      </c>
      <c r="I752" s="18">
        <f t="shared" si="290"/>
        <v>1155</v>
      </c>
      <c r="J752" t="str">
        <f t="shared" si="284"/>
        <v>06</v>
      </c>
      <c r="K752" t="str">
        <f t="shared" si="292"/>
        <v>J</v>
      </c>
      <c r="L752" t="str">
        <f t="shared" si="293"/>
        <v>C</v>
      </c>
      <c r="M752" t="str">
        <f t="shared" si="291"/>
        <v>05</v>
      </c>
      <c r="N752" t="str">
        <f t="shared" si="294"/>
        <v>M</v>
      </c>
      <c r="O752" s="20">
        <f>VLOOKUP(raw!M752,master!$B$2:$D$17,3,FALSE)</f>
        <v>44785</v>
      </c>
      <c r="P752">
        <f t="shared" si="288"/>
        <v>6</v>
      </c>
      <c r="Q752" s="21">
        <f t="shared" si="289"/>
        <v>6</v>
      </c>
      <c r="R752" s="209">
        <f t="shared" si="285"/>
        <v>44828.482939814814</v>
      </c>
      <c r="S752">
        <f t="shared" si="286"/>
        <v>39</v>
      </c>
    </row>
    <row r="753" spans="1:19">
      <c r="A753" s="319">
        <v>44828.485902777778</v>
      </c>
      <c r="B753" s="21" t="s">
        <v>396</v>
      </c>
      <c r="C753">
        <v>20</v>
      </c>
      <c r="D753">
        <v>1.0509999999999999</v>
      </c>
      <c r="E753">
        <v>9.8000000000000004E-2</v>
      </c>
      <c r="F753">
        <v>9.3000000000000007</v>
      </c>
      <c r="G753">
        <v>70</v>
      </c>
      <c r="H753">
        <v>404</v>
      </c>
      <c r="I753" s="18">
        <f t="shared" si="290"/>
        <v>1051</v>
      </c>
      <c r="J753" t="str">
        <f t="shared" si="284"/>
        <v>05</v>
      </c>
      <c r="K753" t="str">
        <f t="shared" si="292"/>
        <v>J</v>
      </c>
      <c r="L753" t="str">
        <f t="shared" si="293"/>
        <v>C</v>
      </c>
      <c r="M753" t="str">
        <f t="shared" si="291"/>
        <v>05</v>
      </c>
      <c r="N753" t="str">
        <f t="shared" si="294"/>
        <v>M</v>
      </c>
      <c r="O753" s="20">
        <f>VLOOKUP(raw!M753,master!$B$2:$D$17,3,FALSE)</f>
        <v>44785</v>
      </c>
      <c r="P753">
        <f t="shared" si="288"/>
        <v>6</v>
      </c>
      <c r="Q753" s="21">
        <f t="shared" si="289"/>
        <v>5</v>
      </c>
      <c r="R753" s="209">
        <f t="shared" si="285"/>
        <v>44828.485902777778</v>
      </c>
      <c r="S753">
        <f t="shared" si="286"/>
        <v>39</v>
      </c>
    </row>
    <row r="754" spans="1:19">
      <c r="A754" s="319">
        <v>44828.488819444443</v>
      </c>
      <c r="B754" s="21" t="s">
        <v>395</v>
      </c>
      <c r="C754">
        <v>20</v>
      </c>
      <c r="D754">
        <v>1.117</v>
      </c>
      <c r="E754">
        <v>0.14000000000000001</v>
      </c>
      <c r="F754">
        <v>12.5</v>
      </c>
      <c r="G754">
        <v>45</v>
      </c>
      <c r="H754">
        <v>409</v>
      </c>
      <c r="I754" s="18">
        <f t="shared" si="290"/>
        <v>1117</v>
      </c>
      <c r="J754" t="str">
        <f t="shared" si="284"/>
        <v>04</v>
      </c>
      <c r="K754" t="str">
        <f t="shared" si="292"/>
        <v>J</v>
      </c>
      <c r="L754" t="str">
        <f t="shared" si="293"/>
        <v>C</v>
      </c>
      <c r="M754" t="str">
        <f t="shared" si="291"/>
        <v>05</v>
      </c>
      <c r="N754" t="str">
        <f t="shared" si="294"/>
        <v>M</v>
      </c>
      <c r="O754" s="20">
        <f>VLOOKUP(raw!M754,master!$B$2:$D$17,3,FALSE)</f>
        <v>44785</v>
      </c>
      <c r="P754">
        <f t="shared" si="288"/>
        <v>6</v>
      </c>
      <c r="Q754" s="21">
        <f t="shared" si="289"/>
        <v>4</v>
      </c>
      <c r="R754" s="209">
        <f t="shared" si="285"/>
        <v>44828.488819444443</v>
      </c>
      <c r="S754">
        <f t="shared" si="286"/>
        <v>39</v>
      </c>
    </row>
    <row r="755" spans="1:19">
      <c r="A755" s="319">
        <v>44828.491446759261</v>
      </c>
      <c r="B755" s="21" t="s">
        <v>393</v>
      </c>
      <c r="C755">
        <v>20</v>
      </c>
      <c r="D755">
        <v>1.0149999999999999</v>
      </c>
      <c r="E755">
        <v>8.3000000000000004E-2</v>
      </c>
      <c r="F755">
        <v>8.1999999999999993</v>
      </c>
      <c r="G755">
        <v>80</v>
      </c>
      <c r="H755">
        <v>387</v>
      </c>
      <c r="I755" s="18">
        <f t="shared" si="290"/>
        <v>1014.9999999999999</v>
      </c>
      <c r="J755" t="str">
        <f t="shared" si="284"/>
        <v>03</v>
      </c>
      <c r="K755" t="str">
        <f t="shared" si="292"/>
        <v>J</v>
      </c>
      <c r="L755" t="str">
        <f t="shared" si="293"/>
        <v>C</v>
      </c>
      <c r="M755" t="str">
        <f t="shared" si="291"/>
        <v>05</v>
      </c>
      <c r="N755" t="str">
        <f t="shared" si="294"/>
        <v>M</v>
      </c>
      <c r="O755" s="20">
        <f>VLOOKUP(raw!M755,master!$B$2:$D$17,3,FALSE)</f>
        <v>44785</v>
      </c>
      <c r="P755">
        <f t="shared" si="288"/>
        <v>6</v>
      </c>
      <c r="Q755" s="21">
        <f t="shared" si="289"/>
        <v>3</v>
      </c>
      <c r="R755" s="209">
        <f t="shared" si="285"/>
        <v>44828.491446759261</v>
      </c>
      <c r="S755">
        <f t="shared" si="286"/>
        <v>39</v>
      </c>
    </row>
    <row r="756" spans="1:19">
      <c r="A756" s="319">
        <v>44828.494155092594</v>
      </c>
      <c r="B756" s="21" t="s">
        <v>392</v>
      </c>
      <c r="C756">
        <v>20</v>
      </c>
      <c r="D756">
        <v>0.91700000000000004</v>
      </c>
      <c r="E756">
        <v>5.6000000000000001E-2</v>
      </c>
      <c r="F756">
        <v>6.1</v>
      </c>
      <c r="G756">
        <v>90</v>
      </c>
      <c r="H756">
        <v>365</v>
      </c>
      <c r="I756" s="18">
        <f t="shared" si="290"/>
        <v>917</v>
      </c>
      <c r="J756" t="str">
        <f t="shared" si="284"/>
        <v>02</v>
      </c>
      <c r="K756" t="str">
        <f t="shared" si="292"/>
        <v>J</v>
      </c>
      <c r="L756" t="str">
        <f t="shared" si="293"/>
        <v>C</v>
      </c>
      <c r="M756" t="str">
        <f t="shared" si="291"/>
        <v>05</v>
      </c>
      <c r="N756" t="str">
        <f t="shared" si="294"/>
        <v>M</v>
      </c>
      <c r="O756" s="20">
        <f>VLOOKUP(raw!M756,master!$B$2:$D$17,3,FALSE)</f>
        <v>44785</v>
      </c>
      <c r="P756">
        <f t="shared" si="288"/>
        <v>6</v>
      </c>
      <c r="Q756" s="21">
        <f t="shared" ref="Q756:Q772" si="295">VALUE(J756)</f>
        <v>2</v>
      </c>
      <c r="R756" s="209">
        <f t="shared" si="285"/>
        <v>44828.494155092594</v>
      </c>
      <c r="S756">
        <f t="shared" si="286"/>
        <v>39</v>
      </c>
    </row>
    <row r="757" spans="1:19">
      <c r="A757" s="319">
        <v>44830.367685185185</v>
      </c>
      <c r="B757" s="21" t="s">
        <v>216</v>
      </c>
      <c r="C757">
        <v>60</v>
      </c>
      <c r="D757">
        <v>0.88800000000000001</v>
      </c>
      <c r="E757">
        <v>5.6000000000000001E-2</v>
      </c>
      <c r="F757">
        <v>6.3</v>
      </c>
      <c r="G757">
        <v>90</v>
      </c>
      <c r="H757">
        <v>452</v>
      </c>
      <c r="I757" s="18">
        <f t="shared" si="290"/>
        <v>888</v>
      </c>
      <c r="J757" t="str">
        <f t="shared" si="284"/>
        <v>16</v>
      </c>
      <c r="K757" t="str">
        <f t="shared" si="292"/>
        <v>J</v>
      </c>
      <c r="L757" t="str">
        <f t="shared" si="293"/>
        <v>C</v>
      </c>
      <c r="M757" t="str">
        <f t="shared" si="291"/>
        <v>03</v>
      </c>
      <c r="N757" t="str">
        <f t="shared" si="294"/>
        <v>F</v>
      </c>
      <c r="O757" s="20">
        <f>VLOOKUP(raw!M757,master!$B$2:$D$17,3,FALSE)</f>
        <v>44781</v>
      </c>
      <c r="P757">
        <f t="shared" si="288"/>
        <v>7</v>
      </c>
      <c r="Q757" s="21">
        <f t="shared" si="295"/>
        <v>16</v>
      </c>
      <c r="R757" s="209">
        <f t="shared" si="285"/>
        <v>44835.367685185185</v>
      </c>
      <c r="S757">
        <f t="shared" si="286"/>
        <v>40</v>
      </c>
    </row>
    <row r="758" spans="1:19">
      <c r="A758" s="319">
        <v>44830.375173611108</v>
      </c>
      <c r="B758" s="21" t="s">
        <v>217</v>
      </c>
      <c r="C758">
        <v>60</v>
      </c>
      <c r="D758">
        <v>0.82199999999999995</v>
      </c>
      <c r="E758">
        <v>6.5000000000000002E-2</v>
      </c>
      <c r="F758">
        <v>7.9</v>
      </c>
      <c r="G758">
        <v>80</v>
      </c>
      <c r="H758">
        <v>505</v>
      </c>
      <c r="I758" s="18">
        <f t="shared" si="290"/>
        <v>822</v>
      </c>
      <c r="J758" t="str">
        <f t="shared" si="284"/>
        <v>15</v>
      </c>
      <c r="K758" t="str">
        <f t="shared" si="292"/>
        <v>J</v>
      </c>
      <c r="L758" t="str">
        <f t="shared" si="293"/>
        <v>C</v>
      </c>
      <c r="M758" t="str">
        <f t="shared" si="291"/>
        <v>03</v>
      </c>
      <c r="N758" t="str">
        <f t="shared" si="294"/>
        <v>F</v>
      </c>
      <c r="O758" s="20">
        <f>VLOOKUP(raw!M758,master!$B$2:$D$17,3,FALSE)</f>
        <v>44781</v>
      </c>
      <c r="P758">
        <f t="shared" si="288"/>
        <v>7</v>
      </c>
      <c r="Q758" s="21">
        <f t="shared" si="295"/>
        <v>15</v>
      </c>
      <c r="R758" s="209">
        <f t="shared" si="285"/>
        <v>44835.375173611108</v>
      </c>
      <c r="S758">
        <f t="shared" si="286"/>
        <v>40</v>
      </c>
    </row>
    <row r="759" spans="1:19">
      <c r="A759" s="319">
        <v>44830.381712962961</v>
      </c>
      <c r="B759" s="21" t="s">
        <v>218</v>
      </c>
      <c r="C759">
        <v>60</v>
      </c>
      <c r="D759">
        <v>0.89700000000000002</v>
      </c>
      <c r="E759">
        <v>5.7000000000000002E-2</v>
      </c>
      <c r="F759">
        <v>6.3</v>
      </c>
      <c r="G759">
        <v>88.3</v>
      </c>
      <c r="H759">
        <v>512</v>
      </c>
      <c r="I759" s="18">
        <f t="shared" si="290"/>
        <v>897</v>
      </c>
      <c r="J759" t="str">
        <f t="shared" si="284"/>
        <v>14</v>
      </c>
      <c r="K759" t="str">
        <f t="shared" si="292"/>
        <v>J</v>
      </c>
      <c r="L759" t="str">
        <f t="shared" si="293"/>
        <v>C</v>
      </c>
      <c r="M759" t="str">
        <f t="shared" si="291"/>
        <v>03</v>
      </c>
      <c r="N759" t="str">
        <f t="shared" si="294"/>
        <v>F</v>
      </c>
      <c r="O759" s="20">
        <f>VLOOKUP(raw!M759,master!$B$2:$D$17,3,FALSE)</f>
        <v>44781</v>
      </c>
      <c r="P759">
        <f t="shared" si="288"/>
        <v>7</v>
      </c>
      <c r="Q759" s="21">
        <f t="shared" si="295"/>
        <v>14</v>
      </c>
      <c r="R759" s="209">
        <f t="shared" si="285"/>
        <v>44835.381712962961</v>
      </c>
      <c r="S759">
        <f t="shared" si="286"/>
        <v>40</v>
      </c>
    </row>
    <row r="760" spans="1:19">
      <c r="A760" s="319">
        <v>44830.387719907405</v>
      </c>
      <c r="B760" s="21" t="s">
        <v>219</v>
      </c>
      <c r="C760">
        <v>60</v>
      </c>
      <c r="D760">
        <v>0.88700000000000001</v>
      </c>
      <c r="E760">
        <v>5.5E-2</v>
      </c>
      <c r="F760">
        <v>6.2</v>
      </c>
      <c r="G760">
        <v>91.7</v>
      </c>
      <c r="H760">
        <v>491</v>
      </c>
      <c r="I760" s="18">
        <f t="shared" si="290"/>
        <v>887</v>
      </c>
      <c r="J760" t="str">
        <f t="shared" si="284"/>
        <v>13</v>
      </c>
      <c r="K760" t="str">
        <f t="shared" si="292"/>
        <v>J</v>
      </c>
      <c r="L760" t="str">
        <f t="shared" si="293"/>
        <v>C</v>
      </c>
      <c r="M760" t="str">
        <f t="shared" si="291"/>
        <v>03</v>
      </c>
      <c r="N760" t="str">
        <f t="shared" si="294"/>
        <v>F</v>
      </c>
      <c r="O760" s="20">
        <f>VLOOKUP(raw!M760,master!$B$2:$D$17,3,FALSE)</f>
        <v>44781</v>
      </c>
      <c r="P760">
        <f t="shared" si="288"/>
        <v>7</v>
      </c>
      <c r="Q760" s="21">
        <f t="shared" si="295"/>
        <v>13</v>
      </c>
      <c r="R760" s="209">
        <f t="shared" si="285"/>
        <v>44835.387719907405</v>
      </c>
      <c r="S760">
        <f t="shared" si="286"/>
        <v>40</v>
      </c>
    </row>
    <row r="761" spans="1:19">
      <c r="A761" s="319">
        <v>44830.39398148148</v>
      </c>
      <c r="B761" s="21" t="s">
        <v>220</v>
      </c>
      <c r="C761">
        <v>62</v>
      </c>
      <c r="D761">
        <v>0.91700000000000004</v>
      </c>
      <c r="E761">
        <v>6.6000000000000003E-2</v>
      </c>
      <c r="F761">
        <v>7.2</v>
      </c>
      <c r="G761">
        <v>83.9</v>
      </c>
      <c r="H761">
        <v>472</v>
      </c>
      <c r="I761" s="18">
        <f t="shared" si="290"/>
        <v>917</v>
      </c>
      <c r="J761" t="str">
        <f t="shared" ref="J761:J824" si="296">RIGHT(B761,2)</f>
        <v>12</v>
      </c>
      <c r="K761" t="str">
        <f t="shared" si="292"/>
        <v>J</v>
      </c>
      <c r="L761" t="str">
        <f t="shared" si="293"/>
        <v>C</v>
      </c>
      <c r="M761" t="str">
        <f t="shared" si="291"/>
        <v>03</v>
      </c>
      <c r="N761" t="str">
        <f t="shared" si="294"/>
        <v>F</v>
      </c>
      <c r="O761" s="20">
        <f>VLOOKUP(raw!M761,master!$B$2:$D$17,3,FALSE)</f>
        <v>44781</v>
      </c>
      <c r="P761">
        <f t="shared" si="288"/>
        <v>7</v>
      </c>
      <c r="Q761" s="21">
        <f t="shared" si="295"/>
        <v>12</v>
      </c>
      <c r="R761" s="209">
        <f t="shared" si="285"/>
        <v>44835.39398148148</v>
      </c>
      <c r="S761">
        <f t="shared" si="286"/>
        <v>40</v>
      </c>
    </row>
    <row r="762" spans="1:19">
      <c r="A762" s="319">
        <v>44830.401006944441</v>
      </c>
      <c r="B762" s="21" t="s">
        <v>221</v>
      </c>
      <c r="C762">
        <v>60</v>
      </c>
      <c r="D762">
        <v>0.91600000000000004</v>
      </c>
      <c r="E762">
        <v>0.06</v>
      </c>
      <c r="F762">
        <v>6.5</v>
      </c>
      <c r="G762">
        <v>86.7</v>
      </c>
      <c r="H762">
        <v>517</v>
      </c>
      <c r="I762" s="18">
        <f t="shared" si="290"/>
        <v>916</v>
      </c>
      <c r="J762" t="str">
        <f t="shared" si="296"/>
        <v>11</v>
      </c>
      <c r="K762" t="str">
        <f t="shared" si="292"/>
        <v>J</v>
      </c>
      <c r="L762" t="str">
        <f t="shared" si="293"/>
        <v>C</v>
      </c>
      <c r="M762" t="str">
        <f t="shared" si="291"/>
        <v>03</v>
      </c>
      <c r="N762" t="str">
        <f t="shared" si="294"/>
        <v>F</v>
      </c>
      <c r="O762" s="20">
        <f>VLOOKUP(raw!M762,master!$B$2:$D$17,3,FALSE)</f>
        <v>44781</v>
      </c>
      <c r="P762">
        <f t="shared" si="288"/>
        <v>7</v>
      </c>
      <c r="Q762" s="21">
        <f t="shared" si="295"/>
        <v>11</v>
      </c>
      <c r="R762" s="209">
        <f t="shared" si="285"/>
        <v>44835.401006944441</v>
      </c>
      <c r="S762">
        <f t="shared" si="286"/>
        <v>40</v>
      </c>
    </row>
    <row r="763" spans="1:19">
      <c r="A763" s="319">
        <v>44830.40724537037</v>
      </c>
      <c r="B763" s="21" t="s">
        <v>222</v>
      </c>
      <c r="C763">
        <v>60</v>
      </c>
      <c r="D763">
        <v>0.91</v>
      </c>
      <c r="E763">
        <v>6.5000000000000002E-2</v>
      </c>
      <c r="F763">
        <v>7.1</v>
      </c>
      <c r="G763">
        <v>81.7</v>
      </c>
      <c r="H763">
        <v>512</v>
      </c>
      <c r="I763" s="18">
        <f t="shared" si="290"/>
        <v>910</v>
      </c>
      <c r="J763" t="str">
        <f t="shared" si="296"/>
        <v>10</v>
      </c>
      <c r="K763" t="str">
        <f t="shared" si="292"/>
        <v>J</v>
      </c>
      <c r="L763" t="str">
        <f t="shared" si="293"/>
        <v>C</v>
      </c>
      <c r="M763" t="str">
        <f t="shared" si="291"/>
        <v>03</v>
      </c>
      <c r="N763" t="str">
        <f t="shared" si="294"/>
        <v>F</v>
      </c>
      <c r="O763" s="20">
        <f>VLOOKUP(raw!M763,master!$B$2:$D$17,3,FALSE)</f>
        <v>44781</v>
      </c>
      <c r="P763">
        <f t="shared" si="288"/>
        <v>7</v>
      </c>
      <c r="Q763" s="21">
        <f t="shared" si="295"/>
        <v>10</v>
      </c>
      <c r="R763" s="209">
        <f t="shared" si="285"/>
        <v>44835.40724537037</v>
      </c>
      <c r="S763">
        <f t="shared" si="286"/>
        <v>40</v>
      </c>
    </row>
    <row r="764" spans="1:19">
      <c r="A764" s="319">
        <v>44830.413437499999</v>
      </c>
      <c r="B764" s="21" t="s">
        <v>223</v>
      </c>
      <c r="C764">
        <v>60</v>
      </c>
      <c r="D764">
        <v>0.95199999999999996</v>
      </c>
      <c r="E764">
        <v>7.5999999999999998E-2</v>
      </c>
      <c r="F764">
        <v>8</v>
      </c>
      <c r="G764">
        <v>81.7</v>
      </c>
      <c r="H764">
        <v>540</v>
      </c>
      <c r="I764" s="18">
        <f t="shared" si="290"/>
        <v>952</v>
      </c>
      <c r="J764" t="str">
        <f t="shared" si="296"/>
        <v>09</v>
      </c>
      <c r="K764" t="str">
        <f t="shared" si="292"/>
        <v>J</v>
      </c>
      <c r="L764" t="str">
        <f t="shared" si="293"/>
        <v>C</v>
      </c>
      <c r="M764" t="str">
        <f t="shared" si="291"/>
        <v>03</v>
      </c>
      <c r="N764" t="str">
        <f t="shared" si="294"/>
        <v>F</v>
      </c>
      <c r="O764" s="20">
        <f>VLOOKUP(raw!M764,master!$B$2:$D$17,3,FALSE)</f>
        <v>44781</v>
      </c>
      <c r="P764">
        <f t="shared" si="288"/>
        <v>7</v>
      </c>
      <c r="Q764" s="21">
        <f t="shared" si="295"/>
        <v>9</v>
      </c>
      <c r="R764" s="209">
        <f t="shared" si="285"/>
        <v>44835.413437499999</v>
      </c>
      <c r="S764">
        <f t="shared" si="286"/>
        <v>40</v>
      </c>
    </row>
    <row r="765" spans="1:19">
      <c r="A765" s="319">
        <v>44830.420092592591</v>
      </c>
      <c r="B765" s="21" t="s">
        <v>224</v>
      </c>
      <c r="C765">
        <v>60</v>
      </c>
      <c r="D765">
        <v>0.93600000000000005</v>
      </c>
      <c r="E765">
        <v>7.5999999999999998E-2</v>
      </c>
      <c r="F765">
        <v>8.1</v>
      </c>
      <c r="G765">
        <v>85</v>
      </c>
      <c r="H765">
        <v>523</v>
      </c>
      <c r="I765" s="18">
        <f t="shared" si="290"/>
        <v>936</v>
      </c>
      <c r="J765" t="str">
        <f t="shared" si="296"/>
        <v>08</v>
      </c>
      <c r="K765" t="str">
        <f t="shared" si="292"/>
        <v>J</v>
      </c>
      <c r="L765" t="str">
        <f t="shared" si="293"/>
        <v>C</v>
      </c>
      <c r="M765" t="str">
        <f t="shared" si="291"/>
        <v>03</v>
      </c>
      <c r="N765" t="str">
        <f t="shared" si="294"/>
        <v>F</v>
      </c>
      <c r="O765" s="20">
        <f>VLOOKUP(raw!M765,master!$B$2:$D$17,3,FALSE)</f>
        <v>44781</v>
      </c>
      <c r="P765">
        <f t="shared" si="288"/>
        <v>7</v>
      </c>
      <c r="Q765" s="21">
        <f t="shared" si="295"/>
        <v>8</v>
      </c>
      <c r="R765" s="209">
        <f t="shared" si="285"/>
        <v>44835.420092592591</v>
      </c>
      <c r="S765">
        <f t="shared" si="286"/>
        <v>40</v>
      </c>
    </row>
    <row r="766" spans="1:19">
      <c r="A766" s="319">
        <v>44830.42627314815</v>
      </c>
      <c r="B766" s="21" t="s">
        <v>225</v>
      </c>
      <c r="C766">
        <v>60</v>
      </c>
      <c r="D766">
        <v>0.91200000000000003</v>
      </c>
      <c r="E766">
        <v>5.8999999999999997E-2</v>
      </c>
      <c r="F766">
        <v>6.4</v>
      </c>
      <c r="G766">
        <v>90</v>
      </c>
      <c r="H766">
        <v>529</v>
      </c>
      <c r="I766" s="18">
        <f t="shared" si="290"/>
        <v>912</v>
      </c>
      <c r="J766" t="str">
        <f t="shared" si="296"/>
        <v>07</v>
      </c>
      <c r="K766" t="str">
        <f t="shared" si="292"/>
        <v>J</v>
      </c>
      <c r="L766" t="str">
        <f t="shared" si="293"/>
        <v>C</v>
      </c>
      <c r="M766" t="str">
        <f t="shared" si="291"/>
        <v>03</v>
      </c>
      <c r="N766" t="str">
        <f t="shared" si="294"/>
        <v>F</v>
      </c>
      <c r="O766" s="20">
        <f>VLOOKUP(raw!M766,master!$B$2:$D$17,3,FALSE)</f>
        <v>44781</v>
      </c>
      <c r="P766">
        <f t="shared" si="288"/>
        <v>7</v>
      </c>
      <c r="Q766" s="21">
        <f t="shared" si="295"/>
        <v>7</v>
      </c>
      <c r="R766" s="209">
        <f t="shared" si="285"/>
        <v>44835.42627314815</v>
      </c>
      <c r="S766">
        <f t="shared" si="286"/>
        <v>40</v>
      </c>
    </row>
    <row r="767" spans="1:19">
      <c r="A767" s="319">
        <v>44830.432974537034</v>
      </c>
      <c r="B767" s="21" t="s">
        <v>226</v>
      </c>
      <c r="C767">
        <v>60</v>
      </c>
      <c r="D767">
        <v>0.86399999999999999</v>
      </c>
      <c r="E767">
        <v>6.3E-2</v>
      </c>
      <c r="F767">
        <v>7.2</v>
      </c>
      <c r="G767">
        <v>86.7</v>
      </c>
      <c r="H767">
        <v>509</v>
      </c>
      <c r="I767" s="18">
        <f t="shared" si="290"/>
        <v>864</v>
      </c>
      <c r="J767" t="str">
        <f t="shared" si="296"/>
        <v>06</v>
      </c>
      <c r="K767" t="str">
        <f t="shared" si="292"/>
        <v>J</v>
      </c>
      <c r="L767" t="str">
        <f t="shared" si="293"/>
        <v>C</v>
      </c>
      <c r="M767" t="str">
        <f t="shared" si="291"/>
        <v>03</v>
      </c>
      <c r="N767" t="str">
        <f t="shared" si="294"/>
        <v>F</v>
      </c>
      <c r="O767" s="20">
        <f>VLOOKUP(raw!M767,master!$B$2:$D$17,3,FALSE)</f>
        <v>44781</v>
      </c>
      <c r="P767">
        <f t="shared" si="288"/>
        <v>7</v>
      </c>
      <c r="Q767" s="21">
        <f t="shared" si="295"/>
        <v>6</v>
      </c>
      <c r="R767" s="209">
        <f t="shared" si="285"/>
        <v>44835.432974537034</v>
      </c>
      <c r="S767">
        <f t="shared" si="286"/>
        <v>40</v>
      </c>
    </row>
    <row r="768" spans="1:19">
      <c r="A768" s="319">
        <v>44830.439074074071</v>
      </c>
      <c r="B768" s="21" t="s">
        <v>227</v>
      </c>
      <c r="C768">
        <v>60</v>
      </c>
      <c r="D768">
        <v>0.77900000000000003</v>
      </c>
      <c r="E768">
        <v>7.9000000000000001E-2</v>
      </c>
      <c r="F768">
        <v>10.199999999999999</v>
      </c>
      <c r="G768">
        <v>71.7</v>
      </c>
      <c r="H768">
        <v>532</v>
      </c>
      <c r="I768" s="18">
        <f t="shared" si="290"/>
        <v>779</v>
      </c>
      <c r="J768" t="str">
        <f t="shared" si="296"/>
        <v>05</v>
      </c>
      <c r="K768" t="str">
        <f t="shared" si="292"/>
        <v>J</v>
      </c>
      <c r="L768" t="str">
        <f t="shared" si="293"/>
        <v>C</v>
      </c>
      <c r="M768" t="str">
        <f t="shared" si="291"/>
        <v>03</v>
      </c>
      <c r="N768" t="str">
        <f t="shared" si="294"/>
        <v>F</v>
      </c>
      <c r="O768" s="20">
        <f>VLOOKUP(raw!M768,master!$B$2:$D$17,3,FALSE)</f>
        <v>44781</v>
      </c>
      <c r="P768">
        <f t="shared" si="288"/>
        <v>7</v>
      </c>
      <c r="Q768" s="21">
        <f t="shared" si="295"/>
        <v>5</v>
      </c>
      <c r="R768" s="209">
        <f t="shared" si="285"/>
        <v>44835.439074074071</v>
      </c>
      <c r="S768">
        <f t="shared" si="286"/>
        <v>40</v>
      </c>
    </row>
    <row r="769" spans="1:19">
      <c r="A769" s="319">
        <v>44830.4453125</v>
      </c>
      <c r="B769" s="21" t="s">
        <v>228</v>
      </c>
      <c r="C769">
        <v>60</v>
      </c>
      <c r="D769">
        <v>0.78700000000000003</v>
      </c>
      <c r="E769">
        <v>5.8000000000000003E-2</v>
      </c>
      <c r="F769">
        <v>7.4</v>
      </c>
      <c r="G769">
        <v>86.7</v>
      </c>
      <c r="H769">
        <v>527</v>
      </c>
      <c r="I769" s="18">
        <f t="shared" si="290"/>
        <v>787</v>
      </c>
      <c r="J769" t="str">
        <f t="shared" si="296"/>
        <v>04</v>
      </c>
      <c r="K769" t="str">
        <f t="shared" si="292"/>
        <v>J</v>
      </c>
      <c r="L769" t="str">
        <f t="shared" si="293"/>
        <v>C</v>
      </c>
      <c r="M769" t="str">
        <f t="shared" si="291"/>
        <v>03</v>
      </c>
      <c r="N769" t="str">
        <f t="shared" si="294"/>
        <v>F</v>
      </c>
      <c r="O769" s="20">
        <f>VLOOKUP(raw!M769,master!$B$2:$D$17,3,FALSE)</f>
        <v>44781</v>
      </c>
      <c r="P769">
        <f t="shared" si="288"/>
        <v>7</v>
      </c>
      <c r="Q769" s="21">
        <f t="shared" si="295"/>
        <v>4</v>
      </c>
      <c r="R769" s="209">
        <f t="shared" si="285"/>
        <v>44835.4453125</v>
      </c>
      <c r="S769">
        <f t="shared" si="286"/>
        <v>40</v>
      </c>
    </row>
    <row r="770" spans="1:19">
      <c r="A770" s="319">
        <v>44830.451527777775</v>
      </c>
      <c r="B770" s="21" t="s">
        <v>229</v>
      </c>
      <c r="C770">
        <v>60</v>
      </c>
      <c r="D770">
        <v>0.79100000000000004</v>
      </c>
      <c r="E770">
        <v>6.7000000000000004E-2</v>
      </c>
      <c r="F770">
        <v>8.5</v>
      </c>
      <c r="G770">
        <v>83.3</v>
      </c>
      <c r="H770">
        <v>528</v>
      </c>
      <c r="I770" s="18">
        <f t="shared" si="290"/>
        <v>791</v>
      </c>
      <c r="J770" t="str">
        <f t="shared" si="296"/>
        <v>03</v>
      </c>
      <c r="K770" t="str">
        <f t="shared" si="292"/>
        <v>J</v>
      </c>
      <c r="L770" t="str">
        <f t="shared" si="293"/>
        <v>C</v>
      </c>
      <c r="M770" t="str">
        <f t="shared" si="291"/>
        <v>03</v>
      </c>
      <c r="N770" t="str">
        <f t="shared" si="294"/>
        <v>F</v>
      </c>
      <c r="O770" s="20">
        <f>VLOOKUP(raw!M770,master!$B$2:$D$17,3,FALSE)</f>
        <v>44781</v>
      </c>
      <c r="P770">
        <f t="shared" si="288"/>
        <v>7</v>
      </c>
      <c r="Q770" s="21">
        <f t="shared" si="295"/>
        <v>3</v>
      </c>
      <c r="R770" s="209">
        <f t="shared" si="285"/>
        <v>44835.451527777775</v>
      </c>
      <c r="S770">
        <f t="shared" si="286"/>
        <v>40</v>
      </c>
    </row>
    <row r="771" spans="1:19">
      <c r="A771" s="319">
        <v>44830.457777777781</v>
      </c>
      <c r="B771" s="21" t="s">
        <v>230</v>
      </c>
      <c r="C771">
        <v>60</v>
      </c>
      <c r="D771">
        <v>0.81599999999999995</v>
      </c>
      <c r="E771">
        <v>6.8000000000000005E-2</v>
      </c>
      <c r="F771">
        <v>8.4</v>
      </c>
      <c r="G771">
        <v>81.7</v>
      </c>
      <c r="H771">
        <v>459</v>
      </c>
      <c r="I771" s="18">
        <f t="shared" si="290"/>
        <v>816</v>
      </c>
      <c r="J771" t="str">
        <f t="shared" si="296"/>
        <v>02</v>
      </c>
      <c r="K771" t="str">
        <f t="shared" si="292"/>
        <v>J</v>
      </c>
      <c r="L771" t="str">
        <f t="shared" si="293"/>
        <v>C</v>
      </c>
      <c r="M771" t="str">
        <f t="shared" si="291"/>
        <v>03</v>
      </c>
      <c r="N771" t="str">
        <f t="shared" si="294"/>
        <v>F</v>
      </c>
      <c r="O771" s="20">
        <f>VLOOKUP(raw!M771,master!$B$2:$D$17,3,FALSE)</f>
        <v>44781</v>
      </c>
      <c r="P771">
        <f t="shared" si="288"/>
        <v>7</v>
      </c>
      <c r="Q771" s="21">
        <f t="shared" si="295"/>
        <v>2</v>
      </c>
      <c r="R771" s="209">
        <f t="shared" si="285"/>
        <v>44835.457777777781</v>
      </c>
      <c r="S771">
        <f t="shared" si="286"/>
        <v>40</v>
      </c>
    </row>
    <row r="772" spans="1:19">
      <c r="A772" s="319">
        <v>44830.464618055557</v>
      </c>
      <c r="B772" s="21" t="s">
        <v>231</v>
      </c>
      <c r="C772">
        <v>60</v>
      </c>
      <c r="D772">
        <v>0.82799999999999996</v>
      </c>
      <c r="E772">
        <v>0.06</v>
      </c>
      <c r="F772">
        <v>7.3</v>
      </c>
      <c r="G772">
        <v>86.7</v>
      </c>
      <c r="H772">
        <v>517</v>
      </c>
      <c r="I772" s="18">
        <f t="shared" si="290"/>
        <v>828</v>
      </c>
      <c r="J772" t="str">
        <f t="shared" si="296"/>
        <v>01</v>
      </c>
      <c r="K772" t="str">
        <f t="shared" si="292"/>
        <v>J</v>
      </c>
      <c r="L772" t="str">
        <f t="shared" si="293"/>
        <v>C</v>
      </c>
      <c r="M772" t="str">
        <f t="shared" si="291"/>
        <v>03</v>
      </c>
      <c r="N772" t="str">
        <f t="shared" si="294"/>
        <v>F</v>
      </c>
      <c r="O772" s="20">
        <f>VLOOKUP(raw!M772,master!$B$2:$D$17,3,FALSE)</f>
        <v>44781</v>
      </c>
      <c r="P772">
        <f t="shared" si="288"/>
        <v>7</v>
      </c>
      <c r="Q772" s="21">
        <f t="shared" si="295"/>
        <v>1</v>
      </c>
      <c r="R772" s="209">
        <f t="shared" ref="R772:R835" si="297">A772-WEEKDAY(A772)+7</f>
        <v>44835.464618055557</v>
      </c>
      <c r="S772">
        <f t="shared" ref="S772:S835" si="298">WEEKNUM(R772)</f>
        <v>40</v>
      </c>
    </row>
    <row r="773" spans="1:19">
      <c r="A773" s="319">
        <v>44830.345752314817</v>
      </c>
      <c r="B773" s="21" t="s">
        <v>521</v>
      </c>
      <c r="C773">
        <v>20</v>
      </c>
      <c r="D773">
        <v>1.099</v>
      </c>
      <c r="E773">
        <v>0.11799999999999999</v>
      </c>
      <c r="F773">
        <v>10.8</v>
      </c>
      <c r="G773">
        <v>65</v>
      </c>
      <c r="H773">
        <v>436</v>
      </c>
      <c r="I773" s="18">
        <f t="shared" si="290"/>
        <v>1099</v>
      </c>
      <c r="J773" t="str">
        <f t="shared" si="296"/>
        <v>01</v>
      </c>
      <c r="K773" t="str">
        <f t="shared" si="292"/>
        <v>J</v>
      </c>
      <c r="L773" t="str">
        <f t="shared" si="293"/>
        <v>C</v>
      </c>
      <c r="M773" t="str">
        <f t="shared" si="291"/>
        <v>03</v>
      </c>
      <c r="N773" t="str">
        <f t="shared" si="294"/>
        <v>M</v>
      </c>
      <c r="O773" s="20">
        <f>VLOOKUP(raw!M773,master!$B$2:$D$17,3,FALSE)</f>
        <v>44781</v>
      </c>
      <c r="P773">
        <f t="shared" si="288"/>
        <v>7</v>
      </c>
      <c r="Q773" s="21">
        <f t="shared" ref="Q773:Q794" si="299">VALUE(J773)</f>
        <v>1</v>
      </c>
      <c r="R773" s="209">
        <f t="shared" si="297"/>
        <v>44835.345752314817</v>
      </c>
      <c r="S773">
        <f t="shared" si="298"/>
        <v>40</v>
      </c>
    </row>
    <row r="774" spans="1:19">
      <c r="A774" s="319">
        <v>44830.348645833335</v>
      </c>
      <c r="B774" s="21" t="s">
        <v>210</v>
      </c>
      <c r="C774">
        <v>20</v>
      </c>
      <c r="D774">
        <v>1.1859999999999999</v>
      </c>
      <c r="E774">
        <v>0.107</v>
      </c>
      <c r="F774">
        <v>9.1</v>
      </c>
      <c r="G774">
        <v>75</v>
      </c>
      <c r="H774">
        <v>456</v>
      </c>
      <c r="I774" s="18">
        <f t="shared" si="290"/>
        <v>1186</v>
      </c>
      <c r="J774" t="str">
        <f t="shared" si="296"/>
        <v>02</v>
      </c>
      <c r="K774" t="str">
        <f t="shared" si="292"/>
        <v>J</v>
      </c>
      <c r="L774" t="str">
        <f t="shared" si="293"/>
        <v>C</v>
      </c>
      <c r="M774" t="str">
        <f t="shared" si="291"/>
        <v>03</v>
      </c>
      <c r="N774" t="str">
        <f t="shared" si="294"/>
        <v>M</v>
      </c>
      <c r="O774" s="20">
        <f>VLOOKUP(raw!M774,master!$B$2:$D$17,3,FALSE)</f>
        <v>44781</v>
      </c>
      <c r="P774">
        <f t="shared" si="288"/>
        <v>7</v>
      </c>
      <c r="Q774" s="21">
        <f t="shared" si="299"/>
        <v>2</v>
      </c>
      <c r="R774" s="209">
        <f t="shared" si="297"/>
        <v>44835.348645833335</v>
      </c>
      <c r="S774">
        <f t="shared" si="298"/>
        <v>40</v>
      </c>
    </row>
    <row r="775" spans="1:19">
      <c r="A775" s="319">
        <v>44830.351956018516</v>
      </c>
      <c r="B775" s="21" t="s">
        <v>211</v>
      </c>
      <c r="C775">
        <v>21</v>
      </c>
      <c r="D775">
        <v>1.2569999999999999</v>
      </c>
      <c r="E775">
        <v>9.7000000000000003E-2</v>
      </c>
      <c r="F775">
        <v>7.7</v>
      </c>
      <c r="G775">
        <v>85.7</v>
      </c>
      <c r="H775">
        <v>369</v>
      </c>
      <c r="I775" s="18">
        <f t="shared" si="290"/>
        <v>1257</v>
      </c>
      <c r="J775" t="str">
        <f t="shared" si="296"/>
        <v>03</v>
      </c>
      <c r="K775" t="str">
        <f t="shared" si="292"/>
        <v>J</v>
      </c>
      <c r="L775" t="str">
        <f t="shared" si="293"/>
        <v>C</v>
      </c>
      <c r="M775" t="str">
        <f t="shared" si="291"/>
        <v>03</v>
      </c>
      <c r="N775" t="str">
        <f t="shared" si="294"/>
        <v>M</v>
      </c>
      <c r="O775" s="20">
        <f>VLOOKUP(raw!M775,master!$B$2:$D$17,3,FALSE)</f>
        <v>44781</v>
      </c>
      <c r="P775">
        <f t="shared" si="288"/>
        <v>7</v>
      </c>
      <c r="Q775" s="21">
        <f t="shared" si="299"/>
        <v>3</v>
      </c>
      <c r="R775" s="209">
        <f t="shared" si="297"/>
        <v>44835.351956018516</v>
      </c>
      <c r="S775">
        <f t="shared" si="298"/>
        <v>40</v>
      </c>
    </row>
    <row r="776" spans="1:19">
      <c r="A776" s="319">
        <v>44830.355324074073</v>
      </c>
      <c r="B776" s="21" t="s">
        <v>212</v>
      </c>
      <c r="C776">
        <v>20</v>
      </c>
      <c r="D776">
        <v>1.143</v>
      </c>
      <c r="E776">
        <v>8.2000000000000003E-2</v>
      </c>
      <c r="F776">
        <v>7.2</v>
      </c>
      <c r="G776">
        <v>90</v>
      </c>
      <c r="H776">
        <v>429</v>
      </c>
      <c r="I776" s="18">
        <f t="shared" si="290"/>
        <v>1143</v>
      </c>
      <c r="J776" t="str">
        <f t="shared" si="296"/>
        <v>04</v>
      </c>
      <c r="K776" t="str">
        <f t="shared" si="292"/>
        <v>J</v>
      </c>
      <c r="L776" t="str">
        <f t="shared" si="293"/>
        <v>C</v>
      </c>
      <c r="M776" t="str">
        <f t="shared" si="291"/>
        <v>03</v>
      </c>
      <c r="N776" t="str">
        <f t="shared" si="294"/>
        <v>M</v>
      </c>
      <c r="O776" s="20">
        <f>VLOOKUP(raw!M776,master!$B$2:$D$17,3,FALSE)</f>
        <v>44781</v>
      </c>
      <c r="P776">
        <f t="shared" si="288"/>
        <v>7</v>
      </c>
      <c r="Q776" s="21">
        <f t="shared" si="299"/>
        <v>4</v>
      </c>
      <c r="R776" s="209">
        <f t="shared" si="297"/>
        <v>44835.355324074073</v>
      </c>
      <c r="S776">
        <f t="shared" si="298"/>
        <v>40</v>
      </c>
    </row>
    <row r="777" spans="1:19">
      <c r="A777" s="319">
        <v>44830.35837962963</v>
      </c>
      <c r="B777" s="21" t="s">
        <v>213</v>
      </c>
      <c r="C777">
        <v>21</v>
      </c>
      <c r="D777">
        <v>1.2270000000000001</v>
      </c>
      <c r="E777">
        <v>9.9000000000000005E-2</v>
      </c>
      <c r="F777">
        <v>8.1</v>
      </c>
      <c r="G777">
        <v>76.2</v>
      </c>
      <c r="H777">
        <v>485</v>
      </c>
      <c r="I777" s="18">
        <f t="shared" si="290"/>
        <v>1227</v>
      </c>
      <c r="J777" t="str">
        <f t="shared" si="296"/>
        <v>05</v>
      </c>
      <c r="K777" t="str">
        <f t="shared" si="292"/>
        <v>J</v>
      </c>
      <c r="L777" t="str">
        <f t="shared" si="293"/>
        <v>C</v>
      </c>
      <c r="M777" t="str">
        <f t="shared" si="291"/>
        <v>03</v>
      </c>
      <c r="N777" t="str">
        <f t="shared" si="294"/>
        <v>M</v>
      </c>
      <c r="O777" s="20">
        <f>VLOOKUP(raw!M777,master!$B$2:$D$17,3,FALSE)</f>
        <v>44781</v>
      </c>
      <c r="P777">
        <f t="shared" si="288"/>
        <v>7</v>
      </c>
      <c r="Q777" s="21">
        <f t="shared" si="299"/>
        <v>5</v>
      </c>
      <c r="R777" s="209">
        <f t="shared" si="297"/>
        <v>44835.35837962963</v>
      </c>
      <c r="S777">
        <f t="shared" si="298"/>
        <v>40</v>
      </c>
    </row>
    <row r="778" spans="1:19">
      <c r="A778" s="319">
        <v>44830.361041666663</v>
      </c>
      <c r="B778" s="21" t="s">
        <v>214</v>
      </c>
      <c r="C778">
        <v>20</v>
      </c>
      <c r="D778">
        <v>1.2050000000000001</v>
      </c>
      <c r="E778">
        <v>8.5000000000000006E-2</v>
      </c>
      <c r="F778">
        <v>7</v>
      </c>
      <c r="G778">
        <v>90</v>
      </c>
      <c r="H778">
        <v>447</v>
      </c>
      <c r="I778" s="18">
        <f t="shared" si="290"/>
        <v>1205</v>
      </c>
      <c r="J778" t="str">
        <f t="shared" si="296"/>
        <v>06</v>
      </c>
      <c r="K778" t="str">
        <f t="shared" si="292"/>
        <v>J</v>
      </c>
      <c r="L778" t="str">
        <f t="shared" si="293"/>
        <v>C</v>
      </c>
      <c r="M778" t="str">
        <f t="shared" si="291"/>
        <v>03</v>
      </c>
      <c r="N778" t="str">
        <f t="shared" si="294"/>
        <v>M</v>
      </c>
      <c r="O778" s="20">
        <f>VLOOKUP(raw!M778,master!$B$2:$D$17,3,FALSE)</f>
        <v>44781</v>
      </c>
      <c r="P778">
        <f t="shared" si="288"/>
        <v>7</v>
      </c>
      <c r="Q778" s="21">
        <f t="shared" si="299"/>
        <v>6</v>
      </c>
      <c r="R778" s="209">
        <f t="shared" si="297"/>
        <v>44835.361041666663</v>
      </c>
      <c r="S778">
        <f t="shared" si="298"/>
        <v>40</v>
      </c>
    </row>
    <row r="779" spans="1:19">
      <c r="A779" s="319">
        <v>44830.363912037035</v>
      </c>
      <c r="B779" s="21" t="s">
        <v>215</v>
      </c>
      <c r="C779">
        <v>20</v>
      </c>
      <c r="D779">
        <v>1.3380000000000001</v>
      </c>
      <c r="E779">
        <v>0.14699999999999999</v>
      </c>
      <c r="F779">
        <v>11</v>
      </c>
      <c r="G779">
        <v>75</v>
      </c>
      <c r="H779">
        <v>398</v>
      </c>
      <c r="I779" s="18">
        <f t="shared" si="290"/>
        <v>1338</v>
      </c>
      <c r="J779" t="str">
        <f t="shared" si="296"/>
        <v>07</v>
      </c>
      <c r="K779" t="str">
        <f t="shared" si="292"/>
        <v>J</v>
      </c>
      <c r="L779" t="str">
        <f t="shared" si="293"/>
        <v>C</v>
      </c>
      <c r="M779" t="str">
        <f t="shared" si="291"/>
        <v>03</v>
      </c>
      <c r="N779" t="str">
        <f t="shared" si="294"/>
        <v>M</v>
      </c>
      <c r="O779" s="20">
        <f>VLOOKUP(raw!M779,master!$B$2:$D$17,3,FALSE)</f>
        <v>44781</v>
      </c>
      <c r="P779">
        <f t="shared" si="288"/>
        <v>7</v>
      </c>
      <c r="Q779" s="21">
        <f t="shared" si="299"/>
        <v>7</v>
      </c>
      <c r="R779" s="209">
        <f t="shared" si="297"/>
        <v>44835.363912037035</v>
      </c>
      <c r="S779">
        <f t="shared" si="298"/>
        <v>40</v>
      </c>
    </row>
    <row r="780" spans="1:19">
      <c r="A780" s="319">
        <v>44830.54886574074</v>
      </c>
      <c r="B780" s="21" t="s">
        <v>238</v>
      </c>
      <c r="C780">
        <v>60</v>
      </c>
      <c r="D780">
        <v>0.86099999999999999</v>
      </c>
      <c r="E780">
        <v>5.8999999999999997E-2</v>
      </c>
      <c r="F780">
        <v>6.9</v>
      </c>
      <c r="G780">
        <v>86.7</v>
      </c>
      <c r="H780">
        <v>507</v>
      </c>
      <c r="I780" s="18">
        <f t="shared" si="290"/>
        <v>861</v>
      </c>
      <c r="J780" t="str">
        <f t="shared" si="296"/>
        <v>16</v>
      </c>
      <c r="K780" t="str">
        <f t="shared" si="292"/>
        <v>J</v>
      </c>
      <c r="L780" t="str">
        <f t="shared" si="293"/>
        <v>C</v>
      </c>
      <c r="M780" t="str">
        <f t="shared" si="291"/>
        <v>04</v>
      </c>
      <c r="N780" t="str">
        <f t="shared" si="294"/>
        <v>F</v>
      </c>
      <c r="O780" s="20">
        <f>VLOOKUP(raw!M780,master!$B$2:$D$17,3,FALSE)</f>
        <v>44781</v>
      </c>
      <c r="P780">
        <f t="shared" si="288"/>
        <v>7</v>
      </c>
      <c r="Q780" s="21">
        <f t="shared" si="299"/>
        <v>16</v>
      </c>
      <c r="R780" s="209">
        <f t="shared" si="297"/>
        <v>44835.54886574074</v>
      </c>
      <c r="S780">
        <f t="shared" si="298"/>
        <v>40</v>
      </c>
    </row>
    <row r="781" spans="1:19">
      <c r="A781" s="319">
        <v>44830.555532407408</v>
      </c>
      <c r="B781" s="21" t="s">
        <v>239</v>
      </c>
      <c r="C781">
        <v>60</v>
      </c>
      <c r="D781">
        <v>0.873</v>
      </c>
      <c r="E781">
        <v>6.6000000000000003E-2</v>
      </c>
      <c r="F781">
        <v>7.6</v>
      </c>
      <c r="G781">
        <v>85</v>
      </c>
      <c r="H781">
        <v>464</v>
      </c>
      <c r="I781" s="18">
        <f t="shared" si="290"/>
        <v>873</v>
      </c>
      <c r="J781" t="str">
        <f t="shared" si="296"/>
        <v>15</v>
      </c>
      <c r="K781" t="str">
        <f t="shared" si="292"/>
        <v>J</v>
      </c>
      <c r="L781" t="str">
        <f t="shared" si="293"/>
        <v>C</v>
      </c>
      <c r="M781" t="str">
        <f t="shared" si="291"/>
        <v>04</v>
      </c>
      <c r="N781" t="str">
        <f t="shared" si="294"/>
        <v>F</v>
      </c>
      <c r="O781" s="20">
        <f>VLOOKUP(raw!M781,master!$B$2:$D$17,3,FALSE)</f>
        <v>44781</v>
      </c>
      <c r="P781">
        <f t="shared" si="288"/>
        <v>7</v>
      </c>
      <c r="Q781" s="21">
        <f t="shared" si="299"/>
        <v>15</v>
      </c>
      <c r="R781" s="209">
        <f t="shared" si="297"/>
        <v>44835.555532407408</v>
      </c>
      <c r="S781">
        <f t="shared" si="298"/>
        <v>40</v>
      </c>
    </row>
    <row r="782" spans="1:19">
      <c r="A782" s="319">
        <v>44830.562754629631</v>
      </c>
      <c r="B782" s="21" t="s">
        <v>240</v>
      </c>
      <c r="C782">
        <v>60</v>
      </c>
      <c r="D782">
        <v>0.872</v>
      </c>
      <c r="E782">
        <v>6.7000000000000004E-2</v>
      </c>
      <c r="F782">
        <v>7.6</v>
      </c>
      <c r="G782">
        <v>81.7</v>
      </c>
      <c r="H782">
        <v>480</v>
      </c>
      <c r="I782" s="18">
        <f t="shared" si="290"/>
        <v>872</v>
      </c>
      <c r="J782" t="str">
        <f t="shared" si="296"/>
        <v>14</v>
      </c>
      <c r="K782" t="str">
        <f t="shared" si="292"/>
        <v>J</v>
      </c>
      <c r="L782" t="str">
        <f t="shared" si="293"/>
        <v>C</v>
      </c>
      <c r="M782" t="str">
        <f t="shared" si="291"/>
        <v>04</v>
      </c>
      <c r="N782" t="str">
        <f t="shared" si="294"/>
        <v>F</v>
      </c>
      <c r="O782" s="20">
        <f>VLOOKUP(raw!M782,master!$B$2:$D$17,3,FALSE)</f>
        <v>44781</v>
      </c>
      <c r="P782">
        <f t="shared" si="288"/>
        <v>7</v>
      </c>
      <c r="Q782" s="21">
        <f t="shared" si="299"/>
        <v>14</v>
      </c>
      <c r="R782" s="209">
        <f t="shared" si="297"/>
        <v>44835.562754629631</v>
      </c>
      <c r="S782">
        <f t="shared" si="298"/>
        <v>40</v>
      </c>
    </row>
    <row r="783" spans="1:19">
      <c r="A783" s="319">
        <v>44830.569548611114</v>
      </c>
      <c r="B783" s="21" t="s">
        <v>241</v>
      </c>
      <c r="C783">
        <v>60</v>
      </c>
      <c r="D783">
        <v>0.86199999999999999</v>
      </c>
      <c r="E783">
        <v>5.3999999999999999E-2</v>
      </c>
      <c r="F783">
        <v>6.3</v>
      </c>
      <c r="G783">
        <v>90</v>
      </c>
      <c r="H783">
        <v>469</v>
      </c>
      <c r="I783" s="18">
        <f t="shared" si="290"/>
        <v>862</v>
      </c>
      <c r="J783" t="str">
        <f t="shared" si="296"/>
        <v>13</v>
      </c>
      <c r="K783" t="str">
        <f t="shared" si="292"/>
        <v>J</v>
      </c>
      <c r="L783" t="str">
        <f t="shared" si="293"/>
        <v>C</v>
      </c>
      <c r="M783" t="str">
        <f t="shared" si="291"/>
        <v>04</v>
      </c>
      <c r="N783" t="str">
        <f t="shared" si="294"/>
        <v>F</v>
      </c>
      <c r="O783" s="20">
        <f>VLOOKUP(raw!M783,master!$B$2:$D$17,3,FALSE)</f>
        <v>44781</v>
      </c>
      <c r="P783">
        <f t="shared" si="288"/>
        <v>7</v>
      </c>
      <c r="Q783" s="21">
        <f t="shared" si="299"/>
        <v>13</v>
      </c>
      <c r="R783" s="209">
        <f t="shared" si="297"/>
        <v>44835.569548611114</v>
      </c>
      <c r="S783">
        <f t="shared" si="298"/>
        <v>40</v>
      </c>
    </row>
    <row r="784" spans="1:19">
      <c r="A784" s="319">
        <v>44830.576377314814</v>
      </c>
      <c r="B784" s="21" t="s">
        <v>242</v>
      </c>
      <c r="C784">
        <v>60</v>
      </c>
      <c r="D784">
        <v>0.86399999999999999</v>
      </c>
      <c r="E784">
        <v>5.8999999999999997E-2</v>
      </c>
      <c r="F784">
        <v>6.8</v>
      </c>
      <c r="G784">
        <v>86.7</v>
      </c>
      <c r="H784">
        <v>516</v>
      </c>
      <c r="I784" s="18">
        <f t="shared" si="290"/>
        <v>864</v>
      </c>
      <c r="J784" t="str">
        <f t="shared" si="296"/>
        <v>12</v>
      </c>
      <c r="K784" t="str">
        <f t="shared" si="292"/>
        <v>J</v>
      </c>
      <c r="L784" t="str">
        <f t="shared" si="293"/>
        <v>C</v>
      </c>
      <c r="M784" t="str">
        <f t="shared" si="291"/>
        <v>04</v>
      </c>
      <c r="N784" t="str">
        <f t="shared" si="294"/>
        <v>F</v>
      </c>
      <c r="O784" s="20">
        <f>VLOOKUP(raw!M784,master!$B$2:$D$17,3,FALSE)</f>
        <v>44781</v>
      </c>
      <c r="P784">
        <f t="shared" si="288"/>
        <v>7</v>
      </c>
      <c r="Q784" s="21">
        <f t="shared" si="299"/>
        <v>12</v>
      </c>
      <c r="R784" s="209">
        <f t="shared" si="297"/>
        <v>44835.576377314814</v>
      </c>
      <c r="S784">
        <f t="shared" si="298"/>
        <v>40</v>
      </c>
    </row>
    <row r="785" spans="1:19">
      <c r="A785" s="319">
        <v>44830.582870370374</v>
      </c>
      <c r="B785" s="21" t="s">
        <v>243</v>
      </c>
      <c r="C785">
        <v>60</v>
      </c>
      <c r="D785">
        <v>0.85399999999999998</v>
      </c>
      <c r="E785">
        <v>6.7000000000000004E-2</v>
      </c>
      <c r="F785">
        <v>7.9</v>
      </c>
      <c r="G785">
        <v>81.7</v>
      </c>
      <c r="H785">
        <v>501</v>
      </c>
      <c r="I785" s="18">
        <f t="shared" si="290"/>
        <v>854</v>
      </c>
      <c r="J785" t="str">
        <f t="shared" si="296"/>
        <v>11</v>
      </c>
      <c r="K785" t="str">
        <f t="shared" si="292"/>
        <v>J</v>
      </c>
      <c r="L785" t="str">
        <f t="shared" si="293"/>
        <v>C</v>
      </c>
      <c r="M785" t="str">
        <f t="shared" si="291"/>
        <v>04</v>
      </c>
      <c r="N785" t="str">
        <f t="shared" si="294"/>
        <v>F</v>
      </c>
      <c r="O785" s="20">
        <f>VLOOKUP(raw!M785,master!$B$2:$D$17,3,FALSE)</f>
        <v>44781</v>
      </c>
      <c r="P785">
        <f t="shared" si="288"/>
        <v>7</v>
      </c>
      <c r="Q785" s="21">
        <f t="shared" si="299"/>
        <v>11</v>
      </c>
      <c r="R785" s="209">
        <f t="shared" si="297"/>
        <v>44835.582870370374</v>
      </c>
      <c r="S785">
        <f t="shared" si="298"/>
        <v>40</v>
      </c>
    </row>
    <row r="786" spans="1:19">
      <c r="A786" s="319">
        <v>44830.589432870373</v>
      </c>
      <c r="B786" s="21" t="s">
        <v>244</v>
      </c>
      <c r="C786">
        <v>60</v>
      </c>
      <c r="D786">
        <v>0.83899999999999997</v>
      </c>
      <c r="E786">
        <v>7.4999999999999997E-2</v>
      </c>
      <c r="F786">
        <v>8.9</v>
      </c>
      <c r="G786">
        <v>66.7</v>
      </c>
      <c r="H786">
        <v>558</v>
      </c>
      <c r="I786" s="18">
        <f t="shared" si="290"/>
        <v>839</v>
      </c>
      <c r="J786" t="str">
        <f t="shared" si="296"/>
        <v>10</v>
      </c>
      <c r="K786" t="str">
        <f t="shared" si="292"/>
        <v>J</v>
      </c>
      <c r="L786" t="str">
        <f t="shared" si="293"/>
        <v>C</v>
      </c>
      <c r="M786" t="str">
        <f t="shared" si="291"/>
        <v>04</v>
      </c>
      <c r="N786" t="str">
        <f t="shared" si="294"/>
        <v>F</v>
      </c>
      <c r="O786" s="20">
        <f>VLOOKUP(raw!M786,master!$B$2:$D$17,3,FALSE)</f>
        <v>44781</v>
      </c>
      <c r="P786">
        <f t="shared" si="288"/>
        <v>7</v>
      </c>
      <c r="Q786" s="21">
        <f t="shared" si="299"/>
        <v>10</v>
      </c>
      <c r="R786" s="209">
        <f t="shared" si="297"/>
        <v>44835.589432870373</v>
      </c>
      <c r="S786">
        <f t="shared" si="298"/>
        <v>40</v>
      </c>
    </row>
    <row r="787" spans="1:19">
      <c r="A787" s="319">
        <v>44830.596076388887</v>
      </c>
      <c r="B787" s="21" t="s">
        <v>245</v>
      </c>
      <c r="C787">
        <v>60</v>
      </c>
      <c r="D787">
        <v>0.876</v>
      </c>
      <c r="E787">
        <v>9.0999999999999998E-2</v>
      </c>
      <c r="F787">
        <v>10.4</v>
      </c>
      <c r="G787">
        <v>68.3</v>
      </c>
      <c r="H787">
        <v>516</v>
      </c>
      <c r="I787" s="18">
        <f t="shared" si="290"/>
        <v>876</v>
      </c>
      <c r="J787" t="str">
        <f t="shared" si="296"/>
        <v>09</v>
      </c>
      <c r="K787" t="str">
        <f t="shared" si="292"/>
        <v>J</v>
      </c>
      <c r="L787" t="str">
        <f t="shared" si="293"/>
        <v>C</v>
      </c>
      <c r="M787" t="str">
        <f t="shared" si="291"/>
        <v>04</v>
      </c>
      <c r="N787" t="str">
        <f t="shared" si="294"/>
        <v>F</v>
      </c>
      <c r="O787" s="20">
        <f>VLOOKUP(raw!M787,master!$B$2:$D$17,3,FALSE)</f>
        <v>44781</v>
      </c>
      <c r="P787">
        <f t="shared" si="288"/>
        <v>7</v>
      </c>
      <c r="Q787" s="21">
        <f t="shared" si="299"/>
        <v>9</v>
      </c>
      <c r="R787" s="209">
        <f t="shared" si="297"/>
        <v>44835.596076388887</v>
      </c>
      <c r="S787">
        <f t="shared" si="298"/>
        <v>40</v>
      </c>
    </row>
    <row r="788" spans="1:19">
      <c r="A788" s="319">
        <v>44830.602662037039</v>
      </c>
      <c r="B788" s="21" t="s">
        <v>246</v>
      </c>
      <c r="C788">
        <v>60</v>
      </c>
      <c r="D788">
        <v>0.94099999999999995</v>
      </c>
      <c r="E788">
        <v>6.3E-2</v>
      </c>
      <c r="F788">
        <v>6.7</v>
      </c>
      <c r="G788">
        <v>86.7</v>
      </c>
      <c r="H788">
        <v>501</v>
      </c>
      <c r="I788" s="18">
        <f t="shared" si="290"/>
        <v>941</v>
      </c>
      <c r="J788" t="str">
        <f t="shared" si="296"/>
        <v>08</v>
      </c>
      <c r="K788" t="str">
        <f t="shared" si="292"/>
        <v>J</v>
      </c>
      <c r="L788" t="str">
        <f t="shared" si="293"/>
        <v>C</v>
      </c>
      <c r="M788" t="str">
        <f t="shared" si="291"/>
        <v>04</v>
      </c>
      <c r="N788" t="str">
        <f t="shared" si="294"/>
        <v>F</v>
      </c>
      <c r="O788" s="20">
        <f>VLOOKUP(raw!M788,master!$B$2:$D$17,3,FALSE)</f>
        <v>44781</v>
      </c>
      <c r="P788">
        <f t="shared" si="288"/>
        <v>7</v>
      </c>
      <c r="Q788" s="21">
        <f t="shared" si="299"/>
        <v>8</v>
      </c>
      <c r="R788" s="209">
        <f t="shared" si="297"/>
        <v>44835.602662037039</v>
      </c>
      <c r="S788">
        <f t="shared" si="298"/>
        <v>40</v>
      </c>
    </row>
    <row r="789" spans="1:19">
      <c r="A789" s="319">
        <v>44830.609467592592</v>
      </c>
      <c r="B789" s="21" t="s">
        <v>247</v>
      </c>
      <c r="C789">
        <v>60</v>
      </c>
      <c r="D789">
        <v>0.92500000000000004</v>
      </c>
      <c r="E789">
        <v>8.5999999999999993E-2</v>
      </c>
      <c r="F789">
        <v>9.3000000000000007</v>
      </c>
      <c r="G789">
        <v>81.7</v>
      </c>
      <c r="H789">
        <v>513</v>
      </c>
      <c r="I789" s="18">
        <f t="shared" si="290"/>
        <v>925</v>
      </c>
      <c r="J789" t="str">
        <f t="shared" si="296"/>
        <v>07</v>
      </c>
      <c r="K789" t="str">
        <f t="shared" si="292"/>
        <v>J</v>
      </c>
      <c r="L789" t="str">
        <f t="shared" si="293"/>
        <v>C</v>
      </c>
      <c r="M789" t="str">
        <f t="shared" si="291"/>
        <v>04</v>
      </c>
      <c r="N789" t="str">
        <f t="shared" si="294"/>
        <v>F</v>
      </c>
      <c r="O789" s="20">
        <f>VLOOKUP(raw!M789,master!$B$2:$D$17,3,FALSE)</f>
        <v>44781</v>
      </c>
      <c r="P789">
        <f t="shared" si="288"/>
        <v>7</v>
      </c>
      <c r="Q789" s="21">
        <f t="shared" si="299"/>
        <v>7</v>
      </c>
      <c r="R789" s="209">
        <f t="shared" si="297"/>
        <v>44835.609467592592</v>
      </c>
      <c r="S789">
        <f t="shared" si="298"/>
        <v>40</v>
      </c>
    </row>
    <row r="790" spans="1:19">
      <c r="A790" s="319">
        <v>44830.616087962961</v>
      </c>
      <c r="B790" s="21" t="s">
        <v>248</v>
      </c>
      <c r="C790">
        <v>60</v>
      </c>
      <c r="D790">
        <v>0.752</v>
      </c>
      <c r="E790">
        <v>7.4999999999999997E-2</v>
      </c>
      <c r="F790">
        <v>10</v>
      </c>
      <c r="G790">
        <v>65</v>
      </c>
      <c r="H790">
        <v>522</v>
      </c>
      <c r="I790" s="18">
        <f t="shared" si="290"/>
        <v>752</v>
      </c>
      <c r="J790" t="str">
        <f t="shared" si="296"/>
        <v>06</v>
      </c>
      <c r="K790" t="str">
        <f t="shared" si="292"/>
        <v>J</v>
      </c>
      <c r="L790" t="str">
        <f t="shared" si="293"/>
        <v>C</v>
      </c>
      <c r="M790" t="str">
        <f t="shared" si="291"/>
        <v>04</v>
      </c>
      <c r="N790" t="str">
        <f t="shared" si="294"/>
        <v>F</v>
      </c>
      <c r="O790" s="20">
        <f>VLOOKUP(raw!M790,master!$B$2:$D$17,3,FALSE)</f>
        <v>44781</v>
      </c>
      <c r="P790">
        <f t="shared" ref="P790:P853" si="300">INT((A790-O790)/7)</f>
        <v>7</v>
      </c>
      <c r="Q790" s="21">
        <f t="shared" si="299"/>
        <v>6</v>
      </c>
      <c r="R790" s="209">
        <f t="shared" si="297"/>
        <v>44835.616087962961</v>
      </c>
      <c r="S790">
        <f t="shared" si="298"/>
        <v>40</v>
      </c>
    </row>
    <row r="791" spans="1:19">
      <c r="A791" s="319">
        <v>44830.622499999998</v>
      </c>
      <c r="B791" s="21" t="s">
        <v>249</v>
      </c>
      <c r="C791">
        <v>60</v>
      </c>
      <c r="D791">
        <v>0.8</v>
      </c>
      <c r="E791">
        <v>6.9000000000000006E-2</v>
      </c>
      <c r="F791">
        <v>8.6999999999999993</v>
      </c>
      <c r="G791">
        <v>71.7</v>
      </c>
      <c r="H791">
        <v>471</v>
      </c>
      <c r="I791" s="18">
        <f t="shared" si="290"/>
        <v>800</v>
      </c>
      <c r="J791" t="str">
        <f t="shared" si="296"/>
        <v>05</v>
      </c>
      <c r="K791" t="str">
        <f t="shared" si="292"/>
        <v>J</v>
      </c>
      <c r="L791" t="str">
        <f t="shared" si="293"/>
        <v>C</v>
      </c>
      <c r="M791" t="str">
        <f t="shared" si="291"/>
        <v>04</v>
      </c>
      <c r="N791" t="str">
        <f t="shared" si="294"/>
        <v>F</v>
      </c>
      <c r="O791" s="20">
        <f>VLOOKUP(raw!M791,master!$B$2:$D$17,3,FALSE)</f>
        <v>44781</v>
      </c>
      <c r="P791">
        <f t="shared" si="300"/>
        <v>7</v>
      </c>
      <c r="Q791" s="21">
        <f t="shared" si="299"/>
        <v>5</v>
      </c>
      <c r="R791" s="209">
        <f t="shared" si="297"/>
        <v>44835.622499999998</v>
      </c>
      <c r="S791">
        <f t="shared" si="298"/>
        <v>40</v>
      </c>
    </row>
    <row r="792" spans="1:19">
      <c r="A792" s="319">
        <v>44830.629432870373</v>
      </c>
      <c r="B792" s="21" t="s">
        <v>250</v>
      </c>
      <c r="C792">
        <v>60</v>
      </c>
      <c r="D792">
        <v>0.82399999999999995</v>
      </c>
      <c r="E792">
        <v>5.8999999999999997E-2</v>
      </c>
      <c r="F792">
        <v>7.1</v>
      </c>
      <c r="G792">
        <v>85</v>
      </c>
      <c r="H792">
        <v>479</v>
      </c>
      <c r="I792" s="18">
        <f t="shared" si="290"/>
        <v>824</v>
      </c>
      <c r="J792" t="str">
        <f t="shared" si="296"/>
        <v>04</v>
      </c>
      <c r="K792" t="str">
        <f t="shared" si="292"/>
        <v>J</v>
      </c>
      <c r="L792" t="str">
        <f t="shared" si="293"/>
        <v>C</v>
      </c>
      <c r="M792" t="str">
        <f t="shared" si="291"/>
        <v>04</v>
      </c>
      <c r="N792" t="str">
        <f t="shared" si="294"/>
        <v>F</v>
      </c>
      <c r="O792" s="20">
        <f>VLOOKUP(raw!M792,master!$B$2:$D$17,3,FALSE)</f>
        <v>44781</v>
      </c>
      <c r="P792">
        <f t="shared" si="300"/>
        <v>7</v>
      </c>
      <c r="Q792" s="21">
        <f t="shared" si="299"/>
        <v>4</v>
      </c>
      <c r="R792" s="209">
        <f t="shared" si="297"/>
        <v>44835.629432870373</v>
      </c>
      <c r="S792">
        <f t="shared" si="298"/>
        <v>40</v>
      </c>
    </row>
    <row r="793" spans="1:19">
      <c r="A793" s="319">
        <v>44830.636122685188</v>
      </c>
      <c r="B793" s="21" t="s">
        <v>251</v>
      </c>
      <c r="C793">
        <v>60</v>
      </c>
      <c r="D793">
        <v>0.80100000000000005</v>
      </c>
      <c r="E793">
        <v>5.5E-2</v>
      </c>
      <c r="F793">
        <v>6.8</v>
      </c>
      <c r="G793">
        <v>91.7</v>
      </c>
      <c r="H793">
        <v>519</v>
      </c>
      <c r="I793" s="18">
        <f t="shared" si="290"/>
        <v>801</v>
      </c>
      <c r="J793" t="str">
        <f t="shared" si="296"/>
        <v>03</v>
      </c>
      <c r="K793" t="str">
        <f t="shared" si="292"/>
        <v>J</v>
      </c>
      <c r="L793" t="str">
        <f t="shared" si="293"/>
        <v>C</v>
      </c>
      <c r="M793" t="str">
        <f t="shared" si="291"/>
        <v>04</v>
      </c>
      <c r="N793" t="str">
        <f t="shared" si="294"/>
        <v>F</v>
      </c>
      <c r="O793" s="20">
        <f>VLOOKUP(raw!M793,master!$B$2:$D$17,3,FALSE)</f>
        <v>44781</v>
      </c>
      <c r="P793">
        <f t="shared" si="300"/>
        <v>7</v>
      </c>
      <c r="Q793" s="21">
        <f t="shared" si="299"/>
        <v>3</v>
      </c>
      <c r="R793" s="209">
        <f t="shared" si="297"/>
        <v>44835.636122685188</v>
      </c>
      <c r="S793">
        <f t="shared" si="298"/>
        <v>40</v>
      </c>
    </row>
    <row r="794" spans="1:19">
      <c r="A794" s="319">
        <v>44830.642372685186</v>
      </c>
      <c r="B794" s="21" t="s">
        <v>252</v>
      </c>
      <c r="C794">
        <v>60</v>
      </c>
      <c r="D794">
        <v>0.78200000000000003</v>
      </c>
      <c r="E794">
        <v>6.2E-2</v>
      </c>
      <c r="F794">
        <v>7.9</v>
      </c>
      <c r="G794">
        <v>76.7</v>
      </c>
      <c r="H794">
        <v>518</v>
      </c>
      <c r="I794" s="18">
        <f t="shared" si="290"/>
        <v>782</v>
      </c>
      <c r="J794" t="str">
        <f t="shared" si="296"/>
        <v>02</v>
      </c>
      <c r="K794" t="str">
        <f t="shared" si="292"/>
        <v>J</v>
      </c>
      <c r="L794" t="str">
        <f t="shared" si="293"/>
        <v>C</v>
      </c>
      <c r="M794" t="str">
        <f t="shared" si="291"/>
        <v>04</v>
      </c>
      <c r="N794" t="str">
        <f t="shared" si="294"/>
        <v>F</v>
      </c>
      <c r="O794" s="20">
        <f>VLOOKUP(raw!M794,master!$B$2:$D$17,3,FALSE)</f>
        <v>44781</v>
      </c>
      <c r="P794">
        <f t="shared" si="300"/>
        <v>7</v>
      </c>
      <c r="Q794" s="21">
        <f t="shared" si="299"/>
        <v>2</v>
      </c>
      <c r="R794" s="209">
        <f t="shared" si="297"/>
        <v>44835.642372685186</v>
      </c>
      <c r="S794">
        <f t="shared" si="298"/>
        <v>40</v>
      </c>
    </row>
    <row r="795" spans="1:19">
      <c r="A795" s="319">
        <v>44830.648784722223</v>
      </c>
      <c r="B795" s="21" t="s">
        <v>253</v>
      </c>
      <c r="C795">
        <v>60</v>
      </c>
      <c r="D795">
        <v>0.80800000000000005</v>
      </c>
      <c r="E795">
        <v>6.6000000000000003E-2</v>
      </c>
      <c r="F795">
        <v>8.1999999999999993</v>
      </c>
      <c r="G795">
        <v>83.3</v>
      </c>
      <c r="H795">
        <v>508</v>
      </c>
      <c r="I795" s="18">
        <f t="shared" si="290"/>
        <v>808</v>
      </c>
      <c r="J795" t="str">
        <f t="shared" si="296"/>
        <v>01</v>
      </c>
      <c r="K795" t="str">
        <f t="shared" si="292"/>
        <v>J</v>
      </c>
      <c r="L795" t="str">
        <f t="shared" si="293"/>
        <v>C</v>
      </c>
      <c r="M795" t="str">
        <f t="shared" si="291"/>
        <v>04</v>
      </c>
      <c r="N795" t="str">
        <f t="shared" si="294"/>
        <v>F</v>
      </c>
      <c r="O795" s="20">
        <f>VLOOKUP(raw!M795,master!$B$2:$D$17,3,FALSE)</f>
        <v>44781</v>
      </c>
      <c r="P795">
        <f t="shared" si="300"/>
        <v>7</v>
      </c>
      <c r="Q795" s="21">
        <f t="shared" ref="Q795:Q799" si="301">VALUE(J795)</f>
        <v>1</v>
      </c>
      <c r="R795" s="209">
        <f t="shared" si="297"/>
        <v>44835.648784722223</v>
      </c>
      <c r="S795">
        <f t="shared" si="298"/>
        <v>40</v>
      </c>
    </row>
    <row r="796" spans="1:19">
      <c r="A796" s="319">
        <v>44830.530092592591</v>
      </c>
      <c r="B796" s="21" t="s">
        <v>232</v>
      </c>
      <c r="C796">
        <v>40</v>
      </c>
      <c r="D796">
        <v>1.091</v>
      </c>
      <c r="E796">
        <v>9.9000000000000005E-2</v>
      </c>
      <c r="F796">
        <v>9.1</v>
      </c>
      <c r="G796">
        <v>80</v>
      </c>
      <c r="H796">
        <v>410</v>
      </c>
      <c r="I796" s="18">
        <f t="shared" si="290"/>
        <v>1091</v>
      </c>
      <c r="J796" t="str">
        <f t="shared" si="296"/>
        <v>02</v>
      </c>
      <c r="K796" t="str">
        <f t="shared" si="292"/>
        <v>J</v>
      </c>
      <c r="L796" t="str">
        <f t="shared" si="293"/>
        <v>C</v>
      </c>
      <c r="M796" t="str">
        <f t="shared" si="291"/>
        <v>04</v>
      </c>
      <c r="N796" t="str">
        <f t="shared" si="294"/>
        <v>M</v>
      </c>
      <c r="O796" s="20">
        <f>VLOOKUP(raw!M796,master!$B$2:$D$17,3,FALSE)</f>
        <v>44781</v>
      </c>
      <c r="P796">
        <f t="shared" si="300"/>
        <v>7</v>
      </c>
      <c r="Q796" s="21">
        <f t="shared" si="301"/>
        <v>2</v>
      </c>
      <c r="R796" s="209">
        <f t="shared" si="297"/>
        <v>44835.530092592591</v>
      </c>
      <c r="S796">
        <f t="shared" si="298"/>
        <v>40</v>
      </c>
    </row>
    <row r="797" spans="1:19">
      <c r="A797" s="319">
        <v>44830.535046296296</v>
      </c>
      <c r="B797" s="21" t="s">
        <v>233</v>
      </c>
      <c r="C797">
        <v>21</v>
      </c>
      <c r="D797">
        <v>1.175</v>
      </c>
      <c r="E797">
        <v>0.11899999999999999</v>
      </c>
      <c r="F797">
        <v>10.1</v>
      </c>
      <c r="G797">
        <v>66.7</v>
      </c>
      <c r="H797">
        <v>525</v>
      </c>
      <c r="I797" s="18">
        <f t="shared" si="290"/>
        <v>1175</v>
      </c>
      <c r="J797" t="str">
        <f t="shared" si="296"/>
        <v>03</v>
      </c>
      <c r="K797" t="str">
        <f t="shared" si="292"/>
        <v>J</v>
      </c>
      <c r="L797" t="str">
        <f t="shared" si="293"/>
        <v>C</v>
      </c>
      <c r="M797" t="str">
        <f t="shared" si="291"/>
        <v>04</v>
      </c>
      <c r="N797" t="str">
        <f t="shared" si="294"/>
        <v>M</v>
      </c>
      <c r="O797" s="20">
        <f>VLOOKUP(raw!M797,master!$B$2:$D$17,3,FALSE)</f>
        <v>44781</v>
      </c>
      <c r="P797">
        <f t="shared" si="300"/>
        <v>7</v>
      </c>
      <c r="Q797" s="21">
        <f t="shared" si="301"/>
        <v>3</v>
      </c>
      <c r="R797" s="209">
        <f t="shared" si="297"/>
        <v>44835.535046296296</v>
      </c>
      <c r="S797">
        <f t="shared" si="298"/>
        <v>40</v>
      </c>
    </row>
    <row r="798" spans="1:19">
      <c r="A798" s="319">
        <v>44830.53765046296</v>
      </c>
      <c r="B798" s="21" t="s">
        <v>234</v>
      </c>
      <c r="C798">
        <v>20</v>
      </c>
      <c r="D798">
        <v>1.1040000000000001</v>
      </c>
      <c r="E798">
        <v>7.9000000000000001E-2</v>
      </c>
      <c r="F798">
        <v>7.1</v>
      </c>
      <c r="G798">
        <v>90</v>
      </c>
      <c r="H798">
        <v>468</v>
      </c>
      <c r="I798" s="18">
        <f t="shared" si="290"/>
        <v>1104</v>
      </c>
      <c r="J798" t="str">
        <f t="shared" si="296"/>
        <v>04</v>
      </c>
      <c r="K798" t="str">
        <f t="shared" si="292"/>
        <v>J</v>
      </c>
      <c r="L798" t="str">
        <f t="shared" si="293"/>
        <v>C</v>
      </c>
      <c r="M798" t="str">
        <f t="shared" si="291"/>
        <v>04</v>
      </c>
      <c r="N798" t="str">
        <f t="shared" si="294"/>
        <v>M</v>
      </c>
      <c r="O798" s="20">
        <f>VLOOKUP(raw!M798,master!$B$2:$D$17,3,FALSE)</f>
        <v>44781</v>
      </c>
      <c r="P798">
        <f t="shared" si="300"/>
        <v>7</v>
      </c>
      <c r="Q798" s="21">
        <f t="shared" si="301"/>
        <v>4</v>
      </c>
      <c r="R798" s="209">
        <f t="shared" si="297"/>
        <v>44835.53765046296</v>
      </c>
      <c r="S798">
        <f t="shared" si="298"/>
        <v>40</v>
      </c>
    </row>
    <row r="799" spans="1:19">
      <c r="A799" s="319">
        <v>44830.540219907409</v>
      </c>
      <c r="B799" s="21" t="s">
        <v>235</v>
      </c>
      <c r="C799">
        <v>20</v>
      </c>
      <c r="D799">
        <v>1.2749999999999999</v>
      </c>
      <c r="E799">
        <v>0.13700000000000001</v>
      </c>
      <c r="F799">
        <v>10.7</v>
      </c>
      <c r="G799">
        <v>65</v>
      </c>
      <c r="H799">
        <v>480</v>
      </c>
      <c r="I799" s="18">
        <f t="shared" si="290"/>
        <v>1275</v>
      </c>
      <c r="J799" t="str">
        <f t="shared" si="296"/>
        <v>05</v>
      </c>
      <c r="K799" t="str">
        <f t="shared" si="292"/>
        <v>J</v>
      </c>
      <c r="L799" t="str">
        <f t="shared" si="293"/>
        <v>C</v>
      </c>
      <c r="M799" t="str">
        <f t="shared" si="291"/>
        <v>04</v>
      </c>
      <c r="N799" t="str">
        <f t="shared" si="294"/>
        <v>M</v>
      </c>
      <c r="O799" s="20">
        <f>VLOOKUP(raw!M799,master!$B$2:$D$17,3,FALSE)</f>
        <v>44781</v>
      </c>
      <c r="P799">
        <f t="shared" si="300"/>
        <v>7</v>
      </c>
      <c r="Q799" s="21">
        <f t="shared" si="301"/>
        <v>5</v>
      </c>
      <c r="R799" s="209">
        <f t="shared" si="297"/>
        <v>44835.540219907409</v>
      </c>
      <c r="S799">
        <f t="shared" si="298"/>
        <v>40</v>
      </c>
    </row>
    <row r="800" spans="1:19">
      <c r="A800" s="319">
        <v>44830.54277777778</v>
      </c>
      <c r="B800" s="21" t="s">
        <v>236</v>
      </c>
      <c r="C800">
        <v>21</v>
      </c>
      <c r="D800">
        <v>1.3120000000000001</v>
      </c>
      <c r="E800">
        <v>0.112</v>
      </c>
      <c r="F800">
        <v>8.5</v>
      </c>
      <c r="G800">
        <v>81</v>
      </c>
      <c r="H800">
        <v>394</v>
      </c>
      <c r="I800" s="18">
        <f t="shared" si="290"/>
        <v>1312</v>
      </c>
      <c r="J800" t="str">
        <f t="shared" si="296"/>
        <v>06</v>
      </c>
      <c r="K800" t="str">
        <f t="shared" si="292"/>
        <v>J</v>
      </c>
      <c r="L800" t="str">
        <f t="shared" si="293"/>
        <v>C</v>
      </c>
      <c r="M800" t="str">
        <f t="shared" si="291"/>
        <v>04</v>
      </c>
      <c r="N800" t="str">
        <f t="shared" si="294"/>
        <v>M</v>
      </c>
      <c r="O800" s="20">
        <f>VLOOKUP(raw!M800,master!$B$2:$D$17,3,FALSE)</f>
        <v>44781</v>
      </c>
      <c r="P800">
        <f t="shared" si="300"/>
        <v>7</v>
      </c>
      <c r="Q800" s="21">
        <f t="shared" ref="Q800:Q821" si="302">VALUE(J800)</f>
        <v>6</v>
      </c>
      <c r="R800" s="209">
        <f t="shared" si="297"/>
        <v>44835.54277777778</v>
      </c>
      <c r="S800">
        <f t="shared" si="298"/>
        <v>40</v>
      </c>
    </row>
    <row r="801" spans="1:19">
      <c r="A801" s="319">
        <v>44830.545601851853</v>
      </c>
      <c r="B801" s="21" t="s">
        <v>237</v>
      </c>
      <c r="C801">
        <v>20</v>
      </c>
      <c r="D801">
        <v>1.22</v>
      </c>
      <c r="E801">
        <v>0.121</v>
      </c>
      <c r="F801">
        <v>9.9</v>
      </c>
      <c r="G801">
        <v>70</v>
      </c>
      <c r="H801">
        <v>416</v>
      </c>
      <c r="I801" s="18">
        <f t="shared" si="290"/>
        <v>1220</v>
      </c>
      <c r="J801" t="str">
        <f t="shared" si="296"/>
        <v>07</v>
      </c>
      <c r="K801" t="str">
        <f t="shared" si="292"/>
        <v>J</v>
      </c>
      <c r="L801" t="str">
        <f t="shared" si="293"/>
        <v>C</v>
      </c>
      <c r="M801" t="str">
        <f t="shared" si="291"/>
        <v>04</v>
      </c>
      <c r="N801" t="str">
        <f t="shared" si="294"/>
        <v>M</v>
      </c>
      <c r="O801" s="20">
        <f>VLOOKUP(raw!M801,master!$B$2:$D$17,3,FALSE)</f>
        <v>44781</v>
      </c>
      <c r="P801">
        <f t="shared" si="300"/>
        <v>7</v>
      </c>
      <c r="Q801" s="21">
        <f t="shared" si="302"/>
        <v>7</v>
      </c>
      <c r="R801" s="209">
        <f t="shared" si="297"/>
        <v>44835.545601851853</v>
      </c>
      <c r="S801">
        <f t="shared" si="298"/>
        <v>40</v>
      </c>
    </row>
    <row r="802" spans="1:19">
      <c r="A802" s="319">
        <v>44830.348900462966</v>
      </c>
      <c r="B802" s="21" t="s">
        <v>327</v>
      </c>
      <c r="C802">
        <v>60</v>
      </c>
      <c r="D802">
        <v>0.74099999999999999</v>
      </c>
      <c r="E802">
        <v>5.8999999999999997E-2</v>
      </c>
      <c r="F802">
        <v>8</v>
      </c>
      <c r="G802">
        <v>76.7</v>
      </c>
      <c r="H802">
        <v>477</v>
      </c>
      <c r="I802" s="18">
        <f t="shared" si="290"/>
        <v>741</v>
      </c>
      <c r="J802" t="str">
        <f t="shared" si="296"/>
        <v>01</v>
      </c>
      <c r="K802" t="str">
        <f t="shared" si="292"/>
        <v>J</v>
      </c>
      <c r="L802" t="str">
        <f t="shared" si="293"/>
        <v>C</v>
      </c>
      <c r="M802" t="str">
        <f t="shared" si="291"/>
        <v>08</v>
      </c>
      <c r="N802" t="str">
        <f t="shared" si="294"/>
        <v>F</v>
      </c>
      <c r="O802" s="20">
        <f>VLOOKUP(raw!M802,master!$B$2:$D$17,3,FALSE)</f>
        <v>44788</v>
      </c>
      <c r="P802">
        <f t="shared" si="300"/>
        <v>6</v>
      </c>
      <c r="Q802" s="21">
        <f t="shared" si="302"/>
        <v>1</v>
      </c>
      <c r="R802" s="209">
        <f t="shared" si="297"/>
        <v>44835.348900462966</v>
      </c>
      <c r="S802">
        <f t="shared" si="298"/>
        <v>40</v>
      </c>
    </row>
    <row r="803" spans="1:19">
      <c r="A803" s="319">
        <v>44830.355462962965</v>
      </c>
      <c r="B803" s="21" t="s">
        <v>328</v>
      </c>
      <c r="C803">
        <v>60</v>
      </c>
      <c r="D803">
        <v>0.68799999999999994</v>
      </c>
      <c r="E803">
        <v>4.8000000000000001E-2</v>
      </c>
      <c r="F803">
        <v>6.9</v>
      </c>
      <c r="G803">
        <v>81.7</v>
      </c>
      <c r="H803">
        <v>474</v>
      </c>
      <c r="I803" s="18">
        <f t="shared" si="290"/>
        <v>688</v>
      </c>
      <c r="J803" t="str">
        <f t="shared" si="296"/>
        <v>02</v>
      </c>
      <c r="K803" t="str">
        <f t="shared" si="292"/>
        <v>J</v>
      </c>
      <c r="L803" t="str">
        <f t="shared" si="293"/>
        <v>C</v>
      </c>
      <c r="M803" t="str">
        <f t="shared" si="291"/>
        <v>08</v>
      </c>
      <c r="N803" t="str">
        <f t="shared" si="294"/>
        <v>F</v>
      </c>
      <c r="O803" s="20">
        <f>VLOOKUP(raw!M803,master!$B$2:$D$17,3,FALSE)</f>
        <v>44788</v>
      </c>
      <c r="P803">
        <f t="shared" si="300"/>
        <v>6</v>
      </c>
      <c r="Q803" s="21">
        <f t="shared" si="302"/>
        <v>2</v>
      </c>
      <c r="R803" s="209">
        <f t="shared" si="297"/>
        <v>44835.355462962965</v>
      </c>
      <c r="S803">
        <f t="shared" si="298"/>
        <v>40</v>
      </c>
    </row>
    <row r="804" spans="1:19">
      <c r="A804" s="319">
        <v>44830.362233796295</v>
      </c>
      <c r="B804" s="21" t="s">
        <v>329</v>
      </c>
      <c r="C804">
        <v>60</v>
      </c>
      <c r="D804">
        <v>0.67600000000000005</v>
      </c>
      <c r="E804">
        <v>3.2000000000000001E-2</v>
      </c>
      <c r="F804">
        <v>4.7</v>
      </c>
      <c r="G804">
        <v>95</v>
      </c>
      <c r="H804">
        <v>491</v>
      </c>
      <c r="I804" s="18">
        <f t="shared" si="290"/>
        <v>676</v>
      </c>
      <c r="J804" t="str">
        <f t="shared" si="296"/>
        <v>03</v>
      </c>
      <c r="K804" t="str">
        <f t="shared" si="292"/>
        <v>J</v>
      </c>
      <c r="L804" t="str">
        <f t="shared" si="293"/>
        <v>C</v>
      </c>
      <c r="M804" t="str">
        <f t="shared" si="291"/>
        <v>08</v>
      </c>
      <c r="N804" t="str">
        <f t="shared" si="294"/>
        <v>F</v>
      </c>
      <c r="O804" s="20">
        <f>VLOOKUP(raw!M804,master!$B$2:$D$17,3,FALSE)</f>
        <v>44788</v>
      </c>
      <c r="P804">
        <f t="shared" si="300"/>
        <v>6</v>
      </c>
      <c r="Q804" s="21">
        <f t="shared" si="302"/>
        <v>3</v>
      </c>
      <c r="R804" s="209">
        <f t="shared" si="297"/>
        <v>44835.362233796295</v>
      </c>
      <c r="S804">
        <f t="shared" si="298"/>
        <v>40</v>
      </c>
    </row>
    <row r="805" spans="1:19">
      <c r="A805" s="319">
        <v>44830.368935185186</v>
      </c>
      <c r="B805" s="21" t="s">
        <v>330</v>
      </c>
      <c r="C805">
        <v>60</v>
      </c>
      <c r="D805">
        <v>0.66200000000000003</v>
      </c>
      <c r="E805">
        <v>4.9000000000000002E-2</v>
      </c>
      <c r="F805">
        <v>7.4</v>
      </c>
      <c r="G805">
        <v>81.7</v>
      </c>
      <c r="H805">
        <v>498</v>
      </c>
      <c r="I805" s="18">
        <f t="shared" si="290"/>
        <v>662</v>
      </c>
      <c r="J805" t="str">
        <f t="shared" si="296"/>
        <v>04</v>
      </c>
      <c r="K805" t="str">
        <f t="shared" si="292"/>
        <v>J</v>
      </c>
      <c r="L805" t="str">
        <f t="shared" si="293"/>
        <v>C</v>
      </c>
      <c r="M805" t="str">
        <f t="shared" si="291"/>
        <v>08</v>
      </c>
      <c r="N805" t="str">
        <f t="shared" si="294"/>
        <v>F</v>
      </c>
      <c r="O805" s="20">
        <f>VLOOKUP(raw!M805,master!$B$2:$D$17,3,FALSE)</f>
        <v>44788</v>
      </c>
      <c r="P805">
        <f t="shared" si="300"/>
        <v>6</v>
      </c>
      <c r="Q805" s="21">
        <f t="shared" si="302"/>
        <v>4</v>
      </c>
      <c r="R805" s="209">
        <f t="shared" si="297"/>
        <v>44835.368935185186</v>
      </c>
      <c r="S805">
        <f t="shared" si="298"/>
        <v>40</v>
      </c>
    </row>
    <row r="806" spans="1:19">
      <c r="A806" s="319">
        <v>44830.3753125</v>
      </c>
      <c r="B806" s="21" t="s">
        <v>331</v>
      </c>
      <c r="C806">
        <v>60</v>
      </c>
      <c r="D806">
        <v>0.71299999999999997</v>
      </c>
      <c r="E806">
        <v>4.7E-2</v>
      </c>
      <c r="F806">
        <v>6.5</v>
      </c>
      <c r="G806">
        <v>88.3</v>
      </c>
      <c r="H806">
        <v>481</v>
      </c>
      <c r="I806" s="18">
        <f t="shared" si="290"/>
        <v>713</v>
      </c>
      <c r="J806" t="str">
        <f t="shared" si="296"/>
        <v>05</v>
      </c>
      <c r="K806" t="str">
        <f t="shared" si="292"/>
        <v>J</v>
      </c>
      <c r="L806" t="str">
        <f t="shared" si="293"/>
        <v>C</v>
      </c>
      <c r="M806" t="str">
        <f t="shared" si="291"/>
        <v>08</v>
      </c>
      <c r="N806" t="str">
        <f t="shared" si="294"/>
        <v>F</v>
      </c>
      <c r="O806" s="20">
        <f>VLOOKUP(raw!M806,master!$B$2:$D$17,3,FALSE)</f>
        <v>44788</v>
      </c>
      <c r="P806">
        <f t="shared" si="300"/>
        <v>6</v>
      </c>
      <c r="Q806" s="21">
        <f t="shared" si="302"/>
        <v>5</v>
      </c>
      <c r="R806" s="209">
        <f t="shared" si="297"/>
        <v>44835.3753125</v>
      </c>
      <c r="S806">
        <f t="shared" si="298"/>
        <v>40</v>
      </c>
    </row>
    <row r="807" spans="1:19">
      <c r="A807" s="319">
        <v>44830.381967592592</v>
      </c>
      <c r="B807" s="21" t="s">
        <v>332</v>
      </c>
      <c r="C807">
        <v>60</v>
      </c>
      <c r="D807">
        <v>0.69899999999999995</v>
      </c>
      <c r="E807">
        <v>4.2999999999999997E-2</v>
      </c>
      <c r="F807">
        <v>6.2</v>
      </c>
      <c r="G807">
        <v>88.3</v>
      </c>
      <c r="H807">
        <v>520</v>
      </c>
      <c r="I807" s="18">
        <f t="shared" si="290"/>
        <v>699</v>
      </c>
      <c r="J807" t="str">
        <f t="shared" si="296"/>
        <v>06</v>
      </c>
      <c r="K807" t="str">
        <f t="shared" si="292"/>
        <v>J</v>
      </c>
      <c r="L807" t="str">
        <f t="shared" si="293"/>
        <v>C</v>
      </c>
      <c r="M807" t="str">
        <f t="shared" si="291"/>
        <v>08</v>
      </c>
      <c r="N807" t="str">
        <f t="shared" si="294"/>
        <v>F</v>
      </c>
      <c r="O807" s="20">
        <f>VLOOKUP(raw!M807,master!$B$2:$D$17,3,FALSE)</f>
        <v>44788</v>
      </c>
      <c r="P807">
        <f t="shared" si="300"/>
        <v>6</v>
      </c>
      <c r="Q807" s="21">
        <f t="shared" si="302"/>
        <v>6</v>
      </c>
      <c r="R807" s="209">
        <f t="shared" si="297"/>
        <v>44835.381967592592</v>
      </c>
      <c r="S807">
        <f t="shared" si="298"/>
        <v>40</v>
      </c>
    </row>
    <row r="808" spans="1:19">
      <c r="A808" s="319">
        <v>44830.388356481482</v>
      </c>
      <c r="B808" s="21" t="s">
        <v>333</v>
      </c>
      <c r="C808">
        <v>60</v>
      </c>
      <c r="D808">
        <v>0.82099999999999995</v>
      </c>
      <c r="E808">
        <v>6.3E-2</v>
      </c>
      <c r="F808">
        <v>7.7</v>
      </c>
      <c r="G808">
        <v>85</v>
      </c>
      <c r="H808">
        <v>498</v>
      </c>
      <c r="I808" s="18">
        <f t="shared" si="290"/>
        <v>821</v>
      </c>
      <c r="J808" t="str">
        <f t="shared" si="296"/>
        <v>07</v>
      </c>
      <c r="K808" t="str">
        <f t="shared" si="292"/>
        <v>J</v>
      </c>
      <c r="L808" t="str">
        <f t="shared" si="293"/>
        <v>C</v>
      </c>
      <c r="M808" t="str">
        <f t="shared" si="291"/>
        <v>08</v>
      </c>
      <c r="N808" t="str">
        <f t="shared" si="294"/>
        <v>F</v>
      </c>
      <c r="O808" s="20">
        <f>VLOOKUP(raw!M808,master!$B$2:$D$17,3,FALSE)</f>
        <v>44788</v>
      </c>
      <c r="P808">
        <f t="shared" si="300"/>
        <v>6</v>
      </c>
      <c r="Q808" s="21">
        <f t="shared" si="302"/>
        <v>7</v>
      </c>
      <c r="R808" s="209">
        <f t="shared" si="297"/>
        <v>44835.388356481482</v>
      </c>
      <c r="S808">
        <f t="shared" si="298"/>
        <v>40</v>
      </c>
    </row>
    <row r="809" spans="1:19">
      <c r="A809" s="319">
        <v>44830.394641203704</v>
      </c>
      <c r="B809" s="21" t="s">
        <v>334</v>
      </c>
      <c r="C809">
        <v>60</v>
      </c>
      <c r="D809">
        <v>0.80400000000000005</v>
      </c>
      <c r="E809">
        <v>5.0999999999999997E-2</v>
      </c>
      <c r="F809">
        <v>6.3</v>
      </c>
      <c r="G809">
        <v>91.7</v>
      </c>
      <c r="H809">
        <v>495</v>
      </c>
      <c r="I809" s="18">
        <f t="shared" ref="I809:I872" si="303">D809*1000</f>
        <v>804</v>
      </c>
      <c r="J809" t="str">
        <f t="shared" si="296"/>
        <v>08</v>
      </c>
      <c r="K809" t="str">
        <f t="shared" si="292"/>
        <v>J</v>
      </c>
      <c r="L809" t="str">
        <f t="shared" si="293"/>
        <v>C</v>
      </c>
      <c r="M809" t="str">
        <f t="shared" si="291"/>
        <v>08</v>
      </c>
      <c r="N809" t="str">
        <f t="shared" si="294"/>
        <v>F</v>
      </c>
      <c r="O809" s="20">
        <f>VLOOKUP(raw!M809,master!$B$2:$D$17,3,FALSE)</f>
        <v>44788</v>
      </c>
      <c r="P809">
        <f t="shared" si="300"/>
        <v>6</v>
      </c>
      <c r="Q809" s="21">
        <f t="shared" si="302"/>
        <v>8</v>
      </c>
      <c r="R809" s="209">
        <f t="shared" si="297"/>
        <v>44835.394641203704</v>
      </c>
      <c r="S809">
        <f t="shared" si="298"/>
        <v>40</v>
      </c>
    </row>
    <row r="810" spans="1:19">
      <c r="A810" s="319">
        <v>44830.401192129626</v>
      </c>
      <c r="B810" s="21" t="s">
        <v>335</v>
      </c>
      <c r="C810">
        <v>60</v>
      </c>
      <c r="D810">
        <v>0.8</v>
      </c>
      <c r="E810">
        <v>6.0999999999999999E-2</v>
      </c>
      <c r="F810">
        <v>7.7</v>
      </c>
      <c r="G810">
        <v>86.7</v>
      </c>
      <c r="H810">
        <v>514</v>
      </c>
      <c r="I810" s="18">
        <f t="shared" si="303"/>
        <v>800</v>
      </c>
      <c r="J810" t="str">
        <f t="shared" si="296"/>
        <v>09</v>
      </c>
      <c r="K810" t="str">
        <f t="shared" si="292"/>
        <v>J</v>
      </c>
      <c r="L810" t="str">
        <f t="shared" si="293"/>
        <v>C</v>
      </c>
      <c r="M810" t="str">
        <f t="shared" si="291"/>
        <v>08</v>
      </c>
      <c r="N810" t="str">
        <f t="shared" si="294"/>
        <v>F</v>
      </c>
      <c r="O810" s="20">
        <f>VLOOKUP(raw!M810,master!$B$2:$D$17,3,FALSE)</f>
        <v>44788</v>
      </c>
      <c r="P810">
        <f t="shared" si="300"/>
        <v>6</v>
      </c>
      <c r="Q810" s="21">
        <f t="shared" si="302"/>
        <v>9</v>
      </c>
      <c r="R810" s="209">
        <f t="shared" si="297"/>
        <v>44835.401192129626</v>
      </c>
      <c r="S810">
        <f t="shared" si="298"/>
        <v>40</v>
      </c>
    </row>
    <row r="811" spans="1:19">
      <c r="A811" s="319">
        <v>44830.408020833333</v>
      </c>
      <c r="B811" s="21" t="s">
        <v>336</v>
      </c>
      <c r="C811">
        <v>60</v>
      </c>
      <c r="D811">
        <v>0.78900000000000003</v>
      </c>
      <c r="E811">
        <v>6.7000000000000004E-2</v>
      </c>
      <c r="F811">
        <v>8.5</v>
      </c>
      <c r="G811">
        <v>81.7</v>
      </c>
      <c r="H811">
        <v>532</v>
      </c>
      <c r="I811" s="18">
        <f t="shared" si="303"/>
        <v>789</v>
      </c>
      <c r="J811" t="str">
        <f t="shared" si="296"/>
        <v>10</v>
      </c>
      <c r="K811" t="str">
        <f t="shared" si="292"/>
        <v>J</v>
      </c>
      <c r="L811" t="str">
        <f t="shared" si="293"/>
        <v>C</v>
      </c>
      <c r="M811" t="str">
        <f t="shared" ref="M811:M874" si="304">MID(B811,3,2)</f>
        <v>08</v>
      </c>
      <c r="N811" t="str">
        <f t="shared" si="294"/>
        <v>F</v>
      </c>
      <c r="O811" s="20">
        <f>VLOOKUP(raw!M811,master!$B$2:$D$17,3,FALSE)</f>
        <v>44788</v>
      </c>
      <c r="P811">
        <f t="shared" si="300"/>
        <v>6</v>
      </c>
      <c r="Q811" s="21">
        <f t="shared" si="302"/>
        <v>10</v>
      </c>
      <c r="R811" s="209">
        <f t="shared" si="297"/>
        <v>44835.408020833333</v>
      </c>
      <c r="S811">
        <f t="shared" si="298"/>
        <v>40</v>
      </c>
    </row>
    <row r="812" spans="1:19">
      <c r="A812" s="319">
        <v>44830.414270833331</v>
      </c>
      <c r="B812" s="21" t="s">
        <v>337</v>
      </c>
      <c r="C812">
        <v>61</v>
      </c>
      <c r="D812">
        <v>0.71799999999999997</v>
      </c>
      <c r="E812">
        <v>4.4999999999999998E-2</v>
      </c>
      <c r="F812">
        <v>6.3</v>
      </c>
      <c r="G812">
        <v>91.8</v>
      </c>
      <c r="H812">
        <v>493</v>
      </c>
      <c r="I812" s="18">
        <f t="shared" si="303"/>
        <v>718</v>
      </c>
      <c r="J812" t="str">
        <f t="shared" si="296"/>
        <v>11</v>
      </c>
      <c r="K812" t="str">
        <f t="shared" si="292"/>
        <v>J</v>
      </c>
      <c r="L812" t="str">
        <f t="shared" si="293"/>
        <v>C</v>
      </c>
      <c r="M812" t="str">
        <f t="shared" si="304"/>
        <v>08</v>
      </c>
      <c r="N812" t="str">
        <f t="shared" si="294"/>
        <v>F</v>
      </c>
      <c r="O812" s="20">
        <f>VLOOKUP(raw!M812,master!$B$2:$D$17,3,FALSE)</f>
        <v>44788</v>
      </c>
      <c r="P812">
        <f t="shared" si="300"/>
        <v>6</v>
      </c>
      <c r="Q812" s="21">
        <f t="shared" si="302"/>
        <v>11</v>
      </c>
      <c r="R812" s="209">
        <f t="shared" si="297"/>
        <v>44835.414270833331</v>
      </c>
      <c r="S812">
        <f t="shared" si="298"/>
        <v>40</v>
      </c>
    </row>
    <row r="813" spans="1:19">
      <c r="A813" s="319">
        <v>44830.420752314814</v>
      </c>
      <c r="B813" s="21" t="s">
        <v>338</v>
      </c>
      <c r="C813">
        <v>60</v>
      </c>
      <c r="D813">
        <v>0.72099999999999997</v>
      </c>
      <c r="E813">
        <v>4.7E-2</v>
      </c>
      <c r="F813">
        <v>6.5</v>
      </c>
      <c r="G813">
        <v>91.7</v>
      </c>
      <c r="H813">
        <v>513</v>
      </c>
      <c r="I813" s="18">
        <f t="shared" si="303"/>
        <v>721</v>
      </c>
      <c r="J813" t="str">
        <f t="shared" si="296"/>
        <v>12</v>
      </c>
      <c r="K813" t="str">
        <f t="shared" si="292"/>
        <v>J</v>
      </c>
      <c r="L813" t="str">
        <f t="shared" si="293"/>
        <v>C</v>
      </c>
      <c r="M813" t="str">
        <f t="shared" si="304"/>
        <v>08</v>
      </c>
      <c r="N813" t="str">
        <f t="shared" si="294"/>
        <v>F</v>
      </c>
      <c r="O813" s="20">
        <f>VLOOKUP(raw!M813,master!$B$2:$D$17,3,FALSE)</f>
        <v>44788</v>
      </c>
      <c r="P813">
        <f t="shared" si="300"/>
        <v>6</v>
      </c>
      <c r="Q813" s="21">
        <f t="shared" si="302"/>
        <v>12</v>
      </c>
      <c r="R813" s="209">
        <f t="shared" si="297"/>
        <v>44835.420752314814</v>
      </c>
      <c r="S813">
        <f t="shared" si="298"/>
        <v>40</v>
      </c>
    </row>
    <row r="814" spans="1:19">
      <c r="A814" s="319">
        <v>44830.427141203705</v>
      </c>
      <c r="B814" s="21" t="s">
        <v>339</v>
      </c>
      <c r="C814">
        <v>60</v>
      </c>
      <c r="D814">
        <v>0.69299999999999995</v>
      </c>
      <c r="E814">
        <v>3.6999999999999998E-2</v>
      </c>
      <c r="F814">
        <v>5.4</v>
      </c>
      <c r="G814">
        <v>96.7</v>
      </c>
      <c r="H814">
        <v>495</v>
      </c>
      <c r="I814" s="18">
        <f t="shared" si="303"/>
        <v>693</v>
      </c>
      <c r="J814" t="str">
        <f t="shared" si="296"/>
        <v>13</v>
      </c>
      <c r="K814" t="str">
        <f t="shared" ref="K814:K877" si="305">LEFT(B814,1)</f>
        <v>J</v>
      </c>
      <c r="L814" t="str">
        <f t="shared" ref="L814:L877" si="306">MID(B814,2,1)</f>
        <v>C</v>
      </c>
      <c r="M814" t="str">
        <f t="shared" si="304"/>
        <v>08</v>
      </c>
      <c r="N814" t="str">
        <f t="shared" ref="N814:N877" si="307">MID(B814,5,1)</f>
        <v>F</v>
      </c>
      <c r="O814" s="20">
        <f>VLOOKUP(raw!M814,master!$B$2:$D$17,3,FALSE)</f>
        <v>44788</v>
      </c>
      <c r="P814">
        <f t="shared" si="300"/>
        <v>6</v>
      </c>
      <c r="Q814" s="21">
        <f t="shared" si="302"/>
        <v>13</v>
      </c>
      <c r="R814" s="209">
        <f t="shared" si="297"/>
        <v>44835.427141203705</v>
      </c>
      <c r="S814">
        <f t="shared" si="298"/>
        <v>40</v>
      </c>
    </row>
    <row r="815" spans="1:19">
      <c r="A815" s="319">
        <v>44830.433807870373</v>
      </c>
      <c r="B815" s="21" t="s">
        <v>340</v>
      </c>
      <c r="C815">
        <v>60</v>
      </c>
      <c r="D815">
        <v>0.72399999999999998</v>
      </c>
      <c r="E815">
        <v>4.3999999999999997E-2</v>
      </c>
      <c r="F815">
        <v>6.1</v>
      </c>
      <c r="G815">
        <v>91.7</v>
      </c>
      <c r="H815">
        <v>506</v>
      </c>
      <c r="I815" s="18">
        <f t="shared" si="303"/>
        <v>724</v>
      </c>
      <c r="J815" t="str">
        <f t="shared" si="296"/>
        <v>14</v>
      </c>
      <c r="K815" t="str">
        <f t="shared" si="305"/>
        <v>J</v>
      </c>
      <c r="L815" t="str">
        <f t="shared" si="306"/>
        <v>C</v>
      </c>
      <c r="M815" t="str">
        <f t="shared" si="304"/>
        <v>08</v>
      </c>
      <c r="N815" t="str">
        <f t="shared" si="307"/>
        <v>F</v>
      </c>
      <c r="O815" s="20">
        <f>VLOOKUP(raw!M815,master!$B$2:$D$17,3,FALSE)</f>
        <v>44788</v>
      </c>
      <c r="P815">
        <f t="shared" si="300"/>
        <v>6</v>
      </c>
      <c r="Q815" s="21">
        <f t="shared" si="302"/>
        <v>14</v>
      </c>
      <c r="R815" s="209">
        <f t="shared" si="297"/>
        <v>44835.433807870373</v>
      </c>
      <c r="S815">
        <f t="shared" si="298"/>
        <v>40</v>
      </c>
    </row>
    <row r="816" spans="1:19">
      <c r="A816" s="319">
        <v>44830.44017361111</v>
      </c>
      <c r="B816" s="21" t="s">
        <v>341</v>
      </c>
      <c r="C816">
        <v>60</v>
      </c>
      <c r="D816">
        <v>0.72799999999999998</v>
      </c>
      <c r="E816">
        <v>3.5999999999999997E-2</v>
      </c>
      <c r="F816">
        <v>4.9000000000000004</v>
      </c>
      <c r="G816">
        <v>98.3</v>
      </c>
      <c r="H816">
        <v>512</v>
      </c>
      <c r="I816" s="18">
        <f t="shared" si="303"/>
        <v>728</v>
      </c>
      <c r="J816" t="str">
        <f t="shared" si="296"/>
        <v>15</v>
      </c>
      <c r="K816" t="str">
        <f t="shared" si="305"/>
        <v>J</v>
      </c>
      <c r="L816" t="str">
        <f t="shared" si="306"/>
        <v>C</v>
      </c>
      <c r="M816" t="str">
        <f t="shared" si="304"/>
        <v>08</v>
      </c>
      <c r="N816" t="str">
        <f t="shared" si="307"/>
        <v>F</v>
      </c>
      <c r="O816" s="20">
        <f>VLOOKUP(raw!M816,master!$B$2:$D$17,3,FALSE)</f>
        <v>44788</v>
      </c>
      <c r="P816">
        <f t="shared" si="300"/>
        <v>6</v>
      </c>
      <c r="Q816" s="21">
        <f t="shared" si="302"/>
        <v>15</v>
      </c>
      <c r="R816" s="209">
        <f t="shared" si="297"/>
        <v>44835.44017361111</v>
      </c>
      <c r="S816">
        <f t="shared" si="298"/>
        <v>40</v>
      </c>
    </row>
    <row r="817" spans="1:19">
      <c r="A817" s="319">
        <v>44830.446666666663</v>
      </c>
      <c r="B817" s="21" t="s">
        <v>342</v>
      </c>
      <c r="C817">
        <v>60</v>
      </c>
      <c r="D817">
        <v>0.71299999999999997</v>
      </c>
      <c r="E817">
        <v>4.7E-2</v>
      </c>
      <c r="F817">
        <v>6.6</v>
      </c>
      <c r="G817">
        <v>90</v>
      </c>
      <c r="H817">
        <v>490</v>
      </c>
      <c r="I817" s="18">
        <f t="shared" si="303"/>
        <v>713</v>
      </c>
      <c r="J817" t="str">
        <f t="shared" si="296"/>
        <v>16</v>
      </c>
      <c r="K817" t="str">
        <f t="shared" si="305"/>
        <v>J</v>
      </c>
      <c r="L817" t="str">
        <f t="shared" si="306"/>
        <v>C</v>
      </c>
      <c r="M817" t="str">
        <f t="shared" si="304"/>
        <v>08</v>
      </c>
      <c r="N817" t="str">
        <f t="shared" si="307"/>
        <v>F</v>
      </c>
      <c r="O817" s="20">
        <f>VLOOKUP(raw!M817,master!$B$2:$D$17,3,FALSE)</f>
        <v>44788</v>
      </c>
      <c r="P817">
        <f t="shared" si="300"/>
        <v>6</v>
      </c>
      <c r="Q817" s="21">
        <f t="shared" si="302"/>
        <v>16</v>
      </c>
      <c r="R817" s="209">
        <f t="shared" si="297"/>
        <v>44835.446666666663</v>
      </c>
      <c r="S817">
        <f t="shared" si="298"/>
        <v>40</v>
      </c>
    </row>
    <row r="818" spans="1:19">
      <c r="A818" s="319">
        <v>44830.4534375</v>
      </c>
      <c r="B818" s="21" t="s">
        <v>343</v>
      </c>
      <c r="C818">
        <v>20</v>
      </c>
      <c r="D818">
        <v>1.0549999999999999</v>
      </c>
      <c r="E818">
        <v>7.1999999999999995E-2</v>
      </c>
      <c r="F818">
        <v>6.9</v>
      </c>
      <c r="G818">
        <v>85</v>
      </c>
      <c r="H818">
        <v>459</v>
      </c>
      <c r="I818" s="18">
        <f t="shared" si="303"/>
        <v>1055</v>
      </c>
      <c r="J818" t="str">
        <f t="shared" si="296"/>
        <v>07</v>
      </c>
      <c r="K818" t="str">
        <f t="shared" si="305"/>
        <v>J</v>
      </c>
      <c r="L818" t="str">
        <f t="shared" si="306"/>
        <v>C</v>
      </c>
      <c r="M818" t="str">
        <f t="shared" si="304"/>
        <v>08</v>
      </c>
      <c r="N818" t="str">
        <f t="shared" si="307"/>
        <v>M</v>
      </c>
      <c r="O818" s="20">
        <f>VLOOKUP(raw!M818,master!$B$2:$D$17,3,FALSE)</f>
        <v>44788</v>
      </c>
      <c r="P818">
        <f t="shared" si="300"/>
        <v>6</v>
      </c>
      <c r="Q818" s="21">
        <f t="shared" si="302"/>
        <v>7</v>
      </c>
      <c r="R818" s="209">
        <f t="shared" si="297"/>
        <v>44835.4534375</v>
      </c>
      <c r="S818">
        <f t="shared" si="298"/>
        <v>40</v>
      </c>
    </row>
    <row r="819" spans="1:19">
      <c r="A819" s="319">
        <v>44830.456111111111</v>
      </c>
      <c r="B819" s="21" t="s">
        <v>344</v>
      </c>
      <c r="C819">
        <v>20</v>
      </c>
      <c r="D819">
        <v>1.0640000000000001</v>
      </c>
      <c r="E819">
        <v>6.9000000000000006E-2</v>
      </c>
      <c r="F819">
        <v>6.5</v>
      </c>
      <c r="G819">
        <v>80</v>
      </c>
      <c r="H819">
        <v>346</v>
      </c>
      <c r="I819" s="18">
        <f t="shared" si="303"/>
        <v>1064</v>
      </c>
      <c r="J819" t="str">
        <f t="shared" si="296"/>
        <v>06</v>
      </c>
      <c r="K819" t="str">
        <f t="shared" si="305"/>
        <v>J</v>
      </c>
      <c r="L819" t="str">
        <f t="shared" si="306"/>
        <v>C</v>
      </c>
      <c r="M819" t="str">
        <f t="shared" si="304"/>
        <v>08</v>
      </c>
      <c r="N819" t="str">
        <f t="shared" si="307"/>
        <v>M</v>
      </c>
      <c r="O819" s="20">
        <f>VLOOKUP(raw!M819,master!$B$2:$D$17,3,FALSE)</f>
        <v>44788</v>
      </c>
      <c r="P819">
        <f t="shared" si="300"/>
        <v>6</v>
      </c>
      <c r="Q819" s="21">
        <f t="shared" si="302"/>
        <v>6</v>
      </c>
      <c r="R819" s="209">
        <f t="shared" si="297"/>
        <v>44835.456111111111</v>
      </c>
      <c r="S819">
        <f t="shared" si="298"/>
        <v>40</v>
      </c>
    </row>
    <row r="820" spans="1:19">
      <c r="A820" s="319">
        <v>44830.459629629629</v>
      </c>
      <c r="B820" s="21" t="s">
        <v>345</v>
      </c>
      <c r="C820">
        <v>20</v>
      </c>
      <c r="D820">
        <v>1.0289999999999999</v>
      </c>
      <c r="E820">
        <v>6.9000000000000006E-2</v>
      </c>
      <c r="F820">
        <v>6.7</v>
      </c>
      <c r="G820">
        <v>90</v>
      </c>
      <c r="H820">
        <v>500</v>
      </c>
      <c r="I820" s="18">
        <f t="shared" si="303"/>
        <v>1029</v>
      </c>
      <c r="J820" t="str">
        <f t="shared" si="296"/>
        <v>05</v>
      </c>
      <c r="K820" t="str">
        <f t="shared" si="305"/>
        <v>J</v>
      </c>
      <c r="L820" t="str">
        <f t="shared" si="306"/>
        <v>C</v>
      </c>
      <c r="M820" t="str">
        <f t="shared" si="304"/>
        <v>08</v>
      </c>
      <c r="N820" t="str">
        <f t="shared" si="307"/>
        <v>M</v>
      </c>
      <c r="O820" s="20">
        <f>VLOOKUP(raw!M820,master!$B$2:$D$17,3,FALSE)</f>
        <v>44788</v>
      </c>
      <c r="P820">
        <f t="shared" si="300"/>
        <v>6</v>
      </c>
      <c r="Q820" s="21">
        <f t="shared" si="302"/>
        <v>5</v>
      </c>
      <c r="R820" s="209">
        <f t="shared" si="297"/>
        <v>44835.459629629629</v>
      </c>
      <c r="S820">
        <f t="shared" si="298"/>
        <v>40</v>
      </c>
    </row>
    <row r="821" spans="1:19">
      <c r="A821" s="319">
        <v>44830.462523148148</v>
      </c>
      <c r="B821" s="21" t="s">
        <v>346</v>
      </c>
      <c r="C821">
        <v>20</v>
      </c>
      <c r="D821">
        <v>1.002</v>
      </c>
      <c r="E821">
        <v>0.06</v>
      </c>
      <c r="F821">
        <v>5.9</v>
      </c>
      <c r="G821">
        <v>90</v>
      </c>
      <c r="H821">
        <v>453</v>
      </c>
      <c r="I821" s="18">
        <f t="shared" si="303"/>
        <v>1002</v>
      </c>
      <c r="J821" t="str">
        <f t="shared" si="296"/>
        <v>04</v>
      </c>
      <c r="K821" t="str">
        <f t="shared" si="305"/>
        <v>J</v>
      </c>
      <c r="L821" t="str">
        <f t="shared" si="306"/>
        <v>C</v>
      </c>
      <c r="M821" t="str">
        <f t="shared" si="304"/>
        <v>08</v>
      </c>
      <c r="N821" t="str">
        <f t="shared" si="307"/>
        <v>M</v>
      </c>
      <c r="O821" s="20">
        <f>VLOOKUP(raw!M821,master!$B$2:$D$17,3,FALSE)</f>
        <v>44788</v>
      </c>
      <c r="P821">
        <f t="shared" si="300"/>
        <v>6</v>
      </c>
      <c r="Q821" s="21">
        <f t="shared" si="302"/>
        <v>4</v>
      </c>
      <c r="R821" s="209">
        <f t="shared" si="297"/>
        <v>44835.462523148148</v>
      </c>
      <c r="S821">
        <f t="shared" si="298"/>
        <v>40</v>
      </c>
    </row>
    <row r="822" spans="1:19">
      <c r="A822" s="319">
        <v>44830.465231481481</v>
      </c>
      <c r="B822" s="21" t="s">
        <v>433</v>
      </c>
      <c r="C822">
        <v>20</v>
      </c>
      <c r="D822">
        <v>0.99099999999999999</v>
      </c>
      <c r="E822">
        <v>8.8999999999999996E-2</v>
      </c>
      <c r="F822">
        <v>9</v>
      </c>
      <c r="G822">
        <v>65</v>
      </c>
      <c r="H822">
        <v>383</v>
      </c>
      <c r="I822" s="18">
        <f t="shared" si="303"/>
        <v>991</v>
      </c>
      <c r="J822" t="str">
        <f t="shared" si="296"/>
        <v>03</v>
      </c>
      <c r="K822" t="str">
        <f t="shared" si="305"/>
        <v>J</v>
      </c>
      <c r="L822" t="str">
        <f t="shared" si="306"/>
        <v>C</v>
      </c>
      <c r="M822" t="str">
        <f t="shared" si="304"/>
        <v>08</v>
      </c>
      <c r="N822" t="str">
        <f t="shared" si="307"/>
        <v>M</v>
      </c>
      <c r="O822" s="20">
        <f>VLOOKUP(raw!M822,master!$B$2:$D$17,3,FALSE)</f>
        <v>44788</v>
      </c>
      <c r="P822">
        <f t="shared" si="300"/>
        <v>6</v>
      </c>
      <c r="Q822" s="21">
        <f t="shared" ref="Q822:Q843" si="308">VALUE(J822)</f>
        <v>3</v>
      </c>
      <c r="R822" s="209">
        <f t="shared" si="297"/>
        <v>44835.465231481481</v>
      </c>
      <c r="S822">
        <f t="shared" si="298"/>
        <v>40</v>
      </c>
    </row>
    <row r="823" spans="1:19">
      <c r="A823" s="319">
        <v>44830.468148148146</v>
      </c>
      <c r="B823" s="21" t="s">
        <v>434</v>
      </c>
      <c r="C823">
        <v>20</v>
      </c>
      <c r="D823">
        <v>0.86499999999999999</v>
      </c>
      <c r="E823">
        <v>7.2999999999999995E-2</v>
      </c>
      <c r="F823">
        <v>8.5</v>
      </c>
      <c r="G823">
        <v>80</v>
      </c>
      <c r="H823">
        <v>514</v>
      </c>
      <c r="I823" s="18">
        <f t="shared" si="303"/>
        <v>865</v>
      </c>
      <c r="J823" t="str">
        <f t="shared" si="296"/>
        <v>02</v>
      </c>
      <c r="K823" t="str">
        <f t="shared" si="305"/>
        <v>J</v>
      </c>
      <c r="L823" t="str">
        <f t="shared" si="306"/>
        <v>C</v>
      </c>
      <c r="M823" t="str">
        <f t="shared" si="304"/>
        <v>08</v>
      </c>
      <c r="N823" t="str">
        <f t="shared" si="307"/>
        <v>M</v>
      </c>
      <c r="O823" s="20">
        <f>VLOOKUP(raw!M823,master!$B$2:$D$17,3,FALSE)</f>
        <v>44788</v>
      </c>
      <c r="P823">
        <f t="shared" si="300"/>
        <v>6</v>
      </c>
      <c r="Q823" s="21">
        <f t="shared" si="308"/>
        <v>2</v>
      </c>
      <c r="R823" s="209">
        <f t="shared" si="297"/>
        <v>44835.468148148146</v>
      </c>
      <c r="S823">
        <f t="shared" si="298"/>
        <v>40</v>
      </c>
    </row>
    <row r="824" spans="1:19">
      <c r="A824" s="319">
        <v>44830.541284722225</v>
      </c>
      <c r="B824" s="21" t="s">
        <v>298</v>
      </c>
      <c r="C824">
        <v>60</v>
      </c>
      <c r="D824">
        <v>0.61899999999999999</v>
      </c>
      <c r="E824">
        <v>5.8000000000000003E-2</v>
      </c>
      <c r="F824">
        <v>9.3000000000000007</v>
      </c>
      <c r="G824">
        <v>73.3</v>
      </c>
      <c r="H824">
        <v>475</v>
      </c>
      <c r="I824" s="18">
        <f t="shared" si="303"/>
        <v>619</v>
      </c>
      <c r="J824" t="str">
        <f t="shared" si="296"/>
        <v>01</v>
      </c>
      <c r="K824" t="str">
        <f t="shared" si="305"/>
        <v>J</v>
      </c>
      <c r="L824" t="str">
        <f t="shared" si="306"/>
        <v>C</v>
      </c>
      <c r="M824" t="str">
        <f t="shared" si="304"/>
        <v>09</v>
      </c>
      <c r="N824" t="str">
        <f t="shared" si="307"/>
        <v>F</v>
      </c>
      <c r="O824" s="20">
        <f>VLOOKUP(raw!M824,master!$B$2:$D$17,3,FALSE)</f>
        <v>44788</v>
      </c>
      <c r="P824">
        <f t="shared" si="300"/>
        <v>6</v>
      </c>
      <c r="Q824" s="21">
        <f t="shared" si="308"/>
        <v>1</v>
      </c>
      <c r="R824" s="209">
        <f t="shared" si="297"/>
        <v>44835.541284722225</v>
      </c>
      <c r="S824">
        <f t="shared" si="298"/>
        <v>40</v>
      </c>
    </row>
    <row r="825" spans="1:19">
      <c r="A825" s="319">
        <v>44830.547881944447</v>
      </c>
      <c r="B825" s="21" t="s">
        <v>301</v>
      </c>
      <c r="C825">
        <v>60</v>
      </c>
      <c r="D825">
        <v>0.627</v>
      </c>
      <c r="E825">
        <v>4.2999999999999997E-2</v>
      </c>
      <c r="F825">
        <v>6.8</v>
      </c>
      <c r="G825">
        <v>88.3</v>
      </c>
      <c r="H825">
        <v>477</v>
      </c>
      <c r="I825" s="18">
        <f t="shared" si="303"/>
        <v>627</v>
      </c>
      <c r="J825" t="str">
        <f t="shared" ref="J825:J888" si="309">RIGHT(B825,2)</f>
        <v>02</v>
      </c>
      <c r="K825" t="str">
        <f t="shared" si="305"/>
        <v>J</v>
      </c>
      <c r="L825" t="str">
        <f t="shared" si="306"/>
        <v>C</v>
      </c>
      <c r="M825" t="str">
        <f t="shared" si="304"/>
        <v>09</v>
      </c>
      <c r="N825" t="str">
        <f t="shared" si="307"/>
        <v>F</v>
      </c>
      <c r="O825" s="20">
        <f>VLOOKUP(raw!M825,master!$B$2:$D$17,3,FALSE)</f>
        <v>44788</v>
      </c>
      <c r="P825">
        <f t="shared" si="300"/>
        <v>6</v>
      </c>
      <c r="Q825" s="21">
        <f t="shared" si="308"/>
        <v>2</v>
      </c>
      <c r="R825" s="209">
        <f t="shared" si="297"/>
        <v>44835.547881944447</v>
      </c>
      <c r="S825">
        <f t="shared" si="298"/>
        <v>40</v>
      </c>
    </row>
    <row r="826" spans="1:19">
      <c r="A826" s="319">
        <v>44830.554467592592</v>
      </c>
      <c r="B826" s="21" t="s">
        <v>304</v>
      </c>
      <c r="C826">
        <v>60</v>
      </c>
      <c r="D826">
        <v>0.63900000000000001</v>
      </c>
      <c r="E826">
        <v>4.4999999999999998E-2</v>
      </c>
      <c r="F826">
        <v>7</v>
      </c>
      <c r="G826">
        <v>88.3</v>
      </c>
      <c r="H826">
        <v>500</v>
      </c>
      <c r="I826" s="18">
        <f t="shared" si="303"/>
        <v>639</v>
      </c>
      <c r="J826" t="str">
        <f t="shared" si="309"/>
        <v>03</v>
      </c>
      <c r="K826" t="str">
        <f t="shared" si="305"/>
        <v>J</v>
      </c>
      <c r="L826" t="str">
        <f t="shared" si="306"/>
        <v>C</v>
      </c>
      <c r="M826" t="str">
        <f t="shared" si="304"/>
        <v>09</v>
      </c>
      <c r="N826" t="str">
        <f t="shared" si="307"/>
        <v>F</v>
      </c>
      <c r="O826" s="20">
        <f>VLOOKUP(raw!M826,master!$B$2:$D$17,3,FALSE)</f>
        <v>44788</v>
      </c>
      <c r="P826">
        <f t="shared" si="300"/>
        <v>6</v>
      </c>
      <c r="Q826" s="21">
        <f t="shared" si="308"/>
        <v>3</v>
      </c>
      <c r="R826" s="209">
        <f t="shared" si="297"/>
        <v>44835.554467592592</v>
      </c>
      <c r="S826">
        <f t="shared" si="298"/>
        <v>40</v>
      </c>
    </row>
    <row r="827" spans="1:19">
      <c r="A827" s="319">
        <v>44830.56082175926</v>
      </c>
      <c r="B827" s="21" t="s">
        <v>307</v>
      </c>
      <c r="C827">
        <v>60</v>
      </c>
      <c r="D827">
        <v>0.65300000000000002</v>
      </c>
      <c r="E827">
        <v>0.05</v>
      </c>
      <c r="F827">
        <v>7.7</v>
      </c>
      <c r="G827">
        <v>86.7</v>
      </c>
      <c r="H827">
        <v>480</v>
      </c>
      <c r="I827" s="18">
        <f t="shared" si="303"/>
        <v>653</v>
      </c>
      <c r="J827" t="str">
        <f t="shared" si="309"/>
        <v>04</v>
      </c>
      <c r="K827" t="str">
        <f t="shared" si="305"/>
        <v>J</v>
      </c>
      <c r="L827" t="str">
        <f t="shared" si="306"/>
        <v>C</v>
      </c>
      <c r="M827" t="str">
        <f t="shared" si="304"/>
        <v>09</v>
      </c>
      <c r="N827" t="str">
        <f t="shared" si="307"/>
        <v>F</v>
      </c>
      <c r="O827" s="20">
        <f>VLOOKUP(raw!M827,master!$B$2:$D$17,3,FALSE)</f>
        <v>44788</v>
      </c>
      <c r="P827">
        <f t="shared" si="300"/>
        <v>6</v>
      </c>
      <c r="Q827" s="21">
        <f t="shared" si="308"/>
        <v>4</v>
      </c>
      <c r="R827" s="209">
        <f t="shared" si="297"/>
        <v>44835.56082175926</v>
      </c>
      <c r="S827">
        <f t="shared" si="298"/>
        <v>40</v>
      </c>
    </row>
    <row r="828" spans="1:19">
      <c r="A828" s="319">
        <v>44830.567280092589</v>
      </c>
      <c r="B828" s="21" t="s">
        <v>309</v>
      </c>
      <c r="C828">
        <v>60</v>
      </c>
      <c r="D828">
        <v>0.67400000000000004</v>
      </c>
      <c r="E828">
        <v>4.9000000000000002E-2</v>
      </c>
      <c r="F828">
        <v>7.2</v>
      </c>
      <c r="G828">
        <v>85</v>
      </c>
      <c r="H828">
        <v>533</v>
      </c>
      <c r="I828" s="18">
        <f t="shared" si="303"/>
        <v>674</v>
      </c>
      <c r="J828" t="str">
        <f t="shared" si="309"/>
        <v>05</v>
      </c>
      <c r="K828" t="str">
        <f t="shared" si="305"/>
        <v>J</v>
      </c>
      <c r="L828" t="str">
        <f t="shared" si="306"/>
        <v>C</v>
      </c>
      <c r="M828" t="str">
        <f t="shared" si="304"/>
        <v>09</v>
      </c>
      <c r="N828" t="str">
        <f t="shared" si="307"/>
        <v>F</v>
      </c>
      <c r="O828" s="20">
        <f>VLOOKUP(raw!M828,master!$B$2:$D$17,3,FALSE)</f>
        <v>44788</v>
      </c>
      <c r="P828">
        <f t="shared" si="300"/>
        <v>6</v>
      </c>
      <c r="Q828" s="21">
        <f t="shared" si="308"/>
        <v>5</v>
      </c>
      <c r="R828" s="209">
        <f t="shared" si="297"/>
        <v>44835.567280092589</v>
      </c>
      <c r="S828">
        <f t="shared" si="298"/>
        <v>40</v>
      </c>
    </row>
    <row r="829" spans="1:19">
      <c r="A829" s="319">
        <v>44830.573287037034</v>
      </c>
      <c r="B829" s="21" t="s">
        <v>310</v>
      </c>
      <c r="C829">
        <v>60</v>
      </c>
      <c r="D829">
        <v>0.68700000000000006</v>
      </c>
      <c r="E829">
        <v>4.7E-2</v>
      </c>
      <c r="F829">
        <v>6.9</v>
      </c>
      <c r="G829">
        <v>86.7</v>
      </c>
      <c r="H829">
        <v>517</v>
      </c>
      <c r="I829" s="18">
        <f t="shared" si="303"/>
        <v>687</v>
      </c>
      <c r="J829" t="str">
        <f t="shared" si="309"/>
        <v>06</v>
      </c>
      <c r="K829" t="str">
        <f t="shared" si="305"/>
        <v>J</v>
      </c>
      <c r="L829" t="str">
        <f t="shared" si="306"/>
        <v>C</v>
      </c>
      <c r="M829" t="str">
        <f t="shared" si="304"/>
        <v>09</v>
      </c>
      <c r="N829" t="str">
        <f t="shared" si="307"/>
        <v>F</v>
      </c>
      <c r="O829" s="20">
        <f>VLOOKUP(raw!M829,master!$B$2:$D$17,3,FALSE)</f>
        <v>44788</v>
      </c>
      <c r="P829">
        <f t="shared" si="300"/>
        <v>6</v>
      </c>
      <c r="Q829" s="21">
        <f t="shared" si="308"/>
        <v>6</v>
      </c>
      <c r="R829" s="209">
        <f t="shared" si="297"/>
        <v>44835.573287037034</v>
      </c>
      <c r="S829">
        <f t="shared" si="298"/>
        <v>40</v>
      </c>
    </row>
    <row r="830" spans="1:19">
      <c r="A830" s="319">
        <v>44830.579791666663</v>
      </c>
      <c r="B830" s="21" t="s">
        <v>311</v>
      </c>
      <c r="C830">
        <v>60</v>
      </c>
      <c r="D830">
        <v>0.78200000000000003</v>
      </c>
      <c r="E830">
        <v>5.3999999999999999E-2</v>
      </c>
      <c r="F830">
        <v>6.9</v>
      </c>
      <c r="G830">
        <v>83.3</v>
      </c>
      <c r="H830">
        <v>523</v>
      </c>
      <c r="I830" s="18">
        <f t="shared" si="303"/>
        <v>782</v>
      </c>
      <c r="J830" t="str">
        <f t="shared" si="309"/>
        <v>07</v>
      </c>
      <c r="K830" t="str">
        <f t="shared" si="305"/>
        <v>J</v>
      </c>
      <c r="L830" t="str">
        <f t="shared" si="306"/>
        <v>C</v>
      </c>
      <c r="M830" t="str">
        <f t="shared" si="304"/>
        <v>09</v>
      </c>
      <c r="N830" t="str">
        <f t="shared" si="307"/>
        <v>F</v>
      </c>
      <c r="O830" s="20">
        <f>VLOOKUP(raw!M830,master!$B$2:$D$17,3,FALSE)</f>
        <v>44788</v>
      </c>
      <c r="P830">
        <f t="shared" si="300"/>
        <v>6</v>
      </c>
      <c r="Q830" s="21">
        <f t="shared" si="308"/>
        <v>7</v>
      </c>
      <c r="R830" s="209">
        <f t="shared" si="297"/>
        <v>44835.579791666663</v>
      </c>
      <c r="S830">
        <f t="shared" si="298"/>
        <v>40</v>
      </c>
    </row>
    <row r="831" spans="1:19">
      <c r="A831" s="319">
        <v>44830.586099537039</v>
      </c>
      <c r="B831" s="21" t="s">
        <v>312</v>
      </c>
      <c r="C831">
        <v>60</v>
      </c>
      <c r="D831">
        <v>0.78200000000000003</v>
      </c>
      <c r="E831">
        <v>5.0999999999999997E-2</v>
      </c>
      <c r="F831">
        <v>6.5</v>
      </c>
      <c r="G831">
        <v>93.3</v>
      </c>
      <c r="H831">
        <v>511</v>
      </c>
      <c r="I831" s="18">
        <f t="shared" si="303"/>
        <v>782</v>
      </c>
      <c r="J831" t="str">
        <f t="shared" si="309"/>
        <v>08</v>
      </c>
      <c r="K831" t="str">
        <f t="shared" si="305"/>
        <v>J</v>
      </c>
      <c r="L831" t="str">
        <f t="shared" si="306"/>
        <v>C</v>
      </c>
      <c r="M831" t="str">
        <f t="shared" si="304"/>
        <v>09</v>
      </c>
      <c r="N831" t="str">
        <f t="shared" si="307"/>
        <v>F</v>
      </c>
      <c r="O831" s="20">
        <f>VLOOKUP(raw!M831,master!$B$2:$D$17,3,FALSE)</f>
        <v>44788</v>
      </c>
      <c r="P831">
        <f t="shared" si="300"/>
        <v>6</v>
      </c>
      <c r="Q831" s="21">
        <f t="shared" si="308"/>
        <v>8</v>
      </c>
      <c r="R831" s="209">
        <f t="shared" si="297"/>
        <v>44835.586099537039</v>
      </c>
      <c r="S831">
        <f t="shared" si="298"/>
        <v>40</v>
      </c>
    </row>
    <row r="832" spans="1:19">
      <c r="A832" s="319">
        <v>44830.592407407406</v>
      </c>
      <c r="B832" s="21" t="s">
        <v>313</v>
      </c>
      <c r="C832">
        <v>60</v>
      </c>
      <c r="D832">
        <v>0.78300000000000003</v>
      </c>
      <c r="E832">
        <v>5.8000000000000003E-2</v>
      </c>
      <c r="F832">
        <v>7.4</v>
      </c>
      <c r="G832">
        <v>88.3</v>
      </c>
      <c r="H832">
        <v>509</v>
      </c>
      <c r="I832" s="18">
        <f t="shared" si="303"/>
        <v>783</v>
      </c>
      <c r="J832" t="str">
        <f t="shared" si="309"/>
        <v>09</v>
      </c>
      <c r="K832" t="str">
        <f t="shared" si="305"/>
        <v>J</v>
      </c>
      <c r="L832" t="str">
        <f t="shared" si="306"/>
        <v>C</v>
      </c>
      <c r="M832" t="str">
        <f t="shared" si="304"/>
        <v>09</v>
      </c>
      <c r="N832" t="str">
        <f t="shared" si="307"/>
        <v>F</v>
      </c>
      <c r="O832" s="20">
        <f>VLOOKUP(raw!M832,master!$B$2:$D$17,3,FALSE)</f>
        <v>44788</v>
      </c>
      <c r="P832">
        <f t="shared" si="300"/>
        <v>6</v>
      </c>
      <c r="Q832" s="21">
        <f t="shared" si="308"/>
        <v>9</v>
      </c>
      <c r="R832" s="209">
        <f t="shared" si="297"/>
        <v>44835.592407407406</v>
      </c>
      <c r="S832">
        <f t="shared" si="298"/>
        <v>40</v>
      </c>
    </row>
    <row r="833" spans="1:19">
      <c r="A833" s="319">
        <v>44830.598726851851</v>
      </c>
      <c r="B833" s="21" t="s">
        <v>448</v>
      </c>
      <c r="C833">
        <v>60</v>
      </c>
      <c r="D833">
        <v>0.69099999999999995</v>
      </c>
      <c r="E833">
        <v>4.3999999999999997E-2</v>
      </c>
      <c r="F833">
        <v>6.3</v>
      </c>
      <c r="G833">
        <v>86.7</v>
      </c>
      <c r="H833">
        <v>516</v>
      </c>
      <c r="I833" s="18">
        <f t="shared" si="303"/>
        <v>691</v>
      </c>
      <c r="J833" t="str">
        <f t="shared" si="309"/>
        <v>10</v>
      </c>
      <c r="K833" t="str">
        <f t="shared" si="305"/>
        <v>J</v>
      </c>
      <c r="L833" t="str">
        <f t="shared" si="306"/>
        <v>C</v>
      </c>
      <c r="M833" t="str">
        <f t="shared" si="304"/>
        <v>09</v>
      </c>
      <c r="N833" t="str">
        <f t="shared" si="307"/>
        <v>F</v>
      </c>
      <c r="O833" s="20">
        <f>VLOOKUP(raw!M833,master!$B$2:$D$17,3,FALSE)</f>
        <v>44788</v>
      </c>
      <c r="P833">
        <f t="shared" si="300"/>
        <v>6</v>
      </c>
      <c r="Q833" s="21">
        <f t="shared" si="308"/>
        <v>10</v>
      </c>
      <c r="R833" s="209">
        <f t="shared" si="297"/>
        <v>44835.598726851851</v>
      </c>
      <c r="S833">
        <f t="shared" si="298"/>
        <v>40</v>
      </c>
    </row>
    <row r="834" spans="1:19">
      <c r="A834" s="319">
        <v>44830.60491898148</v>
      </c>
      <c r="B834" s="21" t="s">
        <v>451</v>
      </c>
      <c r="C834">
        <v>60</v>
      </c>
      <c r="D834">
        <v>0.68300000000000005</v>
      </c>
      <c r="E834">
        <v>4.1000000000000002E-2</v>
      </c>
      <c r="F834">
        <v>6</v>
      </c>
      <c r="G834">
        <v>91.7</v>
      </c>
      <c r="H834">
        <v>514</v>
      </c>
      <c r="I834" s="18">
        <f t="shared" si="303"/>
        <v>683</v>
      </c>
      <c r="J834" t="str">
        <f t="shared" si="309"/>
        <v>11</v>
      </c>
      <c r="K834" t="str">
        <f t="shared" si="305"/>
        <v>J</v>
      </c>
      <c r="L834" t="str">
        <f t="shared" si="306"/>
        <v>C</v>
      </c>
      <c r="M834" t="str">
        <f t="shared" si="304"/>
        <v>09</v>
      </c>
      <c r="N834" t="str">
        <f t="shared" si="307"/>
        <v>F</v>
      </c>
      <c r="O834" s="20">
        <f>VLOOKUP(raw!M834,master!$B$2:$D$17,3,FALSE)</f>
        <v>44788</v>
      </c>
      <c r="P834">
        <f t="shared" si="300"/>
        <v>6</v>
      </c>
      <c r="Q834" s="21">
        <f t="shared" si="308"/>
        <v>11</v>
      </c>
      <c r="R834" s="209">
        <f t="shared" si="297"/>
        <v>44835.60491898148</v>
      </c>
      <c r="S834">
        <f t="shared" si="298"/>
        <v>40</v>
      </c>
    </row>
    <row r="835" spans="1:19">
      <c r="A835" s="319">
        <v>44830.611180555556</v>
      </c>
      <c r="B835" s="21" t="s">
        <v>453</v>
      </c>
      <c r="C835">
        <v>60</v>
      </c>
      <c r="D835">
        <v>0.67800000000000005</v>
      </c>
      <c r="E835">
        <v>4.2000000000000003E-2</v>
      </c>
      <c r="F835">
        <v>6.2</v>
      </c>
      <c r="G835">
        <v>91.7</v>
      </c>
      <c r="H835">
        <v>507</v>
      </c>
      <c r="I835" s="18">
        <f t="shared" si="303"/>
        <v>678</v>
      </c>
      <c r="J835" t="str">
        <f t="shared" si="309"/>
        <v>12</v>
      </c>
      <c r="K835" t="str">
        <f t="shared" si="305"/>
        <v>J</v>
      </c>
      <c r="L835" t="str">
        <f t="shared" si="306"/>
        <v>C</v>
      </c>
      <c r="M835" t="str">
        <f t="shared" si="304"/>
        <v>09</v>
      </c>
      <c r="N835" t="str">
        <f t="shared" si="307"/>
        <v>F</v>
      </c>
      <c r="O835" s="20">
        <f>VLOOKUP(raw!M835,master!$B$2:$D$17,3,FALSE)</f>
        <v>44788</v>
      </c>
      <c r="P835">
        <f t="shared" si="300"/>
        <v>6</v>
      </c>
      <c r="Q835" s="21">
        <f t="shared" si="308"/>
        <v>12</v>
      </c>
      <c r="R835" s="209">
        <f t="shared" si="297"/>
        <v>44835.611180555556</v>
      </c>
      <c r="S835">
        <f t="shared" si="298"/>
        <v>40</v>
      </c>
    </row>
    <row r="836" spans="1:19">
      <c r="A836" s="319">
        <v>44830.617407407408</v>
      </c>
      <c r="B836" s="21" t="s">
        <v>456</v>
      </c>
      <c r="C836">
        <v>60</v>
      </c>
      <c r="D836">
        <v>0.68300000000000005</v>
      </c>
      <c r="E836">
        <v>4.2000000000000003E-2</v>
      </c>
      <c r="F836">
        <v>6.2</v>
      </c>
      <c r="G836">
        <v>90</v>
      </c>
      <c r="H836">
        <v>503</v>
      </c>
      <c r="I836" s="18">
        <f t="shared" si="303"/>
        <v>683</v>
      </c>
      <c r="J836" t="str">
        <f t="shared" si="309"/>
        <v>13</v>
      </c>
      <c r="K836" t="str">
        <f t="shared" si="305"/>
        <v>J</v>
      </c>
      <c r="L836" t="str">
        <f t="shared" si="306"/>
        <v>C</v>
      </c>
      <c r="M836" t="str">
        <f t="shared" si="304"/>
        <v>09</v>
      </c>
      <c r="N836" t="str">
        <f t="shared" si="307"/>
        <v>F</v>
      </c>
      <c r="O836" s="20">
        <f>VLOOKUP(raw!M836,master!$B$2:$D$17,3,FALSE)</f>
        <v>44788</v>
      </c>
      <c r="P836">
        <f t="shared" si="300"/>
        <v>6</v>
      </c>
      <c r="Q836" s="21">
        <f t="shared" si="308"/>
        <v>13</v>
      </c>
      <c r="R836" s="209">
        <f t="shared" ref="R836:R899" si="310">A836-WEEKDAY(A836)+7</f>
        <v>44835.617407407408</v>
      </c>
      <c r="S836">
        <f t="shared" ref="S836:S899" si="311">WEEKNUM(R836)</f>
        <v>40</v>
      </c>
    </row>
    <row r="837" spans="1:19">
      <c r="A837" s="319">
        <v>44830.623854166668</v>
      </c>
      <c r="B837" s="21" t="s">
        <v>457</v>
      </c>
      <c r="C837">
        <v>60</v>
      </c>
      <c r="D837">
        <v>0.66800000000000004</v>
      </c>
      <c r="E837">
        <v>4.8000000000000001E-2</v>
      </c>
      <c r="F837">
        <v>7.2</v>
      </c>
      <c r="G837">
        <v>85</v>
      </c>
      <c r="H837">
        <v>527</v>
      </c>
      <c r="I837" s="18">
        <f t="shared" si="303"/>
        <v>668</v>
      </c>
      <c r="J837" t="str">
        <f t="shared" si="309"/>
        <v>14</v>
      </c>
      <c r="K837" t="str">
        <f t="shared" si="305"/>
        <v>J</v>
      </c>
      <c r="L837" t="str">
        <f t="shared" si="306"/>
        <v>C</v>
      </c>
      <c r="M837" t="str">
        <f t="shared" si="304"/>
        <v>09</v>
      </c>
      <c r="N837" t="str">
        <f t="shared" si="307"/>
        <v>F</v>
      </c>
      <c r="O837" s="20">
        <f>VLOOKUP(raw!M837,master!$B$2:$D$17,3,FALSE)</f>
        <v>44788</v>
      </c>
      <c r="P837">
        <f t="shared" si="300"/>
        <v>6</v>
      </c>
      <c r="Q837" s="21">
        <f t="shared" si="308"/>
        <v>14</v>
      </c>
      <c r="R837" s="209">
        <f t="shared" si="310"/>
        <v>44835.623854166668</v>
      </c>
      <c r="S837">
        <f t="shared" si="311"/>
        <v>40</v>
      </c>
    </row>
    <row r="838" spans="1:19">
      <c r="A838" s="319">
        <v>44830.63008101852</v>
      </c>
      <c r="B838" s="21" t="s">
        <v>458</v>
      </c>
      <c r="C838">
        <v>60</v>
      </c>
      <c r="D838">
        <v>0.66700000000000004</v>
      </c>
      <c r="E838">
        <v>5.1999999999999998E-2</v>
      </c>
      <c r="F838">
        <v>7.8</v>
      </c>
      <c r="G838">
        <v>90</v>
      </c>
      <c r="H838">
        <v>491</v>
      </c>
      <c r="I838" s="18">
        <f t="shared" si="303"/>
        <v>667</v>
      </c>
      <c r="J838" t="str">
        <f t="shared" si="309"/>
        <v>15</v>
      </c>
      <c r="K838" t="str">
        <f t="shared" si="305"/>
        <v>J</v>
      </c>
      <c r="L838" t="str">
        <f t="shared" si="306"/>
        <v>C</v>
      </c>
      <c r="M838" t="str">
        <f t="shared" si="304"/>
        <v>09</v>
      </c>
      <c r="N838" t="str">
        <f t="shared" si="307"/>
        <v>F</v>
      </c>
      <c r="O838" s="20">
        <f>VLOOKUP(raw!M838,master!$B$2:$D$17,3,FALSE)</f>
        <v>44788</v>
      </c>
      <c r="P838">
        <f t="shared" si="300"/>
        <v>6</v>
      </c>
      <c r="Q838" s="21">
        <f t="shared" si="308"/>
        <v>15</v>
      </c>
      <c r="R838" s="209">
        <f t="shared" si="310"/>
        <v>44835.63008101852</v>
      </c>
      <c r="S838">
        <f t="shared" si="311"/>
        <v>40</v>
      </c>
    </row>
    <row r="839" spans="1:19">
      <c r="A839" s="319">
        <v>44830.636724537035</v>
      </c>
      <c r="B839" s="21" t="s">
        <v>459</v>
      </c>
      <c r="C839">
        <v>60</v>
      </c>
      <c r="D839">
        <v>0.7</v>
      </c>
      <c r="E839">
        <v>4.2000000000000003E-2</v>
      </c>
      <c r="F839">
        <v>6</v>
      </c>
      <c r="G839">
        <v>93.3</v>
      </c>
      <c r="H839">
        <v>539</v>
      </c>
      <c r="I839" s="18">
        <f t="shared" si="303"/>
        <v>700</v>
      </c>
      <c r="J839" t="str">
        <f t="shared" si="309"/>
        <v>16</v>
      </c>
      <c r="K839" t="str">
        <f t="shared" si="305"/>
        <v>J</v>
      </c>
      <c r="L839" t="str">
        <f t="shared" si="306"/>
        <v>C</v>
      </c>
      <c r="M839" t="str">
        <f t="shared" si="304"/>
        <v>09</v>
      </c>
      <c r="N839" t="str">
        <f t="shared" si="307"/>
        <v>F</v>
      </c>
      <c r="O839" s="20">
        <f>VLOOKUP(raw!M839,master!$B$2:$D$17,3,FALSE)</f>
        <v>44788</v>
      </c>
      <c r="P839">
        <f t="shared" si="300"/>
        <v>6</v>
      </c>
      <c r="Q839" s="21">
        <f t="shared" si="308"/>
        <v>16</v>
      </c>
      <c r="R839" s="209">
        <f t="shared" si="310"/>
        <v>44835.636724537035</v>
      </c>
      <c r="S839">
        <f t="shared" si="311"/>
        <v>40</v>
      </c>
    </row>
    <row r="840" spans="1:19">
      <c r="A840" s="319">
        <v>44830.642696759256</v>
      </c>
      <c r="B840" s="21" t="s">
        <v>321</v>
      </c>
      <c r="C840">
        <v>20</v>
      </c>
      <c r="D840">
        <v>0.94099999999999995</v>
      </c>
      <c r="E840">
        <v>7.1999999999999995E-2</v>
      </c>
      <c r="F840">
        <v>7.6</v>
      </c>
      <c r="G840">
        <v>85</v>
      </c>
      <c r="H840">
        <v>407</v>
      </c>
      <c r="I840" s="18">
        <f t="shared" si="303"/>
        <v>941</v>
      </c>
      <c r="J840" t="str">
        <f t="shared" si="309"/>
        <v>07</v>
      </c>
      <c r="K840" t="str">
        <f t="shared" si="305"/>
        <v>J</v>
      </c>
      <c r="L840" t="str">
        <f t="shared" si="306"/>
        <v>C</v>
      </c>
      <c r="M840" t="str">
        <f t="shared" si="304"/>
        <v>09</v>
      </c>
      <c r="N840" t="str">
        <f t="shared" si="307"/>
        <v>M</v>
      </c>
      <c r="O840" s="20">
        <f>VLOOKUP(raw!M840,master!$B$2:$D$17,3,FALSE)</f>
        <v>44788</v>
      </c>
      <c r="P840">
        <f t="shared" si="300"/>
        <v>6</v>
      </c>
      <c r="Q840" s="21">
        <f t="shared" si="308"/>
        <v>7</v>
      </c>
      <c r="R840" s="209">
        <f t="shared" si="310"/>
        <v>44835.642696759256</v>
      </c>
      <c r="S840">
        <f t="shared" si="311"/>
        <v>40</v>
      </c>
    </row>
    <row r="841" spans="1:19">
      <c r="A841" s="319">
        <v>44830.645451388889</v>
      </c>
      <c r="B841" s="21" t="s">
        <v>322</v>
      </c>
      <c r="C841">
        <v>20</v>
      </c>
      <c r="D841">
        <v>1.0960000000000001</v>
      </c>
      <c r="E841">
        <v>7.0999999999999994E-2</v>
      </c>
      <c r="F841">
        <v>6.5</v>
      </c>
      <c r="G841">
        <v>95</v>
      </c>
      <c r="H841">
        <v>453</v>
      </c>
      <c r="I841" s="18">
        <f t="shared" si="303"/>
        <v>1096</v>
      </c>
      <c r="J841" t="str">
        <f t="shared" si="309"/>
        <v>06</v>
      </c>
      <c r="K841" t="str">
        <f t="shared" si="305"/>
        <v>J</v>
      </c>
      <c r="L841" t="str">
        <f t="shared" si="306"/>
        <v>C</v>
      </c>
      <c r="M841" t="str">
        <f t="shared" si="304"/>
        <v>09</v>
      </c>
      <c r="N841" t="str">
        <f t="shared" si="307"/>
        <v>M</v>
      </c>
      <c r="O841" s="20">
        <f>VLOOKUP(raw!M841,master!$B$2:$D$17,3,FALSE)</f>
        <v>44788</v>
      </c>
      <c r="P841">
        <f t="shared" si="300"/>
        <v>6</v>
      </c>
      <c r="Q841" s="21">
        <f t="shared" si="308"/>
        <v>6</v>
      </c>
      <c r="R841" s="209">
        <f t="shared" si="310"/>
        <v>44835.645451388889</v>
      </c>
      <c r="S841">
        <f t="shared" si="311"/>
        <v>40</v>
      </c>
    </row>
    <row r="842" spans="1:19">
      <c r="A842" s="319">
        <v>44830.647962962961</v>
      </c>
      <c r="B842" s="21" t="s">
        <v>323</v>
      </c>
      <c r="C842">
        <v>20</v>
      </c>
      <c r="D842">
        <v>0.97799999999999998</v>
      </c>
      <c r="E842">
        <v>4.7E-2</v>
      </c>
      <c r="F842">
        <v>4.8</v>
      </c>
      <c r="G842">
        <v>100</v>
      </c>
      <c r="H842">
        <v>338</v>
      </c>
      <c r="I842" s="18">
        <f t="shared" si="303"/>
        <v>978</v>
      </c>
      <c r="J842" t="str">
        <f t="shared" si="309"/>
        <v>05</v>
      </c>
      <c r="K842" t="str">
        <f t="shared" si="305"/>
        <v>J</v>
      </c>
      <c r="L842" t="str">
        <f t="shared" si="306"/>
        <v>C</v>
      </c>
      <c r="M842" t="str">
        <f t="shared" si="304"/>
        <v>09</v>
      </c>
      <c r="N842" t="str">
        <f t="shared" si="307"/>
        <v>M</v>
      </c>
      <c r="O842" s="20">
        <f>VLOOKUP(raw!M842,master!$B$2:$D$17,3,FALSE)</f>
        <v>44788</v>
      </c>
      <c r="P842">
        <f t="shared" si="300"/>
        <v>6</v>
      </c>
      <c r="Q842" s="21">
        <f t="shared" si="308"/>
        <v>5</v>
      </c>
      <c r="R842" s="209">
        <f t="shared" si="310"/>
        <v>44835.647962962961</v>
      </c>
      <c r="S842">
        <f t="shared" si="311"/>
        <v>40</v>
      </c>
    </row>
    <row r="843" spans="1:19">
      <c r="A843" s="319">
        <v>44830.65121527778</v>
      </c>
      <c r="B843" s="21" t="s">
        <v>324</v>
      </c>
      <c r="C843">
        <v>20</v>
      </c>
      <c r="D843">
        <v>0.95099999999999996</v>
      </c>
      <c r="E843">
        <v>5.5E-2</v>
      </c>
      <c r="F843">
        <v>5.7</v>
      </c>
      <c r="G843">
        <v>95</v>
      </c>
      <c r="H843">
        <v>497</v>
      </c>
      <c r="I843" s="18">
        <f t="shared" si="303"/>
        <v>951</v>
      </c>
      <c r="J843" t="str">
        <f t="shared" si="309"/>
        <v>04</v>
      </c>
      <c r="K843" t="str">
        <f t="shared" si="305"/>
        <v>J</v>
      </c>
      <c r="L843" t="str">
        <f t="shared" si="306"/>
        <v>C</v>
      </c>
      <c r="M843" t="str">
        <f t="shared" si="304"/>
        <v>09</v>
      </c>
      <c r="N843" t="str">
        <f t="shared" si="307"/>
        <v>M</v>
      </c>
      <c r="O843" s="20">
        <f>VLOOKUP(raw!M843,master!$B$2:$D$17,3,FALSE)</f>
        <v>44788</v>
      </c>
      <c r="P843">
        <f t="shared" si="300"/>
        <v>6</v>
      </c>
      <c r="Q843" s="21">
        <f t="shared" si="308"/>
        <v>4</v>
      </c>
      <c r="R843" s="209">
        <f t="shared" si="310"/>
        <v>44835.65121527778</v>
      </c>
      <c r="S843">
        <f t="shared" si="311"/>
        <v>40</v>
      </c>
    </row>
    <row r="844" spans="1:19">
      <c r="A844" s="319">
        <v>44830.653912037036</v>
      </c>
      <c r="B844" s="21" t="s">
        <v>325</v>
      </c>
      <c r="C844">
        <v>20</v>
      </c>
      <c r="D844">
        <v>0.85</v>
      </c>
      <c r="E844">
        <v>7.2999999999999995E-2</v>
      </c>
      <c r="F844">
        <v>8.6</v>
      </c>
      <c r="G844">
        <v>80</v>
      </c>
      <c r="H844">
        <v>373</v>
      </c>
      <c r="I844" s="18">
        <f t="shared" si="303"/>
        <v>850</v>
      </c>
      <c r="J844" t="str">
        <f t="shared" si="309"/>
        <v>03</v>
      </c>
      <c r="K844" t="str">
        <f t="shared" si="305"/>
        <v>J</v>
      </c>
      <c r="L844" t="str">
        <f t="shared" si="306"/>
        <v>C</v>
      </c>
      <c r="M844" t="str">
        <f t="shared" si="304"/>
        <v>09</v>
      </c>
      <c r="N844" t="str">
        <f t="shared" si="307"/>
        <v>M</v>
      </c>
      <c r="O844" s="20">
        <f>VLOOKUP(raw!M844,master!$B$2:$D$17,3,FALSE)</f>
        <v>44788</v>
      </c>
      <c r="P844">
        <f t="shared" si="300"/>
        <v>6</v>
      </c>
      <c r="Q844" s="21">
        <f t="shared" ref="Q844:Q852" si="312">VALUE(J844)</f>
        <v>3</v>
      </c>
      <c r="R844" s="209">
        <f t="shared" si="310"/>
        <v>44835.653912037036</v>
      </c>
      <c r="S844">
        <f t="shared" si="311"/>
        <v>40</v>
      </c>
    </row>
    <row r="845" spans="1:19">
      <c r="A845" s="319">
        <v>44830.656967592593</v>
      </c>
      <c r="B845" s="21" t="s">
        <v>326</v>
      </c>
      <c r="C845">
        <v>20</v>
      </c>
      <c r="D845">
        <v>0.89500000000000002</v>
      </c>
      <c r="E845">
        <v>8.3000000000000004E-2</v>
      </c>
      <c r="F845">
        <v>9.3000000000000007</v>
      </c>
      <c r="G845">
        <v>70</v>
      </c>
      <c r="H845">
        <v>468</v>
      </c>
      <c r="I845" s="18">
        <f t="shared" si="303"/>
        <v>895</v>
      </c>
      <c r="J845" t="str">
        <f t="shared" si="309"/>
        <v>02</v>
      </c>
      <c r="K845" t="str">
        <f t="shared" si="305"/>
        <v>J</v>
      </c>
      <c r="L845" t="str">
        <f t="shared" si="306"/>
        <v>C</v>
      </c>
      <c r="M845" t="str">
        <f t="shared" si="304"/>
        <v>09</v>
      </c>
      <c r="N845" t="str">
        <f t="shared" si="307"/>
        <v>M</v>
      </c>
      <c r="O845" s="20">
        <f>VLOOKUP(raw!M845,master!$B$2:$D$17,3,FALSE)</f>
        <v>44788</v>
      </c>
      <c r="P845">
        <f t="shared" si="300"/>
        <v>6</v>
      </c>
      <c r="Q845" s="21">
        <f t="shared" si="312"/>
        <v>2</v>
      </c>
      <c r="R845" s="209">
        <f t="shared" si="310"/>
        <v>44835.656967592593</v>
      </c>
      <c r="S845">
        <f t="shared" si="311"/>
        <v>40</v>
      </c>
    </row>
    <row r="846" spans="1:19">
      <c r="A846" s="319">
        <v>44831.35728009259</v>
      </c>
      <c r="B846" s="21" t="s">
        <v>417</v>
      </c>
      <c r="C846">
        <v>60</v>
      </c>
      <c r="D846">
        <v>0.60399999999999998</v>
      </c>
      <c r="E846">
        <v>4.2000000000000003E-2</v>
      </c>
      <c r="F846">
        <v>6.9</v>
      </c>
      <c r="G846">
        <v>81.7</v>
      </c>
      <c r="H846">
        <v>486</v>
      </c>
      <c r="I846" s="18">
        <f t="shared" si="303"/>
        <v>604</v>
      </c>
      <c r="J846" t="str">
        <f t="shared" si="309"/>
        <v>16</v>
      </c>
      <c r="K846" t="str">
        <f t="shared" si="305"/>
        <v>J</v>
      </c>
      <c r="L846" t="str">
        <f t="shared" si="306"/>
        <v>C</v>
      </c>
      <c r="M846" t="str">
        <f t="shared" si="304"/>
        <v>12</v>
      </c>
      <c r="N846" t="str">
        <f t="shared" si="307"/>
        <v>F</v>
      </c>
      <c r="O846" s="20">
        <f>VLOOKUP(raw!M846,master!$B$2:$D$17,3,FALSE)</f>
        <v>44795</v>
      </c>
      <c r="P846">
        <f t="shared" si="300"/>
        <v>5</v>
      </c>
      <c r="Q846" s="21">
        <f t="shared" si="312"/>
        <v>16</v>
      </c>
      <c r="R846" s="209">
        <f t="shared" si="310"/>
        <v>44835.35728009259</v>
      </c>
      <c r="S846">
        <f t="shared" si="311"/>
        <v>40</v>
      </c>
    </row>
    <row r="847" spans="1:19">
      <c r="A847" s="319">
        <v>44831.363796296297</v>
      </c>
      <c r="B847" s="21" t="s">
        <v>418</v>
      </c>
      <c r="C847">
        <v>60</v>
      </c>
      <c r="D847">
        <v>0.625</v>
      </c>
      <c r="E847">
        <v>3.5000000000000003E-2</v>
      </c>
      <c r="F847">
        <v>5.5</v>
      </c>
      <c r="G847">
        <v>95</v>
      </c>
      <c r="H847">
        <v>537</v>
      </c>
      <c r="I847" s="18">
        <f t="shared" si="303"/>
        <v>625</v>
      </c>
      <c r="J847" t="str">
        <f t="shared" si="309"/>
        <v>15</v>
      </c>
      <c r="K847" t="str">
        <f t="shared" si="305"/>
        <v>J</v>
      </c>
      <c r="L847" t="str">
        <f t="shared" si="306"/>
        <v>C</v>
      </c>
      <c r="M847" t="str">
        <f t="shared" si="304"/>
        <v>12</v>
      </c>
      <c r="N847" t="str">
        <f t="shared" si="307"/>
        <v>F</v>
      </c>
      <c r="O847" s="20">
        <f>VLOOKUP(raw!M847,master!$B$2:$D$17,3,FALSE)</f>
        <v>44795</v>
      </c>
      <c r="P847">
        <f t="shared" si="300"/>
        <v>5</v>
      </c>
      <c r="Q847" s="21">
        <f t="shared" si="312"/>
        <v>15</v>
      </c>
      <c r="R847" s="209">
        <f t="shared" si="310"/>
        <v>44835.363796296297</v>
      </c>
      <c r="S847">
        <f t="shared" si="311"/>
        <v>40</v>
      </c>
    </row>
    <row r="848" spans="1:19">
      <c r="A848" s="319">
        <v>44831.37</v>
      </c>
      <c r="B848" s="21" t="s">
        <v>419</v>
      </c>
      <c r="C848">
        <v>60</v>
      </c>
      <c r="D848">
        <v>0.621</v>
      </c>
      <c r="E848">
        <v>4.2000000000000003E-2</v>
      </c>
      <c r="F848">
        <v>6.8</v>
      </c>
      <c r="G848">
        <v>90</v>
      </c>
      <c r="H848">
        <v>481</v>
      </c>
      <c r="I848" s="18">
        <f t="shared" si="303"/>
        <v>621</v>
      </c>
      <c r="J848" t="str">
        <f t="shared" si="309"/>
        <v>14</v>
      </c>
      <c r="K848" t="str">
        <f t="shared" si="305"/>
        <v>J</v>
      </c>
      <c r="L848" t="str">
        <f t="shared" si="306"/>
        <v>C</v>
      </c>
      <c r="M848" t="str">
        <f t="shared" si="304"/>
        <v>12</v>
      </c>
      <c r="N848" t="str">
        <f t="shared" si="307"/>
        <v>F</v>
      </c>
      <c r="O848" s="20">
        <f>VLOOKUP(raw!M848,master!$B$2:$D$17,3,FALSE)</f>
        <v>44795</v>
      </c>
      <c r="P848">
        <f t="shared" si="300"/>
        <v>5</v>
      </c>
      <c r="Q848" s="21">
        <f t="shared" si="312"/>
        <v>14</v>
      </c>
      <c r="R848" s="209">
        <f t="shared" si="310"/>
        <v>44835.37</v>
      </c>
      <c r="S848">
        <f t="shared" si="311"/>
        <v>40</v>
      </c>
    </row>
    <row r="849" spans="1:19">
      <c r="A849" s="319">
        <v>44831.376747685186</v>
      </c>
      <c r="B849" s="21" t="s">
        <v>420</v>
      </c>
      <c r="C849">
        <v>60</v>
      </c>
      <c r="D849">
        <v>0.60799999999999998</v>
      </c>
      <c r="E849">
        <v>3.5999999999999997E-2</v>
      </c>
      <c r="F849">
        <v>6</v>
      </c>
      <c r="G849">
        <v>90</v>
      </c>
      <c r="H849">
        <v>476</v>
      </c>
      <c r="I849" s="18">
        <f t="shared" si="303"/>
        <v>608</v>
      </c>
      <c r="J849" t="str">
        <f t="shared" si="309"/>
        <v>13</v>
      </c>
      <c r="K849" t="str">
        <f t="shared" si="305"/>
        <v>J</v>
      </c>
      <c r="L849" t="str">
        <f t="shared" si="306"/>
        <v>C</v>
      </c>
      <c r="M849" t="str">
        <f t="shared" si="304"/>
        <v>12</v>
      </c>
      <c r="N849" t="str">
        <f t="shared" si="307"/>
        <v>F</v>
      </c>
      <c r="O849" s="20">
        <f>VLOOKUP(raw!M849,master!$B$2:$D$17,3,FALSE)</f>
        <v>44795</v>
      </c>
      <c r="P849">
        <f t="shared" si="300"/>
        <v>5</v>
      </c>
      <c r="Q849" s="21">
        <f t="shared" si="312"/>
        <v>13</v>
      </c>
      <c r="R849" s="209">
        <f t="shared" si="310"/>
        <v>44835.376747685186</v>
      </c>
      <c r="S849">
        <f t="shared" si="311"/>
        <v>40</v>
      </c>
    </row>
    <row r="850" spans="1:19">
      <c r="A850" s="319">
        <v>44831.38385416667</v>
      </c>
      <c r="B850" s="21" t="s">
        <v>421</v>
      </c>
      <c r="C850">
        <v>60</v>
      </c>
      <c r="D850">
        <v>0.621</v>
      </c>
      <c r="E850">
        <v>4.5999999999999999E-2</v>
      </c>
      <c r="F850">
        <v>7.4</v>
      </c>
      <c r="G850">
        <v>81.7</v>
      </c>
      <c r="H850">
        <v>499</v>
      </c>
      <c r="I850" s="18">
        <f t="shared" si="303"/>
        <v>621</v>
      </c>
      <c r="J850" t="str">
        <f t="shared" si="309"/>
        <v>12</v>
      </c>
      <c r="K850" t="str">
        <f t="shared" si="305"/>
        <v>J</v>
      </c>
      <c r="L850" t="str">
        <f t="shared" si="306"/>
        <v>C</v>
      </c>
      <c r="M850" t="str">
        <f t="shared" si="304"/>
        <v>12</v>
      </c>
      <c r="N850" t="str">
        <f t="shared" si="307"/>
        <v>F</v>
      </c>
      <c r="O850" s="20">
        <f>VLOOKUP(raw!M850,master!$B$2:$D$17,3,FALSE)</f>
        <v>44795</v>
      </c>
      <c r="P850">
        <f t="shared" si="300"/>
        <v>5</v>
      </c>
      <c r="Q850" s="21">
        <f t="shared" si="312"/>
        <v>12</v>
      </c>
      <c r="R850" s="209">
        <f t="shared" si="310"/>
        <v>44835.38385416667</v>
      </c>
      <c r="S850">
        <f t="shared" si="311"/>
        <v>40</v>
      </c>
    </row>
    <row r="851" spans="1:19">
      <c r="A851" s="319">
        <v>44831.390196759261</v>
      </c>
      <c r="B851" s="21" t="s">
        <v>422</v>
      </c>
      <c r="C851">
        <v>60</v>
      </c>
      <c r="D851">
        <v>0.621</v>
      </c>
      <c r="E851">
        <v>3.7999999999999999E-2</v>
      </c>
      <c r="F851">
        <v>6.2</v>
      </c>
      <c r="G851">
        <v>91.7</v>
      </c>
      <c r="H851">
        <v>537</v>
      </c>
      <c r="I851" s="18">
        <f t="shared" si="303"/>
        <v>621</v>
      </c>
      <c r="J851" t="str">
        <f t="shared" si="309"/>
        <v>11</v>
      </c>
      <c r="K851" t="str">
        <f t="shared" si="305"/>
        <v>J</v>
      </c>
      <c r="L851" t="str">
        <f t="shared" si="306"/>
        <v>C</v>
      </c>
      <c r="M851" t="str">
        <f t="shared" si="304"/>
        <v>12</v>
      </c>
      <c r="N851" t="str">
        <f t="shared" si="307"/>
        <v>F</v>
      </c>
      <c r="O851" s="20">
        <f>VLOOKUP(raw!M851,master!$B$2:$D$17,3,FALSE)</f>
        <v>44795</v>
      </c>
      <c r="P851">
        <f t="shared" si="300"/>
        <v>5</v>
      </c>
      <c r="Q851" s="21">
        <f t="shared" si="312"/>
        <v>11</v>
      </c>
      <c r="R851" s="209">
        <f t="shared" si="310"/>
        <v>44835.390196759261</v>
      </c>
      <c r="S851">
        <f t="shared" si="311"/>
        <v>40</v>
      </c>
    </row>
    <row r="852" spans="1:19">
      <c r="A852" s="319">
        <v>44831.396898148145</v>
      </c>
      <c r="B852" s="21" t="s">
        <v>423</v>
      </c>
      <c r="C852">
        <v>60</v>
      </c>
      <c r="D852">
        <v>0.61299999999999999</v>
      </c>
      <c r="E852">
        <v>3.4000000000000002E-2</v>
      </c>
      <c r="F852">
        <v>5.5</v>
      </c>
      <c r="G852">
        <v>96.7</v>
      </c>
      <c r="H852">
        <v>505</v>
      </c>
      <c r="I852" s="18">
        <f t="shared" si="303"/>
        <v>613</v>
      </c>
      <c r="J852" t="str">
        <f t="shared" si="309"/>
        <v>10</v>
      </c>
      <c r="K852" t="str">
        <f t="shared" si="305"/>
        <v>J</v>
      </c>
      <c r="L852" t="str">
        <f t="shared" si="306"/>
        <v>C</v>
      </c>
      <c r="M852" t="str">
        <f t="shared" si="304"/>
        <v>12</v>
      </c>
      <c r="N852" t="str">
        <f t="shared" si="307"/>
        <v>F</v>
      </c>
      <c r="O852" s="20">
        <f>VLOOKUP(raw!M852,master!$B$2:$D$17,3,FALSE)</f>
        <v>44795</v>
      </c>
      <c r="P852">
        <f t="shared" si="300"/>
        <v>5</v>
      </c>
      <c r="Q852" s="21">
        <f t="shared" si="312"/>
        <v>10</v>
      </c>
      <c r="R852" s="209">
        <f t="shared" si="310"/>
        <v>44835.396898148145</v>
      </c>
      <c r="S852">
        <f t="shared" si="311"/>
        <v>40</v>
      </c>
    </row>
    <row r="853" spans="1:19">
      <c r="A853" s="319">
        <v>44831.403587962966</v>
      </c>
      <c r="B853" s="21" t="s">
        <v>424</v>
      </c>
      <c r="C853">
        <v>60</v>
      </c>
      <c r="D853">
        <v>0.623</v>
      </c>
      <c r="E853">
        <v>5.0999999999999997E-2</v>
      </c>
      <c r="F853">
        <v>8.1999999999999993</v>
      </c>
      <c r="G853">
        <v>81.7</v>
      </c>
      <c r="H853">
        <v>500</v>
      </c>
      <c r="I853" s="18">
        <f t="shared" si="303"/>
        <v>623</v>
      </c>
      <c r="J853" t="str">
        <f t="shared" si="309"/>
        <v>09</v>
      </c>
      <c r="K853" t="str">
        <f t="shared" si="305"/>
        <v>J</v>
      </c>
      <c r="L853" t="str">
        <f t="shared" si="306"/>
        <v>C</v>
      </c>
      <c r="M853" t="str">
        <f t="shared" si="304"/>
        <v>12</v>
      </c>
      <c r="N853" t="str">
        <f t="shared" si="307"/>
        <v>F</v>
      </c>
      <c r="O853" s="20">
        <f>VLOOKUP(raw!M853,master!$B$2:$D$17,3,FALSE)</f>
        <v>44795</v>
      </c>
      <c r="P853">
        <f t="shared" si="300"/>
        <v>5</v>
      </c>
      <c r="Q853" s="21">
        <f t="shared" ref="Q853:Q874" si="313">VALUE(J853)</f>
        <v>9</v>
      </c>
      <c r="R853" s="209">
        <f t="shared" si="310"/>
        <v>44835.403587962966</v>
      </c>
      <c r="S853">
        <f t="shared" si="311"/>
        <v>40</v>
      </c>
    </row>
    <row r="854" spans="1:19">
      <c r="A854" s="319">
        <v>44831.410474537035</v>
      </c>
      <c r="B854" s="21" t="s">
        <v>425</v>
      </c>
      <c r="C854">
        <v>60</v>
      </c>
      <c r="D854">
        <v>0.72299999999999998</v>
      </c>
      <c r="E854">
        <v>4.3999999999999997E-2</v>
      </c>
      <c r="F854">
        <v>6</v>
      </c>
      <c r="G854">
        <v>88.3</v>
      </c>
      <c r="H854">
        <v>477</v>
      </c>
      <c r="I854" s="18">
        <f t="shared" si="303"/>
        <v>723</v>
      </c>
      <c r="J854" t="str">
        <f t="shared" si="309"/>
        <v>08</v>
      </c>
      <c r="K854" t="str">
        <f t="shared" si="305"/>
        <v>J</v>
      </c>
      <c r="L854" t="str">
        <f t="shared" si="306"/>
        <v>C</v>
      </c>
      <c r="M854" t="str">
        <f t="shared" si="304"/>
        <v>12</v>
      </c>
      <c r="N854" t="str">
        <f t="shared" si="307"/>
        <v>F</v>
      </c>
      <c r="O854" s="20">
        <f>VLOOKUP(raw!M854,master!$B$2:$D$17,3,FALSE)</f>
        <v>44795</v>
      </c>
      <c r="P854">
        <f t="shared" ref="P854:P917" si="314">INT((A854-O854)/7)</f>
        <v>5</v>
      </c>
      <c r="Q854" s="21">
        <f t="shared" si="313"/>
        <v>8</v>
      </c>
      <c r="R854" s="209">
        <f t="shared" si="310"/>
        <v>44835.410474537035</v>
      </c>
      <c r="S854">
        <f t="shared" si="311"/>
        <v>40</v>
      </c>
    </row>
    <row r="855" spans="1:19">
      <c r="A855" s="319">
        <v>44831.417523148149</v>
      </c>
      <c r="B855" s="21" t="s">
        <v>426</v>
      </c>
      <c r="C855">
        <v>60</v>
      </c>
      <c r="D855">
        <v>0.69899999999999995</v>
      </c>
      <c r="E855">
        <v>4.8000000000000001E-2</v>
      </c>
      <c r="F855">
        <v>6.9</v>
      </c>
      <c r="G855">
        <v>85</v>
      </c>
      <c r="H855">
        <v>434</v>
      </c>
      <c r="I855" s="18">
        <f t="shared" si="303"/>
        <v>699</v>
      </c>
      <c r="J855" t="str">
        <f t="shared" si="309"/>
        <v>07</v>
      </c>
      <c r="K855" t="str">
        <f t="shared" si="305"/>
        <v>J</v>
      </c>
      <c r="L855" t="str">
        <f t="shared" si="306"/>
        <v>C</v>
      </c>
      <c r="M855" t="str">
        <f t="shared" si="304"/>
        <v>12</v>
      </c>
      <c r="N855" t="str">
        <f t="shared" si="307"/>
        <v>F</v>
      </c>
      <c r="O855" s="20">
        <f>VLOOKUP(raw!M855,master!$B$2:$D$17,3,FALSE)</f>
        <v>44795</v>
      </c>
      <c r="P855">
        <f t="shared" si="314"/>
        <v>5</v>
      </c>
      <c r="Q855" s="21">
        <f t="shared" si="313"/>
        <v>7</v>
      </c>
      <c r="R855" s="209">
        <f t="shared" si="310"/>
        <v>44835.417523148149</v>
      </c>
      <c r="S855">
        <f t="shared" si="311"/>
        <v>40</v>
      </c>
    </row>
    <row r="856" spans="1:19">
      <c r="A856" s="319">
        <v>44831.425081018519</v>
      </c>
      <c r="B856" s="21" t="s">
        <v>427</v>
      </c>
      <c r="C856">
        <v>60</v>
      </c>
      <c r="D856">
        <v>0.61899999999999999</v>
      </c>
      <c r="E856">
        <v>5.2999999999999999E-2</v>
      </c>
      <c r="F856">
        <v>8.6</v>
      </c>
      <c r="G856">
        <v>71.7</v>
      </c>
      <c r="H856">
        <v>473</v>
      </c>
      <c r="I856" s="18">
        <f t="shared" si="303"/>
        <v>619</v>
      </c>
      <c r="J856" t="str">
        <f t="shared" si="309"/>
        <v>06</v>
      </c>
      <c r="K856" t="str">
        <f t="shared" si="305"/>
        <v>J</v>
      </c>
      <c r="L856" t="str">
        <f t="shared" si="306"/>
        <v>C</v>
      </c>
      <c r="M856" t="str">
        <f t="shared" si="304"/>
        <v>12</v>
      </c>
      <c r="N856" t="str">
        <f t="shared" si="307"/>
        <v>F</v>
      </c>
      <c r="O856" s="20">
        <f>VLOOKUP(raw!M856,master!$B$2:$D$17,3,FALSE)</f>
        <v>44795</v>
      </c>
      <c r="P856">
        <f t="shared" si="314"/>
        <v>5</v>
      </c>
      <c r="Q856" s="21">
        <f t="shared" si="313"/>
        <v>6</v>
      </c>
      <c r="R856" s="209">
        <f t="shared" si="310"/>
        <v>44835.425081018519</v>
      </c>
      <c r="S856">
        <f t="shared" si="311"/>
        <v>40</v>
      </c>
    </row>
    <row r="857" spans="1:19">
      <c r="A857" s="319">
        <v>44831.432129629633</v>
      </c>
      <c r="B857" s="21" t="s">
        <v>428</v>
      </c>
      <c r="C857">
        <v>60</v>
      </c>
      <c r="D857">
        <v>0.57699999999999996</v>
      </c>
      <c r="E857">
        <v>3.1E-2</v>
      </c>
      <c r="F857">
        <v>5.3</v>
      </c>
      <c r="G857">
        <v>91.7</v>
      </c>
      <c r="H857">
        <v>401</v>
      </c>
      <c r="I857" s="18">
        <f t="shared" si="303"/>
        <v>577</v>
      </c>
      <c r="J857" t="str">
        <f t="shared" si="309"/>
        <v>05</v>
      </c>
      <c r="K857" t="str">
        <f t="shared" si="305"/>
        <v>J</v>
      </c>
      <c r="L857" t="str">
        <f t="shared" si="306"/>
        <v>C</v>
      </c>
      <c r="M857" t="str">
        <f t="shared" si="304"/>
        <v>12</v>
      </c>
      <c r="N857" t="str">
        <f t="shared" si="307"/>
        <v>F</v>
      </c>
      <c r="O857" s="20">
        <f>VLOOKUP(raw!M857,master!$B$2:$D$17,3,FALSE)</f>
        <v>44795</v>
      </c>
      <c r="P857">
        <f t="shared" si="314"/>
        <v>5</v>
      </c>
      <c r="Q857" s="21">
        <f t="shared" si="313"/>
        <v>5</v>
      </c>
      <c r="R857" s="209">
        <f t="shared" si="310"/>
        <v>44835.432129629633</v>
      </c>
      <c r="S857">
        <f t="shared" si="311"/>
        <v>40</v>
      </c>
    </row>
    <row r="858" spans="1:19">
      <c r="A858" s="319">
        <v>44831.440405092595</v>
      </c>
      <c r="B858" s="21" t="s">
        <v>429</v>
      </c>
      <c r="C858">
        <v>60</v>
      </c>
      <c r="D858">
        <v>0.58099999999999996</v>
      </c>
      <c r="E858">
        <v>3.5000000000000003E-2</v>
      </c>
      <c r="F858">
        <v>6</v>
      </c>
      <c r="G858">
        <v>91.7</v>
      </c>
      <c r="H858">
        <v>535</v>
      </c>
      <c r="I858" s="18">
        <f t="shared" si="303"/>
        <v>581</v>
      </c>
      <c r="J858" t="str">
        <f t="shared" si="309"/>
        <v>04</v>
      </c>
      <c r="K858" t="str">
        <f t="shared" si="305"/>
        <v>J</v>
      </c>
      <c r="L858" t="str">
        <f t="shared" si="306"/>
        <v>C</v>
      </c>
      <c r="M858" t="str">
        <f t="shared" si="304"/>
        <v>12</v>
      </c>
      <c r="N858" t="str">
        <f t="shared" si="307"/>
        <v>F</v>
      </c>
      <c r="O858" s="20">
        <f>VLOOKUP(raw!M858,master!$B$2:$D$17,3,FALSE)</f>
        <v>44795</v>
      </c>
      <c r="P858">
        <f t="shared" si="314"/>
        <v>5</v>
      </c>
      <c r="Q858" s="21">
        <f t="shared" si="313"/>
        <v>4</v>
      </c>
      <c r="R858" s="209">
        <f t="shared" si="310"/>
        <v>44835.440405092595</v>
      </c>
      <c r="S858">
        <f t="shared" si="311"/>
        <v>40</v>
      </c>
    </row>
    <row r="859" spans="1:19">
      <c r="A859" s="319">
        <v>44831.446527777778</v>
      </c>
      <c r="B859" s="21" t="s">
        <v>431</v>
      </c>
      <c r="C859">
        <v>60</v>
      </c>
      <c r="D859">
        <v>0.59199999999999997</v>
      </c>
      <c r="E859">
        <v>5.5E-2</v>
      </c>
      <c r="F859">
        <v>9.4</v>
      </c>
      <c r="G859">
        <v>85</v>
      </c>
      <c r="H859">
        <v>478</v>
      </c>
      <c r="I859" s="18">
        <f t="shared" si="303"/>
        <v>592</v>
      </c>
      <c r="J859" t="str">
        <f t="shared" si="309"/>
        <v>03</v>
      </c>
      <c r="K859" t="str">
        <f t="shared" si="305"/>
        <v>J</v>
      </c>
      <c r="L859" t="str">
        <f t="shared" si="306"/>
        <v>C</v>
      </c>
      <c r="M859" t="str">
        <f t="shared" si="304"/>
        <v>12</v>
      </c>
      <c r="N859" t="str">
        <f t="shared" si="307"/>
        <v>F</v>
      </c>
      <c r="O859" s="20">
        <f>VLOOKUP(raw!M859,master!$B$2:$D$17,3,FALSE)</f>
        <v>44795</v>
      </c>
      <c r="P859">
        <f t="shared" si="314"/>
        <v>5</v>
      </c>
      <c r="Q859" s="21">
        <f t="shared" si="313"/>
        <v>3</v>
      </c>
      <c r="R859" s="209">
        <f t="shared" si="310"/>
        <v>44835.446527777778</v>
      </c>
      <c r="S859">
        <f t="shared" si="311"/>
        <v>40</v>
      </c>
    </row>
    <row r="860" spans="1:19">
      <c r="A860" s="319">
        <v>44831.4533912037</v>
      </c>
      <c r="B860" s="21" t="s">
        <v>430</v>
      </c>
      <c r="C860">
        <v>60</v>
      </c>
      <c r="D860">
        <v>0.58299999999999996</v>
      </c>
      <c r="E860">
        <v>2.8000000000000001E-2</v>
      </c>
      <c r="F860">
        <v>4.9000000000000004</v>
      </c>
      <c r="G860">
        <v>96.7</v>
      </c>
      <c r="H860">
        <v>433</v>
      </c>
      <c r="I860" s="18">
        <f t="shared" si="303"/>
        <v>583</v>
      </c>
      <c r="J860" t="str">
        <f t="shared" si="309"/>
        <v>02</v>
      </c>
      <c r="K860" t="str">
        <f t="shared" si="305"/>
        <v>J</v>
      </c>
      <c r="L860" t="str">
        <f t="shared" si="306"/>
        <v>C</v>
      </c>
      <c r="M860" t="str">
        <f t="shared" si="304"/>
        <v>12</v>
      </c>
      <c r="N860" t="str">
        <f t="shared" si="307"/>
        <v>F</v>
      </c>
      <c r="O860" s="20">
        <f>VLOOKUP(raw!M860,master!$B$2:$D$17,3,FALSE)</f>
        <v>44795</v>
      </c>
      <c r="P860">
        <f t="shared" si="314"/>
        <v>5</v>
      </c>
      <c r="Q860" s="21">
        <f t="shared" si="313"/>
        <v>2</v>
      </c>
      <c r="R860" s="209">
        <f t="shared" si="310"/>
        <v>44835.4533912037</v>
      </c>
      <c r="S860">
        <f t="shared" si="311"/>
        <v>40</v>
      </c>
    </row>
    <row r="861" spans="1:19">
      <c r="A861" s="319">
        <v>44831.461180555554</v>
      </c>
      <c r="B861" s="21" t="s">
        <v>432</v>
      </c>
      <c r="C861">
        <v>60</v>
      </c>
      <c r="D861">
        <v>0.56799999999999995</v>
      </c>
      <c r="E861">
        <v>3.5000000000000003E-2</v>
      </c>
      <c r="F861">
        <v>6.2</v>
      </c>
      <c r="G861">
        <v>90</v>
      </c>
      <c r="H861">
        <v>386</v>
      </c>
      <c r="I861" s="18">
        <f t="shared" si="303"/>
        <v>568</v>
      </c>
      <c r="J861" t="str">
        <f t="shared" si="309"/>
        <v>01</v>
      </c>
      <c r="K861" t="str">
        <f t="shared" si="305"/>
        <v>J</v>
      </c>
      <c r="L861" t="str">
        <f t="shared" si="306"/>
        <v>C</v>
      </c>
      <c r="M861" t="str">
        <f t="shared" si="304"/>
        <v>12</v>
      </c>
      <c r="N861" t="str">
        <f t="shared" si="307"/>
        <v>F</v>
      </c>
      <c r="O861" s="20">
        <f>VLOOKUP(raw!M861,master!$B$2:$D$17,3,FALSE)</f>
        <v>44795</v>
      </c>
      <c r="P861">
        <f t="shared" si="314"/>
        <v>5</v>
      </c>
      <c r="Q861" s="21">
        <f t="shared" si="313"/>
        <v>1</v>
      </c>
      <c r="R861" s="209">
        <f t="shared" si="310"/>
        <v>44835.461180555554</v>
      </c>
      <c r="S861">
        <f t="shared" si="311"/>
        <v>40</v>
      </c>
    </row>
    <row r="862" spans="1:19">
      <c r="A862" s="319">
        <v>44831.339849537035</v>
      </c>
      <c r="B862" s="21" t="s">
        <v>522</v>
      </c>
      <c r="C862">
        <v>20</v>
      </c>
      <c r="D862">
        <v>0.69899999999999995</v>
      </c>
      <c r="E862">
        <v>3.9E-2</v>
      </c>
      <c r="F862">
        <v>5.6</v>
      </c>
      <c r="G862">
        <v>95</v>
      </c>
      <c r="H862">
        <v>389</v>
      </c>
      <c r="I862" s="18">
        <f t="shared" si="303"/>
        <v>699</v>
      </c>
      <c r="J862" t="str">
        <f t="shared" si="309"/>
        <v>02</v>
      </c>
      <c r="K862" t="str">
        <f t="shared" si="305"/>
        <v>J</v>
      </c>
      <c r="L862" t="str">
        <f t="shared" si="306"/>
        <v>C</v>
      </c>
      <c r="M862" t="str">
        <f t="shared" si="304"/>
        <v>12</v>
      </c>
      <c r="N862" t="str">
        <f t="shared" si="307"/>
        <v>M</v>
      </c>
      <c r="O862" s="20">
        <f>VLOOKUP(raw!M862,master!$B$2:$D$17,3,FALSE)</f>
        <v>44795</v>
      </c>
      <c r="P862">
        <f t="shared" si="314"/>
        <v>5</v>
      </c>
      <c r="Q862" s="21">
        <f t="shared" si="313"/>
        <v>2</v>
      </c>
      <c r="R862" s="209">
        <f t="shared" si="310"/>
        <v>44835.339849537035</v>
      </c>
      <c r="S862">
        <f t="shared" si="311"/>
        <v>40</v>
      </c>
    </row>
    <row r="863" spans="1:19">
      <c r="A863" s="319">
        <v>44831.342662037037</v>
      </c>
      <c r="B863" s="21" t="s">
        <v>415</v>
      </c>
      <c r="C863">
        <v>20</v>
      </c>
      <c r="D863">
        <v>0.69099999999999995</v>
      </c>
      <c r="E863">
        <v>4.7E-2</v>
      </c>
      <c r="F863">
        <v>6.9</v>
      </c>
      <c r="G863">
        <v>90</v>
      </c>
      <c r="H863">
        <v>486</v>
      </c>
      <c r="I863" s="18">
        <f t="shared" si="303"/>
        <v>691</v>
      </c>
      <c r="J863" t="str">
        <f t="shared" si="309"/>
        <v>03</v>
      </c>
      <c r="K863" t="str">
        <f t="shared" si="305"/>
        <v>J</v>
      </c>
      <c r="L863" t="str">
        <f t="shared" si="306"/>
        <v>C</v>
      </c>
      <c r="M863" t="str">
        <f t="shared" si="304"/>
        <v>12</v>
      </c>
      <c r="N863" t="str">
        <f t="shared" si="307"/>
        <v>M</v>
      </c>
      <c r="O863" s="20">
        <f>VLOOKUP(raw!M863,master!$B$2:$D$17,3,FALSE)</f>
        <v>44795</v>
      </c>
      <c r="P863">
        <f t="shared" si="314"/>
        <v>5</v>
      </c>
      <c r="Q863" s="21">
        <f t="shared" si="313"/>
        <v>3</v>
      </c>
      <c r="R863" s="209">
        <f t="shared" si="310"/>
        <v>44835.342662037037</v>
      </c>
      <c r="S863">
        <f t="shared" si="311"/>
        <v>40</v>
      </c>
    </row>
    <row r="864" spans="1:19">
      <c r="A864" s="319">
        <v>44831.345057870371</v>
      </c>
      <c r="B864" s="21" t="s">
        <v>416</v>
      </c>
      <c r="C864">
        <v>20</v>
      </c>
      <c r="D864">
        <v>0.83499999999999996</v>
      </c>
      <c r="E864">
        <v>5.2999999999999999E-2</v>
      </c>
      <c r="F864">
        <v>6.4</v>
      </c>
      <c r="G864">
        <v>90</v>
      </c>
      <c r="H864">
        <v>462</v>
      </c>
      <c r="I864" s="18">
        <f t="shared" si="303"/>
        <v>835</v>
      </c>
      <c r="J864" t="str">
        <f t="shared" si="309"/>
        <v>04</v>
      </c>
      <c r="K864" t="str">
        <f t="shared" si="305"/>
        <v>J</v>
      </c>
      <c r="L864" t="str">
        <f t="shared" si="306"/>
        <v>C</v>
      </c>
      <c r="M864" t="str">
        <f t="shared" si="304"/>
        <v>12</v>
      </c>
      <c r="N864" t="str">
        <f t="shared" si="307"/>
        <v>M</v>
      </c>
      <c r="O864" s="20">
        <f>VLOOKUP(raw!M864,master!$B$2:$D$17,3,FALSE)</f>
        <v>44795</v>
      </c>
      <c r="P864">
        <f t="shared" si="314"/>
        <v>5</v>
      </c>
      <c r="Q864" s="21">
        <f t="shared" si="313"/>
        <v>4</v>
      </c>
      <c r="R864" s="209">
        <f t="shared" si="310"/>
        <v>44835.345057870371</v>
      </c>
      <c r="S864">
        <f t="shared" si="311"/>
        <v>40</v>
      </c>
    </row>
    <row r="865" spans="1:19">
      <c r="A865" s="319">
        <v>44831.347916666666</v>
      </c>
      <c r="B865" s="21" t="s">
        <v>523</v>
      </c>
      <c r="C865">
        <v>20</v>
      </c>
      <c r="D865">
        <v>0.85599999999999998</v>
      </c>
      <c r="E865">
        <v>6.7000000000000004E-2</v>
      </c>
      <c r="F865">
        <v>7.8</v>
      </c>
      <c r="G865">
        <v>85</v>
      </c>
      <c r="H865">
        <v>483</v>
      </c>
      <c r="I865" s="18">
        <f t="shared" si="303"/>
        <v>856</v>
      </c>
      <c r="J865" t="str">
        <f t="shared" si="309"/>
        <v>05</v>
      </c>
      <c r="K865" t="str">
        <f t="shared" si="305"/>
        <v>J</v>
      </c>
      <c r="L865" t="str">
        <f t="shared" si="306"/>
        <v>C</v>
      </c>
      <c r="M865" t="str">
        <f t="shared" si="304"/>
        <v>12</v>
      </c>
      <c r="N865" t="str">
        <f t="shared" si="307"/>
        <v>M</v>
      </c>
      <c r="O865" s="20">
        <f>VLOOKUP(raw!M865,master!$B$2:$D$17,3,FALSE)</f>
        <v>44795</v>
      </c>
      <c r="P865">
        <f t="shared" si="314"/>
        <v>5</v>
      </c>
      <c r="Q865" s="21">
        <f t="shared" si="313"/>
        <v>5</v>
      </c>
      <c r="R865" s="209">
        <f t="shared" si="310"/>
        <v>44835.347916666666</v>
      </c>
      <c r="S865">
        <f t="shared" si="311"/>
        <v>40</v>
      </c>
    </row>
    <row r="866" spans="1:19">
      <c r="A866" s="319">
        <v>44831.350590277776</v>
      </c>
      <c r="B866" s="21" t="s">
        <v>524</v>
      </c>
      <c r="C866">
        <v>20</v>
      </c>
      <c r="D866">
        <v>0.83799999999999997</v>
      </c>
      <c r="E866">
        <v>0.06</v>
      </c>
      <c r="F866">
        <v>7.1</v>
      </c>
      <c r="G866">
        <v>85</v>
      </c>
      <c r="H866">
        <v>439</v>
      </c>
      <c r="I866" s="18">
        <f t="shared" si="303"/>
        <v>838</v>
      </c>
      <c r="J866" t="str">
        <f t="shared" si="309"/>
        <v>06</v>
      </c>
      <c r="K866" t="str">
        <f t="shared" si="305"/>
        <v>J</v>
      </c>
      <c r="L866" t="str">
        <f t="shared" si="306"/>
        <v>C</v>
      </c>
      <c r="M866" t="str">
        <f t="shared" si="304"/>
        <v>12</v>
      </c>
      <c r="N866" t="str">
        <f t="shared" si="307"/>
        <v>M</v>
      </c>
      <c r="O866" s="20">
        <f>VLOOKUP(raw!M866,master!$B$2:$D$17,3,FALSE)</f>
        <v>44795</v>
      </c>
      <c r="P866">
        <f t="shared" si="314"/>
        <v>5</v>
      </c>
      <c r="Q866" s="21">
        <f t="shared" si="313"/>
        <v>6</v>
      </c>
      <c r="R866" s="209">
        <f t="shared" si="310"/>
        <v>44835.350590277776</v>
      </c>
      <c r="S866">
        <f t="shared" si="311"/>
        <v>40</v>
      </c>
    </row>
    <row r="867" spans="1:19">
      <c r="A867" s="319">
        <v>44831.353472222225</v>
      </c>
      <c r="B867" s="21" t="s">
        <v>525</v>
      </c>
      <c r="C867">
        <v>20</v>
      </c>
      <c r="D867">
        <v>0.94899999999999995</v>
      </c>
      <c r="E867">
        <v>4.5999999999999999E-2</v>
      </c>
      <c r="F867">
        <v>4.9000000000000004</v>
      </c>
      <c r="G867">
        <v>100</v>
      </c>
      <c r="H867">
        <v>421</v>
      </c>
      <c r="I867" s="18">
        <f t="shared" si="303"/>
        <v>949</v>
      </c>
      <c r="J867" t="str">
        <f t="shared" si="309"/>
        <v>07</v>
      </c>
      <c r="K867" t="str">
        <f t="shared" si="305"/>
        <v>J</v>
      </c>
      <c r="L867" t="str">
        <f t="shared" si="306"/>
        <v>C</v>
      </c>
      <c r="M867" t="str">
        <f t="shared" si="304"/>
        <v>12</v>
      </c>
      <c r="N867" t="str">
        <f t="shared" si="307"/>
        <v>M</v>
      </c>
      <c r="O867" s="20">
        <f>VLOOKUP(raw!M867,master!$B$2:$D$17,3,FALSE)</f>
        <v>44795</v>
      </c>
      <c r="P867">
        <f t="shared" si="314"/>
        <v>5</v>
      </c>
      <c r="Q867" s="21">
        <f t="shared" si="313"/>
        <v>7</v>
      </c>
      <c r="R867" s="209">
        <f t="shared" si="310"/>
        <v>44835.353472222225</v>
      </c>
      <c r="S867">
        <f t="shared" si="311"/>
        <v>40</v>
      </c>
    </row>
    <row r="868" spans="1:19">
      <c r="A868" s="319">
        <v>44831.541087962964</v>
      </c>
      <c r="B868" t="s">
        <v>437</v>
      </c>
      <c r="C868">
        <v>60</v>
      </c>
      <c r="D868">
        <v>0.6</v>
      </c>
      <c r="E868">
        <v>2.9000000000000001E-2</v>
      </c>
      <c r="F868">
        <v>4.9000000000000004</v>
      </c>
      <c r="G868">
        <v>100</v>
      </c>
      <c r="H868">
        <v>520</v>
      </c>
      <c r="I868" s="18">
        <f t="shared" si="303"/>
        <v>600</v>
      </c>
      <c r="J868" t="str">
        <f t="shared" si="309"/>
        <v>16</v>
      </c>
      <c r="K868" t="str">
        <f t="shared" si="305"/>
        <v>J</v>
      </c>
      <c r="L868" t="str">
        <f t="shared" si="306"/>
        <v>C</v>
      </c>
      <c r="M868" t="str">
        <f t="shared" si="304"/>
        <v>13</v>
      </c>
      <c r="N868" t="str">
        <f t="shared" si="307"/>
        <v>F</v>
      </c>
      <c r="O868" s="20">
        <f>VLOOKUP(raw!M868,master!$B$2:$D$17,3,FALSE)</f>
        <v>44795</v>
      </c>
      <c r="P868">
        <f t="shared" si="314"/>
        <v>5</v>
      </c>
      <c r="Q868" s="21">
        <f t="shared" si="313"/>
        <v>16</v>
      </c>
      <c r="R868" s="209">
        <f t="shared" si="310"/>
        <v>44835.541087962964</v>
      </c>
      <c r="S868">
        <f t="shared" si="311"/>
        <v>40</v>
      </c>
    </row>
    <row r="869" spans="1:19">
      <c r="A869" s="319">
        <v>44831.547442129631</v>
      </c>
      <c r="B869" t="s">
        <v>438</v>
      </c>
      <c r="C869">
        <v>60</v>
      </c>
      <c r="D869">
        <v>0.59799999999999998</v>
      </c>
      <c r="E869">
        <v>4.2999999999999997E-2</v>
      </c>
      <c r="F869">
        <v>7.3</v>
      </c>
      <c r="G869">
        <v>85</v>
      </c>
      <c r="H869">
        <v>475</v>
      </c>
      <c r="I869" s="18">
        <f t="shared" si="303"/>
        <v>598</v>
      </c>
      <c r="J869" t="str">
        <f t="shared" si="309"/>
        <v>15</v>
      </c>
      <c r="K869" t="str">
        <f t="shared" si="305"/>
        <v>J</v>
      </c>
      <c r="L869" t="str">
        <f t="shared" si="306"/>
        <v>C</v>
      </c>
      <c r="M869" t="str">
        <f t="shared" si="304"/>
        <v>13</v>
      </c>
      <c r="N869" t="str">
        <f t="shared" si="307"/>
        <v>F</v>
      </c>
      <c r="O869" s="20">
        <f>VLOOKUP(raw!M869,master!$B$2:$D$17,3,FALSE)</f>
        <v>44795</v>
      </c>
      <c r="P869">
        <f t="shared" si="314"/>
        <v>5</v>
      </c>
      <c r="Q869" s="21">
        <f t="shared" si="313"/>
        <v>15</v>
      </c>
      <c r="R869" s="209">
        <f t="shared" si="310"/>
        <v>44835.547442129631</v>
      </c>
      <c r="S869">
        <f t="shared" si="311"/>
        <v>40</v>
      </c>
    </row>
    <row r="870" spans="1:19">
      <c r="A870" s="319">
        <v>44831.554490740738</v>
      </c>
      <c r="B870" t="s">
        <v>439</v>
      </c>
      <c r="C870">
        <v>60</v>
      </c>
      <c r="D870">
        <v>0.59499999999999997</v>
      </c>
      <c r="E870">
        <v>0.04</v>
      </c>
      <c r="F870">
        <v>6.8</v>
      </c>
      <c r="G870">
        <v>91.7</v>
      </c>
      <c r="H870">
        <v>537</v>
      </c>
      <c r="I870" s="18">
        <f t="shared" si="303"/>
        <v>595</v>
      </c>
      <c r="J870" t="str">
        <f t="shared" si="309"/>
        <v>14</v>
      </c>
      <c r="K870" t="str">
        <f t="shared" si="305"/>
        <v>J</v>
      </c>
      <c r="L870" t="str">
        <f t="shared" si="306"/>
        <v>C</v>
      </c>
      <c r="M870" t="str">
        <f t="shared" si="304"/>
        <v>13</v>
      </c>
      <c r="N870" t="str">
        <f t="shared" si="307"/>
        <v>F</v>
      </c>
      <c r="O870" s="20">
        <f>VLOOKUP(raw!M870,master!$B$2:$D$17,3,FALSE)</f>
        <v>44795</v>
      </c>
      <c r="P870">
        <f t="shared" si="314"/>
        <v>5</v>
      </c>
      <c r="Q870" s="21">
        <f t="shared" si="313"/>
        <v>14</v>
      </c>
      <c r="R870" s="209">
        <f t="shared" si="310"/>
        <v>44835.554490740738</v>
      </c>
      <c r="S870">
        <f t="shared" si="311"/>
        <v>40</v>
      </c>
    </row>
    <row r="871" spans="1:19">
      <c r="A871" s="319">
        <v>44831.560983796298</v>
      </c>
      <c r="B871" t="s">
        <v>440</v>
      </c>
      <c r="C871">
        <v>60</v>
      </c>
      <c r="D871">
        <v>0.61699999999999999</v>
      </c>
      <c r="E871">
        <v>3.9E-2</v>
      </c>
      <c r="F871">
        <v>6.4</v>
      </c>
      <c r="G871">
        <v>91.7</v>
      </c>
      <c r="H871">
        <v>489</v>
      </c>
      <c r="I871" s="18">
        <f t="shared" si="303"/>
        <v>617</v>
      </c>
      <c r="J871" t="str">
        <f t="shared" si="309"/>
        <v>13</v>
      </c>
      <c r="K871" t="str">
        <f t="shared" si="305"/>
        <v>J</v>
      </c>
      <c r="L871" t="str">
        <f t="shared" si="306"/>
        <v>C</v>
      </c>
      <c r="M871" t="str">
        <f t="shared" si="304"/>
        <v>13</v>
      </c>
      <c r="N871" t="str">
        <f t="shared" si="307"/>
        <v>F</v>
      </c>
      <c r="O871" s="20">
        <f>VLOOKUP(raw!M871,master!$B$2:$D$17,3,FALSE)</f>
        <v>44795</v>
      </c>
      <c r="P871">
        <f t="shared" si="314"/>
        <v>5</v>
      </c>
      <c r="Q871" s="21">
        <f t="shared" si="313"/>
        <v>13</v>
      </c>
      <c r="R871" s="209">
        <f t="shared" si="310"/>
        <v>44835.560983796298</v>
      </c>
      <c r="S871">
        <f t="shared" si="311"/>
        <v>40</v>
      </c>
    </row>
    <row r="872" spans="1:19">
      <c r="A872" s="319">
        <v>44831.568229166667</v>
      </c>
      <c r="B872" t="s">
        <v>441</v>
      </c>
      <c r="C872">
        <v>60</v>
      </c>
      <c r="D872">
        <v>0.59099999999999997</v>
      </c>
      <c r="E872">
        <v>3.5999999999999997E-2</v>
      </c>
      <c r="F872">
        <v>6.1</v>
      </c>
      <c r="G872">
        <v>86.7</v>
      </c>
      <c r="H872">
        <v>362</v>
      </c>
      <c r="I872" s="18">
        <f t="shared" si="303"/>
        <v>591</v>
      </c>
      <c r="J872" t="str">
        <f t="shared" si="309"/>
        <v>12</v>
      </c>
      <c r="K872" t="str">
        <f t="shared" si="305"/>
        <v>J</v>
      </c>
      <c r="L872" t="str">
        <f t="shared" si="306"/>
        <v>C</v>
      </c>
      <c r="M872" t="str">
        <f t="shared" si="304"/>
        <v>13</v>
      </c>
      <c r="N872" t="str">
        <f t="shared" si="307"/>
        <v>F</v>
      </c>
      <c r="O872" s="20">
        <f>VLOOKUP(raw!M872,master!$B$2:$D$17,3,FALSE)</f>
        <v>44795</v>
      </c>
      <c r="P872">
        <f t="shared" si="314"/>
        <v>5</v>
      </c>
      <c r="Q872" s="21">
        <f t="shared" si="313"/>
        <v>12</v>
      </c>
      <c r="R872" s="209">
        <f t="shared" si="310"/>
        <v>44835.568229166667</v>
      </c>
      <c r="S872">
        <f t="shared" si="311"/>
        <v>40</v>
      </c>
    </row>
    <row r="873" spans="1:19">
      <c r="A873" s="319">
        <v>44831.575543981482</v>
      </c>
      <c r="B873" t="s">
        <v>443</v>
      </c>
      <c r="C873">
        <v>60</v>
      </c>
      <c r="D873">
        <v>0.60299999999999998</v>
      </c>
      <c r="E873">
        <v>0.04</v>
      </c>
      <c r="F873">
        <v>6.6</v>
      </c>
      <c r="G873">
        <v>91.7</v>
      </c>
      <c r="H873">
        <v>303</v>
      </c>
      <c r="I873" s="18">
        <f t="shared" ref="I873:I936" si="315">D873*1000</f>
        <v>603</v>
      </c>
      <c r="J873" t="str">
        <f t="shared" si="309"/>
        <v>11</v>
      </c>
      <c r="K873" t="str">
        <f t="shared" si="305"/>
        <v>J</v>
      </c>
      <c r="L873" t="str">
        <f t="shared" si="306"/>
        <v>C</v>
      </c>
      <c r="M873" t="str">
        <f t="shared" si="304"/>
        <v>13</v>
      </c>
      <c r="N873" t="str">
        <f t="shared" si="307"/>
        <v>F</v>
      </c>
      <c r="O873" s="20">
        <f>VLOOKUP(raw!M873,master!$B$2:$D$17,3,FALSE)</f>
        <v>44795</v>
      </c>
      <c r="P873">
        <f t="shared" si="314"/>
        <v>5</v>
      </c>
      <c r="Q873" s="21">
        <f t="shared" si="313"/>
        <v>11</v>
      </c>
      <c r="R873" s="209">
        <f t="shared" si="310"/>
        <v>44835.575543981482</v>
      </c>
      <c r="S873">
        <f t="shared" si="311"/>
        <v>40</v>
      </c>
    </row>
    <row r="874" spans="1:19">
      <c r="A874" s="319">
        <v>44831.585416666669</v>
      </c>
      <c r="B874" t="s">
        <v>442</v>
      </c>
      <c r="C874">
        <v>60</v>
      </c>
      <c r="D874">
        <v>0.60799999999999998</v>
      </c>
      <c r="E874">
        <v>3.2000000000000001E-2</v>
      </c>
      <c r="F874">
        <v>5.3</v>
      </c>
      <c r="G874">
        <v>96.7</v>
      </c>
      <c r="H874">
        <v>411</v>
      </c>
      <c r="I874" s="18">
        <f t="shared" si="315"/>
        <v>608</v>
      </c>
      <c r="J874" t="str">
        <f t="shared" si="309"/>
        <v>10</v>
      </c>
      <c r="K874" t="str">
        <f t="shared" si="305"/>
        <v>J</v>
      </c>
      <c r="L874" t="str">
        <f t="shared" si="306"/>
        <v>C</v>
      </c>
      <c r="M874" t="str">
        <f t="shared" si="304"/>
        <v>13</v>
      </c>
      <c r="N874" t="str">
        <f t="shared" si="307"/>
        <v>F</v>
      </c>
      <c r="O874" s="20">
        <f>VLOOKUP(raw!M874,master!$B$2:$D$17,3,FALSE)</f>
        <v>44795</v>
      </c>
      <c r="P874">
        <f t="shared" si="314"/>
        <v>5</v>
      </c>
      <c r="Q874" s="21">
        <f t="shared" si="313"/>
        <v>10</v>
      </c>
      <c r="R874" s="209">
        <f t="shared" si="310"/>
        <v>44835.585416666669</v>
      </c>
      <c r="S874">
        <f t="shared" si="311"/>
        <v>40</v>
      </c>
    </row>
    <row r="875" spans="1:19">
      <c r="A875" s="319">
        <v>44831.592557870368</v>
      </c>
      <c r="B875" t="s">
        <v>444</v>
      </c>
      <c r="C875">
        <v>60</v>
      </c>
      <c r="D875">
        <v>0.58099999999999996</v>
      </c>
      <c r="E875">
        <v>4.1000000000000002E-2</v>
      </c>
      <c r="F875">
        <v>7.1</v>
      </c>
      <c r="G875">
        <v>95</v>
      </c>
      <c r="H875">
        <v>365</v>
      </c>
      <c r="I875" s="18">
        <f t="shared" si="315"/>
        <v>581</v>
      </c>
      <c r="J875" t="str">
        <f t="shared" si="309"/>
        <v>09</v>
      </c>
      <c r="K875" t="str">
        <f t="shared" si="305"/>
        <v>J</v>
      </c>
      <c r="L875" t="str">
        <f t="shared" si="306"/>
        <v>C</v>
      </c>
      <c r="M875" t="str">
        <f t="shared" ref="M875:M938" si="316">MID(B875,3,2)</f>
        <v>13</v>
      </c>
      <c r="N875" t="str">
        <f t="shared" si="307"/>
        <v>F</v>
      </c>
      <c r="O875" s="20">
        <f>VLOOKUP(raw!M875,master!$B$2:$D$17,3,FALSE)</f>
        <v>44795</v>
      </c>
      <c r="P875">
        <f t="shared" si="314"/>
        <v>5</v>
      </c>
      <c r="Q875" s="21">
        <f t="shared" ref="Q875:Q883" si="317">VALUE(J875)</f>
        <v>9</v>
      </c>
      <c r="R875" s="209">
        <f t="shared" si="310"/>
        <v>44835.592557870368</v>
      </c>
      <c r="S875">
        <f t="shared" si="311"/>
        <v>40</v>
      </c>
    </row>
    <row r="876" spans="1:19">
      <c r="A876" s="319">
        <v>44831.601539351854</v>
      </c>
      <c r="B876" t="s">
        <v>445</v>
      </c>
      <c r="C876">
        <v>60</v>
      </c>
      <c r="D876">
        <v>0.70299999999999996</v>
      </c>
      <c r="E876">
        <v>0.04</v>
      </c>
      <c r="F876">
        <v>5.7</v>
      </c>
      <c r="G876">
        <v>95</v>
      </c>
      <c r="H876">
        <v>476</v>
      </c>
      <c r="I876" s="18">
        <f t="shared" si="315"/>
        <v>703</v>
      </c>
      <c r="J876" t="str">
        <f t="shared" si="309"/>
        <v>08</v>
      </c>
      <c r="K876" t="str">
        <f t="shared" si="305"/>
        <v>J</v>
      </c>
      <c r="L876" t="str">
        <f t="shared" si="306"/>
        <v>C</v>
      </c>
      <c r="M876" t="str">
        <f t="shared" si="316"/>
        <v>13</v>
      </c>
      <c r="N876" t="str">
        <f t="shared" si="307"/>
        <v>F</v>
      </c>
      <c r="O876" s="20">
        <f>VLOOKUP(raw!M876,master!$B$2:$D$17,3,FALSE)</f>
        <v>44795</v>
      </c>
      <c r="P876">
        <f t="shared" si="314"/>
        <v>5</v>
      </c>
      <c r="Q876" s="21">
        <f t="shared" si="317"/>
        <v>8</v>
      </c>
      <c r="R876" s="209">
        <f t="shared" si="310"/>
        <v>44835.601539351854</v>
      </c>
      <c r="S876">
        <f t="shared" si="311"/>
        <v>40</v>
      </c>
    </row>
    <row r="877" spans="1:19">
      <c r="A877" s="319">
        <v>44831.608449074076</v>
      </c>
      <c r="B877" t="s">
        <v>446</v>
      </c>
      <c r="C877">
        <v>60</v>
      </c>
      <c r="D877">
        <v>0.68899999999999995</v>
      </c>
      <c r="E877">
        <v>6.2E-2</v>
      </c>
      <c r="F877">
        <v>9</v>
      </c>
      <c r="G877">
        <v>85</v>
      </c>
      <c r="H877">
        <v>469</v>
      </c>
      <c r="I877" s="18">
        <f t="shared" si="315"/>
        <v>689</v>
      </c>
      <c r="J877" t="str">
        <f t="shared" si="309"/>
        <v>07</v>
      </c>
      <c r="K877" t="str">
        <f t="shared" si="305"/>
        <v>J</v>
      </c>
      <c r="L877" t="str">
        <f t="shared" si="306"/>
        <v>C</v>
      </c>
      <c r="M877" t="str">
        <f t="shared" si="316"/>
        <v>13</v>
      </c>
      <c r="N877" t="str">
        <f t="shared" si="307"/>
        <v>F</v>
      </c>
      <c r="O877" s="20">
        <f>VLOOKUP(raw!M877,master!$B$2:$D$17,3,FALSE)</f>
        <v>44795</v>
      </c>
      <c r="P877">
        <f t="shared" si="314"/>
        <v>5</v>
      </c>
      <c r="Q877" s="21">
        <f t="shared" si="317"/>
        <v>7</v>
      </c>
      <c r="R877" s="209">
        <f t="shared" si="310"/>
        <v>44835.608449074076</v>
      </c>
      <c r="S877">
        <f t="shared" si="311"/>
        <v>40</v>
      </c>
    </row>
    <row r="878" spans="1:19">
      <c r="A878" s="319">
        <v>44831.615787037037</v>
      </c>
      <c r="B878" t="s">
        <v>447</v>
      </c>
      <c r="C878">
        <v>60</v>
      </c>
      <c r="D878">
        <v>0.54700000000000004</v>
      </c>
      <c r="E878">
        <v>6.5000000000000002E-2</v>
      </c>
      <c r="F878">
        <v>11.8</v>
      </c>
      <c r="G878">
        <v>91.7</v>
      </c>
      <c r="H878">
        <v>423</v>
      </c>
      <c r="I878" s="18">
        <f t="shared" si="315"/>
        <v>547</v>
      </c>
      <c r="J878" t="str">
        <f t="shared" si="309"/>
        <v>06</v>
      </c>
      <c r="K878" t="str">
        <f t="shared" ref="K878:K941" si="318">LEFT(B878,1)</f>
        <v>J</v>
      </c>
      <c r="L878" t="str">
        <f t="shared" ref="L878:L941" si="319">MID(B878,2,1)</f>
        <v>C</v>
      </c>
      <c r="M878" t="str">
        <f t="shared" si="316"/>
        <v>13</v>
      </c>
      <c r="N878" t="str">
        <f t="shared" ref="N878:N941" si="320">MID(B878,5,1)</f>
        <v>F</v>
      </c>
      <c r="O878" s="20">
        <f>VLOOKUP(raw!M878,master!$B$2:$D$17,3,FALSE)</f>
        <v>44795</v>
      </c>
      <c r="P878">
        <f t="shared" si="314"/>
        <v>5</v>
      </c>
      <c r="Q878" s="21">
        <f t="shared" si="317"/>
        <v>6</v>
      </c>
      <c r="R878" s="209">
        <f t="shared" si="310"/>
        <v>44835.615787037037</v>
      </c>
      <c r="S878">
        <f t="shared" si="311"/>
        <v>40</v>
      </c>
    </row>
    <row r="879" spans="1:19">
      <c r="A879" s="319">
        <v>44831.623599537037</v>
      </c>
      <c r="B879" t="s">
        <v>449</v>
      </c>
      <c r="C879">
        <v>60</v>
      </c>
      <c r="D879">
        <v>0.57599999999999996</v>
      </c>
      <c r="E879">
        <v>5.8999999999999997E-2</v>
      </c>
      <c r="F879">
        <v>10.3</v>
      </c>
      <c r="G879">
        <v>78.3</v>
      </c>
      <c r="H879">
        <v>499</v>
      </c>
      <c r="I879" s="18">
        <f t="shared" si="315"/>
        <v>576</v>
      </c>
      <c r="J879" t="str">
        <f t="shared" si="309"/>
        <v>05</v>
      </c>
      <c r="K879" t="str">
        <f t="shared" si="318"/>
        <v>J</v>
      </c>
      <c r="L879" t="str">
        <f t="shared" si="319"/>
        <v>C</v>
      </c>
      <c r="M879" t="str">
        <f t="shared" si="316"/>
        <v>13</v>
      </c>
      <c r="N879" t="str">
        <f t="shared" si="320"/>
        <v>F</v>
      </c>
      <c r="O879" s="20">
        <f>VLOOKUP(raw!M879,master!$B$2:$D$17,3,FALSE)</f>
        <v>44795</v>
      </c>
      <c r="P879">
        <f t="shared" si="314"/>
        <v>5</v>
      </c>
      <c r="Q879" s="21">
        <f t="shared" si="317"/>
        <v>5</v>
      </c>
      <c r="R879" s="209">
        <f t="shared" si="310"/>
        <v>44835.623599537037</v>
      </c>
      <c r="S879">
        <f t="shared" si="311"/>
        <v>40</v>
      </c>
    </row>
    <row r="880" spans="1:19">
      <c r="A880" s="319">
        <v>44831.630428240744</v>
      </c>
      <c r="B880" t="s">
        <v>450</v>
      </c>
      <c r="C880">
        <v>60</v>
      </c>
      <c r="D880">
        <v>0.58299999999999996</v>
      </c>
      <c r="E880">
        <v>4.2999999999999997E-2</v>
      </c>
      <c r="F880">
        <v>7.4</v>
      </c>
      <c r="G880">
        <v>81.7</v>
      </c>
      <c r="H880">
        <v>423</v>
      </c>
      <c r="I880" s="18">
        <f t="shared" si="315"/>
        <v>583</v>
      </c>
      <c r="J880" t="str">
        <f t="shared" si="309"/>
        <v>04</v>
      </c>
      <c r="K880" t="str">
        <f t="shared" si="318"/>
        <v>J</v>
      </c>
      <c r="L880" t="str">
        <f t="shared" si="319"/>
        <v>C</v>
      </c>
      <c r="M880" t="str">
        <f t="shared" si="316"/>
        <v>13</v>
      </c>
      <c r="N880" t="str">
        <f t="shared" si="320"/>
        <v>F</v>
      </c>
      <c r="O880" s="20">
        <f>VLOOKUP(raw!M880,master!$B$2:$D$17,3,FALSE)</f>
        <v>44795</v>
      </c>
      <c r="P880">
        <f t="shared" si="314"/>
        <v>5</v>
      </c>
      <c r="Q880" s="21">
        <f t="shared" si="317"/>
        <v>4</v>
      </c>
      <c r="R880" s="209">
        <f t="shared" si="310"/>
        <v>44835.630428240744</v>
      </c>
      <c r="S880">
        <f t="shared" si="311"/>
        <v>40</v>
      </c>
    </row>
    <row r="881" spans="1:19">
      <c r="A881" s="319">
        <v>44831.638159722221</v>
      </c>
      <c r="B881" t="s">
        <v>452</v>
      </c>
      <c r="C881">
        <v>60</v>
      </c>
      <c r="D881">
        <v>0.58699999999999997</v>
      </c>
      <c r="E881">
        <v>4.8000000000000001E-2</v>
      </c>
      <c r="F881">
        <v>8.1</v>
      </c>
      <c r="G881">
        <v>86.7</v>
      </c>
      <c r="H881">
        <v>447</v>
      </c>
      <c r="I881" s="18">
        <f t="shared" si="315"/>
        <v>587</v>
      </c>
      <c r="J881" t="str">
        <f t="shared" si="309"/>
        <v>03</v>
      </c>
      <c r="K881" t="str">
        <f t="shared" si="318"/>
        <v>J</v>
      </c>
      <c r="L881" t="str">
        <f t="shared" si="319"/>
        <v>C</v>
      </c>
      <c r="M881" t="str">
        <f t="shared" si="316"/>
        <v>13</v>
      </c>
      <c r="N881" t="str">
        <f t="shared" si="320"/>
        <v>F</v>
      </c>
      <c r="O881" s="20">
        <f>VLOOKUP(raw!M881,master!$B$2:$D$17,3,FALSE)</f>
        <v>44795</v>
      </c>
      <c r="P881">
        <f t="shared" si="314"/>
        <v>5</v>
      </c>
      <c r="Q881" s="21">
        <f t="shared" si="317"/>
        <v>3</v>
      </c>
      <c r="R881" s="209">
        <f t="shared" si="310"/>
        <v>44835.638159722221</v>
      </c>
      <c r="S881">
        <f t="shared" si="311"/>
        <v>40</v>
      </c>
    </row>
    <row r="882" spans="1:19">
      <c r="A882" s="319">
        <v>44831.645844907405</v>
      </c>
      <c r="B882" t="s">
        <v>454</v>
      </c>
      <c r="C882">
        <v>60</v>
      </c>
      <c r="D882">
        <v>0.55500000000000005</v>
      </c>
      <c r="E882">
        <v>0.04</v>
      </c>
      <c r="F882">
        <v>7.2</v>
      </c>
      <c r="G882">
        <v>85</v>
      </c>
      <c r="H882">
        <v>399</v>
      </c>
      <c r="I882" s="18">
        <f t="shared" si="315"/>
        <v>555</v>
      </c>
      <c r="J882" t="str">
        <f t="shared" si="309"/>
        <v>02</v>
      </c>
      <c r="K882" t="str">
        <f t="shared" si="318"/>
        <v>J</v>
      </c>
      <c r="L882" t="str">
        <f t="shared" si="319"/>
        <v>C</v>
      </c>
      <c r="M882" t="str">
        <f t="shared" si="316"/>
        <v>13</v>
      </c>
      <c r="N882" t="str">
        <f t="shared" si="320"/>
        <v>F</v>
      </c>
      <c r="O882" s="20">
        <f>VLOOKUP(raw!M882,master!$B$2:$D$17,3,FALSE)</f>
        <v>44795</v>
      </c>
      <c r="P882">
        <f t="shared" si="314"/>
        <v>5</v>
      </c>
      <c r="Q882" s="21">
        <f t="shared" si="317"/>
        <v>2</v>
      </c>
      <c r="R882" s="209">
        <f t="shared" si="310"/>
        <v>44835.645844907405</v>
      </c>
      <c r="S882">
        <f t="shared" si="311"/>
        <v>40</v>
      </c>
    </row>
    <row r="883" spans="1:19">
      <c r="A883" s="319">
        <v>44831.653402777774</v>
      </c>
      <c r="B883" t="s">
        <v>455</v>
      </c>
      <c r="C883">
        <v>60</v>
      </c>
      <c r="D883">
        <v>0.499</v>
      </c>
      <c r="E883">
        <v>0.03</v>
      </c>
      <c r="F883">
        <v>6</v>
      </c>
      <c r="G883">
        <v>91.7</v>
      </c>
      <c r="H883">
        <v>384</v>
      </c>
      <c r="I883" s="18">
        <f t="shared" si="315"/>
        <v>499</v>
      </c>
      <c r="J883" t="str">
        <f t="shared" si="309"/>
        <v>01</v>
      </c>
      <c r="K883" t="str">
        <f t="shared" si="318"/>
        <v>J</v>
      </c>
      <c r="L883" t="str">
        <f t="shared" si="319"/>
        <v>C</v>
      </c>
      <c r="M883" t="str">
        <f t="shared" si="316"/>
        <v>13</v>
      </c>
      <c r="N883" t="str">
        <f t="shared" si="320"/>
        <v>F</v>
      </c>
      <c r="O883" s="20">
        <f>VLOOKUP(raw!M883,master!$B$2:$D$17,3,FALSE)</f>
        <v>44795</v>
      </c>
      <c r="P883">
        <f t="shared" si="314"/>
        <v>5</v>
      </c>
      <c r="Q883" s="21">
        <f t="shared" si="317"/>
        <v>1</v>
      </c>
      <c r="R883" s="209">
        <f t="shared" si="310"/>
        <v>44835.653402777774</v>
      </c>
      <c r="S883">
        <f t="shared" si="311"/>
        <v>40</v>
      </c>
    </row>
    <row r="884" spans="1:19">
      <c r="A884" s="319">
        <v>44831.526053240741</v>
      </c>
      <c r="B884" t="s">
        <v>526</v>
      </c>
      <c r="C884">
        <v>20</v>
      </c>
      <c r="D884">
        <v>0.72599999999999998</v>
      </c>
      <c r="E884">
        <v>4.2999999999999997E-2</v>
      </c>
      <c r="F884">
        <v>6</v>
      </c>
      <c r="G884">
        <v>90</v>
      </c>
      <c r="H884">
        <v>421</v>
      </c>
      <c r="I884" s="18">
        <f t="shared" si="315"/>
        <v>726</v>
      </c>
      <c r="J884" t="str">
        <f t="shared" si="309"/>
        <v>01</v>
      </c>
      <c r="K884" t="str">
        <f t="shared" si="318"/>
        <v>J</v>
      </c>
      <c r="L884" t="str">
        <f t="shared" si="319"/>
        <v>C</v>
      </c>
      <c r="M884" t="str">
        <f t="shared" si="316"/>
        <v>13</v>
      </c>
      <c r="N884" t="str">
        <f t="shared" si="320"/>
        <v>M</v>
      </c>
      <c r="O884" s="8">
        <f>VLOOKUP(raw!M884,master!$B$2:$D$17,3,FALSE)</f>
        <v>44795</v>
      </c>
      <c r="P884">
        <f t="shared" si="314"/>
        <v>5</v>
      </c>
      <c r="Q884">
        <f>VALUE(J884)</f>
        <v>1</v>
      </c>
      <c r="R884" s="209">
        <f t="shared" si="310"/>
        <v>44835.526053240741</v>
      </c>
      <c r="S884">
        <f t="shared" si="311"/>
        <v>40</v>
      </c>
    </row>
    <row r="885" spans="1:19">
      <c r="A885" s="319">
        <v>44831.528796296298</v>
      </c>
      <c r="B885" t="s">
        <v>527</v>
      </c>
      <c r="C885">
        <v>20</v>
      </c>
      <c r="D885">
        <v>0.73699999999999999</v>
      </c>
      <c r="E885">
        <v>8.8999999999999996E-2</v>
      </c>
      <c r="F885">
        <v>12.1</v>
      </c>
      <c r="G885">
        <v>80</v>
      </c>
      <c r="H885">
        <v>483</v>
      </c>
      <c r="I885" s="18">
        <f t="shared" si="315"/>
        <v>737</v>
      </c>
      <c r="J885" t="str">
        <f t="shared" si="309"/>
        <v>02</v>
      </c>
      <c r="K885" t="str">
        <f t="shared" si="318"/>
        <v>J</v>
      </c>
      <c r="L885" t="str">
        <f t="shared" si="319"/>
        <v>C</v>
      </c>
      <c r="M885" t="str">
        <f t="shared" si="316"/>
        <v>13</v>
      </c>
      <c r="N885" t="str">
        <f t="shared" si="320"/>
        <v>M</v>
      </c>
      <c r="O885" s="8">
        <f>VLOOKUP(raw!M885,master!$B$2:$D$17,3,FALSE)</f>
        <v>44795</v>
      </c>
      <c r="P885">
        <f t="shared" si="314"/>
        <v>5</v>
      </c>
      <c r="Q885">
        <f t="shared" ref="Q885:Q905" si="321">VALUE(J885)</f>
        <v>2</v>
      </c>
      <c r="R885" s="209">
        <f t="shared" si="310"/>
        <v>44835.528796296298</v>
      </c>
      <c r="S885">
        <f t="shared" si="311"/>
        <v>40</v>
      </c>
    </row>
    <row r="886" spans="1:19">
      <c r="A886" s="319">
        <v>44831.53125</v>
      </c>
      <c r="B886" t="s">
        <v>435</v>
      </c>
      <c r="C886">
        <v>20</v>
      </c>
      <c r="D886">
        <v>0.877</v>
      </c>
      <c r="E886">
        <v>4.7E-2</v>
      </c>
      <c r="F886">
        <v>5.4</v>
      </c>
      <c r="G886">
        <v>95</v>
      </c>
      <c r="H886">
        <v>436</v>
      </c>
      <c r="I886" s="18">
        <f t="shared" si="315"/>
        <v>877</v>
      </c>
      <c r="J886" t="str">
        <f t="shared" si="309"/>
        <v>03</v>
      </c>
      <c r="K886" t="str">
        <f t="shared" si="318"/>
        <v>J</v>
      </c>
      <c r="L886" t="str">
        <f t="shared" si="319"/>
        <v>C</v>
      </c>
      <c r="M886" t="str">
        <f t="shared" si="316"/>
        <v>13</v>
      </c>
      <c r="N886" t="str">
        <f t="shared" si="320"/>
        <v>M</v>
      </c>
      <c r="O886" s="8">
        <f>VLOOKUP(raw!M886,master!$B$2:$D$17,3,FALSE)</f>
        <v>44795</v>
      </c>
      <c r="P886">
        <f t="shared" si="314"/>
        <v>5</v>
      </c>
      <c r="Q886">
        <f t="shared" si="321"/>
        <v>3</v>
      </c>
      <c r="R886" s="209">
        <f t="shared" si="310"/>
        <v>44835.53125</v>
      </c>
      <c r="S886">
        <f t="shared" si="311"/>
        <v>40</v>
      </c>
    </row>
    <row r="887" spans="1:19">
      <c r="A887" s="319">
        <v>44831.533912037034</v>
      </c>
      <c r="B887" t="s">
        <v>436</v>
      </c>
      <c r="C887">
        <v>21</v>
      </c>
      <c r="D887">
        <v>0.82</v>
      </c>
      <c r="E887">
        <v>5.0999999999999997E-2</v>
      </c>
      <c r="F887">
        <v>6.3</v>
      </c>
      <c r="G887">
        <v>85.7</v>
      </c>
      <c r="H887">
        <v>406</v>
      </c>
      <c r="I887" s="18">
        <f t="shared" si="315"/>
        <v>820</v>
      </c>
      <c r="J887" t="str">
        <f t="shared" si="309"/>
        <v>04</v>
      </c>
      <c r="K887" t="str">
        <f t="shared" si="318"/>
        <v>J</v>
      </c>
      <c r="L887" t="str">
        <f t="shared" si="319"/>
        <v>C</v>
      </c>
      <c r="M887" t="str">
        <f t="shared" si="316"/>
        <v>13</v>
      </c>
      <c r="N887" t="str">
        <f t="shared" si="320"/>
        <v>M</v>
      </c>
      <c r="O887" s="8">
        <f>VLOOKUP(raw!M887,master!$B$2:$D$17,3,FALSE)</f>
        <v>44795</v>
      </c>
      <c r="P887">
        <f t="shared" si="314"/>
        <v>5</v>
      </c>
      <c r="Q887">
        <f t="shared" si="321"/>
        <v>4</v>
      </c>
      <c r="R887" s="209">
        <f t="shared" si="310"/>
        <v>44835.533912037034</v>
      </c>
      <c r="S887">
        <f t="shared" si="311"/>
        <v>40</v>
      </c>
    </row>
    <row r="888" spans="1:19">
      <c r="A888" s="319">
        <v>44831.537060185183</v>
      </c>
      <c r="B888" t="s">
        <v>528</v>
      </c>
      <c r="C888">
        <v>20</v>
      </c>
      <c r="D888">
        <v>0.96899999999999997</v>
      </c>
      <c r="E888">
        <v>5.7000000000000002E-2</v>
      </c>
      <c r="F888">
        <v>5.8</v>
      </c>
      <c r="G888">
        <v>95</v>
      </c>
      <c r="H888">
        <v>431</v>
      </c>
      <c r="I888" s="18">
        <f t="shared" si="315"/>
        <v>969</v>
      </c>
      <c r="J888" t="str">
        <f t="shared" si="309"/>
        <v>05</v>
      </c>
      <c r="K888" t="str">
        <f t="shared" si="318"/>
        <v>J</v>
      </c>
      <c r="L888" t="str">
        <f t="shared" si="319"/>
        <v>C</v>
      </c>
      <c r="M888" t="str">
        <f t="shared" si="316"/>
        <v>13</v>
      </c>
      <c r="N888" t="str">
        <f t="shared" si="320"/>
        <v>M</v>
      </c>
      <c r="O888" s="8">
        <f>VLOOKUP(raw!M888,master!$B$2:$D$17,3,FALSE)</f>
        <v>44795</v>
      </c>
      <c r="P888">
        <f t="shared" si="314"/>
        <v>5</v>
      </c>
      <c r="Q888">
        <f t="shared" si="321"/>
        <v>5</v>
      </c>
      <c r="R888" s="209">
        <f t="shared" si="310"/>
        <v>44835.537060185183</v>
      </c>
      <c r="S888">
        <f t="shared" si="311"/>
        <v>40</v>
      </c>
    </row>
    <row r="889" spans="1:19">
      <c r="A889" s="319">
        <v>44832.366493055553</v>
      </c>
      <c r="B889" t="s">
        <v>475</v>
      </c>
      <c r="C889">
        <v>60</v>
      </c>
      <c r="D889">
        <v>0.57999999999999996</v>
      </c>
      <c r="E889">
        <v>3.9E-2</v>
      </c>
      <c r="F889">
        <v>6.7</v>
      </c>
      <c r="G889">
        <v>88.3</v>
      </c>
      <c r="H889">
        <v>431</v>
      </c>
      <c r="I889" s="18">
        <f t="shared" si="315"/>
        <v>580</v>
      </c>
      <c r="J889" t="str">
        <f t="shared" ref="J889:J952" si="322">RIGHT(B889,2)</f>
        <v>16</v>
      </c>
      <c r="K889" t="str">
        <f t="shared" si="318"/>
        <v>J</v>
      </c>
      <c r="L889" t="str">
        <f t="shared" si="319"/>
        <v>C</v>
      </c>
      <c r="M889" t="str">
        <f t="shared" si="316"/>
        <v>14</v>
      </c>
      <c r="N889" t="str">
        <f t="shared" si="320"/>
        <v>F</v>
      </c>
      <c r="O889" s="8">
        <f>VLOOKUP(raw!M889,master!$B$2:$D$17,3,FALSE)</f>
        <v>44798</v>
      </c>
      <c r="P889">
        <v>5</v>
      </c>
      <c r="Q889">
        <f t="shared" si="321"/>
        <v>16</v>
      </c>
      <c r="R889" s="209">
        <f t="shared" si="310"/>
        <v>44835.366493055553</v>
      </c>
      <c r="S889">
        <f t="shared" si="311"/>
        <v>40</v>
      </c>
    </row>
    <row r="890" spans="1:19">
      <c r="A890" s="319">
        <v>44832.374131944445</v>
      </c>
      <c r="B890" t="s">
        <v>474</v>
      </c>
      <c r="C890">
        <v>60</v>
      </c>
      <c r="D890">
        <v>0.56899999999999995</v>
      </c>
      <c r="E890">
        <v>3.7999999999999999E-2</v>
      </c>
      <c r="F890">
        <v>6.7</v>
      </c>
      <c r="G890">
        <v>90</v>
      </c>
      <c r="H890">
        <v>422</v>
      </c>
      <c r="I890" s="18">
        <f t="shared" si="315"/>
        <v>569</v>
      </c>
      <c r="J890" t="str">
        <f t="shared" si="322"/>
        <v>15</v>
      </c>
      <c r="K890" t="str">
        <f t="shared" si="318"/>
        <v>J</v>
      </c>
      <c r="L890" t="str">
        <f t="shared" si="319"/>
        <v>C</v>
      </c>
      <c r="M890" t="str">
        <f t="shared" si="316"/>
        <v>14</v>
      </c>
      <c r="N890" t="str">
        <f t="shared" si="320"/>
        <v>F</v>
      </c>
      <c r="O890" s="8">
        <f>VLOOKUP(raw!M890,master!$B$2:$D$17,3,FALSE)</f>
        <v>44798</v>
      </c>
      <c r="P890">
        <v>5</v>
      </c>
      <c r="Q890">
        <f t="shared" si="321"/>
        <v>15</v>
      </c>
      <c r="R890" s="209">
        <f t="shared" si="310"/>
        <v>44835.374131944445</v>
      </c>
      <c r="S890">
        <f t="shared" si="311"/>
        <v>40</v>
      </c>
    </row>
    <row r="891" spans="1:19">
      <c r="A891" s="319">
        <v>44832.381840277776</v>
      </c>
      <c r="B891" t="s">
        <v>473</v>
      </c>
      <c r="C891">
        <v>60</v>
      </c>
      <c r="D891">
        <v>0.61599999999999999</v>
      </c>
      <c r="E891">
        <v>4.2999999999999997E-2</v>
      </c>
      <c r="F891">
        <v>6.9</v>
      </c>
      <c r="G891">
        <v>86.7</v>
      </c>
      <c r="H891">
        <v>408</v>
      </c>
      <c r="I891" s="18">
        <f t="shared" si="315"/>
        <v>616</v>
      </c>
      <c r="J891" t="str">
        <f t="shared" si="322"/>
        <v>14</v>
      </c>
      <c r="K891" t="str">
        <f t="shared" si="318"/>
        <v>J</v>
      </c>
      <c r="L891" t="str">
        <f t="shared" si="319"/>
        <v>C</v>
      </c>
      <c r="M891" t="str">
        <f t="shared" si="316"/>
        <v>14</v>
      </c>
      <c r="N891" t="str">
        <f t="shared" si="320"/>
        <v>F</v>
      </c>
      <c r="O891" s="8">
        <f>VLOOKUP(raw!M891,master!$B$2:$D$17,3,FALSE)</f>
        <v>44798</v>
      </c>
      <c r="P891">
        <v>5</v>
      </c>
      <c r="Q891">
        <f t="shared" si="321"/>
        <v>14</v>
      </c>
      <c r="R891" s="209">
        <f t="shared" si="310"/>
        <v>44835.381840277776</v>
      </c>
      <c r="S891">
        <f t="shared" si="311"/>
        <v>40</v>
      </c>
    </row>
    <row r="892" spans="1:19">
      <c r="A892" s="319">
        <v>44832.389537037037</v>
      </c>
      <c r="B892" t="s">
        <v>472</v>
      </c>
      <c r="C892">
        <v>60</v>
      </c>
      <c r="D892">
        <v>0.59599999999999997</v>
      </c>
      <c r="E892">
        <v>0.04</v>
      </c>
      <c r="F892">
        <v>6.8</v>
      </c>
      <c r="G892">
        <v>93.3</v>
      </c>
      <c r="H892">
        <v>447</v>
      </c>
      <c r="I892" s="18">
        <f t="shared" si="315"/>
        <v>596</v>
      </c>
      <c r="J892" t="str">
        <f t="shared" si="322"/>
        <v>13</v>
      </c>
      <c r="K892" t="str">
        <f t="shared" si="318"/>
        <v>J</v>
      </c>
      <c r="L892" t="str">
        <f t="shared" si="319"/>
        <v>C</v>
      </c>
      <c r="M892" t="str">
        <f t="shared" si="316"/>
        <v>14</v>
      </c>
      <c r="N892" t="str">
        <f t="shared" si="320"/>
        <v>F</v>
      </c>
      <c r="O892" s="8">
        <f>VLOOKUP(raw!M892,master!$B$2:$D$17,3,FALSE)</f>
        <v>44798</v>
      </c>
      <c r="P892">
        <v>5</v>
      </c>
      <c r="Q892">
        <f t="shared" si="321"/>
        <v>13</v>
      </c>
      <c r="R892" s="209">
        <f t="shared" si="310"/>
        <v>44835.389537037037</v>
      </c>
      <c r="S892">
        <f t="shared" si="311"/>
        <v>40</v>
      </c>
    </row>
    <row r="893" spans="1:19">
      <c r="A893" s="319">
        <v>44832.396701388891</v>
      </c>
      <c r="B893" t="s">
        <v>471</v>
      </c>
      <c r="C893">
        <v>60</v>
      </c>
      <c r="D893">
        <v>0.58299999999999996</v>
      </c>
      <c r="E893">
        <v>3.7999999999999999E-2</v>
      </c>
      <c r="F893">
        <v>6.6</v>
      </c>
      <c r="G893">
        <v>90</v>
      </c>
      <c r="H893">
        <v>508</v>
      </c>
      <c r="I893" s="18">
        <f t="shared" si="315"/>
        <v>583</v>
      </c>
      <c r="J893" t="str">
        <f t="shared" si="322"/>
        <v>12</v>
      </c>
      <c r="K893" t="str">
        <f t="shared" si="318"/>
        <v>J</v>
      </c>
      <c r="L893" t="str">
        <f t="shared" si="319"/>
        <v>C</v>
      </c>
      <c r="M893" t="str">
        <f t="shared" si="316"/>
        <v>14</v>
      </c>
      <c r="N893" t="str">
        <f t="shared" si="320"/>
        <v>F</v>
      </c>
      <c r="O893" s="8">
        <f>VLOOKUP(raw!M893,master!$B$2:$D$17,3,FALSE)</f>
        <v>44798</v>
      </c>
      <c r="P893">
        <v>5</v>
      </c>
      <c r="Q893">
        <f t="shared" si="321"/>
        <v>12</v>
      </c>
      <c r="R893" s="209">
        <f t="shared" si="310"/>
        <v>44835.396701388891</v>
      </c>
      <c r="S893">
        <f t="shared" si="311"/>
        <v>40</v>
      </c>
    </row>
    <row r="894" spans="1:19">
      <c r="A894" s="319">
        <v>44832.403460648151</v>
      </c>
      <c r="B894" t="s">
        <v>470</v>
      </c>
      <c r="C894">
        <v>60</v>
      </c>
      <c r="D894">
        <v>0.58499999999999996</v>
      </c>
      <c r="E894">
        <v>3.5000000000000003E-2</v>
      </c>
      <c r="F894">
        <v>6</v>
      </c>
      <c r="G894">
        <v>91.7</v>
      </c>
      <c r="H894">
        <v>452</v>
      </c>
      <c r="I894" s="18">
        <f t="shared" si="315"/>
        <v>585</v>
      </c>
      <c r="J894" t="str">
        <f t="shared" si="322"/>
        <v>11</v>
      </c>
      <c r="K894" t="str">
        <f t="shared" si="318"/>
        <v>J</v>
      </c>
      <c r="L894" t="str">
        <f t="shared" si="319"/>
        <v>C</v>
      </c>
      <c r="M894" t="str">
        <f t="shared" si="316"/>
        <v>14</v>
      </c>
      <c r="N894" t="str">
        <f t="shared" si="320"/>
        <v>F</v>
      </c>
      <c r="O894" s="8">
        <f>VLOOKUP(raw!M894,master!$B$2:$D$17,3,FALSE)</f>
        <v>44798</v>
      </c>
      <c r="P894">
        <v>5</v>
      </c>
      <c r="Q894">
        <f t="shared" si="321"/>
        <v>11</v>
      </c>
      <c r="R894" s="209">
        <f t="shared" si="310"/>
        <v>44835.403460648151</v>
      </c>
      <c r="S894">
        <f t="shared" si="311"/>
        <v>40</v>
      </c>
    </row>
    <row r="895" spans="1:19">
      <c r="A895" s="319">
        <v>44832.410763888889</v>
      </c>
      <c r="B895" t="s">
        <v>469</v>
      </c>
      <c r="C895">
        <v>60</v>
      </c>
      <c r="D895">
        <v>0.65500000000000003</v>
      </c>
      <c r="E895">
        <v>4.2000000000000003E-2</v>
      </c>
      <c r="F895">
        <v>6.5</v>
      </c>
      <c r="G895">
        <v>88.3</v>
      </c>
      <c r="H895">
        <v>457</v>
      </c>
      <c r="I895" s="18">
        <f t="shared" si="315"/>
        <v>655</v>
      </c>
      <c r="J895" t="str">
        <f t="shared" si="322"/>
        <v>10</v>
      </c>
      <c r="K895" t="str">
        <f t="shared" si="318"/>
        <v>J</v>
      </c>
      <c r="L895" t="str">
        <f t="shared" si="319"/>
        <v>C</v>
      </c>
      <c r="M895" t="str">
        <f t="shared" si="316"/>
        <v>14</v>
      </c>
      <c r="N895" t="str">
        <f t="shared" si="320"/>
        <v>F</v>
      </c>
      <c r="O895" s="8">
        <f>VLOOKUP(raw!M895,master!$B$2:$D$17,3,FALSE)</f>
        <v>44798</v>
      </c>
      <c r="P895">
        <v>5</v>
      </c>
      <c r="Q895">
        <f t="shared" si="321"/>
        <v>10</v>
      </c>
      <c r="R895" s="209">
        <f t="shared" si="310"/>
        <v>44835.410763888889</v>
      </c>
      <c r="S895">
        <f t="shared" si="311"/>
        <v>40</v>
      </c>
    </row>
    <row r="896" spans="1:19">
      <c r="A896" s="319">
        <v>44832.41851851852</v>
      </c>
      <c r="B896" t="s">
        <v>468</v>
      </c>
      <c r="C896">
        <v>60</v>
      </c>
      <c r="D896">
        <v>0.67</v>
      </c>
      <c r="E896">
        <v>4.4999999999999998E-2</v>
      </c>
      <c r="F896">
        <v>6.7</v>
      </c>
      <c r="G896">
        <v>88.3</v>
      </c>
      <c r="H896">
        <v>438</v>
      </c>
      <c r="I896" s="18">
        <f t="shared" si="315"/>
        <v>670</v>
      </c>
      <c r="J896" t="str">
        <f t="shared" si="322"/>
        <v>09</v>
      </c>
      <c r="K896" t="str">
        <f t="shared" si="318"/>
        <v>J</v>
      </c>
      <c r="L896" t="str">
        <f t="shared" si="319"/>
        <v>C</v>
      </c>
      <c r="M896" t="str">
        <f t="shared" si="316"/>
        <v>14</v>
      </c>
      <c r="N896" t="str">
        <f t="shared" si="320"/>
        <v>F</v>
      </c>
      <c r="O896" s="8">
        <f>VLOOKUP(raw!M896,master!$B$2:$D$17,3,FALSE)</f>
        <v>44798</v>
      </c>
      <c r="P896">
        <v>5</v>
      </c>
      <c r="Q896">
        <f t="shared" si="321"/>
        <v>9</v>
      </c>
      <c r="R896" s="209">
        <f t="shared" si="310"/>
        <v>44835.41851851852</v>
      </c>
      <c r="S896">
        <f t="shared" si="311"/>
        <v>40</v>
      </c>
    </row>
    <row r="897" spans="1:19">
      <c r="A897" s="319">
        <v>44832.425787037035</v>
      </c>
      <c r="B897" t="s">
        <v>467</v>
      </c>
      <c r="C897">
        <v>60</v>
      </c>
      <c r="D897">
        <v>0.64500000000000002</v>
      </c>
      <c r="E897">
        <v>3.5999999999999997E-2</v>
      </c>
      <c r="F897">
        <v>5.5</v>
      </c>
      <c r="G897">
        <v>93.3</v>
      </c>
      <c r="H897">
        <v>455</v>
      </c>
      <c r="I897" s="18">
        <f t="shared" si="315"/>
        <v>645</v>
      </c>
      <c r="J897" t="str">
        <f t="shared" si="322"/>
        <v>08</v>
      </c>
      <c r="K897" t="str">
        <f t="shared" si="318"/>
        <v>J</v>
      </c>
      <c r="L897" t="str">
        <f t="shared" si="319"/>
        <v>C</v>
      </c>
      <c r="M897" t="str">
        <f t="shared" si="316"/>
        <v>14</v>
      </c>
      <c r="N897" t="str">
        <f t="shared" si="320"/>
        <v>F</v>
      </c>
      <c r="O897" s="8">
        <f>VLOOKUP(raw!M897,master!$B$2:$D$17,3,FALSE)</f>
        <v>44798</v>
      </c>
      <c r="P897">
        <v>5</v>
      </c>
      <c r="Q897">
        <f t="shared" si="321"/>
        <v>8</v>
      </c>
      <c r="R897" s="209">
        <f t="shared" si="310"/>
        <v>44835.425787037035</v>
      </c>
      <c r="S897">
        <f t="shared" si="311"/>
        <v>40</v>
      </c>
    </row>
    <row r="898" spans="1:19">
      <c r="A898" s="319">
        <v>44832.433159722219</v>
      </c>
      <c r="B898" t="s">
        <v>466</v>
      </c>
      <c r="C898">
        <v>60</v>
      </c>
      <c r="D898">
        <v>0.67900000000000005</v>
      </c>
      <c r="E898">
        <v>4.1000000000000002E-2</v>
      </c>
      <c r="F898">
        <v>6</v>
      </c>
      <c r="G898">
        <v>93.3</v>
      </c>
      <c r="H898">
        <v>426</v>
      </c>
      <c r="I898" s="18">
        <f t="shared" si="315"/>
        <v>679</v>
      </c>
      <c r="J898" t="str">
        <f t="shared" si="322"/>
        <v>07</v>
      </c>
      <c r="K898" t="str">
        <f t="shared" si="318"/>
        <v>J</v>
      </c>
      <c r="L898" t="str">
        <f t="shared" si="319"/>
        <v>C</v>
      </c>
      <c r="M898" t="str">
        <f t="shared" si="316"/>
        <v>14</v>
      </c>
      <c r="N898" t="str">
        <f t="shared" si="320"/>
        <v>F</v>
      </c>
      <c r="O898" s="8">
        <f>VLOOKUP(raw!M898,master!$B$2:$D$17,3,FALSE)</f>
        <v>44798</v>
      </c>
      <c r="P898">
        <v>5</v>
      </c>
      <c r="Q898">
        <f t="shared" si="321"/>
        <v>7</v>
      </c>
      <c r="R898" s="209">
        <f t="shared" si="310"/>
        <v>44835.433159722219</v>
      </c>
      <c r="S898">
        <f t="shared" si="311"/>
        <v>40</v>
      </c>
    </row>
    <row r="899" spans="1:19">
      <c r="A899" s="319">
        <v>44832.440752314818</v>
      </c>
      <c r="B899" t="s">
        <v>465</v>
      </c>
      <c r="C899">
        <v>60</v>
      </c>
      <c r="D899">
        <v>0.57699999999999996</v>
      </c>
      <c r="E899">
        <v>3.5000000000000003E-2</v>
      </c>
      <c r="F899">
        <v>6.1</v>
      </c>
      <c r="G899">
        <v>96.7</v>
      </c>
      <c r="H899">
        <v>463</v>
      </c>
      <c r="I899" s="18">
        <f t="shared" si="315"/>
        <v>577</v>
      </c>
      <c r="J899" t="str">
        <f t="shared" si="322"/>
        <v>06</v>
      </c>
      <c r="K899" t="str">
        <f t="shared" si="318"/>
        <v>J</v>
      </c>
      <c r="L899" t="str">
        <f t="shared" si="319"/>
        <v>C</v>
      </c>
      <c r="M899" t="str">
        <f t="shared" si="316"/>
        <v>14</v>
      </c>
      <c r="N899" t="str">
        <f t="shared" si="320"/>
        <v>F</v>
      </c>
      <c r="O899" s="8">
        <f>VLOOKUP(raw!M899,master!$B$2:$D$17,3,FALSE)</f>
        <v>44798</v>
      </c>
      <c r="P899">
        <v>5</v>
      </c>
      <c r="Q899">
        <f t="shared" si="321"/>
        <v>6</v>
      </c>
      <c r="R899" s="209">
        <f t="shared" si="310"/>
        <v>44835.440752314818</v>
      </c>
      <c r="S899">
        <f t="shared" si="311"/>
        <v>40</v>
      </c>
    </row>
    <row r="900" spans="1:19">
      <c r="A900" s="319">
        <v>44832.447743055556</v>
      </c>
      <c r="B900" t="s">
        <v>464</v>
      </c>
      <c r="C900">
        <v>60</v>
      </c>
      <c r="D900">
        <v>0.60299999999999998</v>
      </c>
      <c r="E900">
        <v>3.5999999999999997E-2</v>
      </c>
      <c r="F900">
        <v>5.9</v>
      </c>
      <c r="G900">
        <v>86.7</v>
      </c>
      <c r="H900">
        <v>498</v>
      </c>
      <c r="I900" s="18">
        <f t="shared" si="315"/>
        <v>603</v>
      </c>
      <c r="J900" t="str">
        <f t="shared" si="322"/>
        <v>05</v>
      </c>
      <c r="K900" t="str">
        <f t="shared" si="318"/>
        <v>J</v>
      </c>
      <c r="L900" t="str">
        <f t="shared" si="319"/>
        <v>C</v>
      </c>
      <c r="M900" t="str">
        <f t="shared" si="316"/>
        <v>14</v>
      </c>
      <c r="N900" t="str">
        <f t="shared" si="320"/>
        <v>F</v>
      </c>
      <c r="O900" s="8">
        <f>VLOOKUP(raw!M900,master!$B$2:$D$17,3,FALSE)</f>
        <v>44798</v>
      </c>
      <c r="P900">
        <v>5</v>
      </c>
      <c r="Q900">
        <f t="shared" si="321"/>
        <v>5</v>
      </c>
      <c r="R900" s="209">
        <f t="shared" ref="R900:R963" si="323">A900-WEEKDAY(A900)+7</f>
        <v>44835.447743055556</v>
      </c>
      <c r="S900">
        <f t="shared" ref="S900:S963" si="324">WEEKNUM(R900)</f>
        <v>40</v>
      </c>
    </row>
    <row r="901" spans="1:19">
      <c r="A901" s="319">
        <v>44832.45453703704</v>
      </c>
      <c r="B901" t="s">
        <v>463</v>
      </c>
      <c r="C901">
        <v>60</v>
      </c>
      <c r="D901">
        <v>0.67</v>
      </c>
      <c r="E901">
        <v>4.2999999999999997E-2</v>
      </c>
      <c r="F901">
        <v>6.4</v>
      </c>
      <c r="G901">
        <v>86.7</v>
      </c>
      <c r="H901">
        <v>414</v>
      </c>
      <c r="I901" s="18">
        <f t="shared" si="315"/>
        <v>670</v>
      </c>
      <c r="J901" t="str">
        <f t="shared" si="322"/>
        <v>04</v>
      </c>
      <c r="K901" t="str">
        <f t="shared" si="318"/>
        <v>J</v>
      </c>
      <c r="L901" t="str">
        <f t="shared" si="319"/>
        <v>C</v>
      </c>
      <c r="M901" t="str">
        <f t="shared" si="316"/>
        <v>14</v>
      </c>
      <c r="N901" t="str">
        <f t="shared" si="320"/>
        <v>F</v>
      </c>
      <c r="O901" s="8">
        <f>VLOOKUP(raw!M901,master!$B$2:$D$17,3,FALSE)</f>
        <v>44798</v>
      </c>
      <c r="P901">
        <v>5</v>
      </c>
      <c r="Q901">
        <f t="shared" si="321"/>
        <v>4</v>
      </c>
      <c r="R901" s="209">
        <f t="shared" si="323"/>
        <v>44835.45453703704</v>
      </c>
      <c r="S901">
        <f t="shared" si="324"/>
        <v>40</v>
      </c>
    </row>
    <row r="902" spans="1:19">
      <c r="A902" s="319">
        <v>44832.462557870371</v>
      </c>
      <c r="B902" t="s">
        <v>462</v>
      </c>
      <c r="C902">
        <v>60</v>
      </c>
      <c r="D902">
        <v>0.51200000000000001</v>
      </c>
      <c r="E902">
        <v>2.5000000000000001E-2</v>
      </c>
      <c r="F902">
        <v>5</v>
      </c>
      <c r="G902">
        <v>96.7</v>
      </c>
      <c r="H902">
        <v>473</v>
      </c>
      <c r="I902" s="18">
        <f t="shared" si="315"/>
        <v>512</v>
      </c>
      <c r="J902" t="str">
        <f t="shared" si="322"/>
        <v>03</v>
      </c>
      <c r="K902" t="str">
        <f t="shared" si="318"/>
        <v>J</v>
      </c>
      <c r="L902" t="str">
        <f t="shared" si="319"/>
        <v>C</v>
      </c>
      <c r="M902" t="str">
        <f t="shared" si="316"/>
        <v>14</v>
      </c>
      <c r="N902" t="str">
        <f t="shared" si="320"/>
        <v>F</v>
      </c>
      <c r="O902" s="8">
        <f>VLOOKUP(raw!M902,master!$B$2:$D$17,3,FALSE)</f>
        <v>44798</v>
      </c>
      <c r="P902">
        <v>5</v>
      </c>
      <c r="Q902">
        <f t="shared" si="321"/>
        <v>3</v>
      </c>
      <c r="R902" s="209">
        <f t="shared" si="323"/>
        <v>44835.462557870371</v>
      </c>
      <c r="S902">
        <f t="shared" si="324"/>
        <v>40</v>
      </c>
    </row>
    <row r="903" spans="1:19">
      <c r="A903" s="319">
        <v>44832.469895833332</v>
      </c>
      <c r="B903" t="s">
        <v>461</v>
      </c>
      <c r="C903">
        <v>60</v>
      </c>
      <c r="D903">
        <v>0.5</v>
      </c>
      <c r="E903">
        <v>2.9000000000000001E-2</v>
      </c>
      <c r="F903">
        <v>5.7</v>
      </c>
      <c r="G903">
        <v>95</v>
      </c>
      <c r="H903">
        <v>499</v>
      </c>
      <c r="I903" s="18">
        <f t="shared" si="315"/>
        <v>500</v>
      </c>
      <c r="J903" t="str">
        <f t="shared" si="322"/>
        <v>02</v>
      </c>
      <c r="K903" t="str">
        <f t="shared" si="318"/>
        <v>J</v>
      </c>
      <c r="L903" t="str">
        <f t="shared" si="319"/>
        <v>C</v>
      </c>
      <c r="M903" t="str">
        <f t="shared" si="316"/>
        <v>14</v>
      </c>
      <c r="N903" t="str">
        <f t="shared" si="320"/>
        <v>F</v>
      </c>
      <c r="O903" s="8">
        <f>VLOOKUP(raw!M903,master!$B$2:$D$17,3,FALSE)</f>
        <v>44798</v>
      </c>
      <c r="P903">
        <v>5</v>
      </c>
      <c r="Q903">
        <f t="shared" si="321"/>
        <v>2</v>
      </c>
      <c r="R903" s="209">
        <f t="shared" si="323"/>
        <v>44835.469895833332</v>
      </c>
      <c r="S903">
        <f t="shared" si="324"/>
        <v>40</v>
      </c>
    </row>
    <row r="904" spans="1:19">
      <c r="A904" s="319">
        <v>44832.476064814815</v>
      </c>
      <c r="B904" t="s">
        <v>460</v>
      </c>
      <c r="C904">
        <v>60</v>
      </c>
      <c r="D904">
        <v>0.495</v>
      </c>
      <c r="E904">
        <v>2.8000000000000001E-2</v>
      </c>
      <c r="F904">
        <v>5.6</v>
      </c>
      <c r="G904">
        <v>93.3</v>
      </c>
      <c r="H904">
        <v>410</v>
      </c>
      <c r="I904" s="18">
        <f t="shared" si="315"/>
        <v>495</v>
      </c>
      <c r="J904" t="str">
        <f t="shared" si="322"/>
        <v>01</v>
      </c>
      <c r="K904" t="str">
        <f t="shared" si="318"/>
        <v>J</v>
      </c>
      <c r="L904" t="str">
        <f t="shared" si="319"/>
        <v>C</v>
      </c>
      <c r="M904" t="str">
        <f t="shared" si="316"/>
        <v>14</v>
      </c>
      <c r="N904" t="str">
        <f t="shared" si="320"/>
        <v>F</v>
      </c>
      <c r="O904" s="8">
        <f>VLOOKUP(raw!M904,master!$B$2:$D$17,3,FALSE)</f>
        <v>44798</v>
      </c>
      <c r="P904">
        <v>5</v>
      </c>
      <c r="Q904">
        <f t="shared" si="321"/>
        <v>1</v>
      </c>
      <c r="R904" s="209">
        <f t="shared" si="323"/>
        <v>44835.476064814815</v>
      </c>
      <c r="S904">
        <f t="shared" si="324"/>
        <v>40</v>
      </c>
    </row>
    <row r="905" spans="1:19">
      <c r="A905" s="319">
        <v>44832.348865740743</v>
      </c>
      <c r="B905" t="s">
        <v>481</v>
      </c>
      <c r="C905">
        <v>20</v>
      </c>
      <c r="D905">
        <v>0.67600000000000005</v>
      </c>
      <c r="E905">
        <v>5.8000000000000003E-2</v>
      </c>
      <c r="F905">
        <v>8.5</v>
      </c>
      <c r="G905">
        <v>70</v>
      </c>
      <c r="H905">
        <v>316</v>
      </c>
      <c r="I905" s="18">
        <f t="shared" si="315"/>
        <v>676</v>
      </c>
      <c r="J905" t="str">
        <f t="shared" si="322"/>
        <v>02</v>
      </c>
      <c r="K905" t="str">
        <f t="shared" si="318"/>
        <v>J</v>
      </c>
      <c r="L905" t="str">
        <f t="shared" si="319"/>
        <v>C</v>
      </c>
      <c r="M905" t="str">
        <f t="shared" si="316"/>
        <v>14</v>
      </c>
      <c r="N905" t="str">
        <f t="shared" si="320"/>
        <v>M</v>
      </c>
      <c r="O905" s="8">
        <f>VLOOKUP(raw!M905,master!$B$2:$D$17,3,FALSE)</f>
        <v>44798</v>
      </c>
      <c r="P905">
        <v>5</v>
      </c>
      <c r="Q905">
        <f t="shared" si="321"/>
        <v>2</v>
      </c>
      <c r="R905" s="209">
        <f t="shared" si="323"/>
        <v>44835.348865740743</v>
      </c>
      <c r="S905">
        <f t="shared" si="324"/>
        <v>40</v>
      </c>
    </row>
    <row r="906" spans="1:19">
      <c r="A906" s="319">
        <v>44832.352106481485</v>
      </c>
      <c r="B906" t="s">
        <v>480</v>
      </c>
      <c r="C906">
        <v>20</v>
      </c>
      <c r="D906">
        <v>0.78300000000000003</v>
      </c>
      <c r="E906">
        <v>5.2999999999999999E-2</v>
      </c>
      <c r="F906">
        <v>6.8</v>
      </c>
      <c r="G906">
        <v>85</v>
      </c>
      <c r="H906">
        <v>419</v>
      </c>
      <c r="I906" s="18">
        <f t="shared" si="315"/>
        <v>783</v>
      </c>
      <c r="J906" t="str">
        <f t="shared" si="322"/>
        <v>03</v>
      </c>
      <c r="K906" t="str">
        <f t="shared" si="318"/>
        <v>J</v>
      </c>
      <c r="L906" t="str">
        <f t="shared" si="319"/>
        <v>C</v>
      </c>
      <c r="M906" t="str">
        <f t="shared" si="316"/>
        <v>14</v>
      </c>
      <c r="N906" t="str">
        <f t="shared" si="320"/>
        <v>M</v>
      </c>
      <c r="O906" s="8">
        <f>VLOOKUP(raw!M906,master!$B$2:$D$17,3,FALSE)</f>
        <v>44798</v>
      </c>
      <c r="P906">
        <v>5</v>
      </c>
      <c r="Q906">
        <f t="shared" ref="Q906:Q927" si="325">VALUE(J906)</f>
        <v>3</v>
      </c>
      <c r="R906" s="209">
        <f t="shared" si="323"/>
        <v>44835.352106481485</v>
      </c>
      <c r="S906">
        <f t="shared" si="324"/>
        <v>40</v>
      </c>
    </row>
    <row r="907" spans="1:19">
      <c r="A907" s="319">
        <v>44832.354664351849</v>
      </c>
      <c r="B907" t="s">
        <v>479</v>
      </c>
      <c r="C907">
        <v>20</v>
      </c>
      <c r="D907">
        <v>0.80100000000000005</v>
      </c>
      <c r="E907">
        <v>6.4000000000000001E-2</v>
      </c>
      <c r="F907">
        <v>7.9</v>
      </c>
      <c r="G907">
        <v>85</v>
      </c>
      <c r="H907">
        <v>383</v>
      </c>
      <c r="I907" s="18">
        <f t="shared" si="315"/>
        <v>801</v>
      </c>
      <c r="J907" t="str">
        <f t="shared" si="322"/>
        <v>04</v>
      </c>
      <c r="K907" t="str">
        <f t="shared" si="318"/>
        <v>J</v>
      </c>
      <c r="L907" t="str">
        <f t="shared" si="319"/>
        <v>C</v>
      </c>
      <c r="M907" t="str">
        <f t="shared" si="316"/>
        <v>14</v>
      </c>
      <c r="N907" t="str">
        <f t="shared" si="320"/>
        <v>M</v>
      </c>
      <c r="O907" s="8">
        <f>VLOOKUP(raw!M907,master!$B$2:$D$17,3,FALSE)</f>
        <v>44798</v>
      </c>
      <c r="P907">
        <v>5</v>
      </c>
      <c r="Q907">
        <f t="shared" si="325"/>
        <v>4</v>
      </c>
      <c r="R907" s="209">
        <f t="shared" si="323"/>
        <v>44835.354664351849</v>
      </c>
      <c r="S907">
        <f t="shared" si="324"/>
        <v>40</v>
      </c>
    </row>
    <row r="908" spans="1:19">
      <c r="A908" s="319">
        <v>44832.357627314814</v>
      </c>
      <c r="B908" t="s">
        <v>478</v>
      </c>
      <c r="C908">
        <v>20</v>
      </c>
      <c r="D908">
        <v>0.82399999999999995</v>
      </c>
      <c r="E908">
        <v>4.9000000000000002E-2</v>
      </c>
      <c r="F908">
        <v>6</v>
      </c>
      <c r="G908">
        <v>85</v>
      </c>
      <c r="H908">
        <v>453</v>
      </c>
      <c r="I908" s="18">
        <f t="shared" si="315"/>
        <v>824</v>
      </c>
      <c r="J908" t="str">
        <f t="shared" si="322"/>
        <v>05</v>
      </c>
      <c r="K908" t="str">
        <f t="shared" si="318"/>
        <v>J</v>
      </c>
      <c r="L908" t="str">
        <f t="shared" si="319"/>
        <v>C</v>
      </c>
      <c r="M908" t="str">
        <f t="shared" si="316"/>
        <v>14</v>
      </c>
      <c r="N908" t="str">
        <f t="shared" si="320"/>
        <v>M</v>
      </c>
      <c r="O908" s="8">
        <f>VLOOKUP(raw!M908,master!$B$2:$D$17,3,FALSE)</f>
        <v>44798</v>
      </c>
      <c r="P908">
        <v>5</v>
      </c>
      <c r="Q908">
        <f t="shared" si="325"/>
        <v>5</v>
      </c>
      <c r="R908" s="209">
        <f t="shared" si="323"/>
        <v>44835.357627314814</v>
      </c>
      <c r="S908">
        <f t="shared" si="324"/>
        <v>40</v>
      </c>
    </row>
    <row r="909" spans="1:19">
      <c r="A909" s="319">
        <v>44832.360185185185</v>
      </c>
      <c r="B909" t="s">
        <v>477</v>
      </c>
      <c r="C909">
        <v>20</v>
      </c>
      <c r="D909">
        <v>0.89300000000000002</v>
      </c>
      <c r="E909">
        <v>5.5E-2</v>
      </c>
      <c r="F909">
        <v>6.1</v>
      </c>
      <c r="G909">
        <v>90</v>
      </c>
      <c r="H909">
        <v>468</v>
      </c>
      <c r="I909" s="18">
        <f t="shared" si="315"/>
        <v>893</v>
      </c>
      <c r="J909" t="str">
        <f t="shared" si="322"/>
        <v>06</v>
      </c>
      <c r="K909" t="str">
        <f t="shared" si="318"/>
        <v>J</v>
      </c>
      <c r="L909" t="str">
        <f t="shared" si="319"/>
        <v>C</v>
      </c>
      <c r="M909" t="str">
        <f t="shared" si="316"/>
        <v>14</v>
      </c>
      <c r="N909" t="str">
        <f t="shared" si="320"/>
        <v>M</v>
      </c>
      <c r="O909" s="8">
        <f>VLOOKUP(raw!M909,master!$B$2:$D$17,3,FALSE)</f>
        <v>44798</v>
      </c>
      <c r="P909">
        <v>5</v>
      </c>
      <c r="Q909">
        <f t="shared" si="325"/>
        <v>6</v>
      </c>
      <c r="R909" s="209">
        <f t="shared" si="323"/>
        <v>44835.360185185185</v>
      </c>
      <c r="S909">
        <f t="shared" si="324"/>
        <v>40</v>
      </c>
    </row>
    <row r="910" spans="1:19">
      <c r="A910" s="319">
        <v>44832.362523148149</v>
      </c>
      <c r="B910" t="s">
        <v>476</v>
      </c>
      <c r="C910">
        <v>20</v>
      </c>
      <c r="D910">
        <v>0.93500000000000005</v>
      </c>
      <c r="E910">
        <v>6.9000000000000006E-2</v>
      </c>
      <c r="F910">
        <v>7.4</v>
      </c>
      <c r="G910">
        <v>90</v>
      </c>
      <c r="H910">
        <v>447</v>
      </c>
      <c r="I910" s="18">
        <f t="shared" si="315"/>
        <v>935</v>
      </c>
      <c r="J910" t="str">
        <f t="shared" si="322"/>
        <v>07</v>
      </c>
      <c r="K910" t="str">
        <f t="shared" si="318"/>
        <v>J</v>
      </c>
      <c r="L910" t="str">
        <f t="shared" si="319"/>
        <v>C</v>
      </c>
      <c r="M910" t="str">
        <f t="shared" si="316"/>
        <v>14</v>
      </c>
      <c r="N910" t="str">
        <f t="shared" si="320"/>
        <v>M</v>
      </c>
      <c r="O910" s="8">
        <f>VLOOKUP(raw!M910,master!$B$2:$D$17,3,FALSE)</f>
        <v>44798</v>
      </c>
      <c r="P910">
        <v>5</v>
      </c>
      <c r="Q910">
        <f t="shared" si="325"/>
        <v>7</v>
      </c>
      <c r="R910" s="209">
        <f t="shared" si="323"/>
        <v>44835.362523148149</v>
      </c>
      <c r="S910">
        <f t="shared" si="324"/>
        <v>40</v>
      </c>
    </row>
    <row r="911" spans="1:19">
      <c r="A911" s="319">
        <v>44833.365474537037</v>
      </c>
      <c r="B911" t="s">
        <v>390</v>
      </c>
      <c r="C911">
        <v>60</v>
      </c>
      <c r="D911">
        <v>0.74</v>
      </c>
      <c r="E911">
        <v>9.8000000000000004E-2</v>
      </c>
      <c r="F911">
        <v>13.3</v>
      </c>
      <c r="G911">
        <v>51.7</v>
      </c>
      <c r="H911">
        <v>475</v>
      </c>
      <c r="I911" s="18">
        <f t="shared" si="315"/>
        <v>740</v>
      </c>
      <c r="J911" t="str">
        <f t="shared" si="322"/>
        <v>16</v>
      </c>
      <c r="K911" t="str">
        <f t="shared" si="318"/>
        <v>J</v>
      </c>
      <c r="L911" t="str">
        <f t="shared" si="319"/>
        <v>C</v>
      </c>
      <c r="M911" t="str">
        <f t="shared" si="316"/>
        <v>11</v>
      </c>
      <c r="N911" t="str">
        <f t="shared" si="320"/>
        <v>F</v>
      </c>
      <c r="O911" s="8">
        <f>VLOOKUP(raw!M911,master!$B$2:$D$17,3,FALSE)</f>
        <v>44791</v>
      </c>
      <c r="P911">
        <f t="shared" si="314"/>
        <v>6</v>
      </c>
      <c r="Q911">
        <f t="shared" si="325"/>
        <v>16</v>
      </c>
      <c r="R911" s="209">
        <f t="shared" si="323"/>
        <v>44835.365474537037</v>
      </c>
      <c r="S911">
        <f t="shared" si="324"/>
        <v>40</v>
      </c>
    </row>
    <row r="912" spans="1:19">
      <c r="A912" s="319">
        <v>44833.372800925928</v>
      </c>
      <c r="B912" t="s">
        <v>389</v>
      </c>
      <c r="C912">
        <v>60</v>
      </c>
      <c r="D912">
        <v>0.73399999999999999</v>
      </c>
      <c r="E912">
        <v>7.0000000000000007E-2</v>
      </c>
      <c r="F912">
        <v>9.6</v>
      </c>
      <c r="G912">
        <v>68.3</v>
      </c>
      <c r="H912">
        <v>503</v>
      </c>
      <c r="I912" s="18">
        <f t="shared" si="315"/>
        <v>734</v>
      </c>
      <c r="J912" t="str">
        <f t="shared" si="322"/>
        <v>15</v>
      </c>
      <c r="K912" t="str">
        <f t="shared" si="318"/>
        <v>J</v>
      </c>
      <c r="L912" t="str">
        <f t="shared" si="319"/>
        <v>C</v>
      </c>
      <c r="M912" t="str">
        <f t="shared" si="316"/>
        <v>11</v>
      </c>
      <c r="N912" t="str">
        <f t="shared" si="320"/>
        <v>F</v>
      </c>
      <c r="O912" s="8">
        <f>VLOOKUP(raw!M912,master!$B$2:$D$17,3,FALSE)</f>
        <v>44791</v>
      </c>
      <c r="P912">
        <f t="shared" si="314"/>
        <v>6</v>
      </c>
      <c r="Q912">
        <f t="shared" si="325"/>
        <v>15</v>
      </c>
      <c r="R912" s="209">
        <f t="shared" si="323"/>
        <v>44835.372800925928</v>
      </c>
      <c r="S912">
        <f t="shared" si="324"/>
        <v>40</v>
      </c>
    </row>
    <row r="913" spans="1:19">
      <c r="A913" s="319">
        <v>44833.379895833335</v>
      </c>
      <c r="B913" t="s">
        <v>388</v>
      </c>
      <c r="C913">
        <v>60</v>
      </c>
      <c r="D913">
        <v>0.78</v>
      </c>
      <c r="E913">
        <v>0.106</v>
      </c>
      <c r="F913">
        <v>13.6</v>
      </c>
      <c r="G913">
        <v>56.7</v>
      </c>
      <c r="H913">
        <v>536</v>
      </c>
      <c r="I913" s="18">
        <f t="shared" si="315"/>
        <v>780</v>
      </c>
      <c r="J913" t="str">
        <f t="shared" si="322"/>
        <v>14</v>
      </c>
      <c r="K913" t="str">
        <f t="shared" si="318"/>
        <v>J</v>
      </c>
      <c r="L913" t="str">
        <f t="shared" si="319"/>
        <v>C</v>
      </c>
      <c r="M913" t="str">
        <f t="shared" si="316"/>
        <v>11</v>
      </c>
      <c r="N913" t="str">
        <f t="shared" si="320"/>
        <v>F</v>
      </c>
      <c r="O913" s="8">
        <f>VLOOKUP(raw!M913,master!$B$2:$D$17,3,FALSE)</f>
        <v>44791</v>
      </c>
      <c r="P913">
        <f t="shared" si="314"/>
        <v>6</v>
      </c>
      <c r="Q913">
        <f t="shared" si="325"/>
        <v>14</v>
      </c>
      <c r="R913" s="209">
        <f t="shared" si="323"/>
        <v>44835.379895833335</v>
      </c>
      <c r="S913">
        <f t="shared" si="324"/>
        <v>40</v>
      </c>
    </row>
    <row r="914" spans="1:19">
      <c r="A914" s="319">
        <v>44833.386006944442</v>
      </c>
      <c r="B914" t="s">
        <v>387</v>
      </c>
      <c r="C914">
        <v>60</v>
      </c>
      <c r="D914">
        <v>0.74099999999999999</v>
      </c>
      <c r="E914">
        <v>7.9000000000000001E-2</v>
      </c>
      <c r="F914">
        <v>10.6</v>
      </c>
      <c r="G914">
        <v>75</v>
      </c>
      <c r="H914">
        <v>470</v>
      </c>
      <c r="I914" s="18">
        <f t="shared" si="315"/>
        <v>741</v>
      </c>
      <c r="J914" t="str">
        <f t="shared" si="322"/>
        <v>13</v>
      </c>
      <c r="K914" t="str">
        <f t="shared" si="318"/>
        <v>J</v>
      </c>
      <c r="L914" t="str">
        <f t="shared" si="319"/>
        <v>C</v>
      </c>
      <c r="M914" t="str">
        <f t="shared" si="316"/>
        <v>11</v>
      </c>
      <c r="N914" t="str">
        <f t="shared" si="320"/>
        <v>F</v>
      </c>
      <c r="O914" s="8">
        <f>VLOOKUP(raw!M914,master!$B$2:$D$17,3,FALSE)</f>
        <v>44791</v>
      </c>
      <c r="P914">
        <f t="shared" si="314"/>
        <v>6</v>
      </c>
      <c r="Q914">
        <f t="shared" si="325"/>
        <v>13</v>
      </c>
      <c r="R914" s="209">
        <f t="shared" si="323"/>
        <v>44835.386006944442</v>
      </c>
      <c r="S914">
        <f t="shared" si="324"/>
        <v>40</v>
      </c>
    </row>
    <row r="915" spans="1:19">
      <c r="A915" s="319">
        <v>44833.393310185187</v>
      </c>
      <c r="B915" t="s">
        <v>384</v>
      </c>
      <c r="C915">
        <v>60</v>
      </c>
      <c r="D915">
        <v>0.76100000000000001</v>
      </c>
      <c r="E915">
        <v>9.1999999999999998E-2</v>
      </c>
      <c r="F915">
        <v>12.2</v>
      </c>
      <c r="G915">
        <v>66.7</v>
      </c>
      <c r="H915">
        <v>497</v>
      </c>
      <c r="I915" s="18">
        <f t="shared" si="315"/>
        <v>761</v>
      </c>
      <c r="J915" t="str">
        <f t="shared" si="322"/>
        <v>12</v>
      </c>
      <c r="K915" t="str">
        <f t="shared" si="318"/>
        <v>J</v>
      </c>
      <c r="L915" t="str">
        <f t="shared" si="319"/>
        <v>C</v>
      </c>
      <c r="M915" t="str">
        <f t="shared" si="316"/>
        <v>11</v>
      </c>
      <c r="N915" t="str">
        <f t="shared" si="320"/>
        <v>F</v>
      </c>
      <c r="O915" s="8">
        <f>VLOOKUP(raw!M915,master!$B$2:$D$17,3,FALSE)</f>
        <v>44791</v>
      </c>
      <c r="P915">
        <f t="shared" si="314"/>
        <v>6</v>
      </c>
      <c r="Q915">
        <f t="shared" si="325"/>
        <v>12</v>
      </c>
      <c r="R915" s="209">
        <f t="shared" si="323"/>
        <v>44835.393310185187</v>
      </c>
      <c r="S915">
        <f t="shared" si="324"/>
        <v>40</v>
      </c>
    </row>
    <row r="916" spans="1:19">
      <c r="A916" s="319">
        <v>44833.400231481479</v>
      </c>
      <c r="B916" t="s">
        <v>383</v>
      </c>
      <c r="C916">
        <v>60</v>
      </c>
      <c r="D916">
        <v>0.74</v>
      </c>
      <c r="E916">
        <v>9.0999999999999998E-2</v>
      </c>
      <c r="F916">
        <v>12.3</v>
      </c>
      <c r="G916">
        <v>60</v>
      </c>
      <c r="H916">
        <v>508</v>
      </c>
      <c r="I916" s="18">
        <f t="shared" si="315"/>
        <v>740</v>
      </c>
      <c r="J916" t="str">
        <f t="shared" si="322"/>
        <v>11</v>
      </c>
      <c r="K916" t="str">
        <f t="shared" si="318"/>
        <v>J</v>
      </c>
      <c r="L916" t="str">
        <f t="shared" si="319"/>
        <v>C</v>
      </c>
      <c r="M916" t="str">
        <f t="shared" si="316"/>
        <v>11</v>
      </c>
      <c r="N916" t="str">
        <f t="shared" si="320"/>
        <v>F</v>
      </c>
      <c r="O916" s="8">
        <f>VLOOKUP(raw!M916,master!$B$2:$D$17,3,FALSE)</f>
        <v>44791</v>
      </c>
      <c r="P916">
        <f t="shared" si="314"/>
        <v>6</v>
      </c>
      <c r="Q916">
        <f t="shared" si="325"/>
        <v>11</v>
      </c>
      <c r="R916" s="209">
        <f t="shared" si="323"/>
        <v>44835.400231481479</v>
      </c>
      <c r="S916">
        <f t="shared" si="324"/>
        <v>40</v>
      </c>
    </row>
    <row r="917" spans="1:19">
      <c r="A917" s="319">
        <v>44833.406909722224</v>
      </c>
      <c r="B917" t="s">
        <v>381</v>
      </c>
      <c r="C917">
        <v>59</v>
      </c>
      <c r="D917">
        <v>0.70399999999999996</v>
      </c>
      <c r="E917">
        <v>7.4999999999999997E-2</v>
      </c>
      <c r="F917">
        <v>10.7</v>
      </c>
      <c r="G917">
        <v>67.8</v>
      </c>
      <c r="H917">
        <v>468</v>
      </c>
      <c r="I917" s="18">
        <f t="shared" si="315"/>
        <v>704</v>
      </c>
      <c r="J917" t="str">
        <f t="shared" si="322"/>
        <v>10</v>
      </c>
      <c r="K917" t="str">
        <f t="shared" si="318"/>
        <v>J</v>
      </c>
      <c r="L917" t="str">
        <f t="shared" si="319"/>
        <v>C</v>
      </c>
      <c r="M917" t="str">
        <f t="shared" si="316"/>
        <v>11</v>
      </c>
      <c r="N917" t="str">
        <f t="shared" si="320"/>
        <v>F</v>
      </c>
      <c r="O917" s="8">
        <f>VLOOKUP(raw!M917,master!$B$2:$D$17,3,FALSE)</f>
        <v>44791</v>
      </c>
      <c r="P917">
        <f t="shared" si="314"/>
        <v>6</v>
      </c>
      <c r="Q917">
        <f t="shared" si="325"/>
        <v>10</v>
      </c>
      <c r="R917" s="209">
        <f t="shared" si="323"/>
        <v>44835.406909722224</v>
      </c>
      <c r="S917">
        <f t="shared" si="324"/>
        <v>40</v>
      </c>
    </row>
    <row r="918" spans="1:19">
      <c r="A918" s="319">
        <v>44833.414074074077</v>
      </c>
      <c r="B918" t="s">
        <v>382</v>
      </c>
      <c r="C918">
        <v>60</v>
      </c>
      <c r="D918">
        <v>0.70399999999999996</v>
      </c>
      <c r="E918">
        <v>7.6999999999999999E-2</v>
      </c>
      <c r="F918">
        <v>10.9</v>
      </c>
      <c r="G918">
        <v>65</v>
      </c>
      <c r="H918">
        <v>514</v>
      </c>
      <c r="I918" s="18">
        <f t="shared" si="315"/>
        <v>704</v>
      </c>
      <c r="J918" t="str">
        <f t="shared" si="322"/>
        <v>09</v>
      </c>
      <c r="K918" t="str">
        <f t="shared" si="318"/>
        <v>J</v>
      </c>
      <c r="L918" t="str">
        <f t="shared" si="319"/>
        <v>C</v>
      </c>
      <c r="M918" t="str">
        <f t="shared" si="316"/>
        <v>11</v>
      </c>
      <c r="N918" t="str">
        <f t="shared" si="320"/>
        <v>F</v>
      </c>
      <c r="O918" s="8">
        <f>VLOOKUP(raw!M918,master!$B$2:$D$17,3,FALSE)</f>
        <v>44791</v>
      </c>
      <c r="P918">
        <f t="shared" ref="P918:P981" si="326">INT((A918-O918)/7)</f>
        <v>6</v>
      </c>
      <c r="Q918">
        <f t="shared" si="325"/>
        <v>9</v>
      </c>
      <c r="R918" s="209">
        <f t="shared" si="323"/>
        <v>44835.414074074077</v>
      </c>
      <c r="S918">
        <f t="shared" si="324"/>
        <v>40</v>
      </c>
    </row>
    <row r="919" spans="1:19">
      <c r="A919" s="319">
        <v>44833.420798611114</v>
      </c>
      <c r="B919" t="s">
        <v>378</v>
      </c>
      <c r="C919">
        <v>60</v>
      </c>
      <c r="D919">
        <v>0.70899999999999996</v>
      </c>
      <c r="E919">
        <v>8.3000000000000004E-2</v>
      </c>
      <c r="F919">
        <v>11.7</v>
      </c>
      <c r="G919">
        <v>51.7</v>
      </c>
      <c r="H919">
        <v>511</v>
      </c>
      <c r="I919" s="18">
        <f t="shared" si="315"/>
        <v>709</v>
      </c>
      <c r="J919" t="str">
        <f t="shared" si="322"/>
        <v>08</v>
      </c>
      <c r="K919" t="str">
        <f t="shared" si="318"/>
        <v>J</v>
      </c>
      <c r="L919" t="str">
        <f t="shared" si="319"/>
        <v>C</v>
      </c>
      <c r="M919" t="str">
        <f t="shared" si="316"/>
        <v>11</v>
      </c>
      <c r="N919" t="str">
        <f t="shared" si="320"/>
        <v>F</v>
      </c>
      <c r="O919" s="8">
        <f>VLOOKUP(raw!M919,master!$B$2:$D$17,3,FALSE)</f>
        <v>44791</v>
      </c>
      <c r="P919">
        <f t="shared" si="326"/>
        <v>6</v>
      </c>
      <c r="Q919">
        <f t="shared" si="325"/>
        <v>8</v>
      </c>
      <c r="R919" s="209">
        <f t="shared" si="323"/>
        <v>44835.420798611114</v>
      </c>
      <c r="S919">
        <f t="shared" si="324"/>
        <v>40</v>
      </c>
    </row>
    <row r="920" spans="1:19">
      <c r="A920" s="319">
        <v>44833.427349537036</v>
      </c>
      <c r="B920" t="s">
        <v>377</v>
      </c>
      <c r="C920">
        <v>60</v>
      </c>
      <c r="D920">
        <v>0.70499999999999996</v>
      </c>
      <c r="E920">
        <v>9.7000000000000003E-2</v>
      </c>
      <c r="F920">
        <v>13.8</v>
      </c>
      <c r="G920">
        <v>55</v>
      </c>
      <c r="H920">
        <v>471</v>
      </c>
      <c r="I920" s="18">
        <f t="shared" si="315"/>
        <v>705</v>
      </c>
      <c r="J920" t="str">
        <f t="shared" si="322"/>
        <v>07</v>
      </c>
      <c r="K920" t="str">
        <f t="shared" si="318"/>
        <v>J</v>
      </c>
      <c r="L920" t="str">
        <f t="shared" si="319"/>
        <v>C</v>
      </c>
      <c r="M920" t="str">
        <f t="shared" si="316"/>
        <v>11</v>
      </c>
      <c r="N920" t="str">
        <f t="shared" si="320"/>
        <v>F</v>
      </c>
      <c r="O920" s="8">
        <f>VLOOKUP(raw!M920,master!$B$2:$D$17,3,FALSE)</f>
        <v>44791</v>
      </c>
      <c r="P920">
        <f t="shared" si="326"/>
        <v>6</v>
      </c>
      <c r="Q920">
        <f t="shared" si="325"/>
        <v>7</v>
      </c>
      <c r="R920" s="209">
        <f t="shared" si="323"/>
        <v>44835.427349537036</v>
      </c>
      <c r="S920">
        <f t="shared" si="324"/>
        <v>40</v>
      </c>
    </row>
    <row r="921" spans="1:19">
      <c r="A921" s="319">
        <v>44833.434803240743</v>
      </c>
      <c r="B921" t="s">
        <v>376</v>
      </c>
      <c r="C921">
        <v>60</v>
      </c>
      <c r="D921">
        <v>0.68700000000000006</v>
      </c>
      <c r="E921">
        <v>0.107</v>
      </c>
      <c r="F921">
        <v>15.6</v>
      </c>
      <c r="G921">
        <v>51.7</v>
      </c>
      <c r="H921">
        <v>518</v>
      </c>
      <c r="I921" s="18">
        <f t="shared" si="315"/>
        <v>687</v>
      </c>
      <c r="J921" t="str">
        <f t="shared" si="322"/>
        <v>06</v>
      </c>
      <c r="K921" t="str">
        <f t="shared" si="318"/>
        <v>J</v>
      </c>
      <c r="L921" t="str">
        <f t="shared" si="319"/>
        <v>C</v>
      </c>
      <c r="M921" t="str">
        <f t="shared" si="316"/>
        <v>11</v>
      </c>
      <c r="N921" t="str">
        <f t="shared" si="320"/>
        <v>F</v>
      </c>
      <c r="O921" s="8">
        <f>VLOOKUP(raw!M921,master!$B$2:$D$17,3,FALSE)</f>
        <v>44791</v>
      </c>
      <c r="P921">
        <f t="shared" si="326"/>
        <v>6</v>
      </c>
      <c r="Q921">
        <f t="shared" si="325"/>
        <v>6</v>
      </c>
      <c r="R921" s="209">
        <f t="shared" si="323"/>
        <v>44835.434803240743</v>
      </c>
      <c r="S921">
        <f t="shared" si="324"/>
        <v>40</v>
      </c>
    </row>
    <row r="922" spans="1:19">
      <c r="A922" s="319">
        <v>44833.441655092596</v>
      </c>
      <c r="B922" t="s">
        <v>375</v>
      </c>
      <c r="C922">
        <v>60</v>
      </c>
      <c r="D922">
        <v>0.69399999999999995</v>
      </c>
      <c r="E922">
        <v>9.9000000000000005E-2</v>
      </c>
      <c r="F922">
        <v>14.2</v>
      </c>
      <c r="G922">
        <v>43.3</v>
      </c>
      <c r="H922">
        <v>545</v>
      </c>
      <c r="I922" s="18">
        <f t="shared" si="315"/>
        <v>694</v>
      </c>
      <c r="J922" t="str">
        <f t="shared" si="322"/>
        <v>05</v>
      </c>
      <c r="K922" t="str">
        <f t="shared" si="318"/>
        <v>J</v>
      </c>
      <c r="L922" t="str">
        <f t="shared" si="319"/>
        <v>C</v>
      </c>
      <c r="M922" t="str">
        <f t="shared" si="316"/>
        <v>11</v>
      </c>
      <c r="N922" t="str">
        <f t="shared" si="320"/>
        <v>F</v>
      </c>
      <c r="O922" s="8">
        <f>VLOOKUP(raw!M922,master!$B$2:$D$17,3,FALSE)</f>
        <v>44791</v>
      </c>
      <c r="P922">
        <f t="shared" si="326"/>
        <v>6</v>
      </c>
      <c r="Q922">
        <f t="shared" si="325"/>
        <v>5</v>
      </c>
      <c r="R922" s="209">
        <f t="shared" si="323"/>
        <v>44835.441655092596</v>
      </c>
      <c r="S922">
        <f t="shared" si="324"/>
        <v>40</v>
      </c>
    </row>
    <row r="923" spans="1:19">
      <c r="A923" s="319">
        <v>44833.44872685185</v>
      </c>
      <c r="B923" t="s">
        <v>372</v>
      </c>
      <c r="C923">
        <v>60</v>
      </c>
      <c r="D923">
        <v>0.65500000000000003</v>
      </c>
      <c r="E923">
        <v>0.105</v>
      </c>
      <c r="F923">
        <v>16</v>
      </c>
      <c r="G923">
        <v>50</v>
      </c>
      <c r="H923">
        <v>356</v>
      </c>
      <c r="I923" s="18">
        <f t="shared" si="315"/>
        <v>655</v>
      </c>
      <c r="J923" t="str">
        <f t="shared" si="322"/>
        <v>04</v>
      </c>
      <c r="K923" t="str">
        <f t="shared" si="318"/>
        <v>J</v>
      </c>
      <c r="L923" t="str">
        <f t="shared" si="319"/>
        <v>C</v>
      </c>
      <c r="M923" t="str">
        <f t="shared" si="316"/>
        <v>11</v>
      </c>
      <c r="N923" t="str">
        <f t="shared" si="320"/>
        <v>F</v>
      </c>
      <c r="O923" s="8">
        <f>VLOOKUP(raw!M923,master!$B$2:$D$17,3,FALSE)</f>
        <v>44791</v>
      </c>
      <c r="P923">
        <f t="shared" si="326"/>
        <v>6</v>
      </c>
      <c r="Q923">
        <f t="shared" si="325"/>
        <v>4</v>
      </c>
      <c r="R923" s="209">
        <f t="shared" si="323"/>
        <v>44835.44872685185</v>
      </c>
      <c r="S923">
        <f t="shared" si="324"/>
        <v>40</v>
      </c>
    </row>
    <row r="924" spans="1:19">
      <c r="A924" s="319">
        <v>44833.457407407404</v>
      </c>
      <c r="B924" t="s">
        <v>371</v>
      </c>
      <c r="C924">
        <v>60</v>
      </c>
      <c r="D924">
        <v>0.65400000000000003</v>
      </c>
      <c r="E924">
        <v>9.6000000000000002E-2</v>
      </c>
      <c r="F924">
        <v>14.7</v>
      </c>
      <c r="G924">
        <v>50</v>
      </c>
      <c r="H924">
        <v>482</v>
      </c>
      <c r="I924" s="18">
        <f t="shared" si="315"/>
        <v>654</v>
      </c>
      <c r="J924" t="str">
        <f t="shared" si="322"/>
        <v>03</v>
      </c>
      <c r="K924" t="str">
        <f t="shared" si="318"/>
        <v>J</v>
      </c>
      <c r="L924" t="str">
        <f t="shared" si="319"/>
        <v>C</v>
      </c>
      <c r="M924" t="str">
        <f t="shared" si="316"/>
        <v>11</v>
      </c>
      <c r="N924" t="str">
        <f t="shared" si="320"/>
        <v>F</v>
      </c>
      <c r="O924" s="8">
        <f>VLOOKUP(raw!M924,master!$B$2:$D$17,3,FALSE)</f>
        <v>44791</v>
      </c>
      <c r="P924">
        <f t="shared" si="326"/>
        <v>6</v>
      </c>
      <c r="Q924">
        <f t="shared" si="325"/>
        <v>3</v>
      </c>
      <c r="R924" s="209">
        <f t="shared" si="323"/>
        <v>44835.457407407404</v>
      </c>
      <c r="S924">
        <f t="shared" si="324"/>
        <v>40</v>
      </c>
    </row>
    <row r="925" spans="1:19">
      <c r="A925" s="319">
        <v>44833.464780092596</v>
      </c>
      <c r="B925" t="s">
        <v>370</v>
      </c>
      <c r="C925">
        <v>60</v>
      </c>
      <c r="D925">
        <v>0.67</v>
      </c>
      <c r="E925">
        <v>9.5000000000000001E-2</v>
      </c>
      <c r="F925">
        <v>14.2</v>
      </c>
      <c r="G925">
        <v>58.3</v>
      </c>
      <c r="H925">
        <v>511</v>
      </c>
      <c r="I925" s="18">
        <f t="shared" si="315"/>
        <v>670</v>
      </c>
      <c r="J925" t="str">
        <f t="shared" si="322"/>
        <v>02</v>
      </c>
      <c r="K925" t="str">
        <f t="shared" si="318"/>
        <v>J</v>
      </c>
      <c r="L925" t="str">
        <f t="shared" si="319"/>
        <v>C</v>
      </c>
      <c r="M925" t="str">
        <f t="shared" si="316"/>
        <v>11</v>
      </c>
      <c r="N925" t="str">
        <f t="shared" si="320"/>
        <v>F</v>
      </c>
      <c r="O925" s="8">
        <f>VLOOKUP(raw!M925,master!$B$2:$D$17,3,FALSE)</f>
        <v>44791</v>
      </c>
      <c r="P925">
        <f t="shared" si="326"/>
        <v>6</v>
      </c>
      <c r="Q925">
        <f t="shared" si="325"/>
        <v>2</v>
      </c>
      <c r="R925" s="209">
        <f t="shared" si="323"/>
        <v>44835.464780092596</v>
      </c>
      <c r="S925">
        <f t="shared" si="324"/>
        <v>40</v>
      </c>
    </row>
    <row r="926" spans="1:19">
      <c r="A926" s="319">
        <v>44833.471365740741</v>
      </c>
      <c r="B926" t="s">
        <v>369</v>
      </c>
      <c r="C926">
        <v>60</v>
      </c>
      <c r="D926">
        <v>0.73499999999999999</v>
      </c>
      <c r="E926">
        <v>8.8999999999999996E-2</v>
      </c>
      <c r="F926">
        <v>12.1</v>
      </c>
      <c r="G926">
        <v>66.7</v>
      </c>
      <c r="H926">
        <v>460</v>
      </c>
      <c r="I926" s="18">
        <f t="shared" si="315"/>
        <v>735</v>
      </c>
      <c r="J926" t="str">
        <f t="shared" si="322"/>
        <v>01</v>
      </c>
      <c r="K926" t="str">
        <f t="shared" si="318"/>
        <v>J</v>
      </c>
      <c r="L926" t="str">
        <f t="shared" si="319"/>
        <v>C</v>
      </c>
      <c r="M926" t="str">
        <f t="shared" si="316"/>
        <v>11</v>
      </c>
      <c r="N926" t="str">
        <f t="shared" si="320"/>
        <v>F</v>
      </c>
      <c r="O926" s="8">
        <f>VLOOKUP(raw!M926,master!$B$2:$D$17,3,FALSE)</f>
        <v>44791</v>
      </c>
      <c r="P926">
        <f t="shared" si="326"/>
        <v>6</v>
      </c>
      <c r="Q926">
        <f t="shared" si="325"/>
        <v>1</v>
      </c>
      <c r="R926" s="209">
        <f t="shared" si="323"/>
        <v>44835.471365740741</v>
      </c>
      <c r="S926">
        <f t="shared" si="324"/>
        <v>40</v>
      </c>
    </row>
    <row r="927" spans="1:19">
      <c r="A927" s="319">
        <v>44833.347685185188</v>
      </c>
      <c r="B927" t="s">
        <v>373</v>
      </c>
      <c r="C927">
        <v>20</v>
      </c>
      <c r="D927">
        <v>0.98499999999999999</v>
      </c>
      <c r="E927">
        <v>0.11799999999999999</v>
      </c>
      <c r="F927">
        <v>12</v>
      </c>
      <c r="G927">
        <v>65</v>
      </c>
      <c r="H927">
        <v>424</v>
      </c>
      <c r="I927" s="18">
        <f t="shared" si="315"/>
        <v>985</v>
      </c>
      <c r="J927" t="str">
        <f t="shared" si="322"/>
        <v>02</v>
      </c>
      <c r="K927" t="str">
        <f t="shared" si="318"/>
        <v>J</v>
      </c>
      <c r="L927" t="str">
        <f t="shared" si="319"/>
        <v>C</v>
      </c>
      <c r="M927" t="str">
        <f t="shared" si="316"/>
        <v>11</v>
      </c>
      <c r="N927" t="str">
        <f t="shared" si="320"/>
        <v>M</v>
      </c>
      <c r="O927" s="8">
        <f>VLOOKUP(raw!M927,master!$B$2:$D$17,3,FALSE)</f>
        <v>44791</v>
      </c>
      <c r="P927">
        <f t="shared" si="326"/>
        <v>6</v>
      </c>
      <c r="Q927">
        <f t="shared" si="325"/>
        <v>2</v>
      </c>
      <c r="R927" s="209">
        <f t="shared" si="323"/>
        <v>44835.347685185188</v>
      </c>
      <c r="S927">
        <f t="shared" si="324"/>
        <v>40</v>
      </c>
    </row>
    <row r="928" spans="1:19">
      <c r="A928" s="319">
        <v>44833.350393518522</v>
      </c>
      <c r="B928" s="21" t="s">
        <v>374</v>
      </c>
      <c r="C928">
        <v>20</v>
      </c>
      <c r="D928">
        <v>1.044</v>
      </c>
      <c r="E928">
        <v>0.129</v>
      </c>
      <c r="F928">
        <v>12.4</v>
      </c>
      <c r="G928">
        <v>55</v>
      </c>
      <c r="H928">
        <v>459</v>
      </c>
      <c r="I928" s="18">
        <f t="shared" si="315"/>
        <v>1044</v>
      </c>
      <c r="J928" t="str">
        <f t="shared" si="322"/>
        <v>03</v>
      </c>
      <c r="K928" t="str">
        <f t="shared" si="318"/>
        <v>J</v>
      </c>
      <c r="L928" t="str">
        <f t="shared" si="319"/>
        <v>C</v>
      </c>
      <c r="M928" t="str">
        <f t="shared" si="316"/>
        <v>11</v>
      </c>
      <c r="N928" t="str">
        <f t="shared" si="320"/>
        <v>M</v>
      </c>
      <c r="O928" s="8">
        <f>VLOOKUP(raw!M928,master!$B$2:$D$17,3,FALSE)</f>
        <v>44791</v>
      </c>
      <c r="P928">
        <f t="shared" si="326"/>
        <v>6</v>
      </c>
      <c r="Q928">
        <f t="shared" ref="Q928:Q937" si="327">VALUE(J928)</f>
        <v>3</v>
      </c>
      <c r="R928" s="209">
        <f t="shared" si="323"/>
        <v>44835.350393518522</v>
      </c>
      <c r="S928">
        <f t="shared" si="324"/>
        <v>40</v>
      </c>
    </row>
    <row r="929" spans="1:19">
      <c r="A929" s="319">
        <v>44833.352824074071</v>
      </c>
      <c r="B929" s="21" t="s">
        <v>379</v>
      </c>
      <c r="C929">
        <v>20</v>
      </c>
      <c r="D929">
        <v>0.92700000000000005</v>
      </c>
      <c r="E929">
        <v>0.13100000000000001</v>
      </c>
      <c r="F929">
        <v>14.1</v>
      </c>
      <c r="G929">
        <v>50</v>
      </c>
      <c r="H929">
        <v>385</v>
      </c>
      <c r="I929" s="18">
        <f t="shared" si="315"/>
        <v>927</v>
      </c>
      <c r="J929" t="str">
        <f t="shared" si="322"/>
        <v>04</v>
      </c>
      <c r="K929" t="str">
        <f t="shared" si="318"/>
        <v>J</v>
      </c>
      <c r="L929" t="str">
        <f t="shared" si="319"/>
        <v>C</v>
      </c>
      <c r="M929" t="str">
        <f t="shared" si="316"/>
        <v>11</v>
      </c>
      <c r="N929" t="str">
        <f t="shared" si="320"/>
        <v>M</v>
      </c>
      <c r="O929" s="8">
        <f>VLOOKUP(raw!M929,master!$B$2:$D$17,3,FALSE)</f>
        <v>44791</v>
      </c>
      <c r="P929">
        <f t="shared" si="326"/>
        <v>6</v>
      </c>
      <c r="Q929">
        <f t="shared" ref="Q929" si="328">VALUE(J929)</f>
        <v>4</v>
      </c>
      <c r="R929" s="209">
        <f t="shared" si="323"/>
        <v>44835.352824074071</v>
      </c>
      <c r="S929">
        <f t="shared" si="324"/>
        <v>40</v>
      </c>
    </row>
    <row r="930" spans="1:19">
      <c r="A930" s="319">
        <v>44833.355613425927</v>
      </c>
      <c r="B930" s="21" t="s">
        <v>380</v>
      </c>
      <c r="C930">
        <v>20</v>
      </c>
      <c r="D930">
        <v>1.0620000000000001</v>
      </c>
      <c r="E930">
        <v>0.14499999999999999</v>
      </c>
      <c r="F930">
        <v>13.7</v>
      </c>
      <c r="G930">
        <v>55</v>
      </c>
      <c r="H930">
        <v>389</v>
      </c>
      <c r="I930" s="18">
        <f t="shared" si="315"/>
        <v>1062</v>
      </c>
      <c r="J930" t="str">
        <f t="shared" si="322"/>
        <v>05</v>
      </c>
      <c r="K930" t="str">
        <f t="shared" si="318"/>
        <v>J</v>
      </c>
      <c r="L930" t="str">
        <f t="shared" si="319"/>
        <v>C</v>
      </c>
      <c r="M930" t="str">
        <f t="shared" si="316"/>
        <v>11</v>
      </c>
      <c r="N930" t="str">
        <f t="shared" si="320"/>
        <v>M</v>
      </c>
      <c r="O930" s="8">
        <f>VLOOKUP(raw!M930,master!$B$2:$D$17,3,FALSE)</f>
        <v>44791</v>
      </c>
      <c r="P930">
        <f t="shared" si="326"/>
        <v>6</v>
      </c>
      <c r="Q930">
        <f t="shared" si="327"/>
        <v>5</v>
      </c>
      <c r="R930" s="209">
        <f t="shared" si="323"/>
        <v>44835.355613425927</v>
      </c>
      <c r="S930">
        <f t="shared" si="324"/>
        <v>40</v>
      </c>
    </row>
    <row r="931" spans="1:19">
      <c r="A931" s="319">
        <v>44833.358703703707</v>
      </c>
      <c r="B931" s="21" t="s">
        <v>385</v>
      </c>
      <c r="C931">
        <v>20</v>
      </c>
      <c r="D931">
        <v>1.1000000000000001</v>
      </c>
      <c r="E931">
        <v>0.10100000000000001</v>
      </c>
      <c r="F931">
        <v>9.1999999999999993</v>
      </c>
      <c r="G931">
        <v>70</v>
      </c>
      <c r="H931">
        <v>369</v>
      </c>
      <c r="I931" s="18">
        <f t="shared" si="315"/>
        <v>1100</v>
      </c>
      <c r="J931" t="str">
        <f t="shared" si="322"/>
        <v>06</v>
      </c>
      <c r="K931" t="str">
        <f t="shared" si="318"/>
        <v>J</v>
      </c>
      <c r="L931" t="str">
        <f t="shared" si="319"/>
        <v>C</v>
      </c>
      <c r="M931" t="str">
        <f t="shared" si="316"/>
        <v>11</v>
      </c>
      <c r="N931" t="str">
        <f t="shared" si="320"/>
        <v>M</v>
      </c>
      <c r="O931" s="8">
        <f>VLOOKUP(raw!M931,master!$B$2:$D$17,3,FALSE)</f>
        <v>44791</v>
      </c>
      <c r="P931">
        <f t="shared" si="326"/>
        <v>6</v>
      </c>
      <c r="Q931">
        <f t="shared" si="327"/>
        <v>6</v>
      </c>
      <c r="R931" s="209">
        <f t="shared" si="323"/>
        <v>44835.358703703707</v>
      </c>
      <c r="S931">
        <f t="shared" si="324"/>
        <v>40</v>
      </c>
    </row>
    <row r="932" spans="1:19">
      <c r="A932" s="319">
        <v>44833.361875000002</v>
      </c>
      <c r="B932" s="21" t="s">
        <v>386</v>
      </c>
      <c r="C932">
        <v>20</v>
      </c>
      <c r="D932">
        <v>1.099</v>
      </c>
      <c r="E932">
        <v>0.1</v>
      </c>
      <c r="F932">
        <v>9.1</v>
      </c>
      <c r="G932">
        <v>60</v>
      </c>
      <c r="H932">
        <v>398</v>
      </c>
      <c r="I932" s="18">
        <f t="shared" si="315"/>
        <v>1099</v>
      </c>
      <c r="J932" t="str">
        <f t="shared" si="322"/>
        <v>07</v>
      </c>
      <c r="K932" t="str">
        <f t="shared" si="318"/>
        <v>J</v>
      </c>
      <c r="L932" t="str">
        <f t="shared" si="319"/>
        <v>C</v>
      </c>
      <c r="M932" t="str">
        <f t="shared" si="316"/>
        <v>11</v>
      </c>
      <c r="N932" t="str">
        <f t="shared" si="320"/>
        <v>M</v>
      </c>
      <c r="O932" s="8">
        <f>VLOOKUP(raw!M932,master!$B$2:$D$17,3,FALSE)</f>
        <v>44791</v>
      </c>
      <c r="P932">
        <f t="shared" si="326"/>
        <v>6</v>
      </c>
      <c r="Q932">
        <f t="shared" si="327"/>
        <v>7</v>
      </c>
      <c r="R932" s="209">
        <f t="shared" si="323"/>
        <v>44835.361875000002</v>
      </c>
      <c r="S932">
        <f t="shared" si="324"/>
        <v>40</v>
      </c>
    </row>
    <row r="933" spans="1:19">
      <c r="A933" s="319">
        <v>44833.563981481479</v>
      </c>
      <c r="B933" s="21" t="s">
        <v>360</v>
      </c>
      <c r="C933">
        <v>60</v>
      </c>
      <c r="D933">
        <v>0.71799999999999997</v>
      </c>
      <c r="E933">
        <v>4.5999999999999999E-2</v>
      </c>
      <c r="F933">
        <v>6.4</v>
      </c>
      <c r="G933">
        <v>86.7</v>
      </c>
      <c r="H933">
        <v>354</v>
      </c>
      <c r="I933" s="18">
        <f t="shared" si="315"/>
        <v>718</v>
      </c>
      <c r="J933" t="str">
        <f t="shared" si="322"/>
        <v>16</v>
      </c>
      <c r="K933" t="str">
        <f t="shared" si="318"/>
        <v>J</v>
      </c>
      <c r="L933" t="str">
        <f t="shared" si="319"/>
        <v>C</v>
      </c>
      <c r="M933" t="str">
        <f t="shared" si="316"/>
        <v>10</v>
      </c>
      <c r="N933" t="str">
        <f t="shared" si="320"/>
        <v>F</v>
      </c>
      <c r="O933" s="8">
        <f>VLOOKUP(raw!M933,master!$B$2:$D$17,3,FALSE)</f>
        <v>44791</v>
      </c>
      <c r="P933">
        <f t="shared" si="326"/>
        <v>6</v>
      </c>
      <c r="Q933">
        <f t="shared" si="327"/>
        <v>16</v>
      </c>
      <c r="R933" s="209">
        <f t="shared" si="323"/>
        <v>44835.563981481479</v>
      </c>
      <c r="S933">
        <f t="shared" si="324"/>
        <v>40</v>
      </c>
    </row>
    <row r="934" spans="1:19">
      <c r="A934" s="319">
        <v>44833.573622685188</v>
      </c>
      <c r="B934" s="21" t="s">
        <v>359</v>
      </c>
      <c r="C934">
        <v>60</v>
      </c>
      <c r="D934">
        <v>0.71299999999999997</v>
      </c>
      <c r="E934">
        <v>4.4999999999999998E-2</v>
      </c>
      <c r="F934">
        <v>6.4</v>
      </c>
      <c r="G934">
        <v>90</v>
      </c>
      <c r="H934">
        <v>347</v>
      </c>
      <c r="I934" s="18">
        <f t="shared" si="315"/>
        <v>713</v>
      </c>
      <c r="J934" t="str">
        <f t="shared" si="322"/>
        <v>15</v>
      </c>
      <c r="K934" t="str">
        <f t="shared" si="318"/>
        <v>J</v>
      </c>
      <c r="L934" t="str">
        <f t="shared" si="319"/>
        <v>C</v>
      </c>
      <c r="M934" t="str">
        <f t="shared" si="316"/>
        <v>10</v>
      </c>
      <c r="N934" t="str">
        <f t="shared" si="320"/>
        <v>F</v>
      </c>
      <c r="O934" s="8">
        <f>VLOOKUP(raw!M934,master!$B$2:$D$17,3,FALSE)</f>
        <v>44791</v>
      </c>
      <c r="P934">
        <f t="shared" si="326"/>
        <v>6</v>
      </c>
      <c r="Q934">
        <f t="shared" si="327"/>
        <v>15</v>
      </c>
      <c r="R934" s="209">
        <f t="shared" si="323"/>
        <v>44835.573622685188</v>
      </c>
      <c r="S934">
        <f t="shared" si="324"/>
        <v>40</v>
      </c>
    </row>
    <row r="935" spans="1:19">
      <c r="A935" s="319">
        <v>44833.582430555558</v>
      </c>
      <c r="B935" s="21" t="s">
        <v>358</v>
      </c>
      <c r="C935">
        <v>60</v>
      </c>
      <c r="D935">
        <v>0.71799999999999997</v>
      </c>
      <c r="E935">
        <v>4.5999999999999999E-2</v>
      </c>
      <c r="F935">
        <v>6.4</v>
      </c>
      <c r="G935">
        <v>91.7</v>
      </c>
      <c r="H935">
        <v>423</v>
      </c>
      <c r="I935" s="18">
        <f t="shared" si="315"/>
        <v>718</v>
      </c>
      <c r="J935" t="str">
        <f t="shared" si="322"/>
        <v>14</v>
      </c>
      <c r="K935" t="str">
        <f t="shared" si="318"/>
        <v>J</v>
      </c>
      <c r="L935" t="str">
        <f t="shared" si="319"/>
        <v>C</v>
      </c>
      <c r="M935" t="str">
        <f t="shared" si="316"/>
        <v>10</v>
      </c>
      <c r="N935" t="str">
        <f t="shared" si="320"/>
        <v>F</v>
      </c>
      <c r="O935" s="8">
        <f>VLOOKUP(raw!M935,master!$B$2:$D$17,3,FALSE)</f>
        <v>44791</v>
      </c>
      <c r="P935">
        <f t="shared" si="326"/>
        <v>6</v>
      </c>
      <c r="Q935">
        <f t="shared" si="327"/>
        <v>14</v>
      </c>
      <c r="R935" s="209">
        <f t="shared" si="323"/>
        <v>44835.582430555558</v>
      </c>
      <c r="S935">
        <f t="shared" si="324"/>
        <v>40</v>
      </c>
    </row>
    <row r="936" spans="1:19">
      <c r="A936" s="319">
        <v>44833.589942129627</v>
      </c>
      <c r="B936" s="21" t="s">
        <v>357</v>
      </c>
      <c r="C936">
        <v>60</v>
      </c>
      <c r="D936">
        <v>0.69299999999999995</v>
      </c>
      <c r="E936">
        <v>3.6999999999999998E-2</v>
      </c>
      <c r="F936">
        <v>5.4</v>
      </c>
      <c r="G936">
        <v>95</v>
      </c>
      <c r="H936">
        <v>562</v>
      </c>
      <c r="I936" s="18">
        <f t="shared" si="315"/>
        <v>693</v>
      </c>
      <c r="J936" t="str">
        <f t="shared" si="322"/>
        <v>13</v>
      </c>
      <c r="K936" t="str">
        <f t="shared" si="318"/>
        <v>J</v>
      </c>
      <c r="L936" t="str">
        <f t="shared" si="319"/>
        <v>C</v>
      </c>
      <c r="M936" t="str">
        <f t="shared" si="316"/>
        <v>10</v>
      </c>
      <c r="N936" t="str">
        <f t="shared" si="320"/>
        <v>F</v>
      </c>
      <c r="O936" s="8">
        <f>VLOOKUP(raw!M936,master!$B$2:$D$17,3,FALSE)</f>
        <v>44791</v>
      </c>
      <c r="P936">
        <f t="shared" si="326"/>
        <v>6</v>
      </c>
      <c r="Q936">
        <f t="shared" si="327"/>
        <v>13</v>
      </c>
      <c r="R936" s="209">
        <f t="shared" si="323"/>
        <v>44835.589942129627</v>
      </c>
      <c r="S936">
        <f t="shared" si="324"/>
        <v>40</v>
      </c>
    </row>
    <row r="937" spans="1:19">
      <c r="A937" s="319">
        <v>44833.596145833333</v>
      </c>
      <c r="B937" s="21" t="s">
        <v>363</v>
      </c>
      <c r="C937">
        <v>60</v>
      </c>
      <c r="D937">
        <v>0.70399999999999996</v>
      </c>
      <c r="E937">
        <v>0.05</v>
      </c>
      <c r="F937">
        <v>7.1</v>
      </c>
      <c r="G937">
        <v>93.3</v>
      </c>
      <c r="H937">
        <v>499</v>
      </c>
      <c r="I937" s="18">
        <f t="shared" ref="I937:I1000" si="329">D937*1000</f>
        <v>704</v>
      </c>
      <c r="J937" t="str">
        <f t="shared" si="322"/>
        <v>12</v>
      </c>
      <c r="K937" t="str">
        <f t="shared" si="318"/>
        <v>J</v>
      </c>
      <c r="L937" t="str">
        <f t="shared" si="319"/>
        <v>C</v>
      </c>
      <c r="M937" t="str">
        <f t="shared" si="316"/>
        <v>10</v>
      </c>
      <c r="N937" t="str">
        <f t="shared" si="320"/>
        <v>F</v>
      </c>
      <c r="O937" s="8">
        <f>VLOOKUP(raw!M937,master!$B$2:$D$17,3,FALSE)</f>
        <v>44791</v>
      </c>
      <c r="P937">
        <f t="shared" si="326"/>
        <v>6</v>
      </c>
      <c r="Q937">
        <f t="shared" si="327"/>
        <v>12</v>
      </c>
      <c r="R937" s="209">
        <f t="shared" si="323"/>
        <v>44835.596145833333</v>
      </c>
      <c r="S937">
        <f t="shared" si="324"/>
        <v>40</v>
      </c>
    </row>
    <row r="938" spans="1:19">
      <c r="A938" s="319">
        <v>44833.602685185186</v>
      </c>
      <c r="B938" s="21" t="s">
        <v>362</v>
      </c>
      <c r="C938">
        <v>60</v>
      </c>
      <c r="D938">
        <v>0.71</v>
      </c>
      <c r="E938">
        <v>4.7E-2</v>
      </c>
      <c r="F938">
        <v>6.6</v>
      </c>
      <c r="G938">
        <v>88.3</v>
      </c>
      <c r="H938">
        <v>500</v>
      </c>
      <c r="I938" s="18">
        <f t="shared" si="329"/>
        <v>710</v>
      </c>
      <c r="J938" t="str">
        <f t="shared" si="322"/>
        <v>11</v>
      </c>
      <c r="K938" t="str">
        <f t="shared" si="318"/>
        <v>J</v>
      </c>
      <c r="L938" t="str">
        <f t="shared" si="319"/>
        <v>C</v>
      </c>
      <c r="M938" t="str">
        <f t="shared" si="316"/>
        <v>10</v>
      </c>
      <c r="N938" t="str">
        <f t="shared" si="320"/>
        <v>F</v>
      </c>
      <c r="O938" s="8">
        <f>VLOOKUP(raw!M938,master!$B$2:$D$17,3,FALSE)</f>
        <v>44791</v>
      </c>
      <c r="P938">
        <f t="shared" si="326"/>
        <v>6</v>
      </c>
      <c r="Q938">
        <f t="shared" ref="Q938:Q947" si="330">VALUE(J938)</f>
        <v>11</v>
      </c>
      <c r="R938" s="209">
        <f t="shared" si="323"/>
        <v>44835.602685185186</v>
      </c>
      <c r="S938">
        <f t="shared" si="324"/>
        <v>40</v>
      </c>
    </row>
    <row r="939" spans="1:19">
      <c r="A939" s="319">
        <v>44833.609884259262</v>
      </c>
      <c r="B939" s="21" t="s">
        <v>365</v>
      </c>
      <c r="C939">
        <v>60</v>
      </c>
      <c r="D939">
        <v>0.71399999999999997</v>
      </c>
      <c r="E939">
        <v>4.2999999999999997E-2</v>
      </c>
      <c r="F939">
        <v>6</v>
      </c>
      <c r="G939">
        <v>90</v>
      </c>
      <c r="H939">
        <v>545</v>
      </c>
      <c r="I939" s="18">
        <f t="shared" si="329"/>
        <v>714</v>
      </c>
      <c r="J939" t="str">
        <f t="shared" si="322"/>
        <v>10</v>
      </c>
      <c r="K939" t="str">
        <f t="shared" si="318"/>
        <v>J</v>
      </c>
      <c r="L939" t="str">
        <f t="shared" si="319"/>
        <v>C</v>
      </c>
      <c r="M939" t="str">
        <f t="shared" ref="M939:M1002" si="331">MID(B939,3,2)</f>
        <v>10</v>
      </c>
      <c r="N939" t="str">
        <f t="shared" si="320"/>
        <v>F</v>
      </c>
      <c r="O939" s="8">
        <f>VLOOKUP(raw!M939,master!$B$2:$D$17,3,FALSE)</f>
        <v>44791</v>
      </c>
      <c r="P939">
        <f t="shared" si="326"/>
        <v>6</v>
      </c>
      <c r="Q939">
        <f t="shared" ref="Q939" si="332">VALUE(J939)</f>
        <v>10</v>
      </c>
      <c r="R939" s="209">
        <f t="shared" si="323"/>
        <v>44835.609884259262</v>
      </c>
      <c r="S939">
        <f t="shared" si="324"/>
        <v>40</v>
      </c>
    </row>
    <row r="940" spans="1:19">
      <c r="A940" s="319">
        <v>44833.615925925929</v>
      </c>
      <c r="B940" s="21" t="s">
        <v>364</v>
      </c>
      <c r="C940">
        <v>60</v>
      </c>
      <c r="D940">
        <v>0.71499999999999997</v>
      </c>
      <c r="E940">
        <v>5.0999999999999997E-2</v>
      </c>
      <c r="F940">
        <v>7.1</v>
      </c>
      <c r="G940">
        <v>90</v>
      </c>
      <c r="H940">
        <v>518</v>
      </c>
      <c r="I940" s="18">
        <f t="shared" si="329"/>
        <v>715</v>
      </c>
      <c r="J940" t="str">
        <f t="shared" si="322"/>
        <v>09</v>
      </c>
      <c r="K940" t="str">
        <f t="shared" si="318"/>
        <v>J</v>
      </c>
      <c r="L940" t="str">
        <f t="shared" si="319"/>
        <v>C</v>
      </c>
      <c r="M940" t="str">
        <f t="shared" si="331"/>
        <v>10</v>
      </c>
      <c r="N940" t="str">
        <f t="shared" si="320"/>
        <v>F</v>
      </c>
      <c r="O940" s="8">
        <f>VLOOKUP(raw!M940,master!$B$2:$D$17,3,FALSE)</f>
        <v>44791</v>
      </c>
      <c r="P940">
        <f t="shared" si="326"/>
        <v>6</v>
      </c>
      <c r="Q940">
        <f t="shared" si="330"/>
        <v>9</v>
      </c>
      <c r="R940" s="209">
        <f t="shared" si="323"/>
        <v>44835.615925925929</v>
      </c>
      <c r="S940">
        <f t="shared" si="324"/>
        <v>40</v>
      </c>
    </row>
    <row r="941" spans="1:19">
      <c r="A941" s="319">
        <v>44833.622442129628</v>
      </c>
      <c r="B941" s="21" t="s">
        <v>354</v>
      </c>
      <c r="C941">
        <v>60</v>
      </c>
      <c r="D941">
        <v>0.85599999999999998</v>
      </c>
      <c r="E941">
        <v>4.5999999999999999E-2</v>
      </c>
      <c r="F941">
        <v>5.4</v>
      </c>
      <c r="G941">
        <v>95</v>
      </c>
      <c r="H941">
        <v>485</v>
      </c>
      <c r="I941" s="18">
        <f t="shared" si="329"/>
        <v>856</v>
      </c>
      <c r="J941" t="str">
        <f t="shared" si="322"/>
        <v>08</v>
      </c>
      <c r="K941" t="str">
        <f t="shared" si="318"/>
        <v>J</v>
      </c>
      <c r="L941" t="str">
        <f t="shared" si="319"/>
        <v>C</v>
      </c>
      <c r="M941" t="str">
        <f t="shared" si="331"/>
        <v>10</v>
      </c>
      <c r="N941" t="str">
        <f t="shared" si="320"/>
        <v>F</v>
      </c>
      <c r="O941" s="8">
        <f>VLOOKUP(raw!M941,master!$B$2:$D$17,3,FALSE)</f>
        <v>44791</v>
      </c>
      <c r="P941">
        <f t="shared" si="326"/>
        <v>6</v>
      </c>
      <c r="Q941">
        <f t="shared" si="330"/>
        <v>8</v>
      </c>
      <c r="R941" s="209">
        <f t="shared" si="323"/>
        <v>44835.622442129628</v>
      </c>
      <c r="S941">
        <f t="shared" si="324"/>
        <v>40</v>
      </c>
    </row>
    <row r="942" spans="1:19">
      <c r="A942" s="319">
        <v>44833.62903935185</v>
      </c>
      <c r="B942" s="21" t="s">
        <v>353</v>
      </c>
      <c r="C942">
        <v>60</v>
      </c>
      <c r="D942">
        <v>0.84699999999999998</v>
      </c>
      <c r="E942">
        <v>7.0000000000000007E-2</v>
      </c>
      <c r="F942">
        <v>8.1999999999999993</v>
      </c>
      <c r="G942">
        <v>93.3</v>
      </c>
      <c r="H942">
        <v>469</v>
      </c>
      <c r="I942" s="18">
        <f t="shared" si="329"/>
        <v>847</v>
      </c>
      <c r="J942" t="str">
        <f t="shared" si="322"/>
        <v>07</v>
      </c>
      <c r="K942" t="str">
        <f t="shared" ref="K942:K1005" si="333">LEFT(B942,1)</f>
        <v>J</v>
      </c>
      <c r="L942" t="str">
        <f t="shared" ref="L942:L1005" si="334">MID(B942,2,1)</f>
        <v>C</v>
      </c>
      <c r="M942" t="str">
        <f t="shared" si="331"/>
        <v>10</v>
      </c>
      <c r="N942" t="str">
        <f t="shared" ref="N942:N1005" si="335">MID(B942,5,1)</f>
        <v>F</v>
      </c>
      <c r="O942" s="8">
        <f>VLOOKUP(raw!M942,master!$B$2:$D$17,3,FALSE)</f>
        <v>44791</v>
      </c>
      <c r="P942">
        <f t="shared" si="326"/>
        <v>6</v>
      </c>
      <c r="Q942">
        <f t="shared" si="330"/>
        <v>7</v>
      </c>
      <c r="R942" s="209">
        <f t="shared" si="323"/>
        <v>44835.62903935185</v>
      </c>
      <c r="S942">
        <f t="shared" si="324"/>
        <v>40</v>
      </c>
    </row>
    <row r="943" spans="1:19">
      <c r="A943" s="319">
        <v>44833.635995370372</v>
      </c>
      <c r="B943" s="21" t="s">
        <v>352</v>
      </c>
      <c r="C943">
        <v>60</v>
      </c>
      <c r="D943">
        <v>0.72</v>
      </c>
      <c r="E943">
        <v>6.4000000000000001E-2</v>
      </c>
      <c r="F943">
        <v>8.9</v>
      </c>
      <c r="G943">
        <v>71.7</v>
      </c>
      <c r="H943">
        <v>492</v>
      </c>
      <c r="I943" s="18">
        <f t="shared" si="329"/>
        <v>720</v>
      </c>
      <c r="J943" t="str">
        <f t="shared" si="322"/>
        <v>06</v>
      </c>
      <c r="K943" t="str">
        <f t="shared" si="333"/>
        <v>J</v>
      </c>
      <c r="L943" t="str">
        <f t="shared" si="334"/>
        <v>C</v>
      </c>
      <c r="M943" t="str">
        <f t="shared" si="331"/>
        <v>10</v>
      </c>
      <c r="N943" t="str">
        <f t="shared" si="335"/>
        <v>F</v>
      </c>
      <c r="O943" s="8">
        <f>VLOOKUP(raw!M943,master!$B$2:$D$17,3,FALSE)</f>
        <v>44791</v>
      </c>
      <c r="P943">
        <f t="shared" si="326"/>
        <v>6</v>
      </c>
      <c r="Q943">
        <f t="shared" si="330"/>
        <v>6</v>
      </c>
      <c r="R943" s="209">
        <f t="shared" si="323"/>
        <v>44835.635995370372</v>
      </c>
      <c r="S943">
        <f t="shared" si="324"/>
        <v>40</v>
      </c>
    </row>
    <row r="944" spans="1:19">
      <c r="A944" s="319">
        <v>44833.642766203702</v>
      </c>
      <c r="B944" s="21" t="s">
        <v>351</v>
      </c>
      <c r="C944">
        <v>60</v>
      </c>
      <c r="D944">
        <v>0.60699999999999998</v>
      </c>
      <c r="E944">
        <v>3.3000000000000002E-2</v>
      </c>
      <c r="F944">
        <v>5.4</v>
      </c>
      <c r="G944">
        <v>93.3</v>
      </c>
      <c r="H944">
        <v>531</v>
      </c>
      <c r="I944" s="18">
        <f t="shared" si="329"/>
        <v>607</v>
      </c>
      <c r="J944" t="str">
        <f t="shared" si="322"/>
        <v>05</v>
      </c>
      <c r="K944" t="str">
        <f t="shared" si="333"/>
        <v>J</v>
      </c>
      <c r="L944" t="str">
        <f t="shared" si="334"/>
        <v>C</v>
      </c>
      <c r="M944" t="str">
        <f t="shared" si="331"/>
        <v>10</v>
      </c>
      <c r="N944" t="str">
        <f t="shared" si="335"/>
        <v>F</v>
      </c>
      <c r="O944" s="8">
        <f>VLOOKUP(raw!M944,master!$B$2:$D$17,3,FALSE)</f>
        <v>44791</v>
      </c>
      <c r="P944">
        <f t="shared" si="326"/>
        <v>6</v>
      </c>
      <c r="Q944">
        <f t="shared" si="330"/>
        <v>5</v>
      </c>
      <c r="R944" s="209">
        <f t="shared" si="323"/>
        <v>44835.642766203702</v>
      </c>
      <c r="S944">
        <f t="shared" si="324"/>
        <v>40</v>
      </c>
    </row>
    <row r="945" spans="1:19">
      <c r="A945" s="319">
        <v>44833.649097222224</v>
      </c>
      <c r="B945" s="21" t="s">
        <v>350</v>
      </c>
      <c r="C945">
        <v>60</v>
      </c>
      <c r="D945">
        <v>0.61</v>
      </c>
      <c r="E945">
        <v>3.7999999999999999E-2</v>
      </c>
      <c r="F945">
        <v>6.2</v>
      </c>
      <c r="G945">
        <v>91.7</v>
      </c>
      <c r="H945">
        <v>488</v>
      </c>
      <c r="I945" s="18">
        <f t="shared" si="329"/>
        <v>610</v>
      </c>
      <c r="J945" t="str">
        <f t="shared" si="322"/>
        <v>04</v>
      </c>
      <c r="K945" t="str">
        <f t="shared" si="333"/>
        <v>J</v>
      </c>
      <c r="L945" t="str">
        <f t="shared" si="334"/>
        <v>C</v>
      </c>
      <c r="M945" t="str">
        <f t="shared" si="331"/>
        <v>10</v>
      </c>
      <c r="N945" t="str">
        <f t="shared" si="335"/>
        <v>F</v>
      </c>
      <c r="O945" s="8">
        <f>VLOOKUP(raw!M945,master!$B$2:$D$17,3,FALSE)</f>
        <v>44791</v>
      </c>
      <c r="P945">
        <f t="shared" si="326"/>
        <v>6</v>
      </c>
      <c r="Q945">
        <f t="shared" si="330"/>
        <v>4</v>
      </c>
      <c r="R945" s="209">
        <f t="shared" si="323"/>
        <v>44835.649097222224</v>
      </c>
      <c r="S945">
        <f t="shared" si="324"/>
        <v>40</v>
      </c>
    </row>
    <row r="946" spans="1:19">
      <c r="A946" s="319">
        <v>44833.656087962961</v>
      </c>
      <c r="B946" s="21" t="s">
        <v>349</v>
      </c>
      <c r="C946">
        <v>60</v>
      </c>
      <c r="D946">
        <v>0.60099999999999998</v>
      </c>
      <c r="E946">
        <v>3.9E-2</v>
      </c>
      <c r="F946">
        <v>6.5</v>
      </c>
      <c r="G946">
        <v>85</v>
      </c>
      <c r="H946">
        <v>491</v>
      </c>
      <c r="I946" s="18">
        <f t="shared" si="329"/>
        <v>601</v>
      </c>
      <c r="J946" t="str">
        <f t="shared" si="322"/>
        <v>03</v>
      </c>
      <c r="K946" t="str">
        <f t="shared" si="333"/>
        <v>J</v>
      </c>
      <c r="L946" t="str">
        <f t="shared" si="334"/>
        <v>C</v>
      </c>
      <c r="M946" t="str">
        <f t="shared" si="331"/>
        <v>10</v>
      </c>
      <c r="N946" t="str">
        <f t="shared" si="335"/>
        <v>F</v>
      </c>
      <c r="O946" s="8">
        <f>VLOOKUP(raw!M946,master!$B$2:$D$17,3,FALSE)</f>
        <v>44791</v>
      </c>
      <c r="P946">
        <f t="shared" si="326"/>
        <v>6</v>
      </c>
      <c r="Q946">
        <f t="shared" si="330"/>
        <v>3</v>
      </c>
      <c r="R946" s="209">
        <f t="shared" si="323"/>
        <v>44835.656087962961</v>
      </c>
      <c r="S946">
        <f t="shared" si="324"/>
        <v>40</v>
      </c>
    </row>
    <row r="947" spans="1:19">
      <c r="A947" s="319">
        <v>44833.663518518515</v>
      </c>
      <c r="B947" s="21" t="s">
        <v>348</v>
      </c>
      <c r="C947">
        <v>60</v>
      </c>
      <c r="D947">
        <v>0.60499999999999998</v>
      </c>
      <c r="E947">
        <v>3.6999999999999998E-2</v>
      </c>
      <c r="F947">
        <v>6.2</v>
      </c>
      <c r="G947">
        <v>90</v>
      </c>
      <c r="H947">
        <v>466</v>
      </c>
      <c r="I947" s="18">
        <f t="shared" si="329"/>
        <v>605</v>
      </c>
      <c r="J947" t="str">
        <f t="shared" si="322"/>
        <v>02</v>
      </c>
      <c r="K947" t="str">
        <f t="shared" si="333"/>
        <v>J</v>
      </c>
      <c r="L947" t="str">
        <f t="shared" si="334"/>
        <v>C</v>
      </c>
      <c r="M947" t="str">
        <f t="shared" si="331"/>
        <v>10</v>
      </c>
      <c r="N947" t="str">
        <f t="shared" si="335"/>
        <v>F</v>
      </c>
      <c r="O947" s="8">
        <f>VLOOKUP(raw!M947,master!$B$2:$D$17,3,FALSE)</f>
        <v>44791</v>
      </c>
      <c r="P947">
        <f t="shared" si="326"/>
        <v>6</v>
      </c>
      <c r="Q947">
        <f t="shared" si="330"/>
        <v>2</v>
      </c>
      <c r="R947" s="209">
        <f t="shared" si="323"/>
        <v>44835.663518518515</v>
      </c>
      <c r="S947">
        <f t="shared" si="324"/>
        <v>40</v>
      </c>
    </row>
    <row r="948" spans="1:19">
      <c r="A948" s="319">
        <v>44833.670682870368</v>
      </c>
      <c r="B948" s="21" t="s">
        <v>347</v>
      </c>
      <c r="C948">
        <v>60</v>
      </c>
      <c r="D948">
        <v>0.59499999999999997</v>
      </c>
      <c r="E948">
        <v>4.2000000000000003E-2</v>
      </c>
      <c r="F948">
        <v>7</v>
      </c>
      <c r="G948">
        <v>86.7</v>
      </c>
      <c r="H948">
        <v>498</v>
      </c>
      <c r="I948" s="18">
        <f t="shared" si="329"/>
        <v>595</v>
      </c>
      <c r="J948" t="str">
        <f t="shared" si="322"/>
        <v>01</v>
      </c>
      <c r="K948" t="str">
        <f t="shared" si="333"/>
        <v>J</v>
      </c>
      <c r="L948" t="str">
        <f t="shared" si="334"/>
        <v>C</v>
      </c>
      <c r="M948" t="str">
        <f t="shared" si="331"/>
        <v>10</v>
      </c>
      <c r="N948" t="str">
        <f t="shared" si="335"/>
        <v>F</v>
      </c>
      <c r="O948" s="8">
        <f>VLOOKUP(raw!M948,master!$B$2:$D$17,3,FALSE)</f>
        <v>44791</v>
      </c>
      <c r="P948">
        <f t="shared" si="326"/>
        <v>6</v>
      </c>
      <c r="Q948">
        <f t="shared" ref="Q948:Q957" si="336">VALUE(J948)</f>
        <v>1</v>
      </c>
      <c r="R948" s="209">
        <f t="shared" si="323"/>
        <v>44835.670682870368</v>
      </c>
      <c r="S948">
        <f t="shared" si="324"/>
        <v>40</v>
      </c>
    </row>
    <row r="949" spans="1:19">
      <c r="A949" s="319">
        <v>44833.540335648147</v>
      </c>
      <c r="B949" s="21" t="s">
        <v>368</v>
      </c>
      <c r="C949">
        <v>20</v>
      </c>
      <c r="D949">
        <v>0.873</v>
      </c>
      <c r="E949">
        <v>4.3999999999999997E-2</v>
      </c>
      <c r="F949">
        <v>5</v>
      </c>
      <c r="G949">
        <v>100</v>
      </c>
      <c r="H949">
        <v>299</v>
      </c>
      <c r="I949" s="18">
        <f t="shared" si="329"/>
        <v>873</v>
      </c>
      <c r="J949" t="str">
        <f t="shared" si="322"/>
        <v>02</v>
      </c>
      <c r="K949" t="str">
        <f t="shared" si="333"/>
        <v>J</v>
      </c>
      <c r="L949" t="str">
        <f t="shared" si="334"/>
        <v>C</v>
      </c>
      <c r="M949" t="str">
        <f t="shared" si="331"/>
        <v>10</v>
      </c>
      <c r="N949" t="str">
        <f t="shared" si="335"/>
        <v>M</v>
      </c>
      <c r="O949" s="8">
        <f>VLOOKUP(raw!M949,master!$B$2:$D$17,3,FALSE)</f>
        <v>44791</v>
      </c>
      <c r="P949">
        <f t="shared" si="326"/>
        <v>6</v>
      </c>
      <c r="Q949">
        <f t="shared" ref="Q949" si="337">VALUE(J949)</f>
        <v>2</v>
      </c>
      <c r="R949" s="209">
        <f t="shared" si="323"/>
        <v>44835.540335648147</v>
      </c>
      <c r="S949">
        <f t="shared" si="324"/>
        <v>40</v>
      </c>
    </row>
    <row r="950" spans="1:19">
      <c r="A950" s="319">
        <v>44833.543935185182</v>
      </c>
      <c r="B950" s="21" t="s">
        <v>367</v>
      </c>
      <c r="C950">
        <v>20</v>
      </c>
      <c r="D950">
        <v>0.95499999999999996</v>
      </c>
      <c r="E950">
        <v>6.8000000000000005E-2</v>
      </c>
      <c r="F950">
        <v>7.1</v>
      </c>
      <c r="G950">
        <v>85</v>
      </c>
      <c r="H950">
        <v>273</v>
      </c>
      <c r="I950" s="18">
        <f t="shared" si="329"/>
        <v>955</v>
      </c>
      <c r="J950" t="str">
        <f t="shared" si="322"/>
        <v>03</v>
      </c>
      <c r="K950" t="str">
        <f t="shared" si="333"/>
        <v>J</v>
      </c>
      <c r="L950" t="str">
        <f t="shared" si="334"/>
        <v>C</v>
      </c>
      <c r="M950" t="str">
        <f t="shared" si="331"/>
        <v>10</v>
      </c>
      <c r="N950" t="str">
        <f t="shared" si="335"/>
        <v>M</v>
      </c>
      <c r="O950" s="8">
        <f>VLOOKUP(raw!M950,master!$B$2:$D$17,3,FALSE)</f>
        <v>44791</v>
      </c>
      <c r="P950">
        <f t="shared" si="326"/>
        <v>6</v>
      </c>
      <c r="Q950">
        <f t="shared" si="336"/>
        <v>3</v>
      </c>
      <c r="R950" s="209">
        <f t="shared" si="323"/>
        <v>44835.543935185182</v>
      </c>
      <c r="S950">
        <f t="shared" si="324"/>
        <v>40</v>
      </c>
    </row>
    <row r="951" spans="1:19">
      <c r="A951" s="319">
        <v>44833.547673611109</v>
      </c>
      <c r="B951" s="21" t="s">
        <v>366</v>
      </c>
      <c r="C951">
        <v>19</v>
      </c>
      <c r="D951">
        <v>0.995</v>
      </c>
      <c r="E951">
        <v>6.2E-2</v>
      </c>
      <c r="F951">
        <v>6.2</v>
      </c>
      <c r="G951">
        <v>100</v>
      </c>
      <c r="H951">
        <v>273</v>
      </c>
      <c r="I951" s="18">
        <f t="shared" si="329"/>
        <v>995</v>
      </c>
      <c r="J951" t="str">
        <f t="shared" si="322"/>
        <v>04</v>
      </c>
      <c r="K951" t="str">
        <f t="shared" si="333"/>
        <v>J</v>
      </c>
      <c r="L951" t="str">
        <f t="shared" si="334"/>
        <v>C</v>
      </c>
      <c r="M951" t="str">
        <f t="shared" si="331"/>
        <v>10</v>
      </c>
      <c r="N951" t="str">
        <f t="shared" si="335"/>
        <v>M</v>
      </c>
      <c r="O951" s="8">
        <f>VLOOKUP(raw!M951,master!$B$2:$D$17,3,FALSE)</f>
        <v>44791</v>
      </c>
      <c r="P951">
        <f t="shared" si="326"/>
        <v>6</v>
      </c>
      <c r="Q951">
        <f t="shared" si="336"/>
        <v>4</v>
      </c>
      <c r="R951" s="209">
        <f t="shared" si="323"/>
        <v>44835.547673611109</v>
      </c>
      <c r="S951">
        <f t="shared" si="324"/>
        <v>40</v>
      </c>
    </row>
    <row r="952" spans="1:19">
      <c r="A952" s="319">
        <v>44833.551898148151</v>
      </c>
      <c r="B952" s="21" t="s">
        <v>355</v>
      </c>
      <c r="C952">
        <v>20</v>
      </c>
      <c r="D952">
        <v>0.995</v>
      </c>
      <c r="E952">
        <v>6.0999999999999999E-2</v>
      </c>
      <c r="F952">
        <v>6.1</v>
      </c>
      <c r="G952">
        <v>95</v>
      </c>
      <c r="H952">
        <v>346</v>
      </c>
      <c r="I952" s="18">
        <f t="shared" si="329"/>
        <v>995</v>
      </c>
      <c r="J952" t="str">
        <f t="shared" si="322"/>
        <v>05</v>
      </c>
      <c r="K952" t="str">
        <f t="shared" si="333"/>
        <v>J</v>
      </c>
      <c r="L952" t="str">
        <f t="shared" si="334"/>
        <v>C</v>
      </c>
      <c r="M952" t="str">
        <f t="shared" si="331"/>
        <v>10</v>
      </c>
      <c r="N952" t="str">
        <f t="shared" si="335"/>
        <v>M</v>
      </c>
      <c r="O952" s="8">
        <f>VLOOKUP(raw!M952,master!$B$2:$D$17,3,FALSE)</f>
        <v>44791</v>
      </c>
      <c r="P952">
        <f t="shared" si="326"/>
        <v>6</v>
      </c>
      <c r="Q952">
        <f t="shared" si="336"/>
        <v>5</v>
      </c>
      <c r="R952" s="209">
        <f t="shared" si="323"/>
        <v>44835.551898148151</v>
      </c>
      <c r="S952">
        <f t="shared" si="324"/>
        <v>40</v>
      </c>
    </row>
    <row r="953" spans="1:19">
      <c r="A953" s="319">
        <v>44833.555451388886</v>
      </c>
      <c r="B953" s="21" t="s">
        <v>361</v>
      </c>
      <c r="C953">
        <v>20</v>
      </c>
      <c r="D953">
        <v>1.181</v>
      </c>
      <c r="E953">
        <v>4.4999999999999998E-2</v>
      </c>
      <c r="F953">
        <v>3.8</v>
      </c>
      <c r="G953">
        <v>100</v>
      </c>
      <c r="H953">
        <v>301</v>
      </c>
      <c r="I953" s="18">
        <f t="shared" si="329"/>
        <v>1181</v>
      </c>
      <c r="J953" t="str">
        <f t="shared" ref="J953:J1016" si="338">RIGHT(B953,2)</f>
        <v>06</v>
      </c>
      <c r="K953" t="str">
        <f t="shared" si="333"/>
        <v>J</v>
      </c>
      <c r="L953" t="str">
        <f t="shared" si="334"/>
        <v>C</v>
      </c>
      <c r="M953" t="str">
        <f t="shared" si="331"/>
        <v>10</v>
      </c>
      <c r="N953" t="str">
        <f t="shared" si="335"/>
        <v>M</v>
      </c>
      <c r="O953" s="8">
        <f>VLOOKUP(raw!M953,master!$B$2:$D$17,3,FALSE)</f>
        <v>44791</v>
      </c>
      <c r="P953">
        <f t="shared" si="326"/>
        <v>6</v>
      </c>
      <c r="Q953">
        <f t="shared" si="336"/>
        <v>6</v>
      </c>
      <c r="R953" s="209">
        <f t="shared" si="323"/>
        <v>44835.555451388886</v>
      </c>
      <c r="S953">
        <f t="shared" si="324"/>
        <v>40</v>
      </c>
    </row>
    <row r="954" spans="1:19">
      <c r="A954" s="319">
        <v>44833.559201388889</v>
      </c>
      <c r="B954" s="21" t="s">
        <v>356</v>
      </c>
      <c r="C954">
        <v>20</v>
      </c>
      <c r="D954">
        <v>1.1399999999999999</v>
      </c>
      <c r="E954">
        <v>7.3999999999999996E-2</v>
      </c>
      <c r="F954">
        <v>6.5</v>
      </c>
      <c r="G954">
        <v>90</v>
      </c>
      <c r="H954">
        <v>293</v>
      </c>
      <c r="I954" s="18">
        <f t="shared" si="329"/>
        <v>1140</v>
      </c>
      <c r="J954" t="str">
        <f t="shared" si="338"/>
        <v>07</v>
      </c>
      <c r="K954" t="str">
        <f t="shared" si="333"/>
        <v>J</v>
      </c>
      <c r="L954" t="str">
        <f t="shared" si="334"/>
        <v>C</v>
      </c>
      <c r="M954" t="str">
        <f t="shared" si="331"/>
        <v>10</v>
      </c>
      <c r="N954" t="str">
        <f t="shared" si="335"/>
        <v>M</v>
      </c>
      <c r="O954" s="8">
        <f>VLOOKUP(raw!M954,master!$B$2:$D$17,3,FALSE)</f>
        <v>44791</v>
      </c>
      <c r="P954">
        <f t="shared" si="326"/>
        <v>6</v>
      </c>
      <c r="Q954">
        <f t="shared" si="336"/>
        <v>7</v>
      </c>
      <c r="R954" s="209">
        <f t="shared" si="323"/>
        <v>44835.559201388889</v>
      </c>
      <c r="S954">
        <f t="shared" si="324"/>
        <v>40</v>
      </c>
    </row>
    <row r="955" spans="1:19">
      <c r="A955" s="319">
        <v>44834.372511574074</v>
      </c>
      <c r="B955" s="21" t="s">
        <v>180</v>
      </c>
      <c r="C955">
        <v>60</v>
      </c>
      <c r="D955">
        <v>0.92600000000000005</v>
      </c>
      <c r="E955">
        <v>7.0999999999999994E-2</v>
      </c>
      <c r="F955">
        <v>7.7</v>
      </c>
      <c r="G955">
        <v>81.7</v>
      </c>
      <c r="H955">
        <v>413</v>
      </c>
      <c r="I955" s="18">
        <f t="shared" si="329"/>
        <v>926</v>
      </c>
      <c r="J955" t="str">
        <f t="shared" si="338"/>
        <v>16</v>
      </c>
      <c r="K955" t="str">
        <f t="shared" si="333"/>
        <v>J</v>
      </c>
      <c r="L955" t="str">
        <f t="shared" si="334"/>
        <v>C</v>
      </c>
      <c r="M955" t="str">
        <f t="shared" si="331"/>
        <v>01</v>
      </c>
      <c r="N955" t="str">
        <f t="shared" si="335"/>
        <v>F</v>
      </c>
      <c r="O955" s="8">
        <f>VLOOKUP(raw!M955,master!$B$2:$D$17,3,FALSE)</f>
        <v>44778</v>
      </c>
      <c r="P955">
        <f t="shared" si="326"/>
        <v>8</v>
      </c>
      <c r="Q955">
        <f t="shared" si="336"/>
        <v>16</v>
      </c>
      <c r="R955" s="209">
        <f t="shared" si="323"/>
        <v>44835.372511574074</v>
      </c>
      <c r="S955">
        <f t="shared" si="324"/>
        <v>40</v>
      </c>
    </row>
    <row r="956" spans="1:19">
      <c r="A956" s="319">
        <v>44834.379699074074</v>
      </c>
      <c r="B956" s="21" t="s">
        <v>181</v>
      </c>
      <c r="C956">
        <v>60</v>
      </c>
      <c r="D956">
        <v>0.95099999999999996</v>
      </c>
      <c r="E956">
        <v>6.6000000000000003E-2</v>
      </c>
      <c r="F956">
        <v>6.9</v>
      </c>
      <c r="G956">
        <v>88.3</v>
      </c>
      <c r="H956">
        <v>388</v>
      </c>
      <c r="I956" s="18">
        <f t="shared" si="329"/>
        <v>951</v>
      </c>
      <c r="J956" t="str">
        <f t="shared" si="338"/>
        <v>15</v>
      </c>
      <c r="K956" t="str">
        <f t="shared" si="333"/>
        <v>J</v>
      </c>
      <c r="L956" t="str">
        <f t="shared" si="334"/>
        <v>C</v>
      </c>
      <c r="M956" t="str">
        <f t="shared" si="331"/>
        <v>01</v>
      </c>
      <c r="N956" t="str">
        <f t="shared" si="335"/>
        <v>F</v>
      </c>
      <c r="O956" s="8">
        <f>VLOOKUP(raw!M956,master!$B$2:$D$17,3,FALSE)</f>
        <v>44778</v>
      </c>
      <c r="P956">
        <f t="shared" si="326"/>
        <v>8</v>
      </c>
      <c r="Q956">
        <f t="shared" si="336"/>
        <v>15</v>
      </c>
      <c r="R956" s="209">
        <f t="shared" si="323"/>
        <v>44835.379699074074</v>
      </c>
      <c r="S956">
        <f t="shared" si="324"/>
        <v>40</v>
      </c>
    </row>
    <row r="957" spans="1:19">
      <c r="A957" s="319">
        <v>44834.387453703705</v>
      </c>
      <c r="B957" s="21" t="s">
        <v>182</v>
      </c>
      <c r="C957">
        <v>60</v>
      </c>
      <c r="D957">
        <v>0.94499999999999995</v>
      </c>
      <c r="E957">
        <v>6.6000000000000003E-2</v>
      </c>
      <c r="F957">
        <v>7</v>
      </c>
      <c r="G957">
        <v>90</v>
      </c>
      <c r="H957">
        <v>417</v>
      </c>
      <c r="I957" s="18">
        <f t="shared" si="329"/>
        <v>945</v>
      </c>
      <c r="J957" t="str">
        <f t="shared" si="338"/>
        <v>14</v>
      </c>
      <c r="K957" t="str">
        <f t="shared" si="333"/>
        <v>J</v>
      </c>
      <c r="L957" t="str">
        <f t="shared" si="334"/>
        <v>C</v>
      </c>
      <c r="M957" t="str">
        <f t="shared" si="331"/>
        <v>01</v>
      </c>
      <c r="N957" t="str">
        <f t="shared" si="335"/>
        <v>F</v>
      </c>
      <c r="O957" s="8">
        <f>VLOOKUP(raw!M957,master!$B$2:$D$17,3,FALSE)</f>
        <v>44778</v>
      </c>
      <c r="P957">
        <f t="shared" si="326"/>
        <v>8</v>
      </c>
      <c r="Q957">
        <f t="shared" si="336"/>
        <v>14</v>
      </c>
      <c r="R957" s="209">
        <f t="shared" si="323"/>
        <v>44835.387453703705</v>
      </c>
      <c r="S957">
        <f t="shared" si="324"/>
        <v>40</v>
      </c>
    </row>
    <row r="958" spans="1:19">
      <c r="A958" s="319">
        <v>44834.394571759258</v>
      </c>
      <c r="B958" s="21" t="s">
        <v>183</v>
      </c>
      <c r="C958">
        <v>60</v>
      </c>
      <c r="D958">
        <v>0.91600000000000004</v>
      </c>
      <c r="E958">
        <v>5.0999999999999997E-2</v>
      </c>
      <c r="F958">
        <v>5.5</v>
      </c>
      <c r="G958">
        <v>95</v>
      </c>
      <c r="H958">
        <v>641</v>
      </c>
      <c r="I958" s="18">
        <f t="shared" si="329"/>
        <v>916</v>
      </c>
      <c r="J958" t="str">
        <f t="shared" si="338"/>
        <v>13</v>
      </c>
      <c r="K958" t="str">
        <f t="shared" si="333"/>
        <v>J</v>
      </c>
      <c r="L958" t="str">
        <f t="shared" si="334"/>
        <v>C</v>
      </c>
      <c r="M958" t="str">
        <f t="shared" si="331"/>
        <v>01</v>
      </c>
      <c r="N958" t="str">
        <f t="shared" si="335"/>
        <v>F</v>
      </c>
      <c r="O958" s="8">
        <f>VLOOKUP(raw!M958,master!$B$2:$D$17,3,FALSE)</f>
        <v>44778</v>
      </c>
      <c r="P958">
        <f t="shared" si="326"/>
        <v>8</v>
      </c>
      <c r="Q958">
        <f t="shared" ref="Q958:Q977" si="339">VALUE(J958)</f>
        <v>13</v>
      </c>
      <c r="R958" s="209">
        <f t="shared" si="323"/>
        <v>44835.394571759258</v>
      </c>
      <c r="S958">
        <f t="shared" si="324"/>
        <v>40</v>
      </c>
    </row>
    <row r="959" spans="1:19">
      <c r="A959" s="319">
        <v>44834.399872685186</v>
      </c>
      <c r="B959" s="21" t="s">
        <v>184</v>
      </c>
      <c r="C959">
        <v>60</v>
      </c>
      <c r="D959">
        <v>0.95399999999999996</v>
      </c>
      <c r="E959">
        <v>7.1999999999999995E-2</v>
      </c>
      <c r="F959">
        <v>7.6</v>
      </c>
      <c r="G959">
        <v>78.3</v>
      </c>
      <c r="H959">
        <v>651</v>
      </c>
      <c r="I959" s="18">
        <f t="shared" si="329"/>
        <v>954</v>
      </c>
      <c r="J959" t="str">
        <f t="shared" si="338"/>
        <v>12</v>
      </c>
      <c r="K959" t="str">
        <f t="shared" si="333"/>
        <v>J</v>
      </c>
      <c r="L959" t="str">
        <f t="shared" si="334"/>
        <v>C</v>
      </c>
      <c r="M959" t="str">
        <f t="shared" si="331"/>
        <v>01</v>
      </c>
      <c r="N959" t="str">
        <f t="shared" si="335"/>
        <v>F</v>
      </c>
      <c r="O959" s="8">
        <f>VLOOKUP(raw!M959,master!$B$2:$D$17,3,FALSE)</f>
        <v>44778</v>
      </c>
      <c r="P959">
        <f t="shared" si="326"/>
        <v>8</v>
      </c>
      <c r="Q959">
        <f t="shared" ref="Q959" si="340">VALUE(J959)</f>
        <v>12</v>
      </c>
      <c r="R959" s="209">
        <f t="shared" si="323"/>
        <v>44835.399872685186</v>
      </c>
      <c r="S959">
        <f t="shared" si="324"/>
        <v>40</v>
      </c>
    </row>
    <row r="960" spans="1:19">
      <c r="A960" s="319">
        <v>44834.405138888891</v>
      </c>
      <c r="B960" s="21" t="s">
        <v>185</v>
      </c>
      <c r="C960">
        <v>60</v>
      </c>
      <c r="D960">
        <v>0.96</v>
      </c>
      <c r="E960">
        <v>8.1000000000000003E-2</v>
      </c>
      <c r="F960">
        <v>8.4</v>
      </c>
      <c r="G960">
        <v>76.7</v>
      </c>
      <c r="H960">
        <v>541</v>
      </c>
      <c r="I960" s="18">
        <f t="shared" si="329"/>
        <v>960</v>
      </c>
      <c r="J960" t="str">
        <f t="shared" si="338"/>
        <v>11</v>
      </c>
      <c r="K960" t="str">
        <f t="shared" si="333"/>
        <v>J</v>
      </c>
      <c r="L960" t="str">
        <f t="shared" si="334"/>
        <v>C</v>
      </c>
      <c r="M960" t="str">
        <f t="shared" si="331"/>
        <v>01</v>
      </c>
      <c r="N960" t="str">
        <f t="shared" si="335"/>
        <v>F</v>
      </c>
      <c r="O960" s="8">
        <f>VLOOKUP(raw!M960,master!$B$2:$D$17,3,FALSE)</f>
        <v>44778</v>
      </c>
      <c r="P960">
        <f t="shared" si="326"/>
        <v>8</v>
      </c>
      <c r="Q960">
        <f t="shared" si="339"/>
        <v>11</v>
      </c>
      <c r="R960" s="209">
        <f t="shared" si="323"/>
        <v>44835.405138888891</v>
      </c>
      <c r="S960">
        <f t="shared" si="324"/>
        <v>40</v>
      </c>
    </row>
    <row r="961" spans="1:19">
      <c r="A961" s="319">
        <v>44834.411504629628</v>
      </c>
      <c r="B961" s="21" t="s">
        <v>186</v>
      </c>
      <c r="C961">
        <v>60</v>
      </c>
      <c r="D961">
        <v>0.89700000000000002</v>
      </c>
      <c r="E961">
        <v>7.1999999999999995E-2</v>
      </c>
      <c r="F961">
        <v>8</v>
      </c>
      <c r="G961">
        <v>80</v>
      </c>
      <c r="H961">
        <v>628</v>
      </c>
      <c r="I961" s="18">
        <f t="shared" si="329"/>
        <v>897</v>
      </c>
      <c r="J961" t="str">
        <f t="shared" si="338"/>
        <v>10</v>
      </c>
      <c r="K961" t="str">
        <f t="shared" si="333"/>
        <v>J</v>
      </c>
      <c r="L961" t="str">
        <f t="shared" si="334"/>
        <v>C</v>
      </c>
      <c r="M961" t="str">
        <f t="shared" si="331"/>
        <v>01</v>
      </c>
      <c r="N961" t="str">
        <f t="shared" si="335"/>
        <v>F</v>
      </c>
      <c r="O961" s="8">
        <f>VLOOKUP(raw!M961,master!$B$2:$D$17,3,FALSE)</f>
        <v>44778</v>
      </c>
      <c r="P961">
        <f t="shared" si="326"/>
        <v>8</v>
      </c>
      <c r="Q961">
        <f t="shared" si="339"/>
        <v>10</v>
      </c>
      <c r="R961" s="209">
        <f t="shared" si="323"/>
        <v>44835.411504629628</v>
      </c>
      <c r="S961">
        <f t="shared" si="324"/>
        <v>40</v>
      </c>
    </row>
    <row r="962" spans="1:19">
      <c r="A962" s="319">
        <v>44834.417233796295</v>
      </c>
      <c r="B962" s="21" t="s">
        <v>187</v>
      </c>
      <c r="C962">
        <v>60</v>
      </c>
      <c r="D962">
        <v>0.98399999999999999</v>
      </c>
      <c r="E962">
        <v>0.11600000000000001</v>
      </c>
      <c r="F962">
        <v>11.8</v>
      </c>
      <c r="G962">
        <v>56.7</v>
      </c>
      <c r="H962">
        <v>531</v>
      </c>
      <c r="I962" s="18">
        <f t="shared" si="329"/>
        <v>984</v>
      </c>
      <c r="J962" t="str">
        <f t="shared" si="338"/>
        <v>09</v>
      </c>
      <c r="K962" t="str">
        <f t="shared" si="333"/>
        <v>J</v>
      </c>
      <c r="L962" t="str">
        <f t="shared" si="334"/>
        <v>C</v>
      </c>
      <c r="M962" t="str">
        <f t="shared" si="331"/>
        <v>01</v>
      </c>
      <c r="N962" t="str">
        <f t="shared" si="335"/>
        <v>F</v>
      </c>
      <c r="O962" s="8">
        <f>VLOOKUP(raw!M962,master!$B$2:$D$17,3,FALSE)</f>
        <v>44778</v>
      </c>
      <c r="P962">
        <f t="shared" si="326"/>
        <v>8</v>
      </c>
      <c r="Q962">
        <f t="shared" si="339"/>
        <v>9</v>
      </c>
      <c r="R962" s="209">
        <f t="shared" si="323"/>
        <v>44835.417233796295</v>
      </c>
      <c r="S962">
        <f t="shared" si="324"/>
        <v>40</v>
      </c>
    </row>
    <row r="963" spans="1:19">
      <c r="A963" s="319">
        <v>44834.423750000002</v>
      </c>
      <c r="B963" s="21" t="s">
        <v>176</v>
      </c>
      <c r="C963">
        <v>60</v>
      </c>
      <c r="D963">
        <v>1.0309999999999999</v>
      </c>
      <c r="E963">
        <v>7.8E-2</v>
      </c>
      <c r="F963">
        <v>7.5</v>
      </c>
      <c r="G963">
        <v>85</v>
      </c>
      <c r="H963">
        <v>499</v>
      </c>
      <c r="I963" s="18">
        <f t="shared" si="329"/>
        <v>1031</v>
      </c>
      <c r="J963" t="str">
        <f t="shared" si="338"/>
        <v>08</v>
      </c>
      <c r="K963" t="str">
        <f t="shared" si="333"/>
        <v>J</v>
      </c>
      <c r="L963" t="str">
        <f t="shared" si="334"/>
        <v>C</v>
      </c>
      <c r="M963" t="str">
        <f t="shared" si="331"/>
        <v>01</v>
      </c>
      <c r="N963" t="str">
        <f t="shared" si="335"/>
        <v>F</v>
      </c>
      <c r="O963" s="8">
        <f>VLOOKUP(raw!M963,master!$B$2:$D$17,3,FALSE)</f>
        <v>44778</v>
      </c>
      <c r="P963">
        <f t="shared" si="326"/>
        <v>8</v>
      </c>
      <c r="Q963">
        <f t="shared" si="339"/>
        <v>8</v>
      </c>
      <c r="R963" s="209">
        <f t="shared" si="323"/>
        <v>44835.423750000002</v>
      </c>
      <c r="S963">
        <f t="shared" si="324"/>
        <v>40</v>
      </c>
    </row>
    <row r="964" spans="1:19">
      <c r="A964" s="319">
        <v>44834.429872685185</v>
      </c>
      <c r="B964" s="21" t="s">
        <v>175</v>
      </c>
      <c r="C964">
        <v>60</v>
      </c>
      <c r="D964">
        <v>0.997</v>
      </c>
      <c r="E964">
        <v>0.08</v>
      </c>
      <c r="F964">
        <v>8</v>
      </c>
      <c r="G964">
        <v>78.3</v>
      </c>
      <c r="H964">
        <v>526</v>
      </c>
      <c r="I964" s="18">
        <f t="shared" si="329"/>
        <v>997</v>
      </c>
      <c r="J964" t="str">
        <f t="shared" si="338"/>
        <v>07</v>
      </c>
      <c r="K964" t="str">
        <f t="shared" si="333"/>
        <v>J</v>
      </c>
      <c r="L964" t="str">
        <f t="shared" si="334"/>
        <v>C</v>
      </c>
      <c r="M964" t="str">
        <f t="shared" si="331"/>
        <v>01</v>
      </c>
      <c r="N964" t="str">
        <f t="shared" si="335"/>
        <v>F</v>
      </c>
      <c r="O964" s="8">
        <f>VLOOKUP(raw!M964,master!$B$2:$D$17,3,FALSE)</f>
        <v>44778</v>
      </c>
      <c r="P964">
        <f t="shared" si="326"/>
        <v>8</v>
      </c>
      <c r="Q964">
        <f t="shared" si="339"/>
        <v>7</v>
      </c>
      <c r="R964" s="209">
        <f t="shared" ref="R964:R1027" si="341">A964-WEEKDAY(A964)+7</f>
        <v>44835.429872685185</v>
      </c>
      <c r="S964">
        <f t="shared" ref="S964:S1027" si="342">WEEKNUM(R964)</f>
        <v>40</v>
      </c>
    </row>
    <row r="965" spans="1:19">
      <c r="A965" s="319">
        <v>44834.436284722222</v>
      </c>
      <c r="B965" s="21" t="s">
        <v>173</v>
      </c>
      <c r="C965">
        <v>60</v>
      </c>
      <c r="D965">
        <v>0.90500000000000003</v>
      </c>
      <c r="E965">
        <v>7.1999999999999995E-2</v>
      </c>
      <c r="F965">
        <v>8</v>
      </c>
      <c r="G965">
        <v>83.3</v>
      </c>
      <c r="H965">
        <v>543</v>
      </c>
      <c r="I965" s="18">
        <f t="shared" si="329"/>
        <v>905</v>
      </c>
      <c r="J965" t="str">
        <f t="shared" si="338"/>
        <v>06</v>
      </c>
      <c r="K965" t="str">
        <f t="shared" si="333"/>
        <v>J</v>
      </c>
      <c r="L965" t="str">
        <f t="shared" si="334"/>
        <v>C</v>
      </c>
      <c r="M965" t="str">
        <f t="shared" si="331"/>
        <v>01</v>
      </c>
      <c r="N965" t="str">
        <f t="shared" si="335"/>
        <v>F</v>
      </c>
      <c r="O965" s="8">
        <f>VLOOKUP(raw!M965,master!$B$2:$D$17,3,FALSE)</f>
        <v>44778</v>
      </c>
      <c r="P965">
        <f t="shared" si="326"/>
        <v>8</v>
      </c>
      <c r="Q965">
        <f t="shared" si="339"/>
        <v>6</v>
      </c>
      <c r="R965" s="209">
        <f t="shared" si="341"/>
        <v>44835.436284722222</v>
      </c>
      <c r="S965">
        <f t="shared" si="342"/>
        <v>40</v>
      </c>
    </row>
    <row r="966" spans="1:19">
      <c r="A966" s="319">
        <v>44834.442245370374</v>
      </c>
      <c r="B966" s="21" t="s">
        <v>172</v>
      </c>
      <c r="C966">
        <v>60</v>
      </c>
      <c r="D966">
        <v>0.88900000000000001</v>
      </c>
      <c r="E966">
        <v>8.5999999999999993E-2</v>
      </c>
      <c r="F966">
        <v>9.6999999999999993</v>
      </c>
      <c r="G966">
        <v>70</v>
      </c>
      <c r="H966">
        <v>526</v>
      </c>
      <c r="I966" s="18">
        <f t="shared" si="329"/>
        <v>889</v>
      </c>
      <c r="J966" t="str">
        <f t="shared" si="338"/>
        <v>05</v>
      </c>
      <c r="K966" t="str">
        <f t="shared" si="333"/>
        <v>J</v>
      </c>
      <c r="L966" t="str">
        <f t="shared" si="334"/>
        <v>C</v>
      </c>
      <c r="M966" t="str">
        <f t="shared" si="331"/>
        <v>01</v>
      </c>
      <c r="N966" t="str">
        <f t="shared" si="335"/>
        <v>F</v>
      </c>
      <c r="O966" s="8">
        <f>VLOOKUP(raw!M966,master!$B$2:$D$17,3,FALSE)</f>
        <v>44778</v>
      </c>
      <c r="P966">
        <f t="shared" si="326"/>
        <v>8</v>
      </c>
      <c r="Q966">
        <f t="shared" si="339"/>
        <v>5</v>
      </c>
      <c r="R966" s="209">
        <f t="shared" si="341"/>
        <v>44835.442245370374</v>
      </c>
      <c r="S966">
        <f t="shared" si="342"/>
        <v>40</v>
      </c>
    </row>
    <row r="967" spans="1:19">
      <c r="A967" s="319">
        <v>44834.448599537034</v>
      </c>
      <c r="B967" s="21" t="s">
        <v>169</v>
      </c>
      <c r="C967">
        <v>60</v>
      </c>
      <c r="D967">
        <v>0.89400000000000002</v>
      </c>
      <c r="E967">
        <v>5.1999999999999998E-2</v>
      </c>
      <c r="F967">
        <v>5.9</v>
      </c>
      <c r="G967">
        <v>90</v>
      </c>
      <c r="H967">
        <v>520</v>
      </c>
      <c r="I967" s="18">
        <f t="shared" si="329"/>
        <v>894</v>
      </c>
      <c r="J967" t="str">
        <f t="shared" si="338"/>
        <v>04</v>
      </c>
      <c r="K967" t="str">
        <f t="shared" si="333"/>
        <v>J</v>
      </c>
      <c r="L967" t="str">
        <f t="shared" si="334"/>
        <v>C</v>
      </c>
      <c r="M967" t="str">
        <f t="shared" si="331"/>
        <v>01</v>
      </c>
      <c r="N967" t="str">
        <f t="shared" si="335"/>
        <v>F</v>
      </c>
      <c r="O967" s="8">
        <f>VLOOKUP(raw!M967,master!$B$2:$D$17,3,FALSE)</f>
        <v>44778</v>
      </c>
      <c r="P967">
        <f t="shared" si="326"/>
        <v>8</v>
      </c>
      <c r="Q967">
        <f t="shared" si="339"/>
        <v>4</v>
      </c>
      <c r="R967" s="209">
        <f t="shared" si="341"/>
        <v>44835.448599537034</v>
      </c>
      <c r="S967">
        <f t="shared" si="342"/>
        <v>40</v>
      </c>
    </row>
    <row r="968" spans="1:19">
      <c r="A968" s="319">
        <v>44834.454733796294</v>
      </c>
      <c r="B968" s="21" t="s">
        <v>168</v>
      </c>
      <c r="C968">
        <v>60</v>
      </c>
      <c r="D968">
        <v>1.028</v>
      </c>
      <c r="E968">
        <v>7.8E-2</v>
      </c>
      <c r="F968">
        <v>7.6</v>
      </c>
      <c r="G968">
        <v>81.7</v>
      </c>
      <c r="H968">
        <v>511</v>
      </c>
      <c r="I968" s="18">
        <f t="shared" si="329"/>
        <v>1028</v>
      </c>
      <c r="J968" t="str">
        <f t="shared" si="338"/>
        <v>03</v>
      </c>
      <c r="K968" t="str">
        <f t="shared" si="333"/>
        <v>J</v>
      </c>
      <c r="L968" t="str">
        <f t="shared" si="334"/>
        <v>C</v>
      </c>
      <c r="M968" t="str">
        <f t="shared" si="331"/>
        <v>01</v>
      </c>
      <c r="N968" t="str">
        <f t="shared" si="335"/>
        <v>F</v>
      </c>
      <c r="O968" s="8">
        <f>VLOOKUP(raw!M968,master!$B$2:$D$17,3,FALSE)</f>
        <v>44778</v>
      </c>
      <c r="P968">
        <f t="shared" si="326"/>
        <v>8</v>
      </c>
      <c r="Q968">
        <f t="shared" si="339"/>
        <v>3</v>
      </c>
      <c r="R968" s="209">
        <f t="shared" si="341"/>
        <v>44835.454733796294</v>
      </c>
      <c r="S968">
        <f t="shared" si="342"/>
        <v>40</v>
      </c>
    </row>
    <row r="969" spans="1:19">
      <c r="A969" s="319">
        <v>44834.461527777778</v>
      </c>
      <c r="B969" s="21" t="s">
        <v>167</v>
      </c>
      <c r="C969">
        <v>60</v>
      </c>
      <c r="D969">
        <v>0.94599999999999995</v>
      </c>
      <c r="E969">
        <v>7.3999999999999996E-2</v>
      </c>
      <c r="F969">
        <v>7.8</v>
      </c>
      <c r="G969">
        <v>75</v>
      </c>
      <c r="H969">
        <v>571</v>
      </c>
      <c r="I969" s="18">
        <f t="shared" si="329"/>
        <v>946</v>
      </c>
      <c r="J969" t="str">
        <f t="shared" si="338"/>
        <v>02</v>
      </c>
      <c r="K969" t="str">
        <f t="shared" si="333"/>
        <v>J</v>
      </c>
      <c r="L969" t="str">
        <f t="shared" si="334"/>
        <v>C</v>
      </c>
      <c r="M969" t="str">
        <f t="shared" si="331"/>
        <v>01</v>
      </c>
      <c r="N969" t="str">
        <f t="shared" si="335"/>
        <v>F</v>
      </c>
      <c r="O969" s="8">
        <f>VLOOKUP(raw!M969,master!$B$2:$D$17,3,FALSE)</f>
        <v>44778</v>
      </c>
      <c r="P969">
        <f t="shared" si="326"/>
        <v>8</v>
      </c>
      <c r="Q969">
        <f t="shared" ref="Q969" si="343">VALUE(J969)</f>
        <v>2</v>
      </c>
      <c r="R969" s="209">
        <f t="shared" si="341"/>
        <v>44835.461527777778</v>
      </c>
      <c r="S969">
        <f t="shared" si="342"/>
        <v>40</v>
      </c>
    </row>
    <row r="970" spans="1:19">
      <c r="A970" s="319">
        <v>44834.468935185185</v>
      </c>
      <c r="B970" s="21" t="s">
        <v>166</v>
      </c>
      <c r="C970">
        <v>60</v>
      </c>
      <c r="D970">
        <v>0.93700000000000006</v>
      </c>
      <c r="E970">
        <v>5.6000000000000001E-2</v>
      </c>
      <c r="F970">
        <v>6</v>
      </c>
      <c r="G970">
        <v>86.7</v>
      </c>
      <c r="H970">
        <v>527</v>
      </c>
      <c r="I970" s="18">
        <f t="shared" si="329"/>
        <v>937</v>
      </c>
      <c r="J970" t="str">
        <f t="shared" si="338"/>
        <v>01</v>
      </c>
      <c r="K970" t="str">
        <f t="shared" si="333"/>
        <v>J</v>
      </c>
      <c r="L970" t="str">
        <f t="shared" si="334"/>
        <v>C</v>
      </c>
      <c r="M970" t="str">
        <f t="shared" si="331"/>
        <v>01</v>
      </c>
      <c r="N970" t="str">
        <f t="shared" si="335"/>
        <v>F</v>
      </c>
      <c r="O970" s="8">
        <f>VLOOKUP(raw!M970,master!$B$2:$D$17,3,FALSE)</f>
        <v>44778</v>
      </c>
      <c r="P970">
        <f t="shared" si="326"/>
        <v>8</v>
      </c>
      <c r="Q970">
        <f t="shared" si="339"/>
        <v>1</v>
      </c>
      <c r="R970" s="209">
        <f t="shared" si="341"/>
        <v>44835.468935185185</v>
      </c>
      <c r="S970">
        <f t="shared" si="342"/>
        <v>40</v>
      </c>
    </row>
    <row r="971" spans="1:19">
      <c r="A971" s="319">
        <v>44834.347685185188</v>
      </c>
      <c r="B971" s="21" t="s">
        <v>170</v>
      </c>
      <c r="C971">
        <v>20</v>
      </c>
      <c r="D971">
        <v>1.393</v>
      </c>
      <c r="E971">
        <v>0.121</v>
      </c>
      <c r="F971">
        <v>8.6999999999999993</v>
      </c>
      <c r="G971">
        <v>80</v>
      </c>
      <c r="H971">
        <v>142</v>
      </c>
      <c r="I971" s="18">
        <f t="shared" si="329"/>
        <v>1393</v>
      </c>
      <c r="J971" t="str">
        <f t="shared" si="338"/>
        <v>02</v>
      </c>
      <c r="K971" t="str">
        <f t="shared" si="333"/>
        <v>J</v>
      </c>
      <c r="L971" t="str">
        <f t="shared" si="334"/>
        <v>C</v>
      </c>
      <c r="M971" t="str">
        <f t="shared" si="331"/>
        <v>01</v>
      </c>
      <c r="N971" t="str">
        <f t="shared" si="335"/>
        <v>M</v>
      </c>
      <c r="O971" s="8">
        <f>VLOOKUP(raw!M971,master!$B$2:$D$17,3,FALSE)</f>
        <v>44778</v>
      </c>
      <c r="P971">
        <f t="shared" si="326"/>
        <v>8</v>
      </c>
      <c r="Q971">
        <f t="shared" si="339"/>
        <v>2</v>
      </c>
      <c r="R971" s="209">
        <f t="shared" si="341"/>
        <v>44835.347685185188</v>
      </c>
      <c r="S971">
        <f t="shared" si="342"/>
        <v>40</v>
      </c>
    </row>
    <row r="972" spans="1:19">
      <c r="A972" s="319">
        <v>44834.354594907411</v>
      </c>
      <c r="B972" s="21" t="s">
        <v>171</v>
      </c>
      <c r="C972">
        <v>20</v>
      </c>
      <c r="D972">
        <v>1.4830000000000001</v>
      </c>
      <c r="E972">
        <v>0.107</v>
      </c>
      <c r="F972">
        <v>7.2</v>
      </c>
      <c r="G972">
        <v>80</v>
      </c>
      <c r="H972">
        <v>404</v>
      </c>
      <c r="I972" s="18">
        <f t="shared" si="329"/>
        <v>1483</v>
      </c>
      <c r="J972" t="str">
        <f t="shared" si="338"/>
        <v>03</v>
      </c>
      <c r="K972" t="str">
        <f t="shared" si="333"/>
        <v>J</v>
      </c>
      <c r="L972" t="str">
        <f t="shared" si="334"/>
        <v>C</v>
      </c>
      <c r="M972" t="str">
        <f t="shared" si="331"/>
        <v>01</v>
      </c>
      <c r="N972" t="str">
        <f t="shared" si="335"/>
        <v>M</v>
      </c>
      <c r="O972" s="8">
        <f>VLOOKUP(raw!M972,master!$B$2:$D$17,3,FALSE)</f>
        <v>44778</v>
      </c>
      <c r="P972">
        <f t="shared" si="326"/>
        <v>8</v>
      </c>
      <c r="Q972">
        <f t="shared" si="339"/>
        <v>3</v>
      </c>
      <c r="R972" s="209">
        <f t="shared" si="341"/>
        <v>44835.354594907411</v>
      </c>
      <c r="S972">
        <f t="shared" si="342"/>
        <v>40</v>
      </c>
    </row>
    <row r="973" spans="1:19">
      <c r="A973" s="319">
        <v>44834.35769675926</v>
      </c>
      <c r="B973" s="21" t="s">
        <v>174</v>
      </c>
      <c r="C973">
        <v>20</v>
      </c>
      <c r="D973">
        <v>1.44</v>
      </c>
      <c r="E973">
        <v>0.12</v>
      </c>
      <c r="F973">
        <v>8.3000000000000007</v>
      </c>
      <c r="G973">
        <v>80</v>
      </c>
      <c r="H973">
        <v>442</v>
      </c>
      <c r="I973" s="18">
        <f t="shared" si="329"/>
        <v>1440</v>
      </c>
      <c r="J973" t="str">
        <f t="shared" si="338"/>
        <v>04</v>
      </c>
      <c r="K973" t="str">
        <f t="shared" si="333"/>
        <v>J</v>
      </c>
      <c r="L973" t="str">
        <f t="shared" si="334"/>
        <v>C</v>
      </c>
      <c r="M973" t="str">
        <f t="shared" si="331"/>
        <v>01</v>
      </c>
      <c r="N973" t="str">
        <f t="shared" si="335"/>
        <v>M</v>
      </c>
      <c r="O973" s="8">
        <f>VLOOKUP(raw!M973,master!$B$2:$D$17,3,FALSE)</f>
        <v>44778</v>
      </c>
      <c r="P973">
        <f t="shared" si="326"/>
        <v>8</v>
      </c>
      <c r="Q973">
        <f t="shared" si="339"/>
        <v>4</v>
      </c>
      <c r="R973" s="209">
        <f t="shared" si="341"/>
        <v>44835.35769675926</v>
      </c>
      <c r="S973">
        <f t="shared" si="342"/>
        <v>40</v>
      </c>
    </row>
    <row r="974" spans="1:19">
      <c r="A974" s="319">
        <v>44834.360694444447</v>
      </c>
      <c r="B974" s="21" t="s">
        <v>177</v>
      </c>
      <c r="C974">
        <v>20</v>
      </c>
      <c r="D974">
        <v>1.423</v>
      </c>
      <c r="E974">
        <v>9.7000000000000003E-2</v>
      </c>
      <c r="F974">
        <v>6.8</v>
      </c>
      <c r="G974">
        <v>90</v>
      </c>
      <c r="H974">
        <v>371</v>
      </c>
      <c r="I974" s="18">
        <f t="shared" si="329"/>
        <v>1423</v>
      </c>
      <c r="J974" t="str">
        <f t="shared" si="338"/>
        <v>05</v>
      </c>
      <c r="K974" t="str">
        <f t="shared" si="333"/>
        <v>J</v>
      </c>
      <c r="L974" t="str">
        <f t="shared" si="334"/>
        <v>C</v>
      </c>
      <c r="M974" t="str">
        <f t="shared" si="331"/>
        <v>01</v>
      </c>
      <c r="N974" t="str">
        <f t="shared" si="335"/>
        <v>M</v>
      </c>
      <c r="O974" s="8">
        <f>VLOOKUP(raw!M974,master!$B$2:$D$17,3,FALSE)</f>
        <v>44778</v>
      </c>
      <c r="P974">
        <f t="shared" si="326"/>
        <v>8</v>
      </c>
      <c r="Q974">
        <f t="shared" si="339"/>
        <v>5</v>
      </c>
      <c r="R974" s="209">
        <f t="shared" si="341"/>
        <v>44835.360694444447</v>
      </c>
      <c r="S974">
        <f t="shared" si="342"/>
        <v>40</v>
      </c>
    </row>
    <row r="975" spans="1:19">
      <c r="A975" s="319">
        <v>44834.364201388889</v>
      </c>
      <c r="B975" s="21" t="s">
        <v>178</v>
      </c>
      <c r="C975">
        <v>20</v>
      </c>
      <c r="D975">
        <v>1.5309999999999999</v>
      </c>
      <c r="E975">
        <v>0.21</v>
      </c>
      <c r="F975">
        <v>13.7</v>
      </c>
      <c r="G975">
        <v>60</v>
      </c>
      <c r="H975">
        <v>314</v>
      </c>
      <c r="I975" s="18">
        <f t="shared" si="329"/>
        <v>1531</v>
      </c>
      <c r="J975" t="str">
        <f t="shared" si="338"/>
        <v>06</v>
      </c>
      <c r="K975" t="str">
        <f t="shared" si="333"/>
        <v>J</v>
      </c>
      <c r="L975" t="str">
        <f t="shared" si="334"/>
        <v>C</v>
      </c>
      <c r="M975" t="str">
        <f t="shared" si="331"/>
        <v>01</v>
      </c>
      <c r="N975" t="str">
        <f t="shared" si="335"/>
        <v>M</v>
      </c>
      <c r="O975" s="8">
        <f>VLOOKUP(raw!M975,master!$B$2:$D$17,3,FALSE)</f>
        <v>44778</v>
      </c>
      <c r="P975">
        <f t="shared" si="326"/>
        <v>8</v>
      </c>
      <c r="Q975">
        <f t="shared" si="339"/>
        <v>6</v>
      </c>
      <c r="R975" s="209">
        <f t="shared" si="341"/>
        <v>44835.364201388889</v>
      </c>
      <c r="S975">
        <f t="shared" si="342"/>
        <v>40</v>
      </c>
    </row>
    <row r="976" spans="1:19">
      <c r="A976" s="319">
        <v>44834.368518518517</v>
      </c>
      <c r="B976" s="21" t="s">
        <v>179</v>
      </c>
      <c r="C976">
        <v>20</v>
      </c>
      <c r="D976">
        <v>1.482</v>
      </c>
      <c r="E976">
        <v>0.107</v>
      </c>
      <c r="F976">
        <v>7.2</v>
      </c>
      <c r="G976">
        <v>90</v>
      </c>
      <c r="H976">
        <v>305</v>
      </c>
      <c r="I976" s="18">
        <f t="shared" si="329"/>
        <v>1482</v>
      </c>
      <c r="J976" t="str">
        <f t="shared" si="338"/>
        <v>07</v>
      </c>
      <c r="K976" t="str">
        <f t="shared" si="333"/>
        <v>J</v>
      </c>
      <c r="L976" t="str">
        <f t="shared" si="334"/>
        <v>C</v>
      </c>
      <c r="M976" t="str">
        <f t="shared" si="331"/>
        <v>01</v>
      </c>
      <c r="N976" t="str">
        <f t="shared" si="335"/>
        <v>M</v>
      </c>
      <c r="O976" s="8">
        <f>VLOOKUP(raw!M976,master!$B$2:$D$17,3,FALSE)</f>
        <v>44778</v>
      </c>
      <c r="P976">
        <f t="shared" si="326"/>
        <v>8</v>
      </c>
      <c r="Q976">
        <f t="shared" si="339"/>
        <v>7</v>
      </c>
      <c r="R976" s="209">
        <f t="shared" si="341"/>
        <v>44835.368518518517</v>
      </c>
      <c r="S976">
        <f t="shared" si="342"/>
        <v>40</v>
      </c>
    </row>
    <row r="977" spans="1:19">
      <c r="A977" s="319">
        <v>44834.354699074072</v>
      </c>
      <c r="B977" s="21" t="s">
        <v>277</v>
      </c>
      <c r="C977">
        <v>60</v>
      </c>
      <c r="D977">
        <v>0.86099999999999999</v>
      </c>
      <c r="E977">
        <v>6.5000000000000002E-2</v>
      </c>
      <c r="F977">
        <v>7.5</v>
      </c>
      <c r="G977">
        <v>90</v>
      </c>
      <c r="H977">
        <v>479</v>
      </c>
      <c r="I977" s="18">
        <f t="shared" si="329"/>
        <v>861</v>
      </c>
      <c r="J977" t="str">
        <f t="shared" si="338"/>
        <v>02</v>
      </c>
      <c r="K977" t="str">
        <f t="shared" si="333"/>
        <v>J</v>
      </c>
      <c r="L977" t="str">
        <f t="shared" si="334"/>
        <v>C</v>
      </c>
      <c r="M977" t="str">
        <f t="shared" si="331"/>
        <v>07</v>
      </c>
      <c r="N977" t="str">
        <f t="shared" si="335"/>
        <v>F</v>
      </c>
      <c r="O977" s="8">
        <f>VLOOKUP(raw!M977,master!$B$2:$D$17,3,FALSE)</f>
        <v>44785</v>
      </c>
      <c r="P977">
        <f t="shared" si="326"/>
        <v>7</v>
      </c>
      <c r="Q977">
        <f t="shared" si="339"/>
        <v>2</v>
      </c>
      <c r="R977" s="209">
        <f t="shared" si="341"/>
        <v>44835.354699074072</v>
      </c>
      <c r="S977">
        <f t="shared" si="342"/>
        <v>40</v>
      </c>
    </row>
    <row r="978" spans="1:19">
      <c r="A978" s="319">
        <v>44834.361863425926</v>
      </c>
      <c r="B978" s="21" t="s">
        <v>278</v>
      </c>
      <c r="C978">
        <v>61</v>
      </c>
      <c r="D978">
        <v>0.83899999999999997</v>
      </c>
      <c r="E978">
        <v>0.13800000000000001</v>
      </c>
      <c r="F978">
        <v>16.5</v>
      </c>
      <c r="G978">
        <v>32.799999999999997</v>
      </c>
      <c r="H978">
        <v>495</v>
      </c>
      <c r="I978" s="18">
        <f t="shared" si="329"/>
        <v>839</v>
      </c>
      <c r="J978" t="str">
        <f t="shared" si="338"/>
        <v>03</v>
      </c>
      <c r="K978" t="str">
        <f t="shared" si="333"/>
        <v>J</v>
      </c>
      <c r="L978" t="str">
        <f t="shared" si="334"/>
        <v>C</v>
      </c>
      <c r="M978" t="str">
        <f t="shared" si="331"/>
        <v>07</v>
      </c>
      <c r="N978" t="str">
        <f t="shared" si="335"/>
        <v>F</v>
      </c>
      <c r="O978" s="8">
        <f>VLOOKUP(raw!M978,master!$B$2:$D$17,3,FALSE)</f>
        <v>44785</v>
      </c>
      <c r="P978">
        <f t="shared" si="326"/>
        <v>7</v>
      </c>
      <c r="Q978">
        <f t="shared" ref="Q978:Q987" si="344">VALUE(J978)</f>
        <v>3</v>
      </c>
      <c r="R978" s="209">
        <f t="shared" si="341"/>
        <v>44835.361863425926</v>
      </c>
      <c r="S978">
        <f t="shared" si="342"/>
        <v>40</v>
      </c>
    </row>
    <row r="979" spans="1:19">
      <c r="A979" s="319">
        <v>44834.368634259263</v>
      </c>
      <c r="B979" s="21" t="s">
        <v>279</v>
      </c>
      <c r="C979">
        <v>60</v>
      </c>
      <c r="D979">
        <v>0.84</v>
      </c>
      <c r="E979">
        <v>8.1000000000000003E-2</v>
      </c>
      <c r="F979">
        <v>9.6</v>
      </c>
      <c r="G979">
        <v>76.7</v>
      </c>
      <c r="H979">
        <v>514</v>
      </c>
      <c r="I979" s="18">
        <f t="shared" si="329"/>
        <v>840</v>
      </c>
      <c r="J979" t="str">
        <f t="shared" si="338"/>
        <v>04</v>
      </c>
      <c r="K979" t="str">
        <f t="shared" si="333"/>
        <v>J</v>
      </c>
      <c r="L979" t="str">
        <f t="shared" si="334"/>
        <v>C</v>
      </c>
      <c r="M979" t="str">
        <f t="shared" si="331"/>
        <v>07</v>
      </c>
      <c r="N979" t="str">
        <f t="shared" si="335"/>
        <v>F</v>
      </c>
      <c r="O979" s="8">
        <f>VLOOKUP(raw!M979,master!$B$2:$D$17,3,FALSE)</f>
        <v>44785</v>
      </c>
      <c r="P979">
        <f t="shared" si="326"/>
        <v>7</v>
      </c>
      <c r="Q979">
        <f t="shared" ref="Q979" si="345">VALUE(J979)</f>
        <v>4</v>
      </c>
      <c r="R979" s="209">
        <f t="shared" si="341"/>
        <v>44835.368634259263</v>
      </c>
      <c r="S979">
        <f t="shared" si="342"/>
        <v>40</v>
      </c>
    </row>
    <row r="980" spans="1:19">
      <c r="A980" s="319">
        <v>44834.3750462963</v>
      </c>
      <c r="B980" s="21" t="s">
        <v>280</v>
      </c>
      <c r="C980">
        <v>60</v>
      </c>
      <c r="D980">
        <v>0.78100000000000003</v>
      </c>
      <c r="E980">
        <v>5.5E-2</v>
      </c>
      <c r="F980">
        <v>7.1</v>
      </c>
      <c r="G980">
        <v>86.7</v>
      </c>
      <c r="H980">
        <v>460</v>
      </c>
      <c r="I980" s="18">
        <f t="shared" si="329"/>
        <v>781</v>
      </c>
      <c r="J980" t="str">
        <f t="shared" si="338"/>
        <v>05</v>
      </c>
      <c r="K980" t="str">
        <f t="shared" si="333"/>
        <v>J</v>
      </c>
      <c r="L980" t="str">
        <f t="shared" si="334"/>
        <v>C</v>
      </c>
      <c r="M980" t="str">
        <f t="shared" si="331"/>
        <v>07</v>
      </c>
      <c r="N980" t="str">
        <f t="shared" si="335"/>
        <v>F</v>
      </c>
      <c r="O980" s="8">
        <f>VLOOKUP(raw!M980,master!$B$2:$D$17,3,FALSE)</f>
        <v>44785</v>
      </c>
      <c r="P980">
        <f t="shared" si="326"/>
        <v>7</v>
      </c>
      <c r="Q980">
        <f t="shared" si="344"/>
        <v>5</v>
      </c>
      <c r="R980" s="209">
        <f t="shared" si="341"/>
        <v>44835.3750462963</v>
      </c>
      <c r="S980">
        <f t="shared" si="342"/>
        <v>40</v>
      </c>
    </row>
    <row r="981" spans="1:19">
      <c r="A981" s="319">
        <v>44834.382245370369</v>
      </c>
      <c r="B981" s="21" t="s">
        <v>281</v>
      </c>
      <c r="C981">
        <v>60</v>
      </c>
      <c r="D981">
        <v>0.77500000000000002</v>
      </c>
      <c r="E981">
        <v>0.05</v>
      </c>
      <c r="F981">
        <v>6.4</v>
      </c>
      <c r="G981">
        <v>91.7</v>
      </c>
      <c r="H981">
        <v>505</v>
      </c>
      <c r="I981" s="18">
        <f t="shared" si="329"/>
        <v>775</v>
      </c>
      <c r="J981" t="str">
        <f t="shared" si="338"/>
        <v>06</v>
      </c>
      <c r="K981" t="str">
        <f t="shared" si="333"/>
        <v>J</v>
      </c>
      <c r="L981" t="str">
        <f t="shared" si="334"/>
        <v>C</v>
      </c>
      <c r="M981" t="str">
        <f t="shared" si="331"/>
        <v>07</v>
      </c>
      <c r="N981" t="str">
        <f t="shared" si="335"/>
        <v>F</v>
      </c>
      <c r="O981" s="8">
        <f>VLOOKUP(raw!M981,master!$B$2:$D$17,3,FALSE)</f>
        <v>44785</v>
      </c>
      <c r="P981">
        <f t="shared" si="326"/>
        <v>7</v>
      </c>
      <c r="Q981">
        <f t="shared" si="344"/>
        <v>6</v>
      </c>
      <c r="R981" s="209">
        <f t="shared" si="341"/>
        <v>44835.382245370369</v>
      </c>
      <c r="S981">
        <f t="shared" si="342"/>
        <v>40</v>
      </c>
    </row>
    <row r="982" spans="1:19">
      <c r="A982" s="319">
        <v>44834.389236111114</v>
      </c>
      <c r="B982" s="21" t="s">
        <v>282</v>
      </c>
      <c r="C982">
        <v>60</v>
      </c>
      <c r="D982">
        <v>0.90100000000000002</v>
      </c>
      <c r="E982">
        <v>7.1999999999999995E-2</v>
      </c>
      <c r="F982">
        <v>7.9</v>
      </c>
      <c r="G982">
        <v>78.3</v>
      </c>
      <c r="H982">
        <v>509</v>
      </c>
      <c r="I982" s="18">
        <f t="shared" si="329"/>
        <v>901</v>
      </c>
      <c r="J982" t="str">
        <f t="shared" si="338"/>
        <v>07</v>
      </c>
      <c r="K982" t="str">
        <f t="shared" si="333"/>
        <v>J</v>
      </c>
      <c r="L982" t="str">
        <f t="shared" si="334"/>
        <v>C</v>
      </c>
      <c r="M982" t="str">
        <f t="shared" si="331"/>
        <v>07</v>
      </c>
      <c r="N982" t="str">
        <f t="shared" si="335"/>
        <v>F</v>
      </c>
      <c r="O982" s="8">
        <f>VLOOKUP(raw!M982,master!$B$2:$D$17,3,FALSE)</f>
        <v>44785</v>
      </c>
      <c r="P982">
        <f t="shared" ref="P982:P1045" si="346">INT((A982-O982)/7)</f>
        <v>7</v>
      </c>
      <c r="Q982">
        <f t="shared" si="344"/>
        <v>7</v>
      </c>
      <c r="R982" s="209">
        <f t="shared" si="341"/>
        <v>44835.389236111114</v>
      </c>
      <c r="S982">
        <f t="shared" si="342"/>
        <v>40</v>
      </c>
    </row>
    <row r="983" spans="1:19">
      <c r="A983" s="319">
        <v>44834.395601851851</v>
      </c>
      <c r="B983" s="21" t="s">
        <v>283</v>
      </c>
      <c r="C983">
        <v>60</v>
      </c>
      <c r="D983">
        <v>0.91400000000000003</v>
      </c>
      <c r="E983">
        <v>7.2999999999999995E-2</v>
      </c>
      <c r="F983">
        <v>8</v>
      </c>
      <c r="G983">
        <v>76.7</v>
      </c>
      <c r="H983">
        <v>509</v>
      </c>
      <c r="I983" s="18">
        <f t="shared" si="329"/>
        <v>914</v>
      </c>
      <c r="J983" t="str">
        <f t="shared" si="338"/>
        <v>08</v>
      </c>
      <c r="K983" t="str">
        <f t="shared" si="333"/>
        <v>J</v>
      </c>
      <c r="L983" t="str">
        <f t="shared" si="334"/>
        <v>C</v>
      </c>
      <c r="M983" t="str">
        <f t="shared" si="331"/>
        <v>07</v>
      </c>
      <c r="N983" t="str">
        <f t="shared" si="335"/>
        <v>F</v>
      </c>
      <c r="O983" s="8">
        <f>VLOOKUP(raw!M983,master!$B$2:$D$17,3,FALSE)</f>
        <v>44785</v>
      </c>
      <c r="P983">
        <f t="shared" si="346"/>
        <v>7</v>
      </c>
      <c r="Q983">
        <f t="shared" si="344"/>
        <v>8</v>
      </c>
      <c r="R983" s="209">
        <f t="shared" si="341"/>
        <v>44835.395601851851</v>
      </c>
      <c r="S983">
        <f t="shared" si="342"/>
        <v>40</v>
      </c>
    </row>
    <row r="984" spans="1:19">
      <c r="A984" s="319">
        <v>44834.402175925927</v>
      </c>
      <c r="B984" s="21" t="s">
        <v>284</v>
      </c>
      <c r="C984">
        <v>60</v>
      </c>
      <c r="D984">
        <v>0.79800000000000004</v>
      </c>
      <c r="E984">
        <v>5.7000000000000002E-2</v>
      </c>
      <c r="F984">
        <v>7.1</v>
      </c>
      <c r="G984">
        <v>83.3</v>
      </c>
      <c r="H984">
        <v>499</v>
      </c>
      <c r="I984" s="18">
        <f t="shared" si="329"/>
        <v>798</v>
      </c>
      <c r="J984" t="str">
        <f t="shared" si="338"/>
        <v>09</v>
      </c>
      <c r="K984" t="str">
        <f t="shared" si="333"/>
        <v>J</v>
      </c>
      <c r="L984" t="str">
        <f t="shared" si="334"/>
        <v>C</v>
      </c>
      <c r="M984" t="str">
        <f t="shared" si="331"/>
        <v>07</v>
      </c>
      <c r="N984" t="str">
        <f t="shared" si="335"/>
        <v>F</v>
      </c>
      <c r="O984" s="8">
        <f>VLOOKUP(raw!M984,master!$B$2:$D$17,3,FALSE)</f>
        <v>44785</v>
      </c>
      <c r="P984">
        <f t="shared" si="346"/>
        <v>7</v>
      </c>
      <c r="Q984">
        <f t="shared" si="344"/>
        <v>9</v>
      </c>
      <c r="R984" s="209">
        <f t="shared" si="341"/>
        <v>44835.402175925927</v>
      </c>
      <c r="S984">
        <f t="shared" si="342"/>
        <v>40</v>
      </c>
    </row>
    <row r="985" spans="1:19">
      <c r="A985" s="319">
        <v>44834.408750000002</v>
      </c>
      <c r="B985" s="21" t="s">
        <v>285</v>
      </c>
      <c r="C985">
        <v>60</v>
      </c>
      <c r="D985">
        <v>0.78500000000000003</v>
      </c>
      <c r="E985">
        <v>5.0999999999999997E-2</v>
      </c>
      <c r="F985">
        <v>6.5</v>
      </c>
      <c r="G985">
        <v>88.3</v>
      </c>
      <c r="H985">
        <v>518</v>
      </c>
      <c r="I985" s="18">
        <f t="shared" si="329"/>
        <v>785</v>
      </c>
      <c r="J985" t="str">
        <f t="shared" si="338"/>
        <v>10</v>
      </c>
      <c r="K985" t="str">
        <f t="shared" si="333"/>
        <v>J</v>
      </c>
      <c r="L985" t="str">
        <f t="shared" si="334"/>
        <v>C</v>
      </c>
      <c r="M985" t="str">
        <f t="shared" si="331"/>
        <v>07</v>
      </c>
      <c r="N985" t="str">
        <f t="shared" si="335"/>
        <v>F</v>
      </c>
      <c r="O985" s="8">
        <f>VLOOKUP(raw!M985,master!$B$2:$D$17,3,FALSE)</f>
        <v>44785</v>
      </c>
      <c r="P985">
        <f t="shared" si="346"/>
        <v>7</v>
      </c>
      <c r="Q985">
        <f t="shared" si="344"/>
        <v>10</v>
      </c>
      <c r="R985" s="209">
        <f t="shared" si="341"/>
        <v>44835.408750000002</v>
      </c>
      <c r="S985">
        <f t="shared" si="342"/>
        <v>40</v>
      </c>
    </row>
    <row r="986" spans="1:19">
      <c r="A986" s="319">
        <v>44834.415138888886</v>
      </c>
      <c r="B986" s="21" t="s">
        <v>286</v>
      </c>
      <c r="C986">
        <v>60</v>
      </c>
      <c r="D986">
        <v>0.82499999999999996</v>
      </c>
      <c r="E986">
        <v>6.5000000000000002E-2</v>
      </c>
      <c r="F986">
        <v>7.9</v>
      </c>
      <c r="G986">
        <v>85</v>
      </c>
      <c r="H986">
        <v>501</v>
      </c>
      <c r="I986" s="18">
        <f t="shared" si="329"/>
        <v>825</v>
      </c>
      <c r="J986" t="str">
        <f t="shared" si="338"/>
        <v>11</v>
      </c>
      <c r="K986" t="str">
        <f t="shared" si="333"/>
        <v>J</v>
      </c>
      <c r="L986" t="str">
        <f t="shared" si="334"/>
        <v>C</v>
      </c>
      <c r="M986" t="str">
        <f t="shared" si="331"/>
        <v>07</v>
      </c>
      <c r="N986" t="str">
        <f t="shared" si="335"/>
        <v>F</v>
      </c>
      <c r="O986" s="8">
        <f>VLOOKUP(raw!M986,master!$B$2:$D$17,3,FALSE)</f>
        <v>44785</v>
      </c>
      <c r="P986">
        <f t="shared" si="346"/>
        <v>7</v>
      </c>
      <c r="Q986">
        <f t="shared" si="344"/>
        <v>11</v>
      </c>
      <c r="R986" s="209">
        <f t="shared" si="341"/>
        <v>44835.415138888886</v>
      </c>
      <c r="S986">
        <f t="shared" si="342"/>
        <v>40</v>
      </c>
    </row>
    <row r="987" spans="1:19">
      <c r="A987" s="319">
        <v>44834.421377314815</v>
      </c>
      <c r="B987" s="21" t="s">
        <v>287</v>
      </c>
      <c r="C987">
        <v>60</v>
      </c>
      <c r="D987">
        <v>0.80300000000000005</v>
      </c>
      <c r="E987">
        <v>6.0999999999999999E-2</v>
      </c>
      <c r="F987">
        <v>7.6</v>
      </c>
      <c r="G987">
        <v>85</v>
      </c>
      <c r="H987">
        <v>507</v>
      </c>
      <c r="I987" s="18">
        <f t="shared" si="329"/>
        <v>803</v>
      </c>
      <c r="J987" t="str">
        <f t="shared" si="338"/>
        <v>12</v>
      </c>
      <c r="K987" t="str">
        <f t="shared" si="333"/>
        <v>J</v>
      </c>
      <c r="L987" t="str">
        <f t="shared" si="334"/>
        <v>C</v>
      </c>
      <c r="M987" t="str">
        <f t="shared" si="331"/>
        <v>07</v>
      </c>
      <c r="N987" t="str">
        <f t="shared" si="335"/>
        <v>F</v>
      </c>
      <c r="O987" s="8">
        <f>VLOOKUP(raw!M987,master!$B$2:$D$17,3,FALSE)</f>
        <v>44785</v>
      </c>
      <c r="P987">
        <f t="shared" si="346"/>
        <v>7</v>
      </c>
      <c r="Q987">
        <f t="shared" si="344"/>
        <v>12</v>
      </c>
      <c r="R987" s="209">
        <f t="shared" si="341"/>
        <v>44835.421377314815</v>
      </c>
      <c r="S987">
        <f t="shared" si="342"/>
        <v>40</v>
      </c>
    </row>
    <row r="988" spans="1:19">
      <c r="A988" s="319">
        <v>44834.427766203706</v>
      </c>
      <c r="B988" s="21" t="s">
        <v>288</v>
      </c>
      <c r="C988">
        <v>60</v>
      </c>
      <c r="D988">
        <v>0.85399999999999998</v>
      </c>
      <c r="E988">
        <v>5.2999999999999999E-2</v>
      </c>
      <c r="F988">
        <v>6.3</v>
      </c>
      <c r="G988">
        <v>86.7</v>
      </c>
      <c r="H988">
        <v>506</v>
      </c>
      <c r="I988" s="18">
        <f t="shared" si="329"/>
        <v>854</v>
      </c>
      <c r="J988" t="str">
        <f t="shared" si="338"/>
        <v>13</v>
      </c>
      <c r="K988" t="str">
        <f t="shared" si="333"/>
        <v>J</v>
      </c>
      <c r="L988" t="str">
        <f t="shared" si="334"/>
        <v>C</v>
      </c>
      <c r="M988" t="str">
        <f t="shared" si="331"/>
        <v>07</v>
      </c>
      <c r="N988" t="str">
        <f t="shared" si="335"/>
        <v>F</v>
      </c>
      <c r="O988" s="8">
        <f>VLOOKUP(raw!M988,master!$B$2:$D$17,3,FALSE)</f>
        <v>44785</v>
      </c>
      <c r="P988">
        <f t="shared" si="346"/>
        <v>7</v>
      </c>
      <c r="Q988">
        <f t="shared" ref="Q988:Q997" si="347">VALUE(J988)</f>
        <v>13</v>
      </c>
      <c r="R988" s="209">
        <f t="shared" si="341"/>
        <v>44835.427766203706</v>
      </c>
      <c r="S988">
        <f t="shared" si="342"/>
        <v>40</v>
      </c>
    </row>
    <row r="989" spans="1:19">
      <c r="A989" s="319">
        <v>44834.434074074074</v>
      </c>
      <c r="B989" s="21" t="s">
        <v>289</v>
      </c>
      <c r="C989">
        <v>60</v>
      </c>
      <c r="D989">
        <v>0.85</v>
      </c>
      <c r="E989">
        <v>6.3E-2</v>
      </c>
      <c r="F989">
        <v>7.4</v>
      </c>
      <c r="G989">
        <v>85</v>
      </c>
      <c r="H989">
        <v>499</v>
      </c>
      <c r="I989" s="18">
        <f t="shared" si="329"/>
        <v>850</v>
      </c>
      <c r="J989" t="str">
        <f t="shared" si="338"/>
        <v>14</v>
      </c>
      <c r="K989" t="str">
        <f t="shared" si="333"/>
        <v>J</v>
      </c>
      <c r="L989" t="str">
        <f t="shared" si="334"/>
        <v>C</v>
      </c>
      <c r="M989" t="str">
        <f t="shared" si="331"/>
        <v>07</v>
      </c>
      <c r="N989" t="str">
        <f t="shared" si="335"/>
        <v>F</v>
      </c>
      <c r="O989" s="8">
        <f>VLOOKUP(raw!M989,master!$B$2:$D$17,3,FALSE)</f>
        <v>44785</v>
      </c>
      <c r="P989">
        <f t="shared" si="346"/>
        <v>7</v>
      </c>
      <c r="Q989">
        <f t="shared" ref="Q989" si="348">VALUE(J989)</f>
        <v>14</v>
      </c>
      <c r="R989" s="209">
        <f t="shared" si="341"/>
        <v>44835.434074074074</v>
      </c>
      <c r="S989">
        <f t="shared" si="342"/>
        <v>40</v>
      </c>
    </row>
    <row r="990" spans="1:19">
      <c r="A990" s="319">
        <v>44834.440659722219</v>
      </c>
      <c r="B990" s="21" t="s">
        <v>290</v>
      </c>
      <c r="C990">
        <v>60</v>
      </c>
      <c r="D990">
        <v>0.88700000000000001</v>
      </c>
      <c r="E990">
        <v>7.3999999999999996E-2</v>
      </c>
      <c r="F990">
        <v>8.4</v>
      </c>
      <c r="G990">
        <v>75</v>
      </c>
      <c r="H990">
        <v>528</v>
      </c>
      <c r="I990" s="18">
        <f t="shared" si="329"/>
        <v>887</v>
      </c>
      <c r="J990" t="str">
        <f t="shared" si="338"/>
        <v>15</v>
      </c>
      <c r="K990" t="str">
        <f t="shared" si="333"/>
        <v>J</v>
      </c>
      <c r="L990" t="str">
        <f t="shared" si="334"/>
        <v>C</v>
      </c>
      <c r="M990" t="str">
        <f t="shared" si="331"/>
        <v>07</v>
      </c>
      <c r="N990" t="str">
        <f t="shared" si="335"/>
        <v>F</v>
      </c>
      <c r="O990" s="8">
        <f>VLOOKUP(raw!M990,master!$B$2:$D$17,3,FALSE)</f>
        <v>44785</v>
      </c>
      <c r="P990">
        <f t="shared" si="346"/>
        <v>7</v>
      </c>
      <c r="Q990">
        <f t="shared" si="347"/>
        <v>15</v>
      </c>
      <c r="R990" s="209">
        <f t="shared" si="341"/>
        <v>44835.440659722219</v>
      </c>
      <c r="S990">
        <f t="shared" si="342"/>
        <v>40</v>
      </c>
    </row>
    <row r="991" spans="1:19">
      <c r="A991" s="319">
        <v>44834.44667824074</v>
      </c>
      <c r="B991" s="21" t="s">
        <v>291</v>
      </c>
      <c r="C991">
        <v>60</v>
      </c>
      <c r="D991">
        <v>0.877</v>
      </c>
      <c r="E991">
        <v>5.6000000000000001E-2</v>
      </c>
      <c r="F991">
        <v>6.4</v>
      </c>
      <c r="G991">
        <v>86.7</v>
      </c>
      <c r="H991">
        <v>506</v>
      </c>
      <c r="I991" s="18">
        <f t="shared" si="329"/>
        <v>877</v>
      </c>
      <c r="J991" t="str">
        <f t="shared" si="338"/>
        <v>16</v>
      </c>
      <c r="K991" t="str">
        <f t="shared" si="333"/>
        <v>J</v>
      </c>
      <c r="L991" t="str">
        <f t="shared" si="334"/>
        <v>C</v>
      </c>
      <c r="M991" t="str">
        <f t="shared" si="331"/>
        <v>07</v>
      </c>
      <c r="N991" t="str">
        <f t="shared" si="335"/>
        <v>F</v>
      </c>
      <c r="O991" s="8">
        <f>VLOOKUP(raw!M991,master!$B$2:$D$17,3,FALSE)</f>
        <v>44785</v>
      </c>
      <c r="P991">
        <f t="shared" si="346"/>
        <v>7</v>
      </c>
      <c r="Q991">
        <f t="shared" si="347"/>
        <v>16</v>
      </c>
      <c r="R991" s="209">
        <f t="shared" si="341"/>
        <v>44835.44667824074</v>
      </c>
      <c r="S991">
        <f t="shared" si="342"/>
        <v>40</v>
      </c>
    </row>
    <row r="992" spans="1:19">
      <c r="A992" s="319">
        <v>44834.470266203702</v>
      </c>
      <c r="B992" s="21" t="s">
        <v>276</v>
      </c>
      <c r="C992">
        <v>60</v>
      </c>
      <c r="D992">
        <v>0.872</v>
      </c>
      <c r="E992">
        <v>7.6999999999999999E-2</v>
      </c>
      <c r="F992">
        <v>8.8000000000000007</v>
      </c>
      <c r="G992">
        <v>76.7</v>
      </c>
      <c r="H992">
        <v>469</v>
      </c>
      <c r="I992" s="18">
        <f t="shared" si="329"/>
        <v>872</v>
      </c>
      <c r="J992" t="str">
        <f t="shared" si="338"/>
        <v>01</v>
      </c>
      <c r="K992" t="str">
        <f t="shared" si="333"/>
        <v>J</v>
      </c>
      <c r="L992" t="str">
        <f t="shared" si="334"/>
        <v>C</v>
      </c>
      <c r="M992" t="str">
        <f t="shared" si="331"/>
        <v>07</v>
      </c>
      <c r="N992" t="str">
        <f t="shared" si="335"/>
        <v>F</v>
      </c>
      <c r="O992" s="8">
        <f>VLOOKUP(raw!M992,master!$B$2:$D$17,3,FALSE)</f>
        <v>44785</v>
      </c>
      <c r="P992">
        <f t="shared" si="346"/>
        <v>7</v>
      </c>
      <c r="Q992">
        <f t="shared" si="347"/>
        <v>1</v>
      </c>
      <c r="R992" s="209">
        <f t="shared" si="341"/>
        <v>44835.470266203702</v>
      </c>
      <c r="S992">
        <f t="shared" si="342"/>
        <v>40</v>
      </c>
    </row>
    <row r="993" spans="1:19">
      <c r="A993" s="319">
        <v>44834.452685185184</v>
      </c>
      <c r="B993" s="21" t="s">
        <v>292</v>
      </c>
      <c r="C993">
        <v>20</v>
      </c>
      <c r="D993">
        <v>1.28</v>
      </c>
      <c r="E993">
        <v>0.08</v>
      </c>
      <c r="F993">
        <v>6.3</v>
      </c>
      <c r="G993">
        <v>85</v>
      </c>
      <c r="H993">
        <v>453</v>
      </c>
      <c r="I993" s="18">
        <f t="shared" si="329"/>
        <v>1280</v>
      </c>
      <c r="J993" t="str">
        <f t="shared" si="338"/>
        <v>07</v>
      </c>
      <c r="K993" t="str">
        <f t="shared" si="333"/>
        <v>J</v>
      </c>
      <c r="L993" t="str">
        <f t="shared" si="334"/>
        <v>C</v>
      </c>
      <c r="M993" t="str">
        <f t="shared" si="331"/>
        <v>07</v>
      </c>
      <c r="N993" t="str">
        <f t="shared" si="335"/>
        <v>M</v>
      </c>
      <c r="O993" s="8">
        <f>VLOOKUP(raw!M993,master!$B$2:$D$17,3,FALSE)</f>
        <v>44785</v>
      </c>
      <c r="P993">
        <f t="shared" si="346"/>
        <v>7</v>
      </c>
      <c r="Q993">
        <f t="shared" si="347"/>
        <v>7</v>
      </c>
      <c r="R993" s="209">
        <f t="shared" si="341"/>
        <v>44835.452685185184</v>
      </c>
      <c r="S993">
        <f t="shared" si="342"/>
        <v>40</v>
      </c>
    </row>
    <row r="994" spans="1:19">
      <c r="A994" s="319">
        <v>44834.455312500002</v>
      </c>
      <c r="B994" s="21" t="s">
        <v>293</v>
      </c>
      <c r="C994">
        <v>20</v>
      </c>
      <c r="D994">
        <v>1.2889999999999999</v>
      </c>
      <c r="E994">
        <v>0.112</v>
      </c>
      <c r="F994">
        <v>8.6999999999999993</v>
      </c>
      <c r="G994">
        <v>80</v>
      </c>
      <c r="H994">
        <v>431</v>
      </c>
      <c r="I994" s="18">
        <f t="shared" si="329"/>
        <v>1289</v>
      </c>
      <c r="J994" t="str">
        <f t="shared" si="338"/>
        <v>06</v>
      </c>
      <c r="K994" t="str">
        <f t="shared" si="333"/>
        <v>J</v>
      </c>
      <c r="L994" t="str">
        <f t="shared" si="334"/>
        <v>C</v>
      </c>
      <c r="M994" t="str">
        <f t="shared" si="331"/>
        <v>07</v>
      </c>
      <c r="N994" t="str">
        <f t="shared" si="335"/>
        <v>M</v>
      </c>
      <c r="O994" s="8">
        <f>VLOOKUP(raw!M994,master!$B$2:$D$17,3,FALSE)</f>
        <v>44785</v>
      </c>
      <c r="P994">
        <f t="shared" si="346"/>
        <v>7</v>
      </c>
      <c r="Q994">
        <f t="shared" si="347"/>
        <v>6</v>
      </c>
      <c r="R994" s="209">
        <f t="shared" si="341"/>
        <v>44835.455312500002</v>
      </c>
      <c r="S994">
        <f t="shared" si="342"/>
        <v>40</v>
      </c>
    </row>
    <row r="995" spans="1:19">
      <c r="A995" s="319">
        <v>44834.458090277774</v>
      </c>
      <c r="B995" s="21" t="s">
        <v>294</v>
      </c>
      <c r="C995">
        <v>20</v>
      </c>
      <c r="D995">
        <v>1.246</v>
      </c>
      <c r="E995">
        <v>7.9000000000000001E-2</v>
      </c>
      <c r="F995">
        <v>6.3</v>
      </c>
      <c r="G995">
        <v>90</v>
      </c>
      <c r="H995">
        <v>409</v>
      </c>
      <c r="I995" s="18">
        <f t="shared" si="329"/>
        <v>1246</v>
      </c>
      <c r="J995" t="str">
        <f t="shared" si="338"/>
        <v>05</v>
      </c>
      <c r="K995" t="str">
        <f t="shared" si="333"/>
        <v>J</v>
      </c>
      <c r="L995" t="str">
        <f t="shared" si="334"/>
        <v>C</v>
      </c>
      <c r="M995" t="str">
        <f t="shared" si="331"/>
        <v>07</v>
      </c>
      <c r="N995" t="str">
        <f t="shared" si="335"/>
        <v>M</v>
      </c>
      <c r="O995" s="8">
        <f>VLOOKUP(raw!M995,master!$B$2:$D$17,3,FALSE)</f>
        <v>44785</v>
      </c>
      <c r="P995">
        <f t="shared" si="346"/>
        <v>7</v>
      </c>
      <c r="Q995">
        <f t="shared" si="347"/>
        <v>5</v>
      </c>
      <c r="R995" s="209">
        <f t="shared" si="341"/>
        <v>44835.458090277774</v>
      </c>
      <c r="S995">
        <f t="shared" si="342"/>
        <v>40</v>
      </c>
    </row>
    <row r="996" spans="1:19">
      <c r="A996" s="319">
        <v>44834.461018518516</v>
      </c>
      <c r="B996" s="21" t="s">
        <v>295</v>
      </c>
      <c r="C996">
        <v>20</v>
      </c>
      <c r="D996">
        <v>1.127</v>
      </c>
      <c r="E996">
        <v>8.8999999999999996E-2</v>
      </c>
      <c r="F996">
        <v>7.9</v>
      </c>
      <c r="G996">
        <v>80</v>
      </c>
      <c r="H996">
        <v>459</v>
      </c>
      <c r="I996" s="18">
        <f t="shared" si="329"/>
        <v>1127</v>
      </c>
      <c r="J996" t="str">
        <f t="shared" si="338"/>
        <v>04</v>
      </c>
      <c r="K996" t="str">
        <f t="shared" si="333"/>
        <v>J</v>
      </c>
      <c r="L996" t="str">
        <f t="shared" si="334"/>
        <v>C</v>
      </c>
      <c r="M996" t="str">
        <f t="shared" si="331"/>
        <v>07</v>
      </c>
      <c r="N996" t="str">
        <f t="shared" si="335"/>
        <v>M</v>
      </c>
      <c r="O996" s="8">
        <f>VLOOKUP(raw!M996,master!$B$2:$D$17,3,FALSE)</f>
        <v>44785</v>
      </c>
      <c r="P996">
        <f t="shared" si="346"/>
        <v>7</v>
      </c>
      <c r="Q996">
        <f t="shared" si="347"/>
        <v>4</v>
      </c>
      <c r="R996" s="209">
        <f t="shared" si="341"/>
        <v>44835.461018518516</v>
      </c>
      <c r="S996">
        <f t="shared" si="342"/>
        <v>40</v>
      </c>
    </row>
    <row r="997" spans="1:19">
      <c r="A997" s="319">
        <v>44834.463518518518</v>
      </c>
      <c r="B997" s="21" t="s">
        <v>296</v>
      </c>
      <c r="C997">
        <v>20</v>
      </c>
      <c r="D997">
        <v>1.276</v>
      </c>
      <c r="E997">
        <v>0.13700000000000001</v>
      </c>
      <c r="F997">
        <v>10.7</v>
      </c>
      <c r="G997">
        <v>65</v>
      </c>
      <c r="H997">
        <v>362</v>
      </c>
      <c r="I997" s="18">
        <f t="shared" si="329"/>
        <v>1276</v>
      </c>
      <c r="J997" t="str">
        <f t="shared" si="338"/>
        <v>03</v>
      </c>
      <c r="K997" t="str">
        <f t="shared" si="333"/>
        <v>J</v>
      </c>
      <c r="L997" t="str">
        <f t="shared" si="334"/>
        <v>C</v>
      </c>
      <c r="M997" t="str">
        <f t="shared" si="331"/>
        <v>07</v>
      </c>
      <c r="N997" t="str">
        <f t="shared" si="335"/>
        <v>M</v>
      </c>
      <c r="O997" s="8">
        <f>VLOOKUP(raw!M997,master!$B$2:$D$17,3,FALSE)</f>
        <v>44785</v>
      </c>
      <c r="P997">
        <f t="shared" si="346"/>
        <v>7</v>
      </c>
      <c r="Q997">
        <f t="shared" si="347"/>
        <v>3</v>
      </c>
      <c r="R997" s="209">
        <f t="shared" si="341"/>
        <v>44835.463518518518</v>
      </c>
      <c r="S997">
        <f t="shared" si="342"/>
        <v>40</v>
      </c>
    </row>
    <row r="998" spans="1:19">
      <c r="A998" s="319">
        <v>44834.467326388891</v>
      </c>
      <c r="B998" s="21" t="s">
        <v>297</v>
      </c>
      <c r="C998">
        <v>20</v>
      </c>
      <c r="D998">
        <v>1.1930000000000001</v>
      </c>
      <c r="E998">
        <v>0.11</v>
      </c>
      <c r="F998">
        <v>9.1999999999999993</v>
      </c>
      <c r="G998">
        <v>65</v>
      </c>
      <c r="H998">
        <v>465</v>
      </c>
      <c r="I998" s="18">
        <f t="shared" si="329"/>
        <v>1193</v>
      </c>
      <c r="J998" t="str">
        <f t="shared" si="338"/>
        <v>02</v>
      </c>
      <c r="K998" t="str">
        <f t="shared" si="333"/>
        <v>J</v>
      </c>
      <c r="L998" t="str">
        <f t="shared" si="334"/>
        <v>C</v>
      </c>
      <c r="M998" t="str">
        <f t="shared" si="331"/>
        <v>07</v>
      </c>
      <c r="N998" t="str">
        <f t="shared" si="335"/>
        <v>M</v>
      </c>
      <c r="O998" s="8">
        <f>VLOOKUP(raw!M998,master!$B$2:$D$17,3,FALSE)</f>
        <v>44785</v>
      </c>
      <c r="P998">
        <f t="shared" si="346"/>
        <v>7</v>
      </c>
      <c r="Q998">
        <f t="shared" ref="Q998:Q1007" si="349">VALUE(J998)</f>
        <v>2</v>
      </c>
      <c r="R998" s="209">
        <f t="shared" si="341"/>
        <v>44835.467326388891</v>
      </c>
      <c r="S998">
        <f t="shared" si="342"/>
        <v>40</v>
      </c>
    </row>
    <row r="999" spans="1:19">
      <c r="A999" s="319">
        <v>44834.547546296293</v>
      </c>
      <c r="B999" s="21" t="s">
        <v>188</v>
      </c>
      <c r="C999">
        <v>20</v>
      </c>
      <c r="D999">
        <v>1.3560000000000001</v>
      </c>
      <c r="E999">
        <v>0.11700000000000001</v>
      </c>
      <c r="F999">
        <v>8.6</v>
      </c>
      <c r="G999">
        <v>75</v>
      </c>
      <c r="H999">
        <v>503</v>
      </c>
      <c r="I999" s="18">
        <f t="shared" si="329"/>
        <v>1356</v>
      </c>
      <c r="J999" t="str">
        <f t="shared" si="338"/>
        <v>02</v>
      </c>
      <c r="K999" t="str">
        <f t="shared" si="333"/>
        <v>J</v>
      </c>
      <c r="L999" t="str">
        <f t="shared" si="334"/>
        <v>C</v>
      </c>
      <c r="M999" t="str">
        <f t="shared" si="331"/>
        <v>02</v>
      </c>
      <c r="N999" t="str">
        <f t="shared" si="335"/>
        <v>M</v>
      </c>
      <c r="O999" s="8">
        <f>VLOOKUP(raw!M999,master!$B$2:$D$17,3,FALSE)</f>
        <v>44778</v>
      </c>
      <c r="P999">
        <f t="shared" si="346"/>
        <v>8</v>
      </c>
      <c r="Q999">
        <f t="shared" ref="Q999" si="350">VALUE(J999)</f>
        <v>2</v>
      </c>
      <c r="R999" s="209">
        <f t="shared" si="341"/>
        <v>44835.547546296293</v>
      </c>
      <c r="S999">
        <f t="shared" si="342"/>
        <v>40</v>
      </c>
    </row>
    <row r="1000" spans="1:19">
      <c r="A1000" s="319">
        <v>44834.550069444442</v>
      </c>
      <c r="B1000" s="21" t="s">
        <v>189</v>
      </c>
      <c r="C1000">
        <v>20</v>
      </c>
      <c r="D1000">
        <v>1.387</v>
      </c>
      <c r="E1000">
        <v>0.104</v>
      </c>
      <c r="F1000">
        <v>7.5</v>
      </c>
      <c r="G1000">
        <v>90</v>
      </c>
      <c r="H1000">
        <v>518</v>
      </c>
      <c r="I1000" s="18">
        <f t="shared" si="329"/>
        <v>1387</v>
      </c>
      <c r="J1000" t="str">
        <f t="shared" si="338"/>
        <v>03</v>
      </c>
      <c r="K1000" t="str">
        <f t="shared" si="333"/>
        <v>J</v>
      </c>
      <c r="L1000" t="str">
        <f t="shared" si="334"/>
        <v>C</v>
      </c>
      <c r="M1000" t="str">
        <f t="shared" si="331"/>
        <v>02</v>
      </c>
      <c r="N1000" t="str">
        <f t="shared" si="335"/>
        <v>M</v>
      </c>
      <c r="O1000" s="8">
        <f>VLOOKUP(raw!M1000,master!$B$2:$D$17,3,FALSE)</f>
        <v>44778</v>
      </c>
      <c r="P1000">
        <f t="shared" si="346"/>
        <v>8</v>
      </c>
      <c r="Q1000">
        <f t="shared" si="349"/>
        <v>3</v>
      </c>
      <c r="R1000" s="209">
        <f t="shared" si="341"/>
        <v>44835.550069444442</v>
      </c>
      <c r="S1000">
        <f t="shared" si="342"/>
        <v>40</v>
      </c>
    </row>
    <row r="1001" spans="1:19">
      <c r="A1001" s="319">
        <v>44834.552534722221</v>
      </c>
      <c r="B1001" s="21" t="s">
        <v>190</v>
      </c>
      <c r="C1001">
        <v>20</v>
      </c>
      <c r="D1001">
        <v>1.371</v>
      </c>
      <c r="E1001">
        <v>6.9000000000000006E-2</v>
      </c>
      <c r="F1001">
        <v>5</v>
      </c>
      <c r="G1001">
        <v>100</v>
      </c>
      <c r="H1001">
        <v>468</v>
      </c>
      <c r="I1001" s="18">
        <f t="shared" ref="I1001:I1064" si="351">D1001*1000</f>
        <v>1371</v>
      </c>
      <c r="J1001" t="str">
        <f t="shared" si="338"/>
        <v>04</v>
      </c>
      <c r="K1001" t="str">
        <f t="shared" si="333"/>
        <v>J</v>
      </c>
      <c r="L1001" t="str">
        <f t="shared" si="334"/>
        <v>C</v>
      </c>
      <c r="M1001" t="str">
        <f t="shared" si="331"/>
        <v>02</v>
      </c>
      <c r="N1001" t="str">
        <f t="shared" si="335"/>
        <v>M</v>
      </c>
      <c r="O1001" s="8">
        <f>VLOOKUP(raw!M1001,master!$B$2:$D$17,3,FALSE)</f>
        <v>44778</v>
      </c>
      <c r="P1001">
        <f t="shared" si="346"/>
        <v>8</v>
      </c>
      <c r="Q1001">
        <f t="shared" si="349"/>
        <v>4</v>
      </c>
      <c r="R1001" s="209">
        <f t="shared" si="341"/>
        <v>44835.552534722221</v>
      </c>
      <c r="S1001">
        <f t="shared" si="342"/>
        <v>40</v>
      </c>
    </row>
    <row r="1002" spans="1:19">
      <c r="A1002" s="319">
        <v>44834.555428240739</v>
      </c>
      <c r="B1002" s="21" t="s">
        <v>191</v>
      </c>
      <c r="C1002">
        <v>20</v>
      </c>
      <c r="D1002">
        <v>1.4610000000000001</v>
      </c>
      <c r="E1002">
        <v>0.124</v>
      </c>
      <c r="F1002">
        <v>8.5</v>
      </c>
      <c r="G1002">
        <v>80</v>
      </c>
      <c r="H1002">
        <v>459</v>
      </c>
      <c r="I1002" s="18">
        <f t="shared" si="351"/>
        <v>1461</v>
      </c>
      <c r="J1002" t="str">
        <f t="shared" si="338"/>
        <v>05</v>
      </c>
      <c r="K1002" t="str">
        <f t="shared" si="333"/>
        <v>J</v>
      </c>
      <c r="L1002" t="str">
        <f t="shared" si="334"/>
        <v>C</v>
      </c>
      <c r="M1002" t="str">
        <f t="shared" si="331"/>
        <v>02</v>
      </c>
      <c r="N1002" t="str">
        <f t="shared" si="335"/>
        <v>M</v>
      </c>
      <c r="O1002" s="8">
        <f>VLOOKUP(raw!M1002,master!$B$2:$D$17,3,FALSE)</f>
        <v>44778</v>
      </c>
      <c r="P1002">
        <f t="shared" si="346"/>
        <v>8</v>
      </c>
      <c r="Q1002">
        <f t="shared" si="349"/>
        <v>5</v>
      </c>
      <c r="R1002" s="209">
        <f t="shared" si="341"/>
        <v>44835.555428240739</v>
      </c>
      <c r="S1002">
        <f t="shared" si="342"/>
        <v>40</v>
      </c>
    </row>
    <row r="1003" spans="1:19">
      <c r="A1003" s="319">
        <v>44834.55804398148</v>
      </c>
      <c r="B1003" s="21" t="s">
        <v>192</v>
      </c>
      <c r="C1003">
        <v>20</v>
      </c>
      <c r="D1003">
        <v>1.4510000000000001</v>
      </c>
      <c r="E1003">
        <v>0.13200000000000001</v>
      </c>
      <c r="F1003">
        <v>9.1</v>
      </c>
      <c r="G1003">
        <v>70</v>
      </c>
      <c r="H1003">
        <v>431</v>
      </c>
      <c r="I1003" s="18">
        <f t="shared" si="351"/>
        <v>1451</v>
      </c>
      <c r="J1003" t="str">
        <f t="shared" si="338"/>
        <v>06</v>
      </c>
      <c r="K1003" t="str">
        <f t="shared" si="333"/>
        <v>J</v>
      </c>
      <c r="L1003" t="str">
        <f t="shared" si="334"/>
        <v>C</v>
      </c>
      <c r="M1003" t="str">
        <f t="shared" ref="M1003:M1066" si="352">MID(B1003,3,2)</f>
        <v>02</v>
      </c>
      <c r="N1003" t="str">
        <f t="shared" si="335"/>
        <v>M</v>
      </c>
      <c r="O1003" s="8">
        <f>VLOOKUP(raw!M1003,master!$B$2:$D$17,3,FALSE)</f>
        <v>44778</v>
      </c>
      <c r="P1003">
        <f t="shared" si="346"/>
        <v>8</v>
      </c>
      <c r="Q1003">
        <f t="shared" si="349"/>
        <v>6</v>
      </c>
      <c r="R1003" s="209">
        <f t="shared" si="341"/>
        <v>44835.55804398148</v>
      </c>
      <c r="S1003">
        <f t="shared" si="342"/>
        <v>40</v>
      </c>
    </row>
    <row r="1004" spans="1:19">
      <c r="A1004" s="319">
        <v>44834.560937499999</v>
      </c>
      <c r="B1004" s="21" t="s">
        <v>193</v>
      </c>
      <c r="C1004">
        <v>20</v>
      </c>
      <c r="D1004">
        <v>1.492</v>
      </c>
      <c r="E1004">
        <v>9.5000000000000001E-2</v>
      </c>
      <c r="F1004">
        <v>6.3</v>
      </c>
      <c r="G1004">
        <v>85</v>
      </c>
      <c r="H1004">
        <v>391</v>
      </c>
      <c r="I1004" s="18">
        <f t="shared" si="351"/>
        <v>1492</v>
      </c>
      <c r="J1004" t="str">
        <f t="shared" si="338"/>
        <v>07</v>
      </c>
      <c r="K1004" t="str">
        <f t="shared" si="333"/>
        <v>J</v>
      </c>
      <c r="L1004" t="str">
        <f t="shared" si="334"/>
        <v>C</v>
      </c>
      <c r="M1004" t="str">
        <f t="shared" si="352"/>
        <v>02</v>
      </c>
      <c r="N1004" t="str">
        <f t="shared" si="335"/>
        <v>M</v>
      </c>
      <c r="O1004" s="8">
        <f>VLOOKUP(raw!M1004,master!$B$2:$D$17,3,FALSE)</f>
        <v>44778</v>
      </c>
      <c r="P1004">
        <f t="shared" si="346"/>
        <v>8</v>
      </c>
      <c r="Q1004">
        <f t="shared" si="349"/>
        <v>7</v>
      </c>
      <c r="R1004" s="209">
        <f t="shared" si="341"/>
        <v>44835.560937499999</v>
      </c>
      <c r="S1004">
        <f t="shared" si="342"/>
        <v>40</v>
      </c>
    </row>
    <row r="1005" spans="1:19">
      <c r="A1005" s="319">
        <v>44834.564398148148</v>
      </c>
      <c r="B1005" s="21" t="s">
        <v>194</v>
      </c>
      <c r="C1005">
        <v>60</v>
      </c>
      <c r="D1005">
        <v>0.92300000000000004</v>
      </c>
      <c r="E1005">
        <v>6.2E-2</v>
      </c>
      <c r="F1005">
        <v>6.7</v>
      </c>
      <c r="G1005">
        <v>88.3</v>
      </c>
      <c r="H1005">
        <v>571</v>
      </c>
      <c r="I1005" s="18">
        <f t="shared" si="351"/>
        <v>923</v>
      </c>
      <c r="J1005" t="str">
        <f t="shared" si="338"/>
        <v>16</v>
      </c>
      <c r="K1005" t="str">
        <f t="shared" si="333"/>
        <v>J</v>
      </c>
      <c r="L1005" t="str">
        <f t="shared" si="334"/>
        <v>C</v>
      </c>
      <c r="M1005" t="str">
        <f t="shared" si="352"/>
        <v>02</v>
      </c>
      <c r="N1005" t="str">
        <f t="shared" si="335"/>
        <v>F</v>
      </c>
      <c r="O1005" s="8">
        <f>VLOOKUP(raw!M1005,master!$B$2:$D$17,3,FALSE)</f>
        <v>44778</v>
      </c>
      <c r="P1005">
        <f t="shared" si="346"/>
        <v>8</v>
      </c>
      <c r="Q1005">
        <f t="shared" si="349"/>
        <v>16</v>
      </c>
      <c r="R1005" s="209">
        <f t="shared" si="341"/>
        <v>44835.564398148148</v>
      </c>
      <c r="S1005">
        <f t="shared" si="342"/>
        <v>40</v>
      </c>
    </row>
    <row r="1006" spans="1:19">
      <c r="A1006" s="319">
        <v>44834.570023148146</v>
      </c>
      <c r="B1006" s="21" t="s">
        <v>195</v>
      </c>
      <c r="C1006">
        <v>60</v>
      </c>
      <c r="D1006">
        <v>0.91400000000000003</v>
      </c>
      <c r="E1006">
        <v>6.5000000000000002E-2</v>
      </c>
      <c r="F1006">
        <v>7.2</v>
      </c>
      <c r="G1006">
        <v>85</v>
      </c>
      <c r="H1006">
        <v>555</v>
      </c>
      <c r="I1006" s="18">
        <f t="shared" si="351"/>
        <v>914</v>
      </c>
      <c r="J1006" t="str">
        <f t="shared" si="338"/>
        <v>15</v>
      </c>
      <c r="K1006" t="str">
        <f t="shared" ref="K1006:K1069" si="353">LEFT(B1006,1)</f>
        <v>J</v>
      </c>
      <c r="L1006" t="str">
        <f t="shared" ref="L1006:L1069" si="354">MID(B1006,2,1)</f>
        <v>C</v>
      </c>
      <c r="M1006" t="str">
        <f t="shared" si="352"/>
        <v>02</v>
      </c>
      <c r="N1006" t="str">
        <f t="shared" ref="N1006:N1069" si="355">MID(B1006,5,1)</f>
        <v>F</v>
      </c>
      <c r="O1006" s="8">
        <f>VLOOKUP(raw!M1006,master!$B$2:$D$17,3,FALSE)</f>
        <v>44778</v>
      </c>
      <c r="P1006">
        <f t="shared" si="346"/>
        <v>8</v>
      </c>
      <c r="Q1006">
        <f t="shared" si="349"/>
        <v>15</v>
      </c>
      <c r="R1006" s="209">
        <f t="shared" si="341"/>
        <v>44835.570023148146</v>
      </c>
      <c r="S1006">
        <f t="shared" si="342"/>
        <v>40</v>
      </c>
    </row>
    <row r="1007" spans="1:19">
      <c r="A1007" s="319">
        <v>44834.576388888891</v>
      </c>
      <c r="B1007" s="21" t="s">
        <v>196</v>
      </c>
      <c r="C1007">
        <v>60</v>
      </c>
      <c r="D1007">
        <v>0.90600000000000003</v>
      </c>
      <c r="E1007">
        <v>6.6000000000000003E-2</v>
      </c>
      <c r="F1007">
        <v>7.3</v>
      </c>
      <c r="G1007">
        <v>83.3</v>
      </c>
      <c r="H1007">
        <v>598</v>
      </c>
      <c r="I1007" s="18">
        <f t="shared" si="351"/>
        <v>906</v>
      </c>
      <c r="J1007" t="str">
        <f t="shared" si="338"/>
        <v>14</v>
      </c>
      <c r="K1007" t="str">
        <f t="shared" si="353"/>
        <v>J</v>
      </c>
      <c r="L1007" t="str">
        <f t="shared" si="354"/>
        <v>C</v>
      </c>
      <c r="M1007" t="str">
        <f t="shared" si="352"/>
        <v>02</v>
      </c>
      <c r="N1007" t="str">
        <f t="shared" si="355"/>
        <v>F</v>
      </c>
      <c r="O1007" s="8">
        <f>VLOOKUP(raw!M1007,master!$B$2:$D$17,3,FALSE)</f>
        <v>44778</v>
      </c>
      <c r="P1007">
        <f t="shared" si="346"/>
        <v>8</v>
      </c>
      <c r="Q1007">
        <f t="shared" si="349"/>
        <v>14</v>
      </c>
      <c r="R1007" s="209">
        <f t="shared" si="341"/>
        <v>44835.576388888891</v>
      </c>
      <c r="S1007">
        <f t="shared" si="342"/>
        <v>40</v>
      </c>
    </row>
    <row r="1008" spans="1:19">
      <c r="A1008" s="319">
        <v>44834.581631944442</v>
      </c>
      <c r="B1008" s="21" t="s">
        <v>197</v>
      </c>
      <c r="C1008">
        <v>60</v>
      </c>
      <c r="D1008">
        <v>0.92400000000000004</v>
      </c>
      <c r="E1008">
        <v>7.2999999999999995E-2</v>
      </c>
      <c r="F1008">
        <v>7.9</v>
      </c>
      <c r="G1008">
        <v>75</v>
      </c>
      <c r="H1008">
        <v>536</v>
      </c>
      <c r="I1008" s="18">
        <f t="shared" si="351"/>
        <v>924</v>
      </c>
      <c r="J1008" t="str">
        <f t="shared" si="338"/>
        <v>13</v>
      </c>
      <c r="K1008" t="str">
        <f t="shared" si="353"/>
        <v>J</v>
      </c>
      <c r="L1008" t="str">
        <f t="shared" si="354"/>
        <v>C</v>
      </c>
      <c r="M1008" t="str">
        <f t="shared" si="352"/>
        <v>02</v>
      </c>
      <c r="N1008" t="str">
        <f t="shared" si="355"/>
        <v>F</v>
      </c>
      <c r="O1008" s="8">
        <f>VLOOKUP(raw!M1008,master!$B$2:$D$17,3,FALSE)</f>
        <v>44778</v>
      </c>
      <c r="P1008">
        <f t="shared" si="346"/>
        <v>8</v>
      </c>
      <c r="Q1008">
        <f t="shared" ref="Q1008:Q1017" si="356">VALUE(J1008)</f>
        <v>13</v>
      </c>
      <c r="R1008" s="209">
        <f t="shared" si="341"/>
        <v>44835.581631944442</v>
      </c>
      <c r="S1008">
        <f t="shared" si="342"/>
        <v>40</v>
      </c>
    </row>
    <row r="1009" spans="1:19">
      <c r="A1009" s="319">
        <v>44834.587719907409</v>
      </c>
      <c r="B1009" s="21" t="s">
        <v>198</v>
      </c>
      <c r="C1009">
        <v>60</v>
      </c>
      <c r="D1009">
        <v>0.89800000000000002</v>
      </c>
      <c r="E1009">
        <v>6.0999999999999999E-2</v>
      </c>
      <c r="F1009">
        <v>6.8</v>
      </c>
      <c r="G1009">
        <v>85</v>
      </c>
      <c r="H1009">
        <v>552</v>
      </c>
      <c r="I1009" s="18">
        <f t="shared" si="351"/>
        <v>898</v>
      </c>
      <c r="J1009" t="str">
        <f t="shared" si="338"/>
        <v>12</v>
      </c>
      <c r="K1009" t="str">
        <f t="shared" si="353"/>
        <v>J</v>
      </c>
      <c r="L1009" t="str">
        <f t="shared" si="354"/>
        <v>C</v>
      </c>
      <c r="M1009" t="str">
        <f t="shared" si="352"/>
        <v>02</v>
      </c>
      <c r="N1009" t="str">
        <f t="shared" si="355"/>
        <v>F</v>
      </c>
      <c r="O1009" s="8">
        <f>VLOOKUP(raw!M1009,master!$B$2:$D$17,3,FALSE)</f>
        <v>44778</v>
      </c>
      <c r="P1009">
        <f t="shared" si="346"/>
        <v>8</v>
      </c>
      <c r="Q1009">
        <f t="shared" ref="Q1009" si="357">VALUE(J1009)</f>
        <v>12</v>
      </c>
      <c r="R1009" s="209">
        <f t="shared" si="341"/>
        <v>44835.587719907409</v>
      </c>
      <c r="S1009">
        <f t="shared" si="342"/>
        <v>40</v>
      </c>
    </row>
    <row r="1010" spans="1:19">
      <c r="A1010" s="319">
        <v>44834.593530092592</v>
      </c>
      <c r="B1010" s="21" t="s">
        <v>199</v>
      </c>
      <c r="C1010">
        <v>60</v>
      </c>
      <c r="D1010">
        <v>0.92400000000000004</v>
      </c>
      <c r="E1010">
        <v>6.3E-2</v>
      </c>
      <c r="F1010">
        <v>6.8</v>
      </c>
      <c r="G1010">
        <v>86.7</v>
      </c>
      <c r="H1010">
        <v>603</v>
      </c>
      <c r="I1010" s="18">
        <f t="shared" si="351"/>
        <v>924</v>
      </c>
      <c r="J1010" t="str">
        <f t="shared" si="338"/>
        <v>11</v>
      </c>
      <c r="K1010" t="str">
        <f t="shared" si="353"/>
        <v>J</v>
      </c>
      <c r="L1010" t="str">
        <f t="shared" si="354"/>
        <v>C</v>
      </c>
      <c r="M1010" t="str">
        <f t="shared" si="352"/>
        <v>02</v>
      </c>
      <c r="N1010" t="str">
        <f t="shared" si="355"/>
        <v>F</v>
      </c>
      <c r="O1010" s="8">
        <f>VLOOKUP(raw!M1010,master!$B$2:$D$17,3,FALSE)</f>
        <v>44778</v>
      </c>
      <c r="P1010">
        <f t="shared" si="346"/>
        <v>8</v>
      </c>
      <c r="Q1010">
        <f t="shared" si="356"/>
        <v>11</v>
      </c>
      <c r="R1010" s="209">
        <f t="shared" si="341"/>
        <v>44835.593530092592</v>
      </c>
      <c r="S1010">
        <f t="shared" si="342"/>
        <v>40</v>
      </c>
    </row>
    <row r="1011" spans="1:19">
      <c r="A1011" s="319">
        <v>44834.599085648151</v>
      </c>
      <c r="B1011" s="21" t="s">
        <v>200</v>
      </c>
      <c r="C1011">
        <v>60</v>
      </c>
      <c r="D1011">
        <v>0.86899999999999999</v>
      </c>
      <c r="E1011">
        <v>0.06</v>
      </c>
      <c r="F1011">
        <v>6.9</v>
      </c>
      <c r="G1011">
        <v>85</v>
      </c>
      <c r="H1011">
        <v>562</v>
      </c>
      <c r="I1011" s="18">
        <f t="shared" si="351"/>
        <v>869</v>
      </c>
      <c r="J1011" t="str">
        <f t="shared" si="338"/>
        <v>10</v>
      </c>
      <c r="K1011" t="str">
        <f t="shared" si="353"/>
        <v>J</v>
      </c>
      <c r="L1011" t="str">
        <f t="shared" si="354"/>
        <v>C</v>
      </c>
      <c r="M1011" t="str">
        <f t="shared" si="352"/>
        <v>02</v>
      </c>
      <c r="N1011" t="str">
        <f t="shared" si="355"/>
        <v>F</v>
      </c>
      <c r="O1011" s="8">
        <f>VLOOKUP(raw!M1011,master!$B$2:$D$17,3,FALSE)</f>
        <v>44778</v>
      </c>
      <c r="P1011">
        <f t="shared" si="346"/>
        <v>8</v>
      </c>
      <c r="Q1011">
        <f t="shared" si="356"/>
        <v>10</v>
      </c>
      <c r="R1011" s="209">
        <f t="shared" si="341"/>
        <v>44835.599085648151</v>
      </c>
      <c r="S1011">
        <f t="shared" si="342"/>
        <v>40</v>
      </c>
    </row>
    <row r="1012" spans="1:19">
      <c r="A1012" s="319">
        <v>44834.605000000003</v>
      </c>
      <c r="B1012" s="21" t="s">
        <v>201</v>
      </c>
      <c r="C1012">
        <v>60</v>
      </c>
      <c r="D1012">
        <v>0.85299999999999998</v>
      </c>
      <c r="E1012">
        <v>7.2999999999999995E-2</v>
      </c>
      <c r="F1012">
        <v>8.6</v>
      </c>
      <c r="G1012">
        <v>80</v>
      </c>
      <c r="H1012">
        <v>524</v>
      </c>
      <c r="I1012" s="18">
        <f t="shared" si="351"/>
        <v>853</v>
      </c>
      <c r="J1012" t="str">
        <f t="shared" si="338"/>
        <v>09</v>
      </c>
      <c r="K1012" t="str">
        <f t="shared" si="353"/>
        <v>J</v>
      </c>
      <c r="L1012" t="str">
        <f t="shared" si="354"/>
        <v>C</v>
      </c>
      <c r="M1012" t="str">
        <f t="shared" si="352"/>
        <v>02</v>
      </c>
      <c r="N1012" t="str">
        <f t="shared" si="355"/>
        <v>F</v>
      </c>
      <c r="O1012" s="8">
        <f>VLOOKUP(raw!M1012,master!$B$2:$D$17,3,FALSE)</f>
        <v>44778</v>
      </c>
      <c r="P1012">
        <f t="shared" si="346"/>
        <v>8</v>
      </c>
      <c r="Q1012">
        <f t="shared" si="356"/>
        <v>9</v>
      </c>
      <c r="R1012" s="209">
        <f t="shared" si="341"/>
        <v>44835.605000000003</v>
      </c>
      <c r="S1012">
        <f t="shared" si="342"/>
        <v>40</v>
      </c>
    </row>
    <row r="1013" spans="1:19">
      <c r="A1013" s="319">
        <v>44834.611481481479</v>
      </c>
      <c r="B1013" s="21" t="s">
        <v>202</v>
      </c>
      <c r="C1013">
        <v>60</v>
      </c>
      <c r="D1013">
        <v>0.98899999999999999</v>
      </c>
      <c r="E1013">
        <v>8.5999999999999993E-2</v>
      </c>
      <c r="F1013">
        <v>8.6999999999999993</v>
      </c>
      <c r="G1013">
        <v>80</v>
      </c>
      <c r="H1013">
        <v>540</v>
      </c>
      <c r="I1013" s="18">
        <f t="shared" si="351"/>
        <v>989</v>
      </c>
      <c r="J1013" t="str">
        <f t="shared" si="338"/>
        <v>08</v>
      </c>
      <c r="K1013" t="str">
        <f t="shared" si="353"/>
        <v>J</v>
      </c>
      <c r="L1013" t="str">
        <f t="shared" si="354"/>
        <v>C</v>
      </c>
      <c r="M1013" t="str">
        <f t="shared" si="352"/>
        <v>02</v>
      </c>
      <c r="N1013" t="str">
        <f t="shared" si="355"/>
        <v>F</v>
      </c>
      <c r="O1013" s="8">
        <f>VLOOKUP(raw!M1013,master!$B$2:$D$17,3,FALSE)</f>
        <v>44778</v>
      </c>
      <c r="P1013">
        <f t="shared" si="346"/>
        <v>8</v>
      </c>
      <c r="Q1013">
        <f t="shared" si="356"/>
        <v>8</v>
      </c>
      <c r="R1013" s="209">
        <f t="shared" si="341"/>
        <v>44835.611481481479</v>
      </c>
      <c r="S1013">
        <f t="shared" si="342"/>
        <v>40</v>
      </c>
    </row>
    <row r="1014" spans="1:19">
      <c r="A1014" s="319">
        <v>44834.617511574077</v>
      </c>
      <c r="B1014" s="21" t="s">
        <v>203</v>
      </c>
      <c r="C1014">
        <v>60</v>
      </c>
      <c r="D1014">
        <v>0.97599999999999998</v>
      </c>
      <c r="E1014">
        <v>6.2E-2</v>
      </c>
      <c r="F1014">
        <v>6.4</v>
      </c>
      <c r="G1014">
        <v>81.7</v>
      </c>
      <c r="H1014">
        <v>482</v>
      </c>
      <c r="I1014" s="18">
        <f t="shared" si="351"/>
        <v>976</v>
      </c>
      <c r="J1014" t="str">
        <f t="shared" si="338"/>
        <v>07</v>
      </c>
      <c r="K1014" t="str">
        <f t="shared" si="353"/>
        <v>J</v>
      </c>
      <c r="L1014" t="str">
        <f t="shared" si="354"/>
        <v>C</v>
      </c>
      <c r="M1014" t="str">
        <f t="shared" si="352"/>
        <v>02</v>
      </c>
      <c r="N1014" t="str">
        <f t="shared" si="355"/>
        <v>F</v>
      </c>
      <c r="O1014" s="8">
        <f>VLOOKUP(raw!M1014,master!$B$2:$D$17,3,FALSE)</f>
        <v>44778</v>
      </c>
      <c r="P1014">
        <f t="shared" si="346"/>
        <v>8</v>
      </c>
      <c r="Q1014">
        <f t="shared" si="356"/>
        <v>7</v>
      </c>
      <c r="R1014" s="209">
        <f t="shared" si="341"/>
        <v>44835.617511574077</v>
      </c>
      <c r="S1014">
        <f t="shared" si="342"/>
        <v>40</v>
      </c>
    </row>
    <row r="1015" spans="1:19">
      <c r="A1015" s="319">
        <v>44834.624444444446</v>
      </c>
      <c r="B1015" s="21" t="s">
        <v>204</v>
      </c>
      <c r="C1015">
        <v>60</v>
      </c>
      <c r="D1015">
        <v>0.92300000000000004</v>
      </c>
      <c r="E1015">
        <v>8.4000000000000005E-2</v>
      </c>
      <c r="F1015">
        <v>9.1</v>
      </c>
      <c r="G1015">
        <v>68.3</v>
      </c>
      <c r="H1015">
        <v>581</v>
      </c>
      <c r="I1015" s="18">
        <f t="shared" si="351"/>
        <v>923</v>
      </c>
      <c r="J1015" t="str">
        <f t="shared" si="338"/>
        <v>06</v>
      </c>
      <c r="K1015" t="str">
        <f t="shared" si="353"/>
        <v>J</v>
      </c>
      <c r="L1015" t="str">
        <f t="shared" si="354"/>
        <v>C</v>
      </c>
      <c r="M1015" t="str">
        <f t="shared" si="352"/>
        <v>02</v>
      </c>
      <c r="N1015" t="str">
        <f t="shared" si="355"/>
        <v>F</v>
      </c>
      <c r="O1015" s="8">
        <f>VLOOKUP(raw!M1015,master!$B$2:$D$17,3,FALSE)</f>
        <v>44778</v>
      </c>
      <c r="P1015">
        <f t="shared" si="346"/>
        <v>8</v>
      </c>
      <c r="Q1015">
        <f t="shared" si="356"/>
        <v>6</v>
      </c>
      <c r="R1015" s="209">
        <f t="shared" si="341"/>
        <v>44835.624444444446</v>
      </c>
      <c r="S1015">
        <f t="shared" si="342"/>
        <v>40</v>
      </c>
    </row>
    <row r="1016" spans="1:19">
      <c r="A1016" s="319">
        <v>44834.630289351851</v>
      </c>
      <c r="B1016" s="21" t="s">
        <v>205</v>
      </c>
      <c r="C1016">
        <v>60</v>
      </c>
      <c r="D1016">
        <v>0.84099999999999997</v>
      </c>
      <c r="E1016">
        <v>0.111</v>
      </c>
      <c r="F1016">
        <v>13.2</v>
      </c>
      <c r="G1016">
        <v>63.3</v>
      </c>
      <c r="H1016">
        <v>602</v>
      </c>
      <c r="I1016" s="18">
        <f t="shared" si="351"/>
        <v>841</v>
      </c>
      <c r="J1016" t="str">
        <f t="shared" si="338"/>
        <v>05</v>
      </c>
      <c r="K1016" t="str">
        <f t="shared" si="353"/>
        <v>J</v>
      </c>
      <c r="L1016" t="str">
        <f t="shared" si="354"/>
        <v>C</v>
      </c>
      <c r="M1016" t="str">
        <f t="shared" si="352"/>
        <v>02</v>
      </c>
      <c r="N1016" t="str">
        <f t="shared" si="355"/>
        <v>F</v>
      </c>
      <c r="O1016" s="8">
        <f>VLOOKUP(raw!M1016,master!$B$2:$D$17,3,FALSE)</f>
        <v>44778</v>
      </c>
      <c r="P1016">
        <f t="shared" si="346"/>
        <v>8</v>
      </c>
      <c r="Q1016">
        <f t="shared" si="356"/>
        <v>5</v>
      </c>
      <c r="R1016" s="209">
        <f t="shared" si="341"/>
        <v>44835.630289351851</v>
      </c>
      <c r="S1016">
        <f t="shared" si="342"/>
        <v>40</v>
      </c>
    </row>
    <row r="1017" spans="1:19">
      <c r="A1017" s="319">
        <v>44834.636458333334</v>
      </c>
      <c r="B1017" s="21" t="s">
        <v>206</v>
      </c>
      <c r="C1017">
        <v>60</v>
      </c>
      <c r="D1017">
        <v>0.90600000000000003</v>
      </c>
      <c r="E1017">
        <v>0.104</v>
      </c>
      <c r="F1017">
        <v>11.5</v>
      </c>
      <c r="G1017">
        <v>73.3</v>
      </c>
      <c r="H1017">
        <v>584</v>
      </c>
      <c r="I1017" s="18">
        <f t="shared" si="351"/>
        <v>906</v>
      </c>
      <c r="J1017" t="str">
        <f t="shared" ref="J1017:J1080" si="358">RIGHT(B1017,2)</f>
        <v>04</v>
      </c>
      <c r="K1017" t="str">
        <f t="shared" si="353"/>
        <v>J</v>
      </c>
      <c r="L1017" t="str">
        <f t="shared" si="354"/>
        <v>C</v>
      </c>
      <c r="M1017" t="str">
        <f t="shared" si="352"/>
        <v>02</v>
      </c>
      <c r="N1017" t="str">
        <f t="shared" si="355"/>
        <v>F</v>
      </c>
      <c r="O1017" s="8">
        <f>VLOOKUP(raw!M1017,master!$B$2:$D$17,3,FALSE)</f>
        <v>44778</v>
      </c>
      <c r="P1017">
        <f t="shared" si="346"/>
        <v>8</v>
      </c>
      <c r="Q1017">
        <f t="shared" si="356"/>
        <v>4</v>
      </c>
      <c r="R1017" s="209">
        <f t="shared" si="341"/>
        <v>44835.636458333334</v>
      </c>
      <c r="S1017">
        <f t="shared" si="342"/>
        <v>40</v>
      </c>
    </row>
    <row r="1018" spans="1:19">
      <c r="A1018" s="319">
        <v>44834.642430555556</v>
      </c>
      <c r="B1018" s="21" t="s">
        <v>207</v>
      </c>
      <c r="C1018">
        <v>60</v>
      </c>
      <c r="D1018">
        <v>0.94699999999999995</v>
      </c>
      <c r="E1018">
        <v>0.11</v>
      </c>
      <c r="F1018">
        <v>11.6</v>
      </c>
      <c r="G1018">
        <v>60</v>
      </c>
      <c r="H1018">
        <v>545</v>
      </c>
      <c r="I1018" s="18">
        <f t="shared" si="351"/>
        <v>947</v>
      </c>
      <c r="J1018" t="str">
        <f t="shared" si="358"/>
        <v>03</v>
      </c>
      <c r="K1018" t="str">
        <f t="shared" si="353"/>
        <v>J</v>
      </c>
      <c r="L1018" t="str">
        <f t="shared" si="354"/>
        <v>C</v>
      </c>
      <c r="M1018" t="str">
        <f t="shared" si="352"/>
        <v>02</v>
      </c>
      <c r="N1018" t="str">
        <f t="shared" si="355"/>
        <v>F</v>
      </c>
      <c r="O1018" s="8">
        <f>VLOOKUP(raw!M1018,master!$B$2:$D$17,3,FALSE)</f>
        <v>44778</v>
      </c>
      <c r="P1018">
        <f t="shared" si="346"/>
        <v>8</v>
      </c>
      <c r="Q1018">
        <f t="shared" ref="Q1018:Q1027" si="359">VALUE(J1018)</f>
        <v>3</v>
      </c>
      <c r="R1018" s="209">
        <f t="shared" si="341"/>
        <v>44835.642430555556</v>
      </c>
      <c r="S1018">
        <f t="shared" si="342"/>
        <v>40</v>
      </c>
    </row>
    <row r="1019" spans="1:19">
      <c r="A1019" s="319">
        <v>44834.648599537039</v>
      </c>
      <c r="B1019" s="21" t="s">
        <v>208</v>
      </c>
      <c r="C1019">
        <v>60</v>
      </c>
      <c r="D1019">
        <v>0.90400000000000003</v>
      </c>
      <c r="E1019">
        <v>0.10199999999999999</v>
      </c>
      <c r="F1019">
        <v>11.3</v>
      </c>
      <c r="G1019">
        <v>66.7</v>
      </c>
      <c r="H1019">
        <v>543</v>
      </c>
      <c r="I1019" s="18">
        <f t="shared" si="351"/>
        <v>904</v>
      </c>
      <c r="J1019" t="str">
        <f t="shared" si="358"/>
        <v>02</v>
      </c>
      <c r="K1019" t="str">
        <f t="shared" si="353"/>
        <v>J</v>
      </c>
      <c r="L1019" t="str">
        <f t="shared" si="354"/>
        <v>C</v>
      </c>
      <c r="M1019" t="str">
        <f t="shared" si="352"/>
        <v>02</v>
      </c>
      <c r="N1019" t="str">
        <f t="shared" si="355"/>
        <v>F</v>
      </c>
      <c r="O1019" s="8">
        <f>VLOOKUP(raw!M1019,master!$B$2:$D$17,3,FALSE)</f>
        <v>44778</v>
      </c>
      <c r="P1019">
        <f t="shared" si="346"/>
        <v>8</v>
      </c>
      <c r="Q1019">
        <f t="shared" ref="Q1019" si="360">VALUE(J1019)</f>
        <v>2</v>
      </c>
      <c r="R1019" s="209">
        <f t="shared" si="341"/>
        <v>44835.648599537039</v>
      </c>
      <c r="S1019">
        <f t="shared" si="342"/>
        <v>40</v>
      </c>
    </row>
    <row r="1020" spans="1:19">
      <c r="A1020" s="319">
        <v>44834.654583333337</v>
      </c>
      <c r="B1020" s="21" t="s">
        <v>209</v>
      </c>
      <c r="C1020">
        <v>60</v>
      </c>
      <c r="D1020">
        <v>0.88900000000000001</v>
      </c>
      <c r="E1020">
        <v>5.6000000000000001E-2</v>
      </c>
      <c r="F1020">
        <v>6.3</v>
      </c>
      <c r="G1020">
        <v>88.3</v>
      </c>
      <c r="H1020">
        <v>562</v>
      </c>
      <c r="I1020" s="18">
        <f t="shared" si="351"/>
        <v>889</v>
      </c>
      <c r="J1020" t="str">
        <f t="shared" si="358"/>
        <v>01</v>
      </c>
      <c r="K1020" t="str">
        <f t="shared" si="353"/>
        <v>J</v>
      </c>
      <c r="L1020" t="str">
        <f t="shared" si="354"/>
        <v>C</v>
      </c>
      <c r="M1020" t="str">
        <f t="shared" si="352"/>
        <v>02</v>
      </c>
      <c r="N1020" t="str">
        <f t="shared" si="355"/>
        <v>F</v>
      </c>
      <c r="O1020" s="8">
        <f>VLOOKUP(raw!M1020,master!$B$2:$D$17,3,FALSE)</f>
        <v>44778</v>
      </c>
      <c r="P1020">
        <f t="shared" si="346"/>
        <v>8</v>
      </c>
      <c r="Q1020">
        <f t="shared" si="359"/>
        <v>1</v>
      </c>
      <c r="R1020" s="209">
        <f t="shared" si="341"/>
        <v>44835.654583333337</v>
      </c>
      <c r="S1020">
        <f t="shared" si="342"/>
        <v>40</v>
      </c>
    </row>
    <row r="1021" spans="1:19">
      <c r="A1021" s="319">
        <v>44834.552233796298</v>
      </c>
      <c r="B1021" s="21" t="s">
        <v>254</v>
      </c>
      <c r="C1021">
        <v>60</v>
      </c>
      <c r="D1021">
        <v>0.85199999999999998</v>
      </c>
      <c r="E1021">
        <v>6.3E-2</v>
      </c>
      <c r="F1021">
        <v>7.3</v>
      </c>
      <c r="G1021">
        <v>83.3</v>
      </c>
      <c r="H1021">
        <v>430</v>
      </c>
      <c r="I1021" s="18">
        <f t="shared" si="351"/>
        <v>852</v>
      </c>
      <c r="J1021" t="str">
        <f t="shared" si="358"/>
        <v>01</v>
      </c>
      <c r="K1021" t="str">
        <f t="shared" si="353"/>
        <v>J</v>
      </c>
      <c r="L1021" t="str">
        <f t="shared" si="354"/>
        <v>C</v>
      </c>
      <c r="M1021" t="str">
        <f t="shared" si="352"/>
        <v>06</v>
      </c>
      <c r="N1021" t="str">
        <f t="shared" si="355"/>
        <v>F</v>
      </c>
      <c r="O1021" s="8">
        <f>VLOOKUP(raw!M1021,master!$B$2:$D$17,3,FALSE)</f>
        <v>44785</v>
      </c>
      <c r="P1021">
        <f t="shared" si="346"/>
        <v>7</v>
      </c>
      <c r="Q1021">
        <f t="shared" si="359"/>
        <v>1</v>
      </c>
      <c r="R1021" s="209">
        <f t="shared" si="341"/>
        <v>44835.552233796298</v>
      </c>
      <c r="S1021">
        <f t="shared" si="342"/>
        <v>40</v>
      </c>
    </row>
    <row r="1022" spans="1:19">
      <c r="A1022" s="319">
        <v>44834.559803240743</v>
      </c>
      <c r="B1022" s="21" t="s">
        <v>255</v>
      </c>
      <c r="C1022">
        <v>60</v>
      </c>
      <c r="D1022">
        <v>0.84199999999999997</v>
      </c>
      <c r="E1022">
        <v>6.9000000000000006E-2</v>
      </c>
      <c r="F1022">
        <v>8.1999999999999993</v>
      </c>
      <c r="G1022">
        <v>71.7</v>
      </c>
      <c r="H1022">
        <v>476</v>
      </c>
      <c r="I1022" s="18">
        <f t="shared" si="351"/>
        <v>842</v>
      </c>
      <c r="J1022" t="str">
        <f t="shared" si="358"/>
        <v>02</v>
      </c>
      <c r="K1022" t="str">
        <f t="shared" si="353"/>
        <v>J</v>
      </c>
      <c r="L1022" t="str">
        <f t="shared" si="354"/>
        <v>C</v>
      </c>
      <c r="M1022" t="str">
        <f t="shared" si="352"/>
        <v>06</v>
      </c>
      <c r="N1022" t="str">
        <f t="shared" si="355"/>
        <v>F</v>
      </c>
      <c r="O1022" s="8">
        <f>VLOOKUP(raw!M1022,master!$B$2:$D$17,3,FALSE)</f>
        <v>44785</v>
      </c>
      <c r="P1022">
        <f t="shared" si="346"/>
        <v>7</v>
      </c>
      <c r="Q1022">
        <f t="shared" si="359"/>
        <v>2</v>
      </c>
      <c r="R1022" s="209">
        <f t="shared" si="341"/>
        <v>44835.559803240743</v>
      </c>
      <c r="S1022">
        <f t="shared" si="342"/>
        <v>40</v>
      </c>
    </row>
    <row r="1023" spans="1:19">
      <c r="A1023" s="319">
        <v>44834.566550925927</v>
      </c>
      <c r="B1023" s="21" t="s">
        <v>256</v>
      </c>
      <c r="C1023">
        <v>60</v>
      </c>
      <c r="D1023">
        <v>0.89800000000000002</v>
      </c>
      <c r="E1023">
        <v>7.5999999999999998E-2</v>
      </c>
      <c r="F1023">
        <v>8.5</v>
      </c>
      <c r="G1023">
        <v>80</v>
      </c>
      <c r="H1023">
        <v>475</v>
      </c>
      <c r="I1023" s="18">
        <f t="shared" si="351"/>
        <v>898</v>
      </c>
      <c r="J1023" t="str">
        <f t="shared" si="358"/>
        <v>03</v>
      </c>
      <c r="K1023" t="str">
        <f t="shared" si="353"/>
        <v>J</v>
      </c>
      <c r="L1023" t="str">
        <f t="shared" si="354"/>
        <v>C</v>
      </c>
      <c r="M1023" t="str">
        <f t="shared" si="352"/>
        <v>06</v>
      </c>
      <c r="N1023" t="str">
        <f t="shared" si="355"/>
        <v>F</v>
      </c>
      <c r="O1023" s="8">
        <f>VLOOKUP(raw!M1023,master!$B$2:$D$17,3,FALSE)</f>
        <v>44785</v>
      </c>
      <c r="P1023">
        <f t="shared" si="346"/>
        <v>7</v>
      </c>
      <c r="Q1023">
        <f t="shared" si="359"/>
        <v>3</v>
      </c>
      <c r="R1023" s="209">
        <f t="shared" si="341"/>
        <v>44835.566550925927</v>
      </c>
      <c r="S1023">
        <f t="shared" si="342"/>
        <v>40</v>
      </c>
    </row>
    <row r="1024" spans="1:19">
      <c r="A1024" s="319">
        <v>44834.573379629626</v>
      </c>
      <c r="B1024" s="21" t="s">
        <v>257</v>
      </c>
      <c r="C1024">
        <v>60</v>
      </c>
      <c r="D1024">
        <v>0.81299999999999994</v>
      </c>
      <c r="E1024">
        <v>0.106</v>
      </c>
      <c r="F1024">
        <v>13</v>
      </c>
      <c r="G1024">
        <v>48.3</v>
      </c>
      <c r="H1024">
        <v>490</v>
      </c>
      <c r="I1024" s="18">
        <f t="shared" si="351"/>
        <v>813</v>
      </c>
      <c r="J1024" t="str">
        <f t="shared" si="358"/>
        <v>04</v>
      </c>
      <c r="K1024" t="str">
        <f t="shared" si="353"/>
        <v>J</v>
      </c>
      <c r="L1024" t="str">
        <f t="shared" si="354"/>
        <v>C</v>
      </c>
      <c r="M1024" t="str">
        <f t="shared" si="352"/>
        <v>06</v>
      </c>
      <c r="N1024" t="str">
        <f t="shared" si="355"/>
        <v>F</v>
      </c>
      <c r="O1024" s="8">
        <f>VLOOKUP(raw!M1024,master!$B$2:$D$17,3,FALSE)</f>
        <v>44785</v>
      </c>
      <c r="P1024">
        <f t="shared" si="346"/>
        <v>7</v>
      </c>
      <c r="Q1024">
        <f t="shared" si="359"/>
        <v>4</v>
      </c>
      <c r="R1024" s="209">
        <f t="shared" si="341"/>
        <v>44835.573379629626</v>
      </c>
      <c r="S1024">
        <f t="shared" si="342"/>
        <v>40</v>
      </c>
    </row>
    <row r="1025" spans="1:19">
      <c r="A1025" s="319">
        <v>44834.580196759256</v>
      </c>
      <c r="B1025" s="21" t="s">
        <v>269</v>
      </c>
      <c r="C1025">
        <v>60</v>
      </c>
      <c r="D1025">
        <v>0.82199999999999995</v>
      </c>
      <c r="E1025">
        <v>7.3999999999999996E-2</v>
      </c>
      <c r="F1025">
        <v>8.9</v>
      </c>
      <c r="G1025">
        <v>70</v>
      </c>
      <c r="H1025">
        <v>560</v>
      </c>
      <c r="I1025" s="18">
        <f t="shared" si="351"/>
        <v>822</v>
      </c>
      <c r="J1025" t="str">
        <f t="shared" si="358"/>
        <v>05</v>
      </c>
      <c r="K1025" t="str">
        <f t="shared" si="353"/>
        <v>J</v>
      </c>
      <c r="L1025" t="str">
        <f t="shared" si="354"/>
        <v>C</v>
      </c>
      <c r="M1025" t="str">
        <f t="shared" si="352"/>
        <v>06</v>
      </c>
      <c r="N1025" t="str">
        <f t="shared" si="355"/>
        <v>F</v>
      </c>
      <c r="O1025" s="8">
        <f>VLOOKUP(raw!M1025,master!$B$2:$D$17,3,FALSE)</f>
        <v>44785</v>
      </c>
      <c r="P1025">
        <f t="shared" si="346"/>
        <v>7</v>
      </c>
      <c r="Q1025">
        <f t="shared" si="359"/>
        <v>5</v>
      </c>
      <c r="R1025" s="209">
        <f t="shared" si="341"/>
        <v>44835.580196759256</v>
      </c>
      <c r="S1025">
        <f t="shared" si="342"/>
        <v>40</v>
      </c>
    </row>
    <row r="1026" spans="1:19">
      <c r="A1026" s="319">
        <v>44834.5859837963</v>
      </c>
      <c r="B1026" s="21" t="s">
        <v>258</v>
      </c>
      <c r="C1026">
        <v>60</v>
      </c>
      <c r="D1026">
        <v>0.78800000000000003</v>
      </c>
      <c r="E1026">
        <v>7.0000000000000007E-2</v>
      </c>
      <c r="F1026">
        <v>8.9</v>
      </c>
      <c r="G1026">
        <v>76.7</v>
      </c>
      <c r="H1026">
        <v>558</v>
      </c>
      <c r="I1026" s="18">
        <f t="shared" si="351"/>
        <v>788</v>
      </c>
      <c r="J1026" t="str">
        <f t="shared" si="358"/>
        <v>06</v>
      </c>
      <c r="K1026" t="str">
        <f t="shared" si="353"/>
        <v>J</v>
      </c>
      <c r="L1026" t="str">
        <f t="shared" si="354"/>
        <v>C</v>
      </c>
      <c r="M1026" t="str">
        <f t="shared" si="352"/>
        <v>06</v>
      </c>
      <c r="N1026" t="str">
        <f t="shared" si="355"/>
        <v>F</v>
      </c>
      <c r="O1026" s="8">
        <f>VLOOKUP(raw!M1026,master!$B$2:$D$17,3,FALSE)</f>
        <v>44785</v>
      </c>
      <c r="P1026">
        <f t="shared" si="346"/>
        <v>7</v>
      </c>
      <c r="Q1026">
        <f t="shared" si="359"/>
        <v>6</v>
      </c>
      <c r="R1026" s="209">
        <f t="shared" si="341"/>
        <v>44835.5859837963</v>
      </c>
      <c r="S1026">
        <f t="shared" si="342"/>
        <v>40</v>
      </c>
    </row>
    <row r="1027" spans="1:19">
      <c r="A1027" s="319">
        <v>44834.591736111113</v>
      </c>
      <c r="B1027" s="21" t="s">
        <v>259</v>
      </c>
      <c r="C1027">
        <v>60</v>
      </c>
      <c r="D1027">
        <v>0.84299999999999997</v>
      </c>
      <c r="E1027">
        <v>6.5000000000000002E-2</v>
      </c>
      <c r="F1027">
        <v>7.7</v>
      </c>
      <c r="G1027">
        <v>78.3</v>
      </c>
      <c r="H1027">
        <v>547</v>
      </c>
      <c r="I1027" s="18">
        <f t="shared" si="351"/>
        <v>843</v>
      </c>
      <c r="J1027" t="str">
        <f t="shared" si="358"/>
        <v>07</v>
      </c>
      <c r="K1027" t="str">
        <f t="shared" si="353"/>
        <v>J</v>
      </c>
      <c r="L1027" t="str">
        <f t="shared" si="354"/>
        <v>C</v>
      </c>
      <c r="M1027" t="str">
        <f t="shared" si="352"/>
        <v>06</v>
      </c>
      <c r="N1027" t="str">
        <f t="shared" si="355"/>
        <v>F</v>
      </c>
      <c r="O1027" s="8">
        <f>VLOOKUP(raw!M1027,master!$B$2:$D$17,3,FALSE)</f>
        <v>44785</v>
      </c>
      <c r="P1027">
        <f t="shared" si="346"/>
        <v>7</v>
      </c>
      <c r="Q1027">
        <f t="shared" si="359"/>
        <v>7</v>
      </c>
      <c r="R1027" s="209">
        <f t="shared" si="341"/>
        <v>44835.591736111113</v>
      </c>
      <c r="S1027">
        <f t="shared" si="342"/>
        <v>40</v>
      </c>
    </row>
    <row r="1028" spans="1:19">
      <c r="A1028" s="319">
        <v>44834.597858796296</v>
      </c>
      <c r="B1028" s="21" t="s">
        <v>260</v>
      </c>
      <c r="C1028">
        <v>60</v>
      </c>
      <c r="D1028">
        <v>0.84299999999999997</v>
      </c>
      <c r="E1028">
        <v>7.1999999999999995E-2</v>
      </c>
      <c r="F1028">
        <v>8.6</v>
      </c>
      <c r="G1028">
        <v>78.3</v>
      </c>
      <c r="H1028">
        <v>529</v>
      </c>
      <c r="I1028" s="18">
        <f t="shared" si="351"/>
        <v>843</v>
      </c>
      <c r="J1028" t="str">
        <f t="shared" si="358"/>
        <v>08</v>
      </c>
      <c r="K1028" t="str">
        <f t="shared" si="353"/>
        <v>J</v>
      </c>
      <c r="L1028" t="str">
        <f t="shared" si="354"/>
        <v>C</v>
      </c>
      <c r="M1028" t="str">
        <f t="shared" si="352"/>
        <v>06</v>
      </c>
      <c r="N1028" t="str">
        <f t="shared" si="355"/>
        <v>F</v>
      </c>
      <c r="O1028" s="8">
        <f>VLOOKUP(raw!M1028,master!$B$2:$D$17,3,FALSE)</f>
        <v>44785</v>
      </c>
      <c r="P1028">
        <f t="shared" si="346"/>
        <v>7</v>
      </c>
      <c r="Q1028">
        <f t="shared" ref="Q1028:Q1037" si="361">VALUE(J1028)</f>
        <v>8</v>
      </c>
      <c r="R1028" s="209">
        <f t="shared" ref="R1028:R1091" si="362">A1028-WEEKDAY(A1028)+7</f>
        <v>44835.597858796296</v>
      </c>
      <c r="S1028">
        <f t="shared" ref="S1028:S1091" si="363">WEEKNUM(R1028)</f>
        <v>40</v>
      </c>
    </row>
    <row r="1029" spans="1:19">
      <c r="A1029" s="319">
        <v>44834.604456018518</v>
      </c>
      <c r="B1029" s="21" t="s">
        <v>261</v>
      </c>
      <c r="C1029">
        <v>60</v>
      </c>
      <c r="D1029">
        <v>0.85699999999999998</v>
      </c>
      <c r="E1029">
        <v>0.06</v>
      </c>
      <c r="F1029">
        <v>7</v>
      </c>
      <c r="G1029">
        <v>86.7</v>
      </c>
      <c r="H1029">
        <v>498</v>
      </c>
      <c r="I1029" s="18">
        <f t="shared" si="351"/>
        <v>857</v>
      </c>
      <c r="J1029" t="str">
        <f t="shared" si="358"/>
        <v>09</v>
      </c>
      <c r="K1029" t="str">
        <f t="shared" si="353"/>
        <v>J</v>
      </c>
      <c r="L1029" t="str">
        <f t="shared" si="354"/>
        <v>C</v>
      </c>
      <c r="M1029" t="str">
        <f t="shared" si="352"/>
        <v>06</v>
      </c>
      <c r="N1029" t="str">
        <f t="shared" si="355"/>
        <v>F</v>
      </c>
      <c r="O1029" s="8">
        <f>VLOOKUP(raw!M1029,master!$B$2:$D$17,3,FALSE)</f>
        <v>44785</v>
      </c>
      <c r="P1029">
        <f t="shared" si="346"/>
        <v>7</v>
      </c>
      <c r="Q1029">
        <f t="shared" ref="Q1029" si="364">VALUE(J1029)</f>
        <v>9</v>
      </c>
      <c r="R1029" s="209">
        <f t="shared" si="362"/>
        <v>44835.604456018518</v>
      </c>
      <c r="S1029">
        <f t="shared" si="363"/>
        <v>40</v>
      </c>
    </row>
    <row r="1030" spans="1:19">
      <c r="A1030" s="319">
        <v>44834.610833333332</v>
      </c>
      <c r="B1030" s="21" t="s">
        <v>262</v>
      </c>
      <c r="C1030">
        <v>60</v>
      </c>
      <c r="D1030">
        <v>0.78200000000000003</v>
      </c>
      <c r="E1030">
        <v>5.0999999999999997E-2</v>
      </c>
      <c r="F1030">
        <v>6.5</v>
      </c>
      <c r="G1030">
        <v>91.7</v>
      </c>
      <c r="H1030">
        <v>507</v>
      </c>
      <c r="I1030" s="18">
        <f t="shared" si="351"/>
        <v>782</v>
      </c>
      <c r="J1030" t="str">
        <f t="shared" si="358"/>
        <v>10</v>
      </c>
      <c r="K1030" t="str">
        <f t="shared" si="353"/>
        <v>J</v>
      </c>
      <c r="L1030" t="str">
        <f t="shared" si="354"/>
        <v>C</v>
      </c>
      <c r="M1030" t="str">
        <f t="shared" si="352"/>
        <v>06</v>
      </c>
      <c r="N1030" t="str">
        <f t="shared" si="355"/>
        <v>F</v>
      </c>
      <c r="O1030" s="8">
        <f>VLOOKUP(raw!M1030,master!$B$2:$D$17,3,FALSE)</f>
        <v>44785</v>
      </c>
      <c r="P1030">
        <f t="shared" si="346"/>
        <v>7</v>
      </c>
      <c r="Q1030">
        <f t="shared" si="361"/>
        <v>10</v>
      </c>
      <c r="R1030" s="209">
        <f t="shared" si="362"/>
        <v>44835.610833333332</v>
      </c>
      <c r="S1030">
        <f t="shared" si="363"/>
        <v>40</v>
      </c>
    </row>
    <row r="1031" spans="1:19">
      <c r="A1031" s="319">
        <v>44834.617210648146</v>
      </c>
      <c r="B1031" s="21" t="s">
        <v>263</v>
      </c>
      <c r="C1031">
        <v>60</v>
      </c>
      <c r="D1031">
        <v>0.81799999999999995</v>
      </c>
      <c r="E1031">
        <v>5.2999999999999999E-2</v>
      </c>
      <c r="F1031">
        <v>6.5</v>
      </c>
      <c r="G1031">
        <v>88.3</v>
      </c>
      <c r="H1031">
        <v>533</v>
      </c>
      <c r="I1031" s="18">
        <f t="shared" si="351"/>
        <v>818</v>
      </c>
      <c r="J1031" t="str">
        <f t="shared" si="358"/>
        <v>11</v>
      </c>
      <c r="K1031" t="str">
        <f t="shared" si="353"/>
        <v>J</v>
      </c>
      <c r="L1031" t="str">
        <f t="shared" si="354"/>
        <v>C</v>
      </c>
      <c r="M1031" t="str">
        <f t="shared" si="352"/>
        <v>06</v>
      </c>
      <c r="N1031" t="str">
        <f t="shared" si="355"/>
        <v>F</v>
      </c>
      <c r="O1031" s="8">
        <f>VLOOKUP(raw!M1031,master!$B$2:$D$17,3,FALSE)</f>
        <v>44785</v>
      </c>
      <c r="P1031">
        <f t="shared" si="346"/>
        <v>7</v>
      </c>
      <c r="Q1031">
        <f t="shared" si="361"/>
        <v>11</v>
      </c>
      <c r="R1031" s="209">
        <f t="shared" si="362"/>
        <v>44835.617210648146</v>
      </c>
      <c r="S1031">
        <f t="shared" si="363"/>
        <v>40</v>
      </c>
    </row>
    <row r="1032" spans="1:19">
      <c r="A1032" s="319">
        <v>44834.623344907406</v>
      </c>
      <c r="B1032" s="21" t="s">
        <v>264</v>
      </c>
      <c r="C1032">
        <v>60</v>
      </c>
      <c r="D1032">
        <v>0.81299999999999994</v>
      </c>
      <c r="E1032">
        <v>6.8000000000000005E-2</v>
      </c>
      <c r="F1032">
        <v>8.4</v>
      </c>
      <c r="G1032">
        <v>76.7</v>
      </c>
      <c r="H1032">
        <v>517</v>
      </c>
      <c r="I1032" s="18">
        <f t="shared" si="351"/>
        <v>813</v>
      </c>
      <c r="J1032" t="str">
        <f t="shared" si="358"/>
        <v>12</v>
      </c>
      <c r="K1032" t="str">
        <f t="shared" si="353"/>
        <v>J</v>
      </c>
      <c r="L1032" t="str">
        <f t="shared" si="354"/>
        <v>C</v>
      </c>
      <c r="M1032" t="str">
        <f t="shared" si="352"/>
        <v>06</v>
      </c>
      <c r="N1032" t="str">
        <f t="shared" si="355"/>
        <v>F</v>
      </c>
      <c r="O1032" s="8">
        <f>VLOOKUP(raw!M1032,master!$B$2:$D$17,3,FALSE)</f>
        <v>44785</v>
      </c>
      <c r="P1032">
        <f t="shared" si="346"/>
        <v>7</v>
      </c>
      <c r="Q1032">
        <f t="shared" si="361"/>
        <v>12</v>
      </c>
      <c r="R1032" s="209">
        <f t="shared" si="362"/>
        <v>44835.623344907406</v>
      </c>
      <c r="S1032">
        <f t="shared" si="363"/>
        <v>40</v>
      </c>
    </row>
    <row r="1033" spans="1:19">
      <c r="A1033" s="319">
        <v>44834.629745370374</v>
      </c>
      <c r="B1033" s="21" t="s">
        <v>265</v>
      </c>
      <c r="C1033">
        <v>60</v>
      </c>
      <c r="D1033">
        <v>0.81200000000000006</v>
      </c>
      <c r="E1033">
        <v>6.8000000000000005E-2</v>
      </c>
      <c r="F1033">
        <v>8.3000000000000007</v>
      </c>
      <c r="G1033">
        <v>76.7</v>
      </c>
      <c r="H1033">
        <v>536</v>
      </c>
      <c r="I1033" s="18">
        <f t="shared" si="351"/>
        <v>812</v>
      </c>
      <c r="J1033" t="str">
        <f t="shared" si="358"/>
        <v>13</v>
      </c>
      <c r="K1033" t="str">
        <f t="shared" si="353"/>
        <v>J</v>
      </c>
      <c r="L1033" t="str">
        <f t="shared" si="354"/>
        <v>C</v>
      </c>
      <c r="M1033" t="str">
        <f t="shared" si="352"/>
        <v>06</v>
      </c>
      <c r="N1033" t="str">
        <f t="shared" si="355"/>
        <v>F</v>
      </c>
      <c r="O1033" s="8">
        <f>VLOOKUP(raw!M1033,master!$B$2:$D$17,3,FALSE)</f>
        <v>44785</v>
      </c>
      <c r="P1033">
        <f t="shared" si="346"/>
        <v>7</v>
      </c>
      <c r="Q1033">
        <f t="shared" si="361"/>
        <v>13</v>
      </c>
      <c r="R1033" s="209">
        <f t="shared" si="362"/>
        <v>44835.629745370374</v>
      </c>
      <c r="S1033">
        <f t="shared" si="363"/>
        <v>40</v>
      </c>
    </row>
    <row r="1034" spans="1:19">
      <c r="A1034" s="319">
        <v>44834.635671296295</v>
      </c>
      <c r="B1034" s="21" t="s">
        <v>266</v>
      </c>
      <c r="C1034">
        <v>60</v>
      </c>
      <c r="D1034">
        <v>0.83</v>
      </c>
      <c r="E1034">
        <v>7.9000000000000001E-2</v>
      </c>
      <c r="F1034">
        <v>9.5</v>
      </c>
      <c r="G1034">
        <v>75</v>
      </c>
      <c r="H1034">
        <v>511</v>
      </c>
      <c r="I1034" s="18">
        <f t="shared" si="351"/>
        <v>830</v>
      </c>
      <c r="J1034" t="str">
        <f t="shared" si="358"/>
        <v>14</v>
      </c>
      <c r="K1034" t="str">
        <f t="shared" si="353"/>
        <v>J</v>
      </c>
      <c r="L1034" t="str">
        <f t="shared" si="354"/>
        <v>C</v>
      </c>
      <c r="M1034" t="str">
        <f t="shared" si="352"/>
        <v>06</v>
      </c>
      <c r="N1034" t="str">
        <f t="shared" si="355"/>
        <v>F</v>
      </c>
      <c r="O1034" s="8">
        <f>VLOOKUP(raw!M1034,master!$B$2:$D$17,3,FALSE)</f>
        <v>44785</v>
      </c>
      <c r="P1034">
        <f t="shared" si="346"/>
        <v>7</v>
      </c>
      <c r="Q1034">
        <f t="shared" si="361"/>
        <v>14</v>
      </c>
      <c r="R1034" s="209">
        <f t="shared" si="362"/>
        <v>44835.635671296295</v>
      </c>
      <c r="S1034">
        <f t="shared" si="363"/>
        <v>40</v>
      </c>
    </row>
    <row r="1035" spans="1:19">
      <c r="A1035" s="319">
        <v>44834.642083333332</v>
      </c>
      <c r="B1035" s="21" t="s">
        <v>267</v>
      </c>
      <c r="C1035">
        <v>60</v>
      </c>
      <c r="D1035">
        <v>0.83599999999999997</v>
      </c>
      <c r="E1035">
        <v>6.8000000000000005E-2</v>
      </c>
      <c r="F1035">
        <v>8.1999999999999993</v>
      </c>
      <c r="G1035">
        <v>76.7</v>
      </c>
      <c r="H1035">
        <v>528</v>
      </c>
      <c r="I1035" s="18">
        <f t="shared" si="351"/>
        <v>836</v>
      </c>
      <c r="J1035" t="str">
        <f t="shared" si="358"/>
        <v>15</v>
      </c>
      <c r="K1035" t="str">
        <f t="shared" si="353"/>
        <v>J</v>
      </c>
      <c r="L1035" t="str">
        <f t="shared" si="354"/>
        <v>C</v>
      </c>
      <c r="M1035" t="str">
        <f t="shared" si="352"/>
        <v>06</v>
      </c>
      <c r="N1035" t="str">
        <f t="shared" si="355"/>
        <v>F</v>
      </c>
      <c r="O1035" s="8">
        <f>VLOOKUP(raw!M1035,master!$B$2:$D$17,3,FALSE)</f>
        <v>44785</v>
      </c>
      <c r="P1035">
        <f t="shared" si="346"/>
        <v>7</v>
      </c>
      <c r="Q1035">
        <f t="shared" si="361"/>
        <v>15</v>
      </c>
      <c r="R1035" s="209">
        <f t="shared" si="362"/>
        <v>44835.642083333332</v>
      </c>
      <c r="S1035">
        <f t="shared" si="363"/>
        <v>40</v>
      </c>
    </row>
    <row r="1036" spans="1:19">
      <c r="A1036" s="319">
        <v>44834.648252314815</v>
      </c>
      <c r="B1036" s="21" t="s">
        <v>268</v>
      </c>
      <c r="C1036">
        <v>60</v>
      </c>
      <c r="D1036">
        <v>0.85</v>
      </c>
      <c r="E1036">
        <v>6.4000000000000001E-2</v>
      </c>
      <c r="F1036">
        <v>7.5</v>
      </c>
      <c r="G1036">
        <v>80</v>
      </c>
      <c r="H1036">
        <v>491</v>
      </c>
      <c r="I1036" s="18">
        <f t="shared" si="351"/>
        <v>850</v>
      </c>
      <c r="J1036" t="str">
        <f t="shared" si="358"/>
        <v>16</v>
      </c>
      <c r="K1036" t="str">
        <f t="shared" si="353"/>
        <v>J</v>
      </c>
      <c r="L1036" t="str">
        <f t="shared" si="354"/>
        <v>C</v>
      </c>
      <c r="M1036" t="str">
        <f t="shared" si="352"/>
        <v>06</v>
      </c>
      <c r="N1036" t="str">
        <f t="shared" si="355"/>
        <v>F</v>
      </c>
      <c r="O1036" s="8">
        <f>VLOOKUP(raw!M1036,master!$B$2:$D$17,3,FALSE)</f>
        <v>44785</v>
      </c>
      <c r="P1036">
        <f t="shared" si="346"/>
        <v>7</v>
      </c>
      <c r="Q1036">
        <f t="shared" si="361"/>
        <v>16</v>
      </c>
      <c r="R1036" s="209">
        <f t="shared" si="362"/>
        <v>44835.648252314815</v>
      </c>
      <c r="S1036">
        <f t="shared" si="363"/>
        <v>40</v>
      </c>
    </row>
    <row r="1037" spans="1:19">
      <c r="A1037" s="319">
        <v>44834.655162037037</v>
      </c>
      <c r="B1037" s="21" t="s">
        <v>270</v>
      </c>
      <c r="C1037">
        <v>20</v>
      </c>
      <c r="D1037">
        <v>1.3109999999999999</v>
      </c>
      <c r="E1037">
        <v>8.8999999999999996E-2</v>
      </c>
      <c r="F1037">
        <v>6.8</v>
      </c>
      <c r="G1037">
        <v>80</v>
      </c>
      <c r="H1037">
        <v>407</v>
      </c>
      <c r="I1037" s="18">
        <f t="shared" si="351"/>
        <v>1311</v>
      </c>
      <c r="J1037" t="str">
        <f t="shared" si="358"/>
        <v>07</v>
      </c>
      <c r="K1037" t="str">
        <f t="shared" si="353"/>
        <v>J</v>
      </c>
      <c r="L1037" t="str">
        <f t="shared" si="354"/>
        <v>C</v>
      </c>
      <c r="M1037" t="str">
        <f t="shared" si="352"/>
        <v>06</v>
      </c>
      <c r="N1037" t="str">
        <f t="shared" si="355"/>
        <v>M</v>
      </c>
      <c r="O1037" s="8">
        <f>VLOOKUP(raw!M1037,master!$B$2:$D$17,3,FALSE)</f>
        <v>44785</v>
      </c>
      <c r="P1037">
        <f t="shared" si="346"/>
        <v>7</v>
      </c>
      <c r="Q1037">
        <f t="shared" si="361"/>
        <v>7</v>
      </c>
      <c r="R1037" s="209">
        <f t="shared" si="362"/>
        <v>44835.655162037037</v>
      </c>
      <c r="S1037">
        <f t="shared" si="363"/>
        <v>40</v>
      </c>
    </row>
    <row r="1038" spans="1:19">
      <c r="A1038" s="319">
        <v>44834.658032407409</v>
      </c>
      <c r="B1038" s="21" t="s">
        <v>271</v>
      </c>
      <c r="C1038">
        <v>20</v>
      </c>
      <c r="D1038">
        <v>1.349</v>
      </c>
      <c r="E1038">
        <v>0.121</v>
      </c>
      <c r="F1038">
        <v>9</v>
      </c>
      <c r="G1038">
        <v>80</v>
      </c>
      <c r="H1038">
        <v>426</v>
      </c>
      <c r="I1038" s="18">
        <f t="shared" si="351"/>
        <v>1349</v>
      </c>
      <c r="J1038" t="str">
        <f t="shared" si="358"/>
        <v>06</v>
      </c>
      <c r="K1038" t="str">
        <f t="shared" si="353"/>
        <v>J</v>
      </c>
      <c r="L1038" t="str">
        <f t="shared" si="354"/>
        <v>C</v>
      </c>
      <c r="M1038" t="str">
        <f t="shared" si="352"/>
        <v>06</v>
      </c>
      <c r="N1038" t="str">
        <f t="shared" si="355"/>
        <v>M</v>
      </c>
      <c r="O1038" s="8">
        <f>VLOOKUP(raw!M1038,master!$B$2:$D$17,3,FALSE)</f>
        <v>44785</v>
      </c>
      <c r="P1038">
        <f t="shared" si="346"/>
        <v>7</v>
      </c>
      <c r="Q1038">
        <f t="shared" ref="Q1038:Q1047" si="365">VALUE(J1038)</f>
        <v>6</v>
      </c>
      <c r="R1038" s="209">
        <f t="shared" si="362"/>
        <v>44835.658032407409</v>
      </c>
      <c r="S1038">
        <f t="shared" si="363"/>
        <v>40</v>
      </c>
    </row>
    <row r="1039" spans="1:19">
      <c r="A1039" s="319">
        <v>44834.660879629628</v>
      </c>
      <c r="B1039" s="21" t="s">
        <v>272</v>
      </c>
      <c r="C1039">
        <v>20</v>
      </c>
      <c r="D1039">
        <v>1.2090000000000001</v>
      </c>
      <c r="E1039">
        <v>0.11600000000000001</v>
      </c>
      <c r="F1039">
        <v>9.6</v>
      </c>
      <c r="G1039">
        <v>70</v>
      </c>
      <c r="H1039">
        <v>447</v>
      </c>
      <c r="I1039" s="18">
        <f t="shared" si="351"/>
        <v>1209</v>
      </c>
      <c r="J1039" t="str">
        <f t="shared" si="358"/>
        <v>05</v>
      </c>
      <c r="K1039" t="str">
        <f t="shared" si="353"/>
        <v>J</v>
      </c>
      <c r="L1039" t="str">
        <f t="shared" si="354"/>
        <v>C</v>
      </c>
      <c r="M1039" t="str">
        <f t="shared" si="352"/>
        <v>06</v>
      </c>
      <c r="N1039" t="str">
        <f t="shared" si="355"/>
        <v>M</v>
      </c>
      <c r="O1039" s="8">
        <f>VLOOKUP(raw!M1039,master!$B$2:$D$17,3,FALSE)</f>
        <v>44785</v>
      </c>
      <c r="P1039">
        <f t="shared" si="346"/>
        <v>7</v>
      </c>
      <c r="Q1039">
        <f t="shared" ref="Q1039" si="366">VALUE(J1039)</f>
        <v>5</v>
      </c>
      <c r="R1039" s="209">
        <f t="shared" si="362"/>
        <v>44835.660879629628</v>
      </c>
      <c r="S1039">
        <f t="shared" si="363"/>
        <v>40</v>
      </c>
    </row>
    <row r="1040" spans="1:19">
      <c r="A1040" s="319">
        <v>44834.663472222222</v>
      </c>
      <c r="B1040" s="21" t="s">
        <v>273</v>
      </c>
      <c r="C1040">
        <v>20</v>
      </c>
      <c r="D1040">
        <v>1.2210000000000001</v>
      </c>
      <c r="E1040">
        <v>0.13600000000000001</v>
      </c>
      <c r="F1040">
        <v>11.1</v>
      </c>
      <c r="G1040">
        <v>60</v>
      </c>
      <c r="H1040">
        <v>447</v>
      </c>
      <c r="I1040" s="18">
        <f t="shared" si="351"/>
        <v>1221</v>
      </c>
      <c r="J1040" t="str">
        <f t="shared" si="358"/>
        <v>04</v>
      </c>
      <c r="K1040" t="str">
        <f t="shared" si="353"/>
        <v>J</v>
      </c>
      <c r="L1040" t="str">
        <f t="shared" si="354"/>
        <v>C</v>
      </c>
      <c r="M1040" t="str">
        <f t="shared" si="352"/>
        <v>06</v>
      </c>
      <c r="N1040" t="str">
        <f t="shared" si="355"/>
        <v>M</v>
      </c>
      <c r="O1040" s="8">
        <f>VLOOKUP(raw!M1040,master!$B$2:$D$17,3,FALSE)</f>
        <v>44785</v>
      </c>
      <c r="P1040">
        <f t="shared" si="346"/>
        <v>7</v>
      </c>
      <c r="Q1040">
        <f t="shared" si="365"/>
        <v>4</v>
      </c>
      <c r="R1040" s="209">
        <f t="shared" si="362"/>
        <v>44835.663472222222</v>
      </c>
      <c r="S1040">
        <f t="shared" si="363"/>
        <v>40</v>
      </c>
    </row>
    <row r="1041" spans="1:19">
      <c r="A1041" s="319">
        <v>44834.666087962964</v>
      </c>
      <c r="B1041" s="21" t="s">
        <v>274</v>
      </c>
      <c r="C1041">
        <v>21</v>
      </c>
      <c r="D1041">
        <v>1.111</v>
      </c>
      <c r="E1041">
        <v>0.11700000000000001</v>
      </c>
      <c r="F1041">
        <v>10.5</v>
      </c>
      <c r="G1041">
        <v>61.9</v>
      </c>
      <c r="H1041">
        <v>464</v>
      </c>
      <c r="I1041" s="18">
        <f t="shared" si="351"/>
        <v>1111</v>
      </c>
      <c r="J1041" t="str">
        <f t="shared" si="358"/>
        <v>03</v>
      </c>
      <c r="K1041" t="str">
        <f t="shared" si="353"/>
        <v>J</v>
      </c>
      <c r="L1041" t="str">
        <f t="shared" si="354"/>
        <v>C</v>
      </c>
      <c r="M1041" t="str">
        <f t="shared" si="352"/>
        <v>06</v>
      </c>
      <c r="N1041" t="str">
        <f t="shared" si="355"/>
        <v>M</v>
      </c>
      <c r="O1041" s="8">
        <f>VLOOKUP(raw!M1041,master!$B$2:$D$17,3,FALSE)</f>
        <v>44785</v>
      </c>
      <c r="P1041">
        <f t="shared" si="346"/>
        <v>7</v>
      </c>
      <c r="Q1041">
        <f t="shared" si="365"/>
        <v>3</v>
      </c>
      <c r="R1041" s="209">
        <f t="shared" si="362"/>
        <v>44835.666087962964</v>
      </c>
      <c r="S1041">
        <f t="shared" si="363"/>
        <v>40</v>
      </c>
    </row>
    <row r="1042" spans="1:19">
      <c r="A1042" s="319">
        <v>44834.669016203705</v>
      </c>
      <c r="B1042" s="21" t="s">
        <v>275</v>
      </c>
      <c r="C1042">
        <v>20</v>
      </c>
      <c r="D1042">
        <v>1.179</v>
      </c>
      <c r="E1042">
        <v>9.0999999999999998E-2</v>
      </c>
      <c r="F1042">
        <v>7.8</v>
      </c>
      <c r="G1042">
        <v>85</v>
      </c>
      <c r="H1042">
        <v>462</v>
      </c>
      <c r="I1042" s="18">
        <f t="shared" si="351"/>
        <v>1179</v>
      </c>
      <c r="J1042" t="str">
        <f t="shared" si="358"/>
        <v>02</v>
      </c>
      <c r="K1042" t="str">
        <f t="shared" si="353"/>
        <v>J</v>
      </c>
      <c r="L1042" t="str">
        <f t="shared" si="354"/>
        <v>C</v>
      </c>
      <c r="M1042" t="str">
        <f t="shared" si="352"/>
        <v>06</v>
      </c>
      <c r="N1042" t="str">
        <f t="shared" si="355"/>
        <v>M</v>
      </c>
      <c r="O1042" s="8">
        <f>VLOOKUP(raw!M1042,master!$B$2:$D$17,3,FALSE)</f>
        <v>44785</v>
      </c>
      <c r="P1042">
        <f t="shared" si="346"/>
        <v>7</v>
      </c>
      <c r="Q1042">
        <f t="shared" si="365"/>
        <v>2</v>
      </c>
      <c r="R1042" s="209">
        <f t="shared" si="362"/>
        <v>44835.669016203705</v>
      </c>
      <c r="S1042">
        <f t="shared" si="363"/>
        <v>40</v>
      </c>
    </row>
    <row r="1043" spans="1:19">
      <c r="A1043" s="319">
        <v>44834.563113425924</v>
      </c>
      <c r="B1043" s="21" t="s">
        <v>505</v>
      </c>
      <c r="C1043">
        <v>60</v>
      </c>
      <c r="D1043">
        <v>0.58399999999999996</v>
      </c>
      <c r="E1043">
        <v>2.9000000000000001E-2</v>
      </c>
      <c r="F1043">
        <v>5</v>
      </c>
      <c r="G1043">
        <v>96.7</v>
      </c>
      <c r="H1043">
        <v>465</v>
      </c>
      <c r="I1043" s="18">
        <f t="shared" si="351"/>
        <v>584</v>
      </c>
      <c r="J1043" t="str">
        <f t="shared" si="358"/>
        <v>16</v>
      </c>
      <c r="K1043" t="str">
        <f t="shared" si="353"/>
        <v>J</v>
      </c>
      <c r="L1043" t="str">
        <f t="shared" si="354"/>
        <v>C</v>
      </c>
      <c r="M1043" t="str">
        <f t="shared" si="352"/>
        <v>16</v>
      </c>
      <c r="N1043" t="str">
        <f t="shared" si="355"/>
        <v>F</v>
      </c>
      <c r="O1043" s="8">
        <f>VLOOKUP(raw!M1043,master!$B$2:$D$17,3,FALSE)</f>
        <v>44799</v>
      </c>
      <c r="P1043">
        <f t="shared" si="346"/>
        <v>5</v>
      </c>
      <c r="Q1043">
        <f t="shared" si="365"/>
        <v>16</v>
      </c>
      <c r="R1043" s="209">
        <f t="shared" si="362"/>
        <v>44835.563113425924</v>
      </c>
      <c r="S1043">
        <f t="shared" si="363"/>
        <v>40</v>
      </c>
    </row>
    <row r="1044" spans="1:19">
      <c r="A1044" s="319">
        <v>44834.569826388892</v>
      </c>
      <c r="B1044" s="21" t="s">
        <v>506</v>
      </c>
      <c r="C1044">
        <v>60</v>
      </c>
      <c r="D1044">
        <v>0.58399999999999996</v>
      </c>
      <c r="E1044">
        <v>3.3000000000000002E-2</v>
      </c>
      <c r="F1044">
        <v>5.7</v>
      </c>
      <c r="G1044">
        <v>95</v>
      </c>
      <c r="H1044">
        <v>500</v>
      </c>
      <c r="I1044" s="18">
        <f t="shared" si="351"/>
        <v>584</v>
      </c>
      <c r="J1044" t="str">
        <f t="shared" si="358"/>
        <v>15</v>
      </c>
      <c r="K1044" t="str">
        <f t="shared" si="353"/>
        <v>J</v>
      </c>
      <c r="L1044" t="str">
        <f t="shared" si="354"/>
        <v>C</v>
      </c>
      <c r="M1044" t="str">
        <f t="shared" si="352"/>
        <v>16</v>
      </c>
      <c r="N1044" t="str">
        <f t="shared" si="355"/>
        <v>F</v>
      </c>
      <c r="O1044" s="8">
        <f>VLOOKUP(raw!M1044,master!$B$2:$D$17,3,FALSE)</f>
        <v>44799</v>
      </c>
      <c r="P1044">
        <f t="shared" si="346"/>
        <v>5</v>
      </c>
      <c r="Q1044">
        <f t="shared" si="365"/>
        <v>15</v>
      </c>
      <c r="R1044" s="209">
        <f t="shared" si="362"/>
        <v>44835.569826388892</v>
      </c>
      <c r="S1044">
        <f t="shared" si="363"/>
        <v>40</v>
      </c>
    </row>
    <row r="1045" spans="1:19">
      <c r="A1045" s="319">
        <v>44834.576805555553</v>
      </c>
      <c r="B1045" s="21" t="s">
        <v>507</v>
      </c>
      <c r="C1045">
        <v>60</v>
      </c>
      <c r="D1045">
        <v>0.59799999999999998</v>
      </c>
      <c r="E1045">
        <v>0.04</v>
      </c>
      <c r="F1045">
        <v>6.7</v>
      </c>
      <c r="G1045">
        <v>90</v>
      </c>
      <c r="H1045">
        <v>404</v>
      </c>
      <c r="I1045" s="18">
        <f t="shared" si="351"/>
        <v>598</v>
      </c>
      <c r="J1045" t="str">
        <f t="shared" si="358"/>
        <v>14</v>
      </c>
      <c r="K1045" t="str">
        <f t="shared" si="353"/>
        <v>J</v>
      </c>
      <c r="L1045" t="str">
        <f t="shared" si="354"/>
        <v>C</v>
      </c>
      <c r="M1045" t="str">
        <f t="shared" si="352"/>
        <v>16</v>
      </c>
      <c r="N1045" t="str">
        <f t="shared" si="355"/>
        <v>F</v>
      </c>
      <c r="O1045" s="8">
        <f>VLOOKUP(raw!M1045,master!$B$2:$D$17,3,FALSE)</f>
        <v>44799</v>
      </c>
      <c r="P1045">
        <f t="shared" si="346"/>
        <v>5</v>
      </c>
      <c r="Q1045">
        <f t="shared" si="365"/>
        <v>14</v>
      </c>
      <c r="R1045" s="209">
        <f t="shared" si="362"/>
        <v>44835.576805555553</v>
      </c>
      <c r="S1045">
        <f t="shared" si="363"/>
        <v>40</v>
      </c>
    </row>
    <row r="1046" spans="1:19">
      <c r="A1046" s="319">
        <v>44834.584722222222</v>
      </c>
      <c r="B1046" s="21" t="s">
        <v>508</v>
      </c>
      <c r="C1046">
        <v>60</v>
      </c>
      <c r="D1046">
        <v>0.59199999999999997</v>
      </c>
      <c r="E1046">
        <v>3.2000000000000001E-2</v>
      </c>
      <c r="F1046">
        <v>5.4</v>
      </c>
      <c r="G1046">
        <v>96.7</v>
      </c>
      <c r="H1046">
        <v>473</v>
      </c>
      <c r="I1046" s="18">
        <f t="shared" si="351"/>
        <v>592</v>
      </c>
      <c r="J1046" t="str">
        <f t="shared" si="358"/>
        <v>13</v>
      </c>
      <c r="K1046" t="str">
        <f t="shared" si="353"/>
        <v>J</v>
      </c>
      <c r="L1046" t="str">
        <f t="shared" si="354"/>
        <v>C</v>
      </c>
      <c r="M1046" t="str">
        <f t="shared" si="352"/>
        <v>16</v>
      </c>
      <c r="N1046" t="str">
        <f t="shared" si="355"/>
        <v>F</v>
      </c>
      <c r="O1046" s="8">
        <f>VLOOKUP(raw!M1046,master!$B$2:$D$17,3,FALSE)</f>
        <v>44799</v>
      </c>
      <c r="P1046">
        <f t="shared" ref="P1046:P1109" si="367">INT((A1046-O1046)/7)</f>
        <v>5</v>
      </c>
      <c r="Q1046">
        <f t="shared" si="365"/>
        <v>13</v>
      </c>
      <c r="R1046" s="209">
        <f t="shared" si="362"/>
        <v>44835.584722222222</v>
      </c>
      <c r="S1046">
        <f t="shared" si="363"/>
        <v>40</v>
      </c>
    </row>
    <row r="1047" spans="1:19">
      <c r="A1047" s="319">
        <v>44834.591932870368</v>
      </c>
      <c r="B1047" s="21" t="s">
        <v>509</v>
      </c>
      <c r="C1047">
        <v>60</v>
      </c>
      <c r="D1047">
        <v>0.59</v>
      </c>
      <c r="E1047">
        <v>3.5000000000000003E-2</v>
      </c>
      <c r="F1047">
        <v>6</v>
      </c>
      <c r="G1047">
        <v>91.7</v>
      </c>
      <c r="H1047">
        <v>462</v>
      </c>
      <c r="I1047" s="18">
        <f t="shared" si="351"/>
        <v>590</v>
      </c>
      <c r="J1047" t="str">
        <f t="shared" si="358"/>
        <v>12</v>
      </c>
      <c r="K1047" t="str">
        <f t="shared" si="353"/>
        <v>J</v>
      </c>
      <c r="L1047" t="str">
        <f t="shared" si="354"/>
        <v>C</v>
      </c>
      <c r="M1047" t="str">
        <f t="shared" si="352"/>
        <v>16</v>
      </c>
      <c r="N1047" t="str">
        <f t="shared" si="355"/>
        <v>F</v>
      </c>
      <c r="O1047" s="8">
        <f>VLOOKUP(raw!M1047,master!$B$2:$D$17,3,FALSE)</f>
        <v>44799</v>
      </c>
      <c r="P1047">
        <f t="shared" si="367"/>
        <v>5</v>
      </c>
      <c r="Q1047">
        <f t="shared" si="365"/>
        <v>12</v>
      </c>
      <c r="R1047" s="209">
        <f t="shared" si="362"/>
        <v>44835.591932870368</v>
      </c>
      <c r="S1047">
        <f t="shared" si="363"/>
        <v>40</v>
      </c>
    </row>
    <row r="1048" spans="1:19">
      <c r="A1048" s="319">
        <v>44834.599050925928</v>
      </c>
      <c r="B1048" s="21" t="s">
        <v>510</v>
      </c>
      <c r="C1048">
        <v>61</v>
      </c>
      <c r="D1048">
        <v>0.59699999999999998</v>
      </c>
      <c r="E1048">
        <v>3.5000000000000003E-2</v>
      </c>
      <c r="F1048">
        <v>5.8</v>
      </c>
      <c r="G1048">
        <v>95.1</v>
      </c>
      <c r="H1048">
        <v>338</v>
      </c>
      <c r="I1048" s="18">
        <f t="shared" si="351"/>
        <v>597</v>
      </c>
      <c r="J1048" t="str">
        <f t="shared" si="358"/>
        <v>11</v>
      </c>
      <c r="K1048" t="str">
        <f t="shared" si="353"/>
        <v>J</v>
      </c>
      <c r="L1048" t="str">
        <f t="shared" si="354"/>
        <v>C</v>
      </c>
      <c r="M1048" t="str">
        <f t="shared" si="352"/>
        <v>16</v>
      </c>
      <c r="N1048" t="str">
        <f t="shared" si="355"/>
        <v>F</v>
      </c>
      <c r="O1048" s="8">
        <f>VLOOKUP(raw!M1048,master!$B$2:$D$17,3,FALSE)</f>
        <v>44799</v>
      </c>
      <c r="P1048">
        <f t="shared" si="367"/>
        <v>5</v>
      </c>
      <c r="Q1048">
        <f t="shared" ref="Q1048:Q1057" si="368">VALUE(J1048)</f>
        <v>11</v>
      </c>
      <c r="R1048" s="209">
        <f t="shared" si="362"/>
        <v>44835.599050925928</v>
      </c>
      <c r="S1048">
        <f t="shared" si="363"/>
        <v>40</v>
      </c>
    </row>
    <row r="1049" spans="1:19">
      <c r="A1049" s="319">
        <v>44834.608472222222</v>
      </c>
      <c r="B1049" s="21" t="s">
        <v>512</v>
      </c>
      <c r="C1049">
        <v>60</v>
      </c>
      <c r="D1049">
        <v>0.60099999999999998</v>
      </c>
      <c r="E1049">
        <v>4.2999999999999997E-2</v>
      </c>
      <c r="F1049">
        <v>7.1</v>
      </c>
      <c r="G1049">
        <v>95</v>
      </c>
      <c r="H1049">
        <v>367</v>
      </c>
      <c r="I1049" s="18">
        <f t="shared" si="351"/>
        <v>601</v>
      </c>
      <c r="J1049" t="str">
        <f t="shared" si="358"/>
        <v>10</v>
      </c>
      <c r="K1049" t="str">
        <f t="shared" si="353"/>
        <v>J</v>
      </c>
      <c r="L1049" t="str">
        <f t="shared" si="354"/>
        <v>C</v>
      </c>
      <c r="M1049" t="str">
        <f t="shared" si="352"/>
        <v>16</v>
      </c>
      <c r="N1049" t="str">
        <f t="shared" si="355"/>
        <v>F</v>
      </c>
      <c r="O1049" s="8">
        <f>VLOOKUP(raw!M1049,master!$B$2:$D$17,3,FALSE)</f>
        <v>44799</v>
      </c>
      <c r="P1049">
        <f t="shared" si="367"/>
        <v>5</v>
      </c>
      <c r="Q1049">
        <f t="shared" ref="Q1049" si="369">VALUE(J1049)</f>
        <v>10</v>
      </c>
      <c r="R1049" s="209">
        <f t="shared" si="362"/>
        <v>44835.608472222222</v>
      </c>
      <c r="S1049">
        <f t="shared" si="363"/>
        <v>40</v>
      </c>
    </row>
    <row r="1050" spans="1:19">
      <c r="A1050" s="319">
        <v>44834.617002314815</v>
      </c>
      <c r="B1050" s="21" t="s">
        <v>511</v>
      </c>
      <c r="C1050">
        <v>60</v>
      </c>
      <c r="D1050">
        <v>0.66500000000000004</v>
      </c>
      <c r="E1050">
        <v>4.9000000000000002E-2</v>
      </c>
      <c r="F1050">
        <v>7.3</v>
      </c>
      <c r="G1050">
        <v>88.3</v>
      </c>
      <c r="H1050">
        <v>367</v>
      </c>
      <c r="I1050" s="18">
        <f t="shared" si="351"/>
        <v>665</v>
      </c>
      <c r="J1050" t="str">
        <f t="shared" si="358"/>
        <v>09</v>
      </c>
      <c r="K1050" t="str">
        <f t="shared" si="353"/>
        <v>J</v>
      </c>
      <c r="L1050" t="str">
        <f t="shared" si="354"/>
        <v>C</v>
      </c>
      <c r="M1050" t="str">
        <f t="shared" si="352"/>
        <v>16</v>
      </c>
      <c r="N1050" t="str">
        <f t="shared" si="355"/>
        <v>F</v>
      </c>
      <c r="O1050" s="8">
        <f>VLOOKUP(raw!M1050,master!$B$2:$D$17,3,FALSE)</f>
        <v>44799</v>
      </c>
      <c r="P1050">
        <f t="shared" si="367"/>
        <v>5</v>
      </c>
      <c r="Q1050">
        <f t="shared" si="368"/>
        <v>9</v>
      </c>
      <c r="R1050" s="209">
        <f t="shared" si="362"/>
        <v>44835.617002314815</v>
      </c>
      <c r="S1050">
        <f t="shared" si="363"/>
        <v>40</v>
      </c>
    </row>
    <row r="1051" spans="1:19">
      <c r="A1051" s="319">
        <v>44834.626030092593</v>
      </c>
      <c r="B1051" s="21" t="s">
        <v>513</v>
      </c>
      <c r="C1051">
        <v>60</v>
      </c>
      <c r="D1051">
        <v>0.67</v>
      </c>
      <c r="E1051">
        <v>4.2999999999999997E-2</v>
      </c>
      <c r="F1051">
        <v>6.4</v>
      </c>
      <c r="G1051">
        <v>91.7</v>
      </c>
      <c r="H1051">
        <v>457</v>
      </c>
      <c r="I1051" s="18">
        <f t="shared" si="351"/>
        <v>670</v>
      </c>
      <c r="J1051" t="str">
        <f t="shared" si="358"/>
        <v>08</v>
      </c>
      <c r="K1051" t="str">
        <f t="shared" si="353"/>
        <v>J</v>
      </c>
      <c r="L1051" t="str">
        <f t="shared" si="354"/>
        <v>C</v>
      </c>
      <c r="M1051" t="str">
        <f t="shared" si="352"/>
        <v>16</v>
      </c>
      <c r="N1051" t="str">
        <f t="shared" si="355"/>
        <v>F</v>
      </c>
      <c r="O1051" s="8">
        <f>VLOOKUP(raw!M1051,master!$B$2:$D$17,3,FALSE)</f>
        <v>44799</v>
      </c>
      <c r="P1051">
        <f t="shared" si="367"/>
        <v>5</v>
      </c>
      <c r="Q1051">
        <f t="shared" si="368"/>
        <v>8</v>
      </c>
      <c r="R1051" s="209">
        <f t="shared" si="362"/>
        <v>44835.626030092593</v>
      </c>
      <c r="S1051">
        <f t="shared" si="363"/>
        <v>40</v>
      </c>
    </row>
    <row r="1052" spans="1:19">
      <c r="A1052" s="319">
        <v>44834.633090277777</v>
      </c>
      <c r="B1052" s="21" t="s">
        <v>514</v>
      </c>
      <c r="C1052">
        <v>60</v>
      </c>
      <c r="D1052">
        <v>0.67100000000000004</v>
      </c>
      <c r="E1052">
        <v>5.5E-2</v>
      </c>
      <c r="F1052">
        <v>8.1999999999999993</v>
      </c>
      <c r="G1052">
        <v>86.7</v>
      </c>
      <c r="H1052">
        <v>399</v>
      </c>
      <c r="I1052" s="18">
        <f t="shared" si="351"/>
        <v>671</v>
      </c>
      <c r="J1052" t="str">
        <f t="shared" si="358"/>
        <v>07</v>
      </c>
      <c r="K1052" t="str">
        <f t="shared" si="353"/>
        <v>J</v>
      </c>
      <c r="L1052" t="str">
        <f t="shared" si="354"/>
        <v>C</v>
      </c>
      <c r="M1052" t="str">
        <f t="shared" si="352"/>
        <v>16</v>
      </c>
      <c r="N1052" t="str">
        <f t="shared" si="355"/>
        <v>F</v>
      </c>
      <c r="O1052" s="8">
        <f>VLOOKUP(raw!M1052,master!$B$2:$D$17,3,FALSE)</f>
        <v>44799</v>
      </c>
      <c r="P1052">
        <f t="shared" si="367"/>
        <v>5</v>
      </c>
      <c r="Q1052">
        <f t="shared" si="368"/>
        <v>7</v>
      </c>
      <c r="R1052" s="209">
        <f t="shared" si="362"/>
        <v>44835.633090277777</v>
      </c>
      <c r="S1052">
        <f t="shared" si="363"/>
        <v>40</v>
      </c>
    </row>
    <row r="1053" spans="1:19">
      <c r="A1053" s="319">
        <v>44834.641296296293</v>
      </c>
      <c r="B1053" s="21" t="s">
        <v>515</v>
      </c>
      <c r="C1053">
        <v>60</v>
      </c>
      <c r="D1053">
        <v>0.58899999999999997</v>
      </c>
      <c r="E1053">
        <v>3.3000000000000002E-2</v>
      </c>
      <c r="F1053">
        <v>5.7</v>
      </c>
      <c r="G1053">
        <v>88.3</v>
      </c>
      <c r="H1053">
        <v>523</v>
      </c>
      <c r="I1053" s="18">
        <f t="shared" si="351"/>
        <v>589</v>
      </c>
      <c r="J1053" t="str">
        <f t="shared" si="358"/>
        <v>06</v>
      </c>
      <c r="K1053" t="str">
        <f t="shared" si="353"/>
        <v>J</v>
      </c>
      <c r="L1053" t="str">
        <f t="shared" si="354"/>
        <v>C</v>
      </c>
      <c r="M1053" t="str">
        <f t="shared" si="352"/>
        <v>16</v>
      </c>
      <c r="N1053" t="str">
        <f t="shared" si="355"/>
        <v>F</v>
      </c>
      <c r="O1053" s="8">
        <f>VLOOKUP(raw!M1053,master!$B$2:$D$17,3,FALSE)</f>
        <v>44799</v>
      </c>
      <c r="P1053">
        <f t="shared" si="367"/>
        <v>5</v>
      </c>
      <c r="Q1053">
        <f t="shared" si="368"/>
        <v>6</v>
      </c>
      <c r="R1053" s="209">
        <f t="shared" si="362"/>
        <v>44835.641296296293</v>
      </c>
      <c r="S1053">
        <f t="shared" si="363"/>
        <v>40</v>
      </c>
    </row>
    <row r="1054" spans="1:19">
      <c r="A1054" s="319">
        <v>44834.647534722222</v>
      </c>
      <c r="B1054" s="21" t="s">
        <v>516</v>
      </c>
      <c r="C1054">
        <v>59</v>
      </c>
      <c r="D1054">
        <v>0.52800000000000002</v>
      </c>
      <c r="E1054">
        <v>3.2000000000000001E-2</v>
      </c>
      <c r="F1054">
        <v>6</v>
      </c>
      <c r="G1054">
        <v>91.5</v>
      </c>
      <c r="H1054">
        <v>404</v>
      </c>
      <c r="I1054" s="18">
        <f t="shared" si="351"/>
        <v>528</v>
      </c>
      <c r="J1054" t="str">
        <f t="shared" si="358"/>
        <v>05</v>
      </c>
      <c r="K1054" t="str">
        <f t="shared" si="353"/>
        <v>J</v>
      </c>
      <c r="L1054" t="str">
        <f t="shared" si="354"/>
        <v>C</v>
      </c>
      <c r="M1054" t="str">
        <f t="shared" si="352"/>
        <v>16</v>
      </c>
      <c r="N1054" t="str">
        <f t="shared" si="355"/>
        <v>F</v>
      </c>
      <c r="O1054" s="8">
        <f>VLOOKUP(raw!M1054,master!$B$2:$D$17,3,FALSE)</f>
        <v>44799</v>
      </c>
      <c r="P1054">
        <f t="shared" si="367"/>
        <v>5</v>
      </c>
      <c r="Q1054">
        <f t="shared" si="368"/>
        <v>5</v>
      </c>
      <c r="R1054" s="209">
        <f t="shared" si="362"/>
        <v>44835.647534722222</v>
      </c>
      <c r="S1054">
        <f t="shared" si="363"/>
        <v>40</v>
      </c>
    </row>
    <row r="1055" spans="1:19">
      <c r="A1055" s="319">
        <v>44834.655555555553</v>
      </c>
      <c r="B1055" s="21" t="s">
        <v>517</v>
      </c>
      <c r="C1055">
        <v>60</v>
      </c>
      <c r="D1055">
        <v>0.52500000000000002</v>
      </c>
      <c r="E1055">
        <v>2.8000000000000001E-2</v>
      </c>
      <c r="F1055">
        <v>5.3</v>
      </c>
      <c r="G1055">
        <v>93.3</v>
      </c>
      <c r="H1055">
        <v>397</v>
      </c>
      <c r="I1055" s="18">
        <f t="shared" si="351"/>
        <v>525</v>
      </c>
      <c r="J1055" t="str">
        <f t="shared" si="358"/>
        <v>04</v>
      </c>
      <c r="K1055" t="str">
        <f t="shared" si="353"/>
        <v>J</v>
      </c>
      <c r="L1055" t="str">
        <f t="shared" si="354"/>
        <v>C</v>
      </c>
      <c r="M1055" t="str">
        <f t="shared" si="352"/>
        <v>16</v>
      </c>
      <c r="N1055" t="str">
        <f t="shared" si="355"/>
        <v>F</v>
      </c>
      <c r="O1055" s="8">
        <f>VLOOKUP(raw!M1055,master!$B$2:$D$17,3,FALSE)</f>
        <v>44799</v>
      </c>
      <c r="P1055">
        <f t="shared" si="367"/>
        <v>5</v>
      </c>
      <c r="Q1055">
        <f t="shared" si="368"/>
        <v>4</v>
      </c>
      <c r="R1055" s="209">
        <f t="shared" si="362"/>
        <v>44835.655555555553</v>
      </c>
      <c r="S1055">
        <f t="shared" si="363"/>
        <v>40</v>
      </c>
    </row>
    <row r="1056" spans="1:19">
      <c r="A1056" s="319">
        <v>44834.6637962963</v>
      </c>
      <c r="B1056" s="21" t="s">
        <v>518</v>
      </c>
      <c r="C1056">
        <v>60</v>
      </c>
      <c r="D1056">
        <v>0.51900000000000002</v>
      </c>
      <c r="E1056">
        <v>2.4E-2</v>
      </c>
      <c r="F1056">
        <v>4.7</v>
      </c>
      <c r="G1056">
        <v>95</v>
      </c>
      <c r="H1056">
        <v>351</v>
      </c>
      <c r="I1056" s="18">
        <f t="shared" si="351"/>
        <v>519</v>
      </c>
      <c r="J1056" t="str">
        <f t="shared" si="358"/>
        <v>03</v>
      </c>
      <c r="K1056" t="str">
        <f t="shared" si="353"/>
        <v>J</v>
      </c>
      <c r="L1056" t="str">
        <f t="shared" si="354"/>
        <v>C</v>
      </c>
      <c r="M1056" t="str">
        <f t="shared" si="352"/>
        <v>16</v>
      </c>
      <c r="N1056" t="str">
        <f t="shared" si="355"/>
        <v>F</v>
      </c>
      <c r="O1056" s="8">
        <f>VLOOKUP(raw!M1056,master!$B$2:$D$17,3,FALSE)</f>
        <v>44799</v>
      </c>
      <c r="P1056">
        <f t="shared" si="367"/>
        <v>5</v>
      </c>
      <c r="Q1056">
        <f t="shared" si="368"/>
        <v>3</v>
      </c>
      <c r="R1056" s="209">
        <f t="shared" si="362"/>
        <v>44835.6637962963</v>
      </c>
      <c r="S1056">
        <f t="shared" si="363"/>
        <v>40</v>
      </c>
    </row>
    <row r="1057" spans="1:19">
      <c r="A1057" s="319">
        <v>44834.672511574077</v>
      </c>
      <c r="B1057" s="21" t="s">
        <v>520</v>
      </c>
      <c r="C1057">
        <v>60</v>
      </c>
      <c r="D1057">
        <v>0.51600000000000001</v>
      </c>
      <c r="E1057">
        <v>3.2000000000000001E-2</v>
      </c>
      <c r="F1057">
        <v>6.3</v>
      </c>
      <c r="G1057">
        <v>90</v>
      </c>
      <c r="H1057">
        <v>473</v>
      </c>
      <c r="I1057" s="18">
        <f t="shared" si="351"/>
        <v>516</v>
      </c>
      <c r="J1057" t="str">
        <f t="shared" si="358"/>
        <v>02</v>
      </c>
      <c r="K1057" t="str">
        <f t="shared" si="353"/>
        <v>J</v>
      </c>
      <c r="L1057" t="str">
        <f t="shared" si="354"/>
        <v>C</v>
      </c>
      <c r="M1057" t="str">
        <f t="shared" si="352"/>
        <v>16</v>
      </c>
      <c r="N1057" t="str">
        <f t="shared" si="355"/>
        <v>F</v>
      </c>
      <c r="O1057" s="8">
        <f>VLOOKUP(raw!M1057,master!$B$2:$D$17,3,FALSE)</f>
        <v>44799</v>
      </c>
      <c r="P1057">
        <f t="shared" si="367"/>
        <v>5</v>
      </c>
      <c r="Q1057">
        <f t="shared" si="368"/>
        <v>2</v>
      </c>
      <c r="R1057" s="209">
        <f t="shared" si="362"/>
        <v>44835.672511574077</v>
      </c>
      <c r="S1057">
        <f t="shared" si="363"/>
        <v>40</v>
      </c>
    </row>
    <row r="1058" spans="1:19">
      <c r="A1058" s="319">
        <v>44834.67900462963</v>
      </c>
      <c r="B1058" s="21" t="s">
        <v>519</v>
      </c>
      <c r="C1058">
        <v>60</v>
      </c>
      <c r="D1058">
        <v>0.53100000000000003</v>
      </c>
      <c r="E1058">
        <v>2.9000000000000001E-2</v>
      </c>
      <c r="F1058">
        <v>5.5</v>
      </c>
      <c r="G1058">
        <v>95</v>
      </c>
      <c r="H1058">
        <v>384</v>
      </c>
      <c r="I1058" s="18">
        <f t="shared" si="351"/>
        <v>531</v>
      </c>
      <c r="J1058" t="str">
        <f t="shared" si="358"/>
        <v>01</v>
      </c>
      <c r="K1058" t="str">
        <f t="shared" si="353"/>
        <v>J</v>
      </c>
      <c r="L1058" t="str">
        <f t="shared" si="354"/>
        <v>C</v>
      </c>
      <c r="M1058" t="str">
        <f t="shared" si="352"/>
        <v>16</v>
      </c>
      <c r="N1058" t="str">
        <f t="shared" si="355"/>
        <v>F</v>
      </c>
      <c r="O1058" s="8">
        <f>VLOOKUP(raw!M1058,master!$B$2:$D$17,3,FALSE)</f>
        <v>44799</v>
      </c>
      <c r="P1058">
        <f t="shared" si="367"/>
        <v>5</v>
      </c>
      <c r="Q1058">
        <f t="shared" ref="Q1058:Q1067" si="370">VALUE(J1058)</f>
        <v>1</v>
      </c>
      <c r="R1058" s="209">
        <f t="shared" si="362"/>
        <v>44835.67900462963</v>
      </c>
      <c r="S1058">
        <f t="shared" si="363"/>
        <v>40</v>
      </c>
    </row>
    <row r="1059" spans="1:19">
      <c r="A1059" s="319">
        <v>44834.547222222223</v>
      </c>
      <c r="B1059" s="21" t="s">
        <v>529</v>
      </c>
      <c r="C1059">
        <v>20</v>
      </c>
      <c r="D1059">
        <v>0.70299999999999996</v>
      </c>
      <c r="E1059">
        <v>5.7000000000000002E-2</v>
      </c>
      <c r="F1059">
        <v>8.1</v>
      </c>
      <c r="G1059">
        <v>85</v>
      </c>
      <c r="H1059">
        <v>402</v>
      </c>
      <c r="I1059" s="18">
        <f t="shared" si="351"/>
        <v>703</v>
      </c>
      <c r="J1059" t="str">
        <f t="shared" si="358"/>
        <v>01</v>
      </c>
      <c r="K1059" t="str">
        <f t="shared" si="353"/>
        <v>J</v>
      </c>
      <c r="L1059" t="str">
        <f t="shared" si="354"/>
        <v>C</v>
      </c>
      <c r="M1059" t="str">
        <f t="shared" si="352"/>
        <v>16</v>
      </c>
      <c r="N1059" t="str">
        <f t="shared" si="355"/>
        <v>M</v>
      </c>
      <c r="O1059" s="8">
        <f>VLOOKUP(raw!M1059,master!$B$2:$D$17,3,FALSE)</f>
        <v>44799</v>
      </c>
      <c r="P1059">
        <f t="shared" si="367"/>
        <v>5</v>
      </c>
      <c r="Q1059">
        <f t="shared" ref="Q1059" si="371">VALUE(J1059)</f>
        <v>1</v>
      </c>
      <c r="R1059" s="209">
        <f t="shared" si="362"/>
        <v>44835.547222222223</v>
      </c>
      <c r="S1059">
        <f t="shared" si="363"/>
        <v>40</v>
      </c>
    </row>
    <row r="1060" spans="1:19">
      <c r="A1060" s="319">
        <v>44834.549837962964</v>
      </c>
      <c r="B1060" s="21" t="s">
        <v>530</v>
      </c>
      <c r="C1060">
        <v>20</v>
      </c>
      <c r="D1060">
        <v>0.71699999999999997</v>
      </c>
      <c r="E1060">
        <v>5.2999999999999999E-2</v>
      </c>
      <c r="F1060">
        <v>7.4</v>
      </c>
      <c r="G1060">
        <v>85</v>
      </c>
      <c r="H1060">
        <v>393</v>
      </c>
      <c r="I1060" s="18">
        <f t="shared" si="351"/>
        <v>717</v>
      </c>
      <c r="J1060" t="str">
        <f t="shared" si="358"/>
        <v>02</v>
      </c>
      <c r="K1060" t="str">
        <f t="shared" si="353"/>
        <v>J</v>
      </c>
      <c r="L1060" t="str">
        <f t="shared" si="354"/>
        <v>C</v>
      </c>
      <c r="M1060" t="str">
        <f t="shared" si="352"/>
        <v>16</v>
      </c>
      <c r="N1060" t="str">
        <f t="shared" si="355"/>
        <v>M</v>
      </c>
      <c r="O1060" s="8">
        <f>VLOOKUP(raw!M1060,master!$B$2:$D$17,3,FALSE)</f>
        <v>44799</v>
      </c>
      <c r="P1060">
        <f t="shared" si="367"/>
        <v>5</v>
      </c>
      <c r="Q1060">
        <f t="shared" si="370"/>
        <v>2</v>
      </c>
      <c r="R1060" s="209">
        <f t="shared" si="362"/>
        <v>44835.549837962964</v>
      </c>
      <c r="S1060">
        <f t="shared" si="363"/>
        <v>40</v>
      </c>
    </row>
    <row r="1061" spans="1:19">
      <c r="A1061" s="319">
        <v>44834.552615740744</v>
      </c>
      <c r="B1061" s="21" t="s">
        <v>503</v>
      </c>
      <c r="C1061">
        <v>20</v>
      </c>
      <c r="D1061">
        <v>0.84499999999999997</v>
      </c>
      <c r="E1061">
        <v>5.2999999999999999E-2</v>
      </c>
      <c r="F1061">
        <v>6.2</v>
      </c>
      <c r="G1061">
        <v>85</v>
      </c>
      <c r="H1061">
        <v>398</v>
      </c>
      <c r="I1061" s="18">
        <f t="shared" si="351"/>
        <v>845</v>
      </c>
      <c r="J1061" t="str">
        <f t="shared" si="358"/>
        <v>03</v>
      </c>
      <c r="K1061" t="str">
        <f t="shared" si="353"/>
        <v>J</v>
      </c>
      <c r="L1061" t="str">
        <f t="shared" si="354"/>
        <v>C</v>
      </c>
      <c r="M1061" t="str">
        <f t="shared" si="352"/>
        <v>16</v>
      </c>
      <c r="N1061" t="str">
        <f t="shared" si="355"/>
        <v>M</v>
      </c>
      <c r="O1061" s="8">
        <f>VLOOKUP(raw!M1061,master!$B$2:$D$17,3,FALSE)</f>
        <v>44799</v>
      </c>
      <c r="P1061">
        <f t="shared" si="367"/>
        <v>5</v>
      </c>
      <c r="Q1061">
        <f t="shared" si="370"/>
        <v>3</v>
      </c>
      <c r="R1061" s="209">
        <f t="shared" si="362"/>
        <v>44835.552615740744</v>
      </c>
      <c r="S1061">
        <f t="shared" si="363"/>
        <v>40</v>
      </c>
    </row>
    <row r="1062" spans="1:19">
      <c r="A1062" s="319">
        <v>44834.555474537039</v>
      </c>
      <c r="B1062" s="21" t="s">
        <v>504</v>
      </c>
      <c r="C1062">
        <v>20</v>
      </c>
      <c r="D1062">
        <v>0.88300000000000001</v>
      </c>
      <c r="E1062">
        <v>5.0999999999999997E-2</v>
      </c>
      <c r="F1062">
        <v>5.7</v>
      </c>
      <c r="G1062">
        <v>95</v>
      </c>
      <c r="H1062">
        <v>350</v>
      </c>
      <c r="I1062" s="18">
        <f t="shared" si="351"/>
        <v>883</v>
      </c>
      <c r="J1062" t="str">
        <f t="shared" si="358"/>
        <v>04</v>
      </c>
      <c r="K1062" t="str">
        <f t="shared" si="353"/>
        <v>J</v>
      </c>
      <c r="L1062" t="str">
        <f t="shared" si="354"/>
        <v>C</v>
      </c>
      <c r="M1062" t="str">
        <f t="shared" si="352"/>
        <v>16</v>
      </c>
      <c r="N1062" t="str">
        <f t="shared" si="355"/>
        <v>M</v>
      </c>
      <c r="O1062" s="8">
        <f>VLOOKUP(raw!M1062,master!$B$2:$D$17,3,FALSE)</f>
        <v>44799</v>
      </c>
      <c r="P1062">
        <f t="shared" si="367"/>
        <v>5</v>
      </c>
      <c r="Q1062">
        <f t="shared" si="370"/>
        <v>4</v>
      </c>
      <c r="R1062" s="209">
        <f t="shared" si="362"/>
        <v>44835.555474537039</v>
      </c>
      <c r="S1062">
        <f t="shared" si="363"/>
        <v>40</v>
      </c>
    </row>
    <row r="1063" spans="1:19">
      <c r="A1063" s="319">
        <v>44834.558599537035</v>
      </c>
      <c r="B1063" s="21" t="s">
        <v>531</v>
      </c>
      <c r="C1063">
        <v>20</v>
      </c>
      <c r="D1063">
        <v>0.94899999999999995</v>
      </c>
      <c r="E1063">
        <v>4.8000000000000001E-2</v>
      </c>
      <c r="F1063">
        <v>5.0999999999999996</v>
      </c>
      <c r="G1063">
        <v>95</v>
      </c>
      <c r="H1063">
        <v>344</v>
      </c>
      <c r="I1063" s="18">
        <f t="shared" si="351"/>
        <v>949</v>
      </c>
      <c r="J1063" t="str">
        <f t="shared" si="358"/>
        <v>05</v>
      </c>
      <c r="K1063" t="str">
        <f t="shared" si="353"/>
        <v>J</v>
      </c>
      <c r="L1063" t="str">
        <f t="shared" si="354"/>
        <v>C</v>
      </c>
      <c r="M1063" t="str">
        <f t="shared" si="352"/>
        <v>16</v>
      </c>
      <c r="N1063" t="str">
        <f t="shared" si="355"/>
        <v>M</v>
      </c>
      <c r="O1063" s="8">
        <f>VLOOKUP(raw!M1063,master!$B$2:$D$17,3,FALSE)</f>
        <v>44799</v>
      </c>
      <c r="P1063">
        <f t="shared" si="367"/>
        <v>5</v>
      </c>
      <c r="Q1063">
        <f t="shared" si="370"/>
        <v>5</v>
      </c>
      <c r="R1063" s="209">
        <f t="shared" si="362"/>
        <v>44835.558599537035</v>
      </c>
      <c r="S1063">
        <f t="shared" si="363"/>
        <v>40</v>
      </c>
    </row>
    <row r="1064" spans="1:19">
      <c r="A1064" s="319">
        <v>44834.364444444444</v>
      </c>
      <c r="B1064" s="21" t="s">
        <v>487</v>
      </c>
      <c r="C1064">
        <v>60</v>
      </c>
      <c r="D1064">
        <v>0.60599999999999998</v>
      </c>
      <c r="E1064">
        <v>4.5999999999999999E-2</v>
      </c>
      <c r="F1064">
        <v>7.6</v>
      </c>
      <c r="G1064">
        <v>91.7</v>
      </c>
      <c r="H1064">
        <v>368</v>
      </c>
      <c r="I1064" s="18">
        <f t="shared" si="351"/>
        <v>606</v>
      </c>
      <c r="J1064" t="str">
        <f t="shared" si="358"/>
        <v>16</v>
      </c>
      <c r="K1064" t="str">
        <f t="shared" si="353"/>
        <v>J</v>
      </c>
      <c r="L1064" t="str">
        <f t="shared" si="354"/>
        <v>C</v>
      </c>
      <c r="M1064" t="str">
        <f t="shared" si="352"/>
        <v>15</v>
      </c>
      <c r="N1064" t="str">
        <f t="shared" si="355"/>
        <v>F</v>
      </c>
      <c r="O1064" s="8">
        <f>VLOOKUP(raw!M1064,master!$B$2:$D$17,3,FALSE)</f>
        <v>44799</v>
      </c>
      <c r="P1064">
        <f t="shared" si="367"/>
        <v>5</v>
      </c>
      <c r="Q1064">
        <f t="shared" si="370"/>
        <v>16</v>
      </c>
      <c r="R1064" s="209">
        <f t="shared" si="362"/>
        <v>44835.364444444444</v>
      </c>
      <c r="S1064">
        <f t="shared" si="363"/>
        <v>40</v>
      </c>
    </row>
    <row r="1065" spans="1:19">
      <c r="A1065" s="319">
        <v>44834.372870370367</v>
      </c>
      <c r="B1065" s="21" t="s">
        <v>488</v>
      </c>
      <c r="C1065">
        <v>60</v>
      </c>
      <c r="D1065">
        <v>0.60499999999999998</v>
      </c>
      <c r="E1065">
        <v>3.6999999999999998E-2</v>
      </c>
      <c r="F1065">
        <v>6.1</v>
      </c>
      <c r="G1065">
        <v>93.3</v>
      </c>
      <c r="H1065">
        <v>375</v>
      </c>
      <c r="I1065" s="18">
        <f t="shared" ref="I1065:I1128" si="372">D1065*1000</f>
        <v>605</v>
      </c>
      <c r="J1065" t="str">
        <f t="shared" si="358"/>
        <v>15</v>
      </c>
      <c r="K1065" t="str">
        <f t="shared" si="353"/>
        <v>J</v>
      </c>
      <c r="L1065" t="str">
        <f t="shared" si="354"/>
        <v>C</v>
      </c>
      <c r="M1065" t="str">
        <f t="shared" si="352"/>
        <v>15</v>
      </c>
      <c r="N1065" t="str">
        <f t="shared" si="355"/>
        <v>F</v>
      </c>
      <c r="O1065" s="8">
        <f>VLOOKUP(raw!M1065,master!$B$2:$D$17,3,FALSE)</f>
        <v>44799</v>
      </c>
      <c r="P1065">
        <f t="shared" si="367"/>
        <v>5</v>
      </c>
      <c r="Q1065">
        <f t="shared" si="370"/>
        <v>15</v>
      </c>
      <c r="R1065" s="209">
        <f t="shared" si="362"/>
        <v>44835.372870370367</v>
      </c>
      <c r="S1065">
        <f t="shared" si="363"/>
        <v>40</v>
      </c>
    </row>
    <row r="1066" spans="1:19">
      <c r="A1066" s="319">
        <v>44834.381608796299</v>
      </c>
      <c r="B1066" s="21" t="s">
        <v>489</v>
      </c>
      <c r="C1066">
        <v>60</v>
      </c>
      <c r="D1066">
        <v>0.624</v>
      </c>
      <c r="E1066">
        <v>0.04</v>
      </c>
      <c r="F1066">
        <v>6.4</v>
      </c>
      <c r="G1066">
        <v>88.3</v>
      </c>
      <c r="H1066">
        <v>346</v>
      </c>
      <c r="I1066" s="18">
        <f t="shared" si="372"/>
        <v>624</v>
      </c>
      <c r="J1066" t="str">
        <f t="shared" si="358"/>
        <v>14</v>
      </c>
      <c r="K1066" t="str">
        <f t="shared" si="353"/>
        <v>J</v>
      </c>
      <c r="L1066" t="str">
        <f t="shared" si="354"/>
        <v>C</v>
      </c>
      <c r="M1066" t="str">
        <f t="shared" si="352"/>
        <v>15</v>
      </c>
      <c r="N1066" t="str">
        <f t="shared" si="355"/>
        <v>F</v>
      </c>
      <c r="O1066" s="8">
        <f>VLOOKUP(raw!M1066,master!$B$2:$D$17,3,FALSE)</f>
        <v>44799</v>
      </c>
      <c r="P1066">
        <f t="shared" si="367"/>
        <v>5</v>
      </c>
      <c r="Q1066">
        <f t="shared" si="370"/>
        <v>14</v>
      </c>
      <c r="R1066" s="209">
        <f t="shared" si="362"/>
        <v>44835.381608796299</v>
      </c>
      <c r="S1066">
        <f t="shared" si="363"/>
        <v>40</v>
      </c>
    </row>
    <row r="1067" spans="1:19">
      <c r="A1067" s="319">
        <v>44834.390868055554</v>
      </c>
      <c r="B1067" s="21" t="s">
        <v>490</v>
      </c>
      <c r="C1067">
        <v>60</v>
      </c>
      <c r="D1067">
        <v>0.61</v>
      </c>
      <c r="E1067">
        <v>3.6999999999999998E-2</v>
      </c>
      <c r="F1067">
        <v>6</v>
      </c>
      <c r="G1067">
        <v>91.7</v>
      </c>
      <c r="H1067">
        <v>388</v>
      </c>
      <c r="I1067" s="18">
        <f t="shared" si="372"/>
        <v>610</v>
      </c>
      <c r="J1067" t="str">
        <f t="shared" si="358"/>
        <v>13</v>
      </c>
      <c r="K1067" t="str">
        <f t="shared" si="353"/>
        <v>J</v>
      </c>
      <c r="L1067" t="str">
        <f t="shared" si="354"/>
        <v>C</v>
      </c>
      <c r="M1067" t="str">
        <f t="shared" ref="M1067:M1130" si="373">MID(B1067,3,2)</f>
        <v>15</v>
      </c>
      <c r="N1067" t="str">
        <f t="shared" si="355"/>
        <v>F</v>
      </c>
      <c r="O1067" s="8">
        <f>VLOOKUP(raw!M1067,master!$B$2:$D$17,3,FALSE)</f>
        <v>44799</v>
      </c>
      <c r="P1067">
        <f t="shared" si="367"/>
        <v>5</v>
      </c>
      <c r="Q1067">
        <f t="shared" si="370"/>
        <v>13</v>
      </c>
      <c r="R1067" s="209">
        <f t="shared" si="362"/>
        <v>44835.390868055554</v>
      </c>
      <c r="S1067">
        <f t="shared" si="363"/>
        <v>40</v>
      </c>
    </row>
    <row r="1068" spans="1:19">
      <c r="A1068" s="319">
        <v>44834.400335648148</v>
      </c>
      <c r="B1068" s="21" t="s">
        <v>491</v>
      </c>
      <c r="C1068">
        <v>60</v>
      </c>
      <c r="D1068">
        <v>0.63200000000000001</v>
      </c>
      <c r="E1068">
        <v>0.04</v>
      </c>
      <c r="F1068">
        <v>6.4</v>
      </c>
      <c r="G1068">
        <v>91.7</v>
      </c>
      <c r="H1068">
        <v>377</v>
      </c>
      <c r="I1068" s="18">
        <f t="shared" si="372"/>
        <v>632</v>
      </c>
      <c r="J1068" t="str">
        <f t="shared" si="358"/>
        <v>12</v>
      </c>
      <c r="K1068" t="str">
        <f t="shared" si="353"/>
        <v>J</v>
      </c>
      <c r="L1068" t="str">
        <f t="shared" si="354"/>
        <v>C</v>
      </c>
      <c r="M1068" t="str">
        <f t="shared" si="373"/>
        <v>15</v>
      </c>
      <c r="N1068" t="str">
        <f t="shared" si="355"/>
        <v>F</v>
      </c>
      <c r="O1068" s="8">
        <f>VLOOKUP(raw!M1068,master!$B$2:$D$17,3,FALSE)</f>
        <v>44799</v>
      </c>
      <c r="P1068">
        <f t="shared" si="367"/>
        <v>5</v>
      </c>
      <c r="Q1068">
        <f t="shared" ref="Q1068:Q1138" si="374">VALUE(J1068)</f>
        <v>12</v>
      </c>
      <c r="R1068" s="209">
        <f t="shared" si="362"/>
        <v>44835.400335648148</v>
      </c>
      <c r="S1068">
        <f t="shared" si="363"/>
        <v>40</v>
      </c>
    </row>
    <row r="1069" spans="1:19">
      <c r="A1069" s="319">
        <v>44834.408935185187</v>
      </c>
      <c r="B1069" s="21" t="s">
        <v>492</v>
      </c>
      <c r="C1069">
        <v>60</v>
      </c>
      <c r="D1069">
        <v>0.61</v>
      </c>
      <c r="E1069">
        <v>0.04</v>
      </c>
      <c r="F1069">
        <v>6.6</v>
      </c>
      <c r="G1069">
        <v>86.7</v>
      </c>
      <c r="H1069">
        <v>434</v>
      </c>
      <c r="I1069" s="18">
        <f t="shared" si="372"/>
        <v>610</v>
      </c>
      <c r="J1069" t="str">
        <f t="shared" si="358"/>
        <v>11</v>
      </c>
      <c r="K1069" t="str">
        <f t="shared" si="353"/>
        <v>J</v>
      </c>
      <c r="L1069" t="str">
        <f t="shared" si="354"/>
        <v>C</v>
      </c>
      <c r="M1069" t="str">
        <f t="shared" si="373"/>
        <v>15</v>
      </c>
      <c r="N1069" t="str">
        <f t="shared" si="355"/>
        <v>F</v>
      </c>
      <c r="O1069" s="8">
        <f>VLOOKUP(raw!M1069,master!$B$2:$D$17,3,FALSE)</f>
        <v>44799</v>
      </c>
      <c r="P1069">
        <f t="shared" si="367"/>
        <v>5</v>
      </c>
      <c r="Q1069">
        <f t="shared" ref="Q1069" si="375">VALUE(J1069)</f>
        <v>11</v>
      </c>
      <c r="R1069" s="209">
        <f t="shared" si="362"/>
        <v>44835.408935185187</v>
      </c>
      <c r="S1069">
        <f t="shared" si="363"/>
        <v>40</v>
      </c>
    </row>
    <row r="1070" spans="1:19">
      <c r="A1070" s="319">
        <v>44834.416898148149</v>
      </c>
      <c r="B1070" s="21" t="s">
        <v>493</v>
      </c>
      <c r="C1070">
        <v>60</v>
      </c>
      <c r="D1070">
        <v>0.59599999999999997</v>
      </c>
      <c r="E1070">
        <v>0.04</v>
      </c>
      <c r="F1070">
        <v>6.7</v>
      </c>
      <c r="G1070">
        <v>91.7</v>
      </c>
      <c r="H1070">
        <v>384</v>
      </c>
      <c r="I1070" s="18">
        <f t="shared" si="372"/>
        <v>596</v>
      </c>
      <c r="J1070" t="str">
        <f t="shared" si="358"/>
        <v>10</v>
      </c>
      <c r="K1070" t="str">
        <f t="shared" ref="K1070:K1133" si="376">LEFT(B1070,1)</f>
        <v>J</v>
      </c>
      <c r="L1070" t="str">
        <f t="shared" ref="L1070:L1133" si="377">MID(B1070,2,1)</f>
        <v>C</v>
      </c>
      <c r="M1070" t="str">
        <f t="shared" si="373"/>
        <v>15</v>
      </c>
      <c r="N1070" t="str">
        <f t="shared" ref="N1070:N1133" si="378">MID(B1070,5,1)</f>
        <v>F</v>
      </c>
      <c r="O1070" s="8">
        <f>VLOOKUP(raw!M1070,master!$B$2:$D$17,3,FALSE)</f>
        <v>44799</v>
      </c>
      <c r="P1070">
        <f t="shared" si="367"/>
        <v>5</v>
      </c>
      <c r="Q1070">
        <f t="shared" si="374"/>
        <v>10</v>
      </c>
      <c r="R1070" s="209">
        <f t="shared" si="362"/>
        <v>44835.416898148149</v>
      </c>
      <c r="S1070">
        <f t="shared" si="363"/>
        <v>40</v>
      </c>
    </row>
    <row r="1071" spans="1:19">
      <c r="A1071" s="319">
        <v>44834.425451388888</v>
      </c>
      <c r="B1071" s="21" t="s">
        <v>494</v>
      </c>
      <c r="C1071">
        <v>60</v>
      </c>
      <c r="D1071">
        <v>0.63100000000000001</v>
      </c>
      <c r="E1071">
        <v>5.3999999999999999E-2</v>
      </c>
      <c r="F1071">
        <v>8.5</v>
      </c>
      <c r="G1071">
        <v>75</v>
      </c>
      <c r="H1071">
        <v>438</v>
      </c>
      <c r="I1071" s="18">
        <f t="shared" si="372"/>
        <v>631</v>
      </c>
      <c r="J1071" t="str">
        <f t="shared" si="358"/>
        <v>09</v>
      </c>
      <c r="K1071" t="str">
        <f t="shared" si="376"/>
        <v>J</v>
      </c>
      <c r="L1071" t="str">
        <f t="shared" si="377"/>
        <v>C</v>
      </c>
      <c r="M1071" t="str">
        <f t="shared" si="373"/>
        <v>15</v>
      </c>
      <c r="N1071" t="str">
        <f t="shared" si="378"/>
        <v>F</v>
      </c>
      <c r="O1071" s="8">
        <f>VLOOKUP(raw!M1071,master!$B$2:$D$17,3,FALSE)</f>
        <v>44799</v>
      </c>
      <c r="P1071">
        <f t="shared" si="367"/>
        <v>5</v>
      </c>
      <c r="Q1071">
        <f t="shared" si="374"/>
        <v>9</v>
      </c>
      <c r="R1071" s="209">
        <f t="shared" si="362"/>
        <v>44835.425451388888</v>
      </c>
      <c r="S1071">
        <f t="shared" si="363"/>
        <v>40</v>
      </c>
    </row>
    <row r="1072" spans="1:19">
      <c r="A1072" s="319">
        <v>44834.433553240742</v>
      </c>
      <c r="B1072" s="21" t="s">
        <v>495</v>
      </c>
      <c r="C1072">
        <v>60</v>
      </c>
      <c r="D1072">
        <v>0.70099999999999996</v>
      </c>
      <c r="E1072">
        <v>4.5999999999999999E-2</v>
      </c>
      <c r="F1072">
        <v>6.6</v>
      </c>
      <c r="G1072">
        <v>91.7</v>
      </c>
      <c r="H1072">
        <v>452</v>
      </c>
      <c r="I1072" s="18">
        <f t="shared" si="372"/>
        <v>701</v>
      </c>
      <c r="J1072" t="str">
        <f t="shared" si="358"/>
        <v>08</v>
      </c>
      <c r="K1072" t="str">
        <f t="shared" si="376"/>
        <v>J</v>
      </c>
      <c r="L1072" t="str">
        <f t="shared" si="377"/>
        <v>C</v>
      </c>
      <c r="M1072" t="str">
        <f t="shared" si="373"/>
        <v>15</v>
      </c>
      <c r="N1072" t="str">
        <f t="shared" si="378"/>
        <v>F</v>
      </c>
      <c r="O1072" s="8">
        <f>VLOOKUP(raw!M1072,master!$B$2:$D$17,3,FALSE)</f>
        <v>44799</v>
      </c>
      <c r="P1072">
        <f t="shared" si="367"/>
        <v>5</v>
      </c>
      <c r="Q1072">
        <f t="shared" si="374"/>
        <v>8</v>
      </c>
      <c r="R1072" s="209">
        <f t="shared" si="362"/>
        <v>44835.433553240742</v>
      </c>
      <c r="S1072">
        <f t="shared" si="363"/>
        <v>40</v>
      </c>
    </row>
    <row r="1073" spans="1:19">
      <c r="A1073" s="319">
        <v>44834.44121527778</v>
      </c>
      <c r="B1073" s="21" t="s">
        <v>497</v>
      </c>
      <c r="C1073">
        <v>60</v>
      </c>
      <c r="D1073">
        <v>0.68600000000000005</v>
      </c>
      <c r="E1073">
        <v>3.9E-2</v>
      </c>
      <c r="F1073">
        <v>5.7</v>
      </c>
      <c r="G1073">
        <v>91.7</v>
      </c>
      <c r="H1073">
        <v>370</v>
      </c>
      <c r="I1073" s="18">
        <f t="shared" si="372"/>
        <v>686</v>
      </c>
      <c r="J1073" t="str">
        <f t="shared" si="358"/>
        <v>07</v>
      </c>
      <c r="K1073" t="str">
        <f t="shared" si="376"/>
        <v>J</v>
      </c>
      <c r="L1073" t="str">
        <f t="shared" si="377"/>
        <v>C</v>
      </c>
      <c r="M1073" t="str">
        <f t="shared" si="373"/>
        <v>15</v>
      </c>
      <c r="N1073" t="str">
        <f t="shared" si="378"/>
        <v>F</v>
      </c>
      <c r="O1073" s="8">
        <f>VLOOKUP(raw!M1073,master!$B$2:$D$17,3,FALSE)</f>
        <v>44799</v>
      </c>
      <c r="P1073">
        <f t="shared" si="367"/>
        <v>5</v>
      </c>
      <c r="Q1073">
        <f t="shared" si="374"/>
        <v>7</v>
      </c>
      <c r="R1073" s="209">
        <f t="shared" si="362"/>
        <v>44835.44121527778</v>
      </c>
      <c r="S1073">
        <f t="shared" si="363"/>
        <v>40</v>
      </c>
    </row>
    <row r="1074" spans="1:19">
      <c r="A1074" s="319">
        <v>44834.450243055559</v>
      </c>
      <c r="B1074" s="21" t="s">
        <v>496</v>
      </c>
      <c r="C1074">
        <v>60</v>
      </c>
      <c r="D1074">
        <v>0.53200000000000003</v>
      </c>
      <c r="E1074">
        <v>3.4000000000000002E-2</v>
      </c>
      <c r="F1074">
        <v>6.4</v>
      </c>
      <c r="G1074">
        <v>90</v>
      </c>
      <c r="H1074">
        <v>387</v>
      </c>
      <c r="I1074" s="18">
        <f t="shared" si="372"/>
        <v>532</v>
      </c>
      <c r="J1074" t="str">
        <f t="shared" si="358"/>
        <v>06</v>
      </c>
      <c r="K1074" t="str">
        <f t="shared" si="376"/>
        <v>J</v>
      </c>
      <c r="L1074" t="str">
        <f t="shared" si="377"/>
        <v>C</v>
      </c>
      <c r="M1074" t="str">
        <f t="shared" si="373"/>
        <v>15</v>
      </c>
      <c r="N1074" t="str">
        <f t="shared" si="378"/>
        <v>F</v>
      </c>
      <c r="O1074" s="8">
        <f>VLOOKUP(raw!M1074,master!$B$2:$D$17,3,FALSE)</f>
        <v>44799</v>
      </c>
      <c r="P1074">
        <f t="shared" si="367"/>
        <v>5</v>
      </c>
      <c r="Q1074">
        <f t="shared" si="374"/>
        <v>6</v>
      </c>
      <c r="R1074" s="209">
        <f t="shared" si="362"/>
        <v>44835.450243055559</v>
      </c>
      <c r="S1074">
        <f t="shared" si="363"/>
        <v>40</v>
      </c>
    </row>
    <row r="1075" spans="1:19">
      <c r="A1075" s="319">
        <v>44834.458773148152</v>
      </c>
      <c r="B1075" s="21" t="s">
        <v>498</v>
      </c>
      <c r="C1075">
        <v>60</v>
      </c>
      <c r="D1075">
        <v>0.53800000000000003</v>
      </c>
      <c r="E1075">
        <v>3.1E-2</v>
      </c>
      <c r="F1075">
        <v>5.9</v>
      </c>
      <c r="G1075">
        <v>91.7</v>
      </c>
      <c r="H1075">
        <v>409</v>
      </c>
      <c r="I1075" s="18">
        <f t="shared" si="372"/>
        <v>538</v>
      </c>
      <c r="J1075" t="str">
        <f t="shared" si="358"/>
        <v>05</v>
      </c>
      <c r="K1075" t="str">
        <f t="shared" si="376"/>
        <v>J</v>
      </c>
      <c r="L1075" t="str">
        <f t="shared" si="377"/>
        <v>C</v>
      </c>
      <c r="M1075" t="str">
        <f t="shared" si="373"/>
        <v>15</v>
      </c>
      <c r="N1075" t="str">
        <f t="shared" si="378"/>
        <v>F</v>
      </c>
      <c r="O1075" s="8">
        <f>VLOOKUP(raw!M1075,master!$B$2:$D$17,3,FALSE)</f>
        <v>44799</v>
      </c>
      <c r="P1075">
        <f t="shared" si="367"/>
        <v>5</v>
      </c>
      <c r="Q1075">
        <f t="shared" si="374"/>
        <v>5</v>
      </c>
      <c r="R1075" s="209">
        <f t="shared" si="362"/>
        <v>44835.458773148152</v>
      </c>
      <c r="S1075">
        <f t="shared" si="363"/>
        <v>40</v>
      </c>
    </row>
    <row r="1076" spans="1:19">
      <c r="A1076" s="319">
        <v>44834.466874999998</v>
      </c>
      <c r="B1076" s="21" t="s">
        <v>499</v>
      </c>
      <c r="C1076">
        <v>60</v>
      </c>
      <c r="D1076">
        <v>0.54500000000000004</v>
      </c>
      <c r="E1076">
        <v>4.2999999999999997E-2</v>
      </c>
      <c r="F1076">
        <v>7.9</v>
      </c>
      <c r="G1076">
        <v>80</v>
      </c>
      <c r="H1076">
        <v>403</v>
      </c>
      <c r="I1076" s="18">
        <f t="shared" si="372"/>
        <v>545</v>
      </c>
      <c r="J1076" t="str">
        <f t="shared" si="358"/>
        <v>04</v>
      </c>
      <c r="K1076" t="str">
        <f t="shared" si="376"/>
        <v>J</v>
      </c>
      <c r="L1076" t="str">
        <f t="shared" si="377"/>
        <v>C</v>
      </c>
      <c r="M1076" t="str">
        <f t="shared" si="373"/>
        <v>15</v>
      </c>
      <c r="N1076" t="str">
        <f t="shared" si="378"/>
        <v>F</v>
      </c>
      <c r="O1076" s="8">
        <f>VLOOKUP(raw!M1076,master!$B$2:$D$17,3,FALSE)</f>
        <v>44799</v>
      </c>
      <c r="P1076">
        <f t="shared" si="367"/>
        <v>5</v>
      </c>
      <c r="Q1076">
        <f t="shared" si="374"/>
        <v>4</v>
      </c>
      <c r="R1076" s="209">
        <f t="shared" si="362"/>
        <v>44835.466874999998</v>
      </c>
      <c r="S1076">
        <f t="shared" si="363"/>
        <v>40</v>
      </c>
    </row>
    <row r="1077" spans="1:19">
      <c r="A1077" s="319">
        <v>44834.475312499999</v>
      </c>
      <c r="B1077" s="21" t="s">
        <v>500</v>
      </c>
      <c r="C1077">
        <v>61</v>
      </c>
      <c r="D1077">
        <v>0.53600000000000003</v>
      </c>
      <c r="E1077">
        <v>3.4000000000000002E-2</v>
      </c>
      <c r="F1077">
        <v>6.3</v>
      </c>
      <c r="G1077">
        <v>88.5</v>
      </c>
      <c r="H1077">
        <v>286</v>
      </c>
      <c r="I1077" s="18">
        <f t="shared" si="372"/>
        <v>536</v>
      </c>
      <c r="J1077" t="str">
        <f t="shared" si="358"/>
        <v>03</v>
      </c>
      <c r="K1077" t="str">
        <f t="shared" si="376"/>
        <v>J</v>
      </c>
      <c r="L1077" t="str">
        <f t="shared" si="377"/>
        <v>C</v>
      </c>
      <c r="M1077" t="str">
        <f t="shared" si="373"/>
        <v>15</v>
      </c>
      <c r="N1077" t="str">
        <f t="shared" si="378"/>
        <v>F</v>
      </c>
      <c r="O1077" s="8">
        <f>VLOOKUP(raw!M1077,master!$B$2:$D$17,3,FALSE)</f>
        <v>44799</v>
      </c>
      <c r="P1077">
        <f t="shared" si="367"/>
        <v>5</v>
      </c>
      <c r="Q1077">
        <f t="shared" si="374"/>
        <v>3</v>
      </c>
      <c r="R1077" s="209">
        <f t="shared" si="362"/>
        <v>44835.475312499999</v>
      </c>
      <c r="S1077">
        <f t="shared" si="363"/>
        <v>40</v>
      </c>
    </row>
    <row r="1078" spans="1:19">
      <c r="A1078" s="319">
        <v>44834.486319444448</v>
      </c>
      <c r="B1078" s="21" t="s">
        <v>501</v>
      </c>
      <c r="C1078">
        <v>60</v>
      </c>
      <c r="D1078">
        <v>0.54900000000000004</v>
      </c>
      <c r="E1078">
        <v>0.03</v>
      </c>
      <c r="F1078">
        <v>5.5</v>
      </c>
      <c r="G1078">
        <v>93.3</v>
      </c>
      <c r="H1078">
        <v>429</v>
      </c>
      <c r="I1078" s="18">
        <f t="shared" si="372"/>
        <v>549</v>
      </c>
      <c r="J1078" t="str">
        <f t="shared" si="358"/>
        <v>02</v>
      </c>
      <c r="K1078" t="str">
        <f t="shared" si="376"/>
        <v>J</v>
      </c>
      <c r="L1078" t="str">
        <f t="shared" si="377"/>
        <v>C</v>
      </c>
      <c r="M1078" t="str">
        <f t="shared" si="373"/>
        <v>15</v>
      </c>
      <c r="N1078" t="str">
        <f t="shared" si="378"/>
        <v>F</v>
      </c>
      <c r="O1078" s="8">
        <f>VLOOKUP(raw!M1078,master!$B$2:$D$17,3,FALSE)</f>
        <v>44799</v>
      </c>
      <c r="P1078">
        <f t="shared" si="367"/>
        <v>5</v>
      </c>
      <c r="Q1078">
        <f t="shared" si="374"/>
        <v>2</v>
      </c>
      <c r="R1078" s="209">
        <f t="shared" si="362"/>
        <v>44835.486319444448</v>
      </c>
      <c r="S1078">
        <f t="shared" si="363"/>
        <v>40</v>
      </c>
    </row>
    <row r="1079" spans="1:19">
      <c r="A1079" s="319">
        <v>44834.493530092594</v>
      </c>
      <c r="B1079" s="21" t="s">
        <v>502</v>
      </c>
      <c r="C1079">
        <v>60</v>
      </c>
      <c r="D1079">
        <v>0.46800000000000003</v>
      </c>
      <c r="E1079">
        <v>2.9000000000000001E-2</v>
      </c>
      <c r="F1079">
        <v>6.2</v>
      </c>
      <c r="G1079">
        <v>91.7</v>
      </c>
      <c r="H1079">
        <v>429</v>
      </c>
      <c r="I1079" s="18">
        <f t="shared" si="372"/>
        <v>468</v>
      </c>
      <c r="J1079" t="str">
        <f t="shared" si="358"/>
        <v>01</v>
      </c>
      <c r="K1079" t="str">
        <f t="shared" si="376"/>
        <v>J</v>
      </c>
      <c r="L1079" t="str">
        <f t="shared" si="377"/>
        <v>C</v>
      </c>
      <c r="M1079" t="str">
        <f t="shared" si="373"/>
        <v>15</v>
      </c>
      <c r="N1079" t="str">
        <f t="shared" si="378"/>
        <v>F</v>
      </c>
      <c r="O1079" s="8">
        <f>VLOOKUP(raw!M1079,master!$B$2:$D$17,3,FALSE)</f>
        <v>44799</v>
      </c>
      <c r="P1079">
        <f t="shared" si="367"/>
        <v>5</v>
      </c>
      <c r="Q1079">
        <f t="shared" ref="Q1079" si="379">VALUE(J1079)</f>
        <v>1</v>
      </c>
      <c r="R1079" s="209">
        <f t="shared" si="362"/>
        <v>44835.493530092594</v>
      </c>
      <c r="S1079">
        <f t="shared" si="363"/>
        <v>40</v>
      </c>
    </row>
    <row r="1080" spans="1:19">
      <c r="A1080" s="319">
        <v>44834.343877314815</v>
      </c>
      <c r="B1080" s="21" t="s">
        <v>482</v>
      </c>
      <c r="C1080">
        <v>20</v>
      </c>
      <c r="D1080">
        <v>0.70499999999999996</v>
      </c>
      <c r="E1080">
        <v>5.8999999999999997E-2</v>
      </c>
      <c r="F1080">
        <v>8.3000000000000007</v>
      </c>
      <c r="G1080">
        <v>80</v>
      </c>
      <c r="H1080">
        <v>360</v>
      </c>
      <c r="I1080" s="18">
        <f t="shared" si="372"/>
        <v>705</v>
      </c>
      <c r="J1080" t="str">
        <f t="shared" si="358"/>
        <v>02</v>
      </c>
      <c r="K1080" t="str">
        <f t="shared" si="376"/>
        <v>J</v>
      </c>
      <c r="L1080" t="str">
        <f t="shared" si="377"/>
        <v>C</v>
      </c>
      <c r="M1080" t="str">
        <f t="shared" si="373"/>
        <v>15</v>
      </c>
      <c r="N1080" t="str">
        <f t="shared" si="378"/>
        <v>M</v>
      </c>
      <c r="O1080" s="8">
        <f>VLOOKUP(raw!M1080,master!$B$2:$D$17,3,FALSE)</f>
        <v>44799</v>
      </c>
      <c r="P1080">
        <f t="shared" si="367"/>
        <v>5</v>
      </c>
      <c r="Q1080">
        <f t="shared" si="374"/>
        <v>2</v>
      </c>
      <c r="R1080" s="209">
        <f t="shared" si="362"/>
        <v>44835.343877314815</v>
      </c>
      <c r="S1080">
        <f t="shared" si="363"/>
        <v>40</v>
      </c>
    </row>
    <row r="1081" spans="1:19">
      <c r="A1081" s="319">
        <v>44834.346898148149</v>
      </c>
      <c r="B1081" s="21" t="s">
        <v>483</v>
      </c>
      <c r="C1081">
        <v>20</v>
      </c>
      <c r="D1081">
        <v>0.67300000000000004</v>
      </c>
      <c r="E1081">
        <v>7.2999999999999995E-2</v>
      </c>
      <c r="F1081">
        <v>10.9</v>
      </c>
      <c r="G1081">
        <v>65</v>
      </c>
      <c r="H1081">
        <v>391</v>
      </c>
      <c r="I1081" s="18">
        <f t="shared" si="372"/>
        <v>673</v>
      </c>
      <c r="J1081" t="str">
        <f t="shared" ref="J1081:J1144" si="380">RIGHT(B1081,2)</f>
        <v>03</v>
      </c>
      <c r="K1081" t="str">
        <f t="shared" si="376"/>
        <v>J</v>
      </c>
      <c r="L1081" t="str">
        <f t="shared" si="377"/>
        <v>C</v>
      </c>
      <c r="M1081" t="str">
        <f t="shared" si="373"/>
        <v>15</v>
      </c>
      <c r="N1081" t="str">
        <f t="shared" si="378"/>
        <v>M</v>
      </c>
      <c r="O1081" s="8">
        <f>VLOOKUP(raw!M1081,master!$B$2:$D$17,3,FALSE)</f>
        <v>44799</v>
      </c>
      <c r="P1081">
        <f t="shared" si="367"/>
        <v>5</v>
      </c>
      <c r="Q1081">
        <f t="shared" si="374"/>
        <v>3</v>
      </c>
      <c r="R1081" s="209">
        <f t="shared" si="362"/>
        <v>44835.346898148149</v>
      </c>
      <c r="S1081">
        <f t="shared" si="363"/>
        <v>40</v>
      </c>
    </row>
    <row r="1082" spans="1:19">
      <c r="A1082" s="319">
        <v>44834.349849537037</v>
      </c>
      <c r="B1082" s="21" t="s">
        <v>484</v>
      </c>
      <c r="C1082">
        <v>20</v>
      </c>
      <c r="D1082">
        <v>0.80900000000000005</v>
      </c>
      <c r="E1082">
        <v>5.6000000000000001E-2</v>
      </c>
      <c r="F1082">
        <v>7</v>
      </c>
      <c r="G1082">
        <v>90</v>
      </c>
      <c r="H1082">
        <v>296</v>
      </c>
      <c r="I1082" s="18">
        <f t="shared" si="372"/>
        <v>809</v>
      </c>
      <c r="J1082" t="str">
        <f t="shared" si="380"/>
        <v>04</v>
      </c>
      <c r="K1082" t="str">
        <f t="shared" si="376"/>
        <v>J</v>
      </c>
      <c r="L1082" t="str">
        <f t="shared" si="377"/>
        <v>C</v>
      </c>
      <c r="M1082" t="str">
        <f t="shared" si="373"/>
        <v>15</v>
      </c>
      <c r="N1082" t="str">
        <f t="shared" si="378"/>
        <v>M</v>
      </c>
      <c r="O1082" s="8">
        <f>VLOOKUP(raw!M1082,master!$B$2:$D$17,3,FALSE)</f>
        <v>44799</v>
      </c>
      <c r="P1082">
        <f t="shared" si="367"/>
        <v>5</v>
      </c>
      <c r="Q1082">
        <f t="shared" si="374"/>
        <v>4</v>
      </c>
      <c r="R1082" s="209">
        <f t="shared" si="362"/>
        <v>44835.349849537037</v>
      </c>
      <c r="S1082">
        <f t="shared" si="363"/>
        <v>40</v>
      </c>
    </row>
    <row r="1083" spans="1:19">
      <c r="A1083" s="319">
        <v>44834.353460648148</v>
      </c>
      <c r="B1083" s="21" t="s">
        <v>485</v>
      </c>
      <c r="C1083">
        <v>20</v>
      </c>
      <c r="D1083">
        <v>0.73</v>
      </c>
      <c r="E1083">
        <v>5.1999999999999998E-2</v>
      </c>
      <c r="F1083">
        <v>7.1</v>
      </c>
      <c r="G1083">
        <v>80</v>
      </c>
      <c r="H1083">
        <v>348</v>
      </c>
      <c r="I1083" s="18">
        <f t="shared" si="372"/>
        <v>730</v>
      </c>
      <c r="J1083" t="str">
        <f t="shared" si="380"/>
        <v>05</v>
      </c>
      <c r="K1083" t="str">
        <f t="shared" si="376"/>
        <v>J</v>
      </c>
      <c r="L1083" t="str">
        <f t="shared" si="377"/>
        <v>C</v>
      </c>
      <c r="M1083" t="str">
        <f t="shared" si="373"/>
        <v>15</v>
      </c>
      <c r="N1083" t="str">
        <f t="shared" si="378"/>
        <v>M</v>
      </c>
      <c r="O1083" s="8">
        <f>VLOOKUP(raw!M1083,master!$B$2:$D$17,3,FALSE)</f>
        <v>44799</v>
      </c>
      <c r="P1083">
        <f t="shared" si="367"/>
        <v>5</v>
      </c>
      <c r="Q1083">
        <f t="shared" si="374"/>
        <v>5</v>
      </c>
      <c r="R1083" s="209">
        <f t="shared" si="362"/>
        <v>44835.353460648148</v>
      </c>
      <c r="S1083">
        <f t="shared" si="363"/>
        <v>40</v>
      </c>
    </row>
    <row r="1084" spans="1:19">
      <c r="A1084" s="319">
        <v>44834.356504629628</v>
      </c>
      <c r="B1084" s="21" t="s">
        <v>486</v>
      </c>
      <c r="C1084">
        <v>20</v>
      </c>
      <c r="D1084">
        <v>0.86299999999999999</v>
      </c>
      <c r="E1084">
        <v>0.10299999999999999</v>
      </c>
      <c r="F1084">
        <v>12</v>
      </c>
      <c r="G1084">
        <v>55</v>
      </c>
      <c r="H1084">
        <v>327</v>
      </c>
      <c r="I1084" s="18">
        <f t="shared" si="372"/>
        <v>863</v>
      </c>
      <c r="J1084" t="str">
        <f t="shared" si="380"/>
        <v>06</v>
      </c>
      <c r="K1084" t="str">
        <f t="shared" si="376"/>
        <v>J</v>
      </c>
      <c r="L1084" t="str">
        <f t="shared" si="377"/>
        <v>C</v>
      </c>
      <c r="M1084" t="str">
        <f t="shared" si="373"/>
        <v>15</v>
      </c>
      <c r="N1084" t="str">
        <f t="shared" si="378"/>
        <v>M</v>
      </c>
      <c r="O1084" s="8">
        <f>VLOOKUP(raw!M1084,master!$B$2:$D$17,3,FALSE)</f>
        <v>44799</v>
      </c>
      <c r="P1084">
        <f t="shared" si="367"/>
        <v>5</v>
      </c>
      <c r="Q1084">
        <f t="shared" si="374"/>
        <v>6</v>
      </c>
      <c r="R1084" s="209">
        <f t="shared" si="362"/>
        <v>44835.356504629628</v>
      </c>
      <c r="S1084">
        <f t="shared" si="363"/>
        <v>40</v>
      </c>
    </row>
    <row r="1085" spans="1:19">
      <c r="A1085" s="319">
        <v>44834.359652777777</v>
      </c>
      <c r="B1085" s="21" t="s">
        <v>532</v>
      </c>
      <c r="C1085">
        <v>20</v>
      </c>
      <c r="D1085">
        <v>0.81299999999999994</v>
      </c>
      <c r="E1085">
        <v>4.9000000000000002E-2</v>
      </c>
      <c r="F1085">
        <v>6</v>
      </c>
      <c r="G1085">
        <v>90</v>
      </c>
      <c r="H1085">
        <v>344</v>
      </c>
      <c r="I1085" s="18">
        <f t="shared" si="372"/>
        <v>813</v>
      </c>
      <c r="J1085" t="str">
        <f t="shared" si="380"/>
        <v>07</v>
      </c>
      <c r="K1085" t="str">
        <f t="shared" si="376"/>
        <v>J</v>
      </c>
      <c r="L1085" t="str">
        <f t="shared" si="377"/>
        <v>C</v>
      </c>
      <c r="M1085" t="str">
        <f t="shared" si="373"/>
        <v>15</v>
      </c>
      <c r="N1085" t="str">
        <f t="shared" si="378"/>
        <v>M</v>
      </c>
      <c r="O1085" s="8">
        <f>VLOOKUP(raw!M1085,master!$B$2:$D$17,3,FALSE)</f>
        <v>44799</v>
      </c>
      <c r="P1085">
        <f t="shared" si="367"/>
        <v>5</v>
      </c>
      <c r="Q1085">
        <f t="shared" si="374"/>
        <v>7</v>
      </c>
      <c r="R1085" s="209">
        <f t="shared" si="362"/>
        <v>44835.359652777777</v>
      </c>
      <c r="S1085">
        <f t="shared" si="363"/>
        <v>40</v>
      </c>
    </row>
    <row r="1086" spans="1:19">
      <c r="A1086" s="319">
        <v>44835.363819444443</v>
      </c>
      <c r="B1086" s="21" t="s">
        <v>399</v>
      </c>
      <c r="C1086">
        <v>60</v>
      </c>
      <c r="D1086">
        <v>0.84299999999999997</v>
      </c>
      <c r="E1086">
        <v>6.4000000000000001E-2</v>
      </c>
      <c r="F1086">
        <v>7.6</v>
      </c>
      <c r="G1086">
        <v>80</v>
      </c>
      <c r="H1086">
        <v>517</v>
      </c>
      <c r="I1086" s="18">
        <f t="shared" si="372"/>
        <v>843</v>
      </c>
      <c r="J1086" t="str">
        <f t="shared" si="380"/>
        <v>16</v>
      </c>
      <c r="K1086" t="str">
        <f t="shared" si="376"/>
        <v>J</v>
      </c>
      <c r="L1086" t="str">
        <f t="shared" si="377"/>
        <v>C</v>
      </c>
      <c r="M1086" t="str">
        <f t="shared" si="373"/>
        <v>05</v>
      </c>
      <c r="N1086" t="str">
        <f t="shared" si="378"/>
        <v>F</v>
      </c>
      <c r="O1086" s="8">
        <f>VLOOKUP(raw!M1086,master!$B$2:$D$17,3,FALSE)</f>
        <v>44785</v>
      </c>
      <c r="P1086">
        <f t="shared" si="367"/>
        <v>7</v>
      </c>
      <c r="Q1086">
        <f t="shared" si="374"/>
        <v>16</v>
      </c>
      <c r="R1086" s="209">
        <f t="shared" si="362"/>
        <v>44835.363819444443</v>
      </c>
      <c r="S1086">
        <f t="shared" si="363"/>
        <v>40</v>
      </c>
    </row>
    <row r="1087" spans="1:19">
      <c r="A1087" s="319">
        <v>44835.370092592595</v>
      </c>
      <c r="B1087" s="21" t="s">
        <v>400</v>
      </c>
      <c r="C1087">
        <v>60</v>
      </c>
      <c r="D1087">
        <v>0.82499999999999996</v>
      </c>
      <c r="E1087">
        <v>7.2999999999999995E-2</v>
      </c>
      <c r="F1087">
        <v>8.8000000000000007</v>
      </c>
      <c r="G1087">
        <v>71.7</v>
      </c>
      <c r="H1087">
        <v>537</v>
      </c>
      <c r="I1087" s="18">
        <f t="shared" si="372"/>
        <v>825</v>
      </c>
      <c r="J1087" t="str">
        <f t="shared" si="380"/>
        <v>15</v>
      </c>
      <c r="K1087" t="str">
        <f t="shared" si="376"/>
        <v>J</v>
      </c>
      <c r="L1087" t="str">
        <f t="shared" si="377"/>
        <v>C</v>
      </c>
      <c r="M1087" t="str">
        <f t="shared" si="373"/>
        <v>05</v>
      </c>
      <c r="N1087" t="str">
        <f t="shared" si="378"/>
        <v>F</v>
      </c>
      <c r="O1087" s="8">
        <f>VLOOKUP(raw!M1087,master!$B$2:$D$17,3,FALSE)</f>
        <v>44785</v>
      </c>
      <c r="P1087">
        <f t="shared" si="367"/>
        <v>7</v>
      </c>
      <c r="Q1087">
        <f t="shared" si="374"/>
        <v>15</v>
      </c>
      <c r="R1087" s="209">
        <f t="shared" si="362"/>
        <v>44835.370092592595</v>
      </c>
      <c r="S1087">
        <f t="shared" si="363"/>
        <v>40</v>
      </c>
    </row>
    <row r="1088" spans="1:19">
      <c r="A1088" s="319">
        <v>44835.375914351855</v>
      </c>
      <c r="B1088" s="21" t="s">
        <v>401</v>
      </c>
      <c r="C1088">
        <v>60</v>
      </c>
      <c r="D1088">
        <v>0.80200000000000005</v>
      </c>
      <c r="E1088">
        <v>0.06</v>
      </c>
      <c r="F1088">
        <v>7.5</v>
      </c>
      <c r="G1088">
        <v>81.7</v>
      </c>
      <c r="H1088">
        <v>469</v>
      </c>
      <c r="I1088" s="18">
        <f t="shared" si="372"/>
        <v>802</v>
      </c>
      <c r="J1088" t="str">
        <f t="shared" si="380"/>
        <v>14</v>
      </c>
      <c r="K1088" t="str">
        <f t="shared" si="376"/>
        <v>J</v>
      </c>
      <c r="L1088" t="str">
        <f t="shared" si="377"/>
        <v>C</v>
      </c>
      <c r="M1088" t="str">
        <f t="shared" si="373"/>
        <v>05</v>
      </c>
      <c r="N1088" t="str">
        <f t="shared" si="378"/>
        <v>F</v>
      </c>
      <c r="O1088" s="8">
        <f>VLOOKUP(raw!M1088,master!$B$2:$D$17,3,FALSE)</f>
        <v>44785</v>
      </c>
      <c r="P1088">
        <f t="shared" si="367"/>
        <v>7</v>
      </c>
      <c r="Q1088">
        <f t="shared" si="374"/>
        <v>14</v>
      </c>
      <c r="R1088" s="209">
        <f t="shared" si="362"/>
        <v>44835.375914351855</v>
      </c>
      <c r="S1088">
        <f t="shared" si="363"/>
        <v>40</v>
      </c>
    </row>
    <row r="1089" spans="1:19">
      <c r="A1089" s="319">
        <v>44835.382291666669</v>
      </c>
      <c r="B1089" s="21" t="s">
        <v>402</v>
      </c>
      <c r="C1089">
        <v>60</v>
      </c>
      <c r="D1089">
        <v>0.80500000000000005</v>
      </c>
      <c r="E1089">
        <v>5.8000000000000003E-2</v>
      </c>
      <c r="F1089">
        <v>7.2</v>
      </c>
      <c r="G1089">
        <v>88.3</v>
      </c>
      <c r="H1089">
        <v>518</v>
      </c>
      <c r="I1089" s="18">
        <f t="shared" si="372"/>
        <v>805</v>
      </c>
      <c r="J1089" t="str">
        <f t="shared" si="380"/>
        <v>13</v>
      </c>
      <c r="K1089" t="str">
        <f t="shared" si="376"/>
        <v>J</v>
      </c>
      <c r="L1089" t="str">
        <f t="shared" si="377"/>
        <v>C</v>
      </c>
      <c r="M1089" t="str">
        <f t="shared" si="373"/>
        <v>05</v>
      </c>
      <c r="N1089" t="str">
        <f t="shared" si="378"/>
        <v>F</v>
      </c>
      <c r="O1089" s="8">
        <f>VLOOKUP(raw!M1089,master!$B$2:$D$17,3,FALSE)</f>
        <v>44785</v>
      </c>
      <c r="P1089">
        <f t="shared" si="367"/>
        <v>7</v>
      </c>
      <c r="Q1089">
        <f t="shared" ref="Q1089" si="381">VALUE(J1089)</f>
        <v>13</v>
      </c>
      <c r="R1089" s="209">
        <f t="shared" si="362"/>
        <v>44835.382291666669</v>
      </c>
      <c r="S1089">
        <f t="shared" si="363"/>
        <v>40</v>
      </c>
    </row>
    <row r="1090" spans="1:19">
      <c r="A1090" s="319">
        <v>44835.38863425926</v>
      </c>
      <c r="B1090" s="21" t="s">
        <v>403</v>
      </c>
      <c r="C1090">
        <v>60</v>
      </c>
      <c r="D1090">
        <v>0.79900000000000004</v>
      </c>
      <c r="E1090">
        <v>6.7000000000000004E-2</v>
      </c>
      <c r="F1090">
        <v>8.4</v>
      </c>
      <c r="G1090">
        <v>80</v>
      </c>
      <c r="H1090">
        <v>527</v>
      </c>
      <c r="I1090" s="18">
        <f t="shared" si="372"/>
        <v>799</v>
      </c>
      <c r="J1090" t="str">
        <f t="shared" si="380"/>
        <v>12</v>
      </c>
      <c r="K1090" t="str">
        <f t="shared" si="376"/>
        <v>J</v>
      </c>
      <c r="L1090" t="str">
        <f t="shared" si="377"/>
        <v>C</v>
      </c>
      <c r="M1090" t="str">
        <f t="shared" si="373"/>
        <v>05</v>
      </c>
      <c r="N1090" t="str">
        <f t="shared" si="378"/>
        <v>F</v>
      </c>
      <c r="O1090" s="8">
        <f>VLOOKUP(raw!M1090,master!$B$2:$D$17,3,FALSE)</f>
        <v>44785</v>
      </c>
      <c r="P1090">
        <f t="shared" si="367"/>
        <v>7</v>
      </c>
      <c r="Q1090">
        <f t="shared" si="374"/>
        <v>12</v>
      </c>
      <c r="R1090" s="209">
        <f t="shared" si="362"/>
        <v>44835.38863425926</v>
      </c>
      <c r="S1090">
        <f t="shared" si="363"/>
        <v>40</v>
      </c>
    </row>
    <row r="1091" spans="1:19">
      <c r="A1091" s="319">
        <v>44835.394733796296</v>
      </c>
      <c r="B1091" s="21" t="s">
        <v>404</v>
      </c>
      <c r="C1091">
        <v>60</v>
      </c>
      <c r="D1091">
        <v>0.77400000000000002</v>
      </c>
      <c r="E1091">
        <v>0.06</v>
      </c>
      <c r="F1091">
        <v>7.7</v>
      </c>
      <c r="G1091">
        <v>85</v>
      </c>
      <c r="H1091">
        <v>503</v>
      </c>
      <c r="I1091" s="18">
        <f t="shared" si="372"/>
        <v>774</v>
      </c>
      <c r="J1091" t="str">
        <f t="shared" si="380"/>
        <v>11</v>
      </c>
      <c r="K1091" t="str">
        <f t="shared" si="376"/>
        <v>J</v>
      </c>
      <c r="L1091" t="str">
        <f t="shared" si="377"/>
        <v>C</v>
      </c>
      <c r="M1091" t="str">
        <f t="shared" si="373"/>
        <v>05</v>
      </c>
      <c r="N1091" t="str">
        <f t="shared" si="378"/>
        <v>F</v>
      </c>
      <c r="O1091" s="8">
        <f>VLOOKUP(raw!M1091,master!$B$2:$D$17,3,FALSE)</f>
        <v>44785</v>
      </c>
      <c r="P1091">
        <f t="shared" si="367"/>
        <v>7</v>
      </c>
      <c r="Q1091">
        <f t="shared" si="374"/>
        <v>11</v>
      </c>
      <c r="R1091" s="209">
        <f t="shared" si="362"/>
        <v>44835.394733796296</v>
      </c>
      <c r="S1091">
        <f t="shared" si="363"/>
        <v>40</v>
      </c>
    </row>
    <row r="1092" spans="1:19">
      <c r="A1092" s="319">
        <v>44835.40115740741</v>
      </c>
      <c r="B1092" s="21" t="s">
        <v>405</v>
      </c>
      <c r="C1092">
        <v>60</v>
      </c>
      <c r="D1092">
        <v>0.85499999999999998</v>
      </c>
      <c r="E1092">
        <v>6.2E-2</v>
      </c>
      <c r="F1092">
        <v>7.2</v>
      </c>
      <c r="G1092">
        <v>83.3</v>
      </c>
      <c r="H1092">
        <v>494</v>
      </c>
      <c r="I1092" s="18">
        <f t="shared" si="372"/>
        <v>855</v>
      </c>
      <c r="J1092" t="str">
        <f t="shared" si="380"/>
        <v>10</v>
      </c>
      <c r="K1092" t="str">
        <f t="shared" si="376"/>
        <v>J</v>
      </c>
      <c r="L1092" t="str">
        <f t="shared" si="377"/>
        <v>C</v>
      </c>
      <c r="M1092" t="str">
        <f t="shared" si="373"/>
        <v>05</v>
      </c>
      <c r="N1092" t="str">
        <f t="shared" si="378"/>
        <v>F</v>
      </c>
      <c r="O1092" s="8">
        <f>VLOOKUP(raw!M1092,master!$B$2:$D$17,3,FALSE)</f>
        <v>44785</v>
      </c>
      <c r="P1092">
        <f t="shared" si="367"/>
        <v>7</v>
      </c>
      <c r="Q1092">
        <f t="shared" si="374"/>
        <v>10</v>
      </c>
      <c r="R1092" s="209">
        <f t="shared" ref="R1092:R1155" si="382">A1092-WEEKDAY(A1092)+7</f>
        <v>44835.40115740741</v>
      </c>
      <c r="S1092">
        <f t="shared" ref="S1092:S1155" si="383">WEEKNUM(R1092)</f>
        <v>40</v>
      </c>
    </row>
    <row r="1093" spans="1:19">
      <c r="A1093" s="319">
        <v>44835.407384259262</v>
      </c>
      <c r="B1093" s="21" t="s">
        <v>406</v>
      </c>
      <c r="C1093">
        <v>60</v>
      </c>
      <c r="D1093">
        <v>0.83499999999999996</v>
      </c>
      <c r="E1093">
        <v>8.2000000000000003E-2</v>
      </c>
      <c r="F1093">
        <v>9.9</v>
      </c>
      <c r="G1093">
        <v>73.3</v>
      </c>
      <c r="H1093">
        <v>491</v>
      </c>
      <c r="I1093" s="18">
        <f t="shared" si="372"/>
        <v>835</v>
      </c>
      <c r="J1093" t="str">
        <f t="shared" si="380"/>
        <v>09</v>
      </c>
      <c r="K1093" t="str">
        <f t="shared" si="376"/>
        <v>J</v>
      </c>
      <c r="L1093" t="str">
        <f t="shared" si="377"/>
        <v>C</v>
      </c>
      <c r="M1093" t="str">
        <f t="shared" si="373"/>
        <v>05</v>
      </c>
      <c r="N1093" t="str">
        <f t="shared" si="378"/>
        <v>F</v>
      </c>
      <c r="O1093" s="8">
        <f>VLOOKUP(raw!M1093,master!$B$2:$D$17,3,FALSE)</f>
        <v>44785</v>
      </c>
      <c r="P1093">
        <f t="shared" si="367"/>
        <v>7</v>
      </c>
      <c r="Q1093">
        <f t="shared" si="374"/>
        <v>9</v>
      </c>
      <c r="R1093" s="209">
        <f t="shared" si="382"/>
        <v>44835.407384259262</v>
      </c>
      <c r="S1093">
        <f t="shared" si="383"/>
        <v>40</v>
      </c>
    </row>
    <row r="1094" spans="1:19">
      <c r="A1094" s="319">
        <v>44835.4141087963</v>
      </c>
      <c r="B1094" s="21" t="s">
        <v>407</v>
      </c>
      <c r="C1094">
        <v>60</v>
      </c>
      <c r="D1094">
        <v>0.86199999999999999</v>
      </c>
      <c r="E1094">
        <v>7.4999999999999997E-2</v>
      </c>
      <c r="F1094">
        <v>8.6999999999999993</v>
      </c>
      <c r="G1094">
        <v>75</v>
      </c>
      <c r="H1094">
        <v>481</v>
      </c>
      <c r="I1094" s="18">
        <f t="shared" si="372"/>
        <v>862</v>
      </c>
      <c r="J1094" t="str">
        <f t="shared" si="380"/>
        <v>08</v>
      </c>
      <c r="K1094" t="str">
        <f t="shared" si="376"/>
        <v>J</v>
      </c>
      <c r="L1094" t="str">
        <f t="shared" si="377"/>
        <v>C</v>
      </c>
      <c r="M1094" t="str">
        <f t="shared" si="373"/>
        <v>05</v>
      </c>
      <c r="N1094" t="str">
        <f t="shared" si="378"/>
        <v>F</v>
      </c>
      <c r="O1094" s="8">
        <f>VLOOKUP(raw!M1094,master!$B$2:$D$17,3,FALSE)</f>
        <v>44785</v>
      </c>
      <c r="P1094">
        <f t="shared" si="367"/>
        <v>7</v>
      </c>
      <c r="Q1094">
        <f t="shared" si="374"/>
        <v>8</v>
      </c>
      <c r="R1094" s="209">
        <f t="shared" si="382"/>
        <v>44835.4141087963</v>
      </c>
      <c r="S1094">
        <f t="shared" si="383"/>
        <v>40</v>
      </c>
    </row>
    <row r="1095" spans="1:19">
      <c r="A1095" s="319">
        <v>44835.420555555553</v>
      </c>
      <c r="B1095" s="21" t="s">
        <v>408</v>
      </c>
      <c r="C1095">
        <v>60</v>
      </c>
      <c r="D1095">
        <v>0.80900000000000005</v>
      </c>
      <c r="E1095">
        <v>0.05</v>
      </c>
      <c r="F1095">
        <v>6.2</v>
      </c>
      <c r="G1095">
        <v>93.3</v>
      </c>
      <c r="H1095">
        <v>509</v>
      </c>
      <c r="I1095" s="18">
        <f t="shared" si="372"/>
        <v>809</v>
      </c>
      <c r="J1095" t="str">
        <f t="shared" si="380"/>
        <v>07</v>
      </c>
      <c r="K1095" t="str">
        <f t="shared" si="376"/>
        <v>J</v>
      </c>
      <c r="L1095" t="str">
        <f t="shared" si="377"/>
        <v>C</v>
      </c>
      <c r="M1095" t="str">
        <f t="shared" si="373"/>
        <v>05</v>
      </c>
      <c r="N1095" t="str">
        <f t="shared" si="378"/>
        <v>F</v>
      </c>
      <c r="O1095" s="8">
        <f>VLOOKUP(raw!M1095,master!$B$2:$D$17,3,FALSE)</f>
        <v>44785</v>
      </c>
      <c r="P1095">
        <f t="shared" si="367"/>
        <v>7</v>
      </c>
      <c r="Q1095">
        <f t="shared" si="374"/>
        <v>7</v>
      </c>
      <c r="R1095" s="209">
        <f t="shared" si="382"/>
        <v>44835.420555555553</v>
      </c>
      <c r="S1095">
        <f t="shared" si="383"/>
        <v>40</v>
      </c>
    </row>
    <row r="1096" spans="1:19">
      <c r="A1096" s="319">
        <v>44835.42690972222</v>
      </c>
      <c r="B1096" s="21" t="s">
        <v>409</v>
      </c>
      <c r="C1096">
        <v>60</v>
      </c>
      <c r="D1096">
        <v>0.81200000000000006</v>
      </c>
      <c r="E1096">
        <v>6.2E-2</v>
      </c>
      <c r="F1096">
        <v>7.7</v>
      </c>
      <c r="G1096">
        <v>88.3</v>
      </c>
      <c r="H1096">
        <v>495</v>
      </c>
      <c r="I1096" s="18">
        <f t="shared" si="372"/>
        <v>812</v>
      </c>
      <c r="J1096" t="str">
        <f t="shared" si="380"/>
        <v>06</v>
      </c>
      <c r="K1096" t="str">
        <f t="shared" si="376"/>
        <v>J</v>
      </c>
      <c r="L1096" t="str">
        <f t="shared" si="377"/>
        <v>C</v>
      </c>
      <c r="M1096" t="str">
        <f t="shared" si="373"/>
        <v>05</v>
      </c>
      <c r="N1096" t="str">
        <f t="shared" si="378"/>
        <v>F</v>
      </c>
      <c r="O1096" s="8">
        <f>VLOOKUP(raw!M1096,master!$B$2:$D$17,3,FALSE)</f>
        <v>44785</v>
      </c>
      <c r="P1096">
        <f t="shared" si="367"/>
        <v>7</v>
      </c>
      <c r="Q1096">
        <f t="shared" si="374"/>
        <v>6</v>
      </c>
      <c r="R1096" s="209">
        <f t="shared" si="382"/>
        <v>44835.42690972222</v>
      </c>
      <c r="S1096">
        <f t="shared" si="383"/>
        <v>40</v>
      </c>
    </row>
    <row r="1097" spans="1:19">
      <c r="A1097" s="319">
        <v>44835.433472222219</v>
      </c>
      <c r="B1097" s="21" t="s">
        <v>410</v>
      </c>
      <c r="C1097">
        <v>60</v>
      </c>
      <c r="D1097">
        <v>0.75700000000000001</v>
      </c>
      <c r="E1097">
        <v>5.0999999999999997E-2</v>
      </c>
      <c r="F1097">
        <v>6.7</v>
      </c>
      <c r="G1097">
        <v>85</v>
      </c>
      <c r="H1097">
        <v>480</v>
      </c>
      <c r="I1097" s="18">
        <f t="shared" si="372"/>
        <v>757</v>
      </c>
      <c r="J1097" t="str">
        <f t="shared" si="380"/>
        <v>05</v>
      </c>
      <c r="K1097" t="str">
        <f t="shared" si="376"/>
        <v>J</v>
      </c>
      <c r="L1097" t="str">
        <f t="shared" si="377"/>
        <v>C</v>
      </c>
      <c r="M1097" t="str">
        <f t="shared" si="373"/>
        <v>05</v>
      </c>
      <c r="N1097" t="str">
        <f t="shared" si="378"/>
        <v>F</v>
      </c>
      <c r="O1097" s="8">
        <f>VLOOKUP(raw!M1097,master!$B$2:$D$17,3,FALSE)</f>
        <v>44785</v>
      </c>
      <c r="P1097">
        <f t="shared" si="367"/>
        <v>7</v>
      </c>
      <c r="Q1097">
        <f t="shared" si="374"/>
        <v>5</v>
      </c>
      <c r="R1097" s="209">
        <f t="shared" si="382"/>
        <v>44835.433472222219</v>
      </c>
      <c r="S1097">
        <f t="shared" si="383"/>
        <v>40</v>
      </c>
    </row>
    <row r="1098" spans="1:19">
      <c r="A1098" s="319">
        <v>44835.440162037034</v>
      </c>
      <c r="B1098" s="21" t="s">
        <v>411</v>
      </c>
      <c r="C1098">
        <v>60</v>
      </c>
      <c r="D1098">
        <v>0.80600000000000005</v>
      </c>
      <c r="E1098">
        <v>7.2999999999999995E-2</v>
      </c>
      <c r="F1098">
        <v>9</v>
      </c>
      <c r="G1098">
        <v>65</v>
      </c>
      <c r="H1098">
        <v>523</v>
      </c>
      <c r="I1098" s="18">
        <f t="shared" si="372"/>
        <v>806</v>
      </c>
      <c r="J1098" t="str">
        <f t="shared" si="380"/>
        <v>04</v>
      </c>
      <c r="K1098" t="str">
        <f t="shared" si="376"/>
        <v>J</v>
      </c>
      <c r="L1098" t="str">
        <f t="shared" si="377"/>
        <v>C</v>
      </c>
      <c r="M1098" t="str">
        <f t="shared" si="373"/>
        <v>05</v>
      </c>
      <c r="N1098" t="str">
        <f t="shared" si="378"/>
        <v>F</v>
      </c>
      <c r="O1098" s="8">
        <f>VLOOKUP(raw!M1098,master!$B$2:$D$17,3,FALSE)</f>
        <v>44785</v>
      </c>
      <c r="P1098">
        <f t="shared" si="367"/>
        <v>7</v>
      </c>
      <c r="Q1098">
        <f t="shared" si="374"/>
        <v>4</v>
      </c>
      <c r="R1098" s="209">
        <f t="shared" si="382"/>
        <v>44835.440162037034</v>
      </c>
      <c r="S1098">
        <f t="shared" si="383"/>
        <v>40</v>
      </c>
    </row>
    <row r="1099" spans="1:19">
      <c r="A1099" s="319">
        <v>44835.446261574078</v>
      </c>
      <c r="B1099" s="21" t="s">
        <v>412</v>
      </c>
      <c r="C1099">
        <v>60</v>
      </c>
      <c r="D1099">
        <v>0.79200000000000004</v>
      </c>
      <c r="E1099">
        <v>8.4000000000000005E-2</v>
      </c>
      <c r="F1099">
        <v>10.7</v>
      </c>
      <c r="G1099">
        <v>76.7</v>
      </c>
      <c r="H1099">
        <v>474</v>
      </c>
      <c r="I1099" s="18">
        <f t="shared" si="372"/>
        <v>792</v>
      </c>
      <c r="J1099" t="str">
        <f t="shared" si="380"/>
        <v>03</v>
      </c>
      <c r="K1099" t="str">
        <f t="shared" si="376"/>
        <v>J</v>
      </c>
      <c r="L1099" t="str">
        <f t="shared" si="377"/>
        <v>C</v>
      </c>
      <c r="M1099" t="str">
        <f t="shared" si="373"/>
        <v>05</v>
      </c>
      <c r="N1099" t="str">
        <f t="shared" si="378"/>
        <v>F</v>
      </c>
      <c r="O1099" s="8">
        <f>VLOOKUP(raw!M1099,master!$B$2:$D$17,3,FALSE)</f>
        <v>44785</v>
      </c>
      <c r="P1099">
        <f t="shared" si="367"/>
        <v>7</v>
      </c>
      <c r="Q1099">
        <f t="shared" ref="Q1099" si="384">VALUE(J1099)</f>
        <v>3</v>
      </c>
      <c r="R1099" s="209">
        <f t="shared" si="382"/>
        <v>44835.446261574078</v>
      </c>
      <c r="S1099">
        <f t="shared" si="383"/>
        <v>40</v>
      </c>
    </row>
    <row r="1100" spans="1:19">
      <c r="A1100" s="319">
        <v>44835.453321759262</v>
      </c>
      <c r="B1100" s="21" t="s">
        <v>413</v>
      </c>
      <c r="C1100">
        <v>60</v>
      </c>
      <c r="D1100">
        <v>0.73099999999999998</v>
      </c>
      <c r="E1100">
        <v>8.7999999999999995E-2</v>
      </c>
      <c r="F1100">
        <v>12</v>
      </c>
      <c r="G1100">
        <v>58.3</v>
      </c>
      <c r="H1100">
        <v>411</v>
      </c>
      <c r="I1100" s="18">
        <f t="shared" si="372"/>
        <v>731</v>
      </c>
      <c r="J1100" t="str">
        <f t="shared" si="380"/>
        <v>02</v>
      </c>
      <c r="K1100" t="str">
        <f t="shared" si="376"/>
        <v>J</v>
      </c>
      <c r="L1100" t="str">
        <f t="shared" si="377"/>
        <v>C</v>
      </c>
      <c r="M1100" t="str">
        <f t="shared" si="373"/>
        <v>05</v>
      </c>
      <c r="N1100" t="str">
        <f t="shared" si="378"/>
        <v>F</v>
      </c>
      <c r="O1100" s="8">
        <f>VLOOKUP(raw!M1100,master!$B$2:$D$17,3,FALSE)</f>
        <v>44785</v>
      </c>
      <c r="P1100">
        <f t="shared" si="367"/>
        <v>7</v>
      </c>
      <c r="Q1100">
        <f t="shared" si="374"/>
        <v>2</v>
      </c>
      <c r="R1100" s="209">
        <f t="shared" si="382"/>
        <v>44835.453321759262</v>
      </c>
      <c r="S1100">
        <f t="shared" si="383"/>
        <v>40</v>
      </c>
    </row>
    <row r="1101" spans="1:19">
      <c r="A1101" s="319">
        <v>44835.460787037038</v>
      </c>
      <c r="B1101" s="21" t="s">
        <v>414</v>
      </c>
      <c r="C1101">
        <v>60</v>
      </c>
      <c r="D1101">
        <v>0.70899999999999996</v>
      </c>
      <c r="E1101">
        <v>6.4000000000000001E-2</v>
      </c>
      <c r="F1101">
        <v>9</v>
      </c>
      <c r="G1101">
        <v>76.7</v>
      </c>
      <c r="H1101">
        <v>437</v>
      </c>
      <c r="I1101" s="18">
        <f t="shared" si="372"/>
        <v>709</v>
      </c>
      <c r="J1101" t="str">
        <f t="shared" si="380"/>
        <v>01</v>
      </c>
      <c r="K1101" t="str">
        <f t="shared" si="376"/>
        <v>J</v>
      </c>
      <c r="L1101" t="str">
        <f t="shared" si="377"/>
        <v>C</v>
      </c>
      <c r="M1101" t="str">
        <f t="shared" si="373"/>
        <v>05</v>
      </c>
      <c r="N1101" t="str">
        <f t="shared" si="378"/>
        <v>F</v>
      </c>
      <c r="O1101" s="8">
        <f>VLOOKUP(raw!M1101,master!$B$2:$D$17,3,FALSE)</f>
        <v>44785</v>
      </c>
      <c r="P1101">
        <f t="shared" si="367"/>
        <v>7</v>
      </c>
      <c r="Q1101">
        <f t="shared" si="374"/>
        <v>1</v>
      </c>
      <c r="R1101" s="209">
        <f t="shared" si="382"/>
        <v>44835.460787037038</v>
      </c>
      <c r="S1101">
        <f t="shared" si="383"/>
        <v>40</v>
      </c>
    </row>
    <row r="1102" spans="1:19">
      <c r="A1102" s="319">
        <v>44835.348055555558</v>
      </c>
      <c r="B1102" s="21" t="s">
        <v>392</v>
      </c>
      <c r="C1102">
        <v>20</v>
      </c>
      <c r="D1102">
        <v>1.1140000000000001</v>
      </c>
      <c r="E1102">
        <v>7.0999999999999994E-2</v>
      </c>
      <c r="F1102">
        <v>6.4</v>
      </c>
      <c r="G1102">
        <v>100</v>
      </c>
      <c r="H1102">
        <v>348</v>
      </c>
      <c r="I1102" s="18">
        <f t="shared" si="372"/>
        <v>1114</v>
      </c>
      <c r="J1102" t="str">
        <f t="shared" si="380"/>
        <v>02</v>
      </c>
      <c r="K1102" t="str">
        <f t="shared" si="376"/>
        <v>J</v>
      </c>
      <c r="L1102" t="str">
        <f t="shared" si="377"/>
        <v>C</v>
      </c>
      <c r="M1102" t="str">
        <f t="shared" si="373"/>
        <v>05</v>
      </c>
      <c r="N1102" t="str">
        <f t="shared" si="378"/>
        <v>M</v>
      </c>
      <c r="O1102" s="8">
        <f>VLOOKUP(raw!M1102,master!$B$2:$D$17,3,FALSE)</f>
        <v>44785</v>
      </c>
      <c r="P1102">
        <f t="shared" si="367"/>
        <v>7</v>
      </c>
      <c r="Q1102">
        <f t="shared" si="374"/>
        <v>2</v>
      </c>
      <c r="R1102" s="209">
        <f t="shared" si="382"/>
        <v>44835.348055555558</v>
      </c>
      <c r="S1102">
        <f t="shared" si="383"/>
        <v>40</v>
      </c>
    </row>
    <row r="1103" spans="1:19">
      <c r="A1103" s="319">
        <v>44835.351018518515</v>
      </c>
      <c r="B1103" s="21" t="s">
        <v>393</v>
      </c>
      <c r="C1103">
        <v>21</v>
      </c>
      <c r="D1103">
        <v>1.149</v>
      </c>
      <c r="E1103">
        <v>7.2999999999999995E-2</v>
      </c>
      <c r="F1103">
        <v>6.3</v>
      </c>
      <c r="G1103">
        <v>90.5</v>
      </c>
      <c r="H1103">
        <v>514</v>
      </c>
      <c r="I1103" s="18">
        <f t="shared" si="372"/>
        <v>1149</v>
      </c>
      <c r="J1103" t="str">
        <f t="shared" si="380"/>
        <v>03</v>
      </c>
      <c r="K1103" t="str">
        <f t="shared" si="376"/>
        <v>J</v>
      </c>
      <c r="L1103" t="str">
        <f t="shared" si="377"/>
        <v>C</v>
      </c>
      <c r="M1103" t="str">
        <f t="shared" si="373"/>
        <v>05</v>
      </c>
      <c r="N1103" t="str">
        <f t="shared" si="378"/>
        <v>M</v>
      </c>
      <c r="O1103" s="8">
        <f>VLOOKUP(raw!M1103,master!$B$2:$D$17,3,FALSE)</f>
        <v>44785</v>
      </c>
      <c r="P1103">
        <f t="shared" si="367"/>
        <v>7</v>
      </c>
      <c r="Q1103">
        <f t="shared" si="374"/>
        <v>3</v>
      </c>
      <c r="R1103" s="209">
        <f t="shared" si="382"/>
        <v>44835.351018518515</v>
      </c>
      <c r="S1103">
        <f t="shared" si="383"/>
        <v>40</v>
      </c>
    </row>
    <row r="1104" spans="1:19">
      <c r="A1104" s="319">
        <v>44835.353495370371</v>
      </c>
      <c r="B1104" s="21" t="s">
        <v>395</v>
      </c>
      <c r="C1104">
        <v>20</v>
      </c>
      <c r="D1104">
        <v>1.298</v>
      </c>
      <c r="E1104">
        <v>0.14099999999999999</v>
      </c>
      <c r="F1104">
        <v>10.8</v>
      </c>
      <c r="G1104">
        <v>70</v>
      </c>
      <c r="H1104">
        <v>500</v>
      </c>
      <c r="I1104" s="18">
        <f t="shared" si="372"/>
        <v>1298</v>
      </c>
      <c r="J1104" t="str">
        <f t="shared" si="380"/>
        <v>04</v>
      </c>
      <c r="K1104" t="str">
        <f t="shared" si="376"/>
        <v>J</v>
      </c>
      <c r="L1104" t="str">
        <f t="shared" si="377"/>
        <v>C</v>
      </c>
      <c r="M1104" t="str">
        <f t="shared" si="373"/>
        <v>05</v>
      </c>
      <c r="N1104" t="str">
        <f t="shared" si="378"/>
        <v>M</v>
      </c>
      <c r="O1104" s="8">
        <f>VLOOKUP(raw!M1104,master!$B$2:$D$17,3,FALSE)</f>
        <v>44785</v>
      </c>
      <c r="P1104">
        <f t="shared" si="367"/>
        <v>7</v>
      </c>
      <c r="Q1104">
        <f t="shared" si="374"/>
        <v>4</v>
      </c>
      <c r="R1104" s="209">
        <f t="shared" si="382"/>
        <v>44835.353495370371</v>
      </c>
      <c r="S1104">
        <f t="shared" si="383"/>
        <v>40</v>
      </c>
    </row>
    <row r="1105" spans="1:19">
      <c r="A1105" s="319">
        <v>44835.355740740742</v>
      </c>
      <c r="B1105" s="21" t="s">
        <v>396</v>
      </c>
      <c r="C1105">
        <v>20</v>
      </c>
      <c r="D1105">
        <v>1.2090000000000001</v>
      </c>
      <c r="E1105">
        <v>9.5000000000000001E-2</v>
      </c>
      <c r="F1105">
        <v>7.8</v>
      </c>
      <c r="G1105">
        <v>80</v>
      </c>
      <c r="H1105">
        <v>522</v>
      </c>
      <c r="I1105" s="18">
        <f t="shared" si="372"/>
        <v>1209</v>
      </c>
      <c r="J1105" t="str">
        <f t="shared" si="380"/>
        <v>05</v>
      </c>
      <c r="K1105" t="str">
        <f t="shared" si="376"/>
        <v>J</v>
      </c>
      <c r="L1105" t="str">
        <f t="shared" si="377"/>
        <v>C</v>
      </c>
      <c r="M1105" t="str">
        <f t="shared" si="373"/>
        <v>05</v>
      </c>
      <c r="N1105" t="str">
        <f t="shared" si="378"/>
        <v>M</v>
      </c>
      <c r="O1105" s="8">
        <f>VLOOKUP(raw!M1105,master!$B$2:$D$17,3,FALSE)</f>
        <v>44785</v>
      </c>
      <c r="P1105">
        <f t="shared" si="367"/>
        <v>7</v>
      </c>
      <c r="Q1105">
        <f t="shared" si="374"/>
        <v>5</v>
      </c>
      <c r="R1105" s="209">
        <f t="shared" si="382"/>
        <v>44835.355740740742</v>
      </c>
      <c r="S1105">
        <f t="shared" si="383"/>
        <v>40</v>
      </c>
    </row>
    <row r="1106" spans="1:19">
      <c r="A1106" s="319">
        <v>44835.357916666668</v>
      </c>
      <c r="B1106" s="21" t="s">
        <v>397</v>
      </c>
      <c r="C1106">
        <v>20</v>
      </c>
      <c r="D1106">
        <v>1.306</v>
      </c>
      <c r="E1106">
        <v>0.09</v>
      </c>
      <c r="F1106">
        <v>6.9</v>
      </c>
      <c r="G1106">
        <v>90</v>
      </c>
      <c r="H1106">
        <v>468</v>
      </c>
      <c r="I1106" s="18">
        <f t="shared" si="372"/>
        <v>1306</v>
      </c>
      <c r="J1106" t="str">
        <f t="shared" si="380"/>
        <v>06</v>
      </c>
      <c r="K1106" t="str">
        <f t="shared" si="376"/>
        <v>J</v>
      </c>
      <c r="L1106" t="str">
        <f t="shared" si="377"/>
        <v>C</v>
      </c>
      <c r="M1106" t="str">
        <f t="shared" si="373"/>
        <v>05</v>
      </c>
      <c r="N1106" t="str">
        <f t="shared" si="378"/>
        <v>M</v>
      </c>
      <c r="O1106" s="8">
        <f>VLOOKUP(raw!M1106,master!$B$2:$D$17,3,FALSE)</f>
        <v>44785</v>
      </c>
      <c r="P1106">
        <f t="shared" si="367"/>
        <v>7</v>
      </c>
      <c r="Q1106">
        <f t="shared" si="374"/>
        <v>6</v>
      </c>
      <c r="R1106" s="209">
        <f t="shared" si="382"/>
        <v>44835.357916666668</v>
      </c>
      <c r="S1106">
        <f t="shared" si="383"/>
        <v>40</v>
      </c>
    </row>
    <row r="1107" spans="1:19">
      <c r="A1107" s="319">
        <v>44835.36042824074</v>
      </c>
      <c r="B1107" s="21" t="s">
        <v>398</v>
      </c>
      <c r="C1107">
        <v>20</v>
      </c>
      <c r="D1107">
        <v>1.4019999999999999</v>
      </c>
      <c r="E1107">
        <v>9.0999999999999998E-2</v>
      </c>
      <c r="F1107">
        <v>6.5</v>
      </c>
      <c r="G1107">
        <v>90</v>
      </c>
      <c r="H1107">
        <v>503</v>
      </c>
      <c r="I1107" s="18">
        <f t="shared" si="372"/>
        <v>1402</v>
      </c>
      <c r="J1107" t="str">
        <f t="shared" si="380"/>
        <v>07</v>
      </c>
      <c r="K1107" t="str">
        <f t="shared" si="376"/>
        <v>J</v>
      </c>
      <c r="L1107" t="str">
        <f t="shared" si="377"/>
        <v>C</v>
      </c>
      <c r="M1107" t="str">
        <f t="shared" si="373"/>
        <v>05</v>
      </c>
      <c r="N1107" t="str">
        <f t="shared" si="378"/>
        <v>M</v>
      </c>
      <c r="O1107" s="8">
        <f>VLOOKUP(raw!M1107,master!$B$2:$D$17,3,FALSE)</f>
        <v>44785</v>
      </c>
      <c r="P1107">
        <f t="shared" si="367"/>
        <v>7</v>
      </c>
      <c r="Q1107">
        <f t="shared" si="374"/>
        <v>7</v>
      </c>
      <c r="R1107" s="209">
        <f t="shared" si="382"/>
        <v>44835.36042824074</v>
      </c>
      <c r="S1107">
        <f t="shared" si="383"/>
        <v>40</v>
      </c>
    </row>
    <row r="1108" spans="1:19">
      <c r="A1108" s="319">
        <v>44837.345763888887</v>
      </c>
      <c r="B1108" s="21" t="s">
        <v>521</v>
      </c>
      <c r="C1108">
        <v>20</v>
      </c>
      <c r="D1108">
        <v>1.238</v>
      </c>
      <c r="E1108">
        <v>0.10199999999999999</v>
      </c>
      <c r="F1108">
        <v>8.1999999999999993</v>
      </c>
      <c r="G1108">
        <v>70</v>
      </c>
      <c r="H1108">
        <v>477</v>
      </c>
      <c r="I1108" s="18">
        <f t="shared" si="372"/>
        <v>1238</v>
      </c>
      <c r="J1108" t="str">
        <f t="shared" si="380"/>
        <v>01</v>
      </c>
      <c r="K1108" t="str">
        <f t="shared" si="376"/>
        <v>J</v>
      </c>
      <c r="L1108" t="str">
        <f t="shared" si="377"/>
        <v>C</v>
      </c>
      <c r="M1108" t="str">
        <f t="shared" si="373"/>
        <v>03</v>
      </c>
      <c r="N1108" t="str">
        <f t="shared" si="378"/>
        <v>M</v>
      </c>
      <c r="O1108" s="8">
        <f>VLOOKUP(raw!M1108,master!$B$2:$D$17,3,FALSE)</f>
        <v>44781</v>
      </c>
      <c r="P1108">
        <f t="shared" si="367"/>
        <v>8</v>
      </c>
      <c r="Q1108">
        <f t="shared" si="374"/>
        <v>1</v>
      </c>
      <c r="R1108" s="209">
        <f t="shared" si="382"/>
        <v>44842.345763888887</v>
      </c>
      <c r="S1108">
        <f t="shared" si="383"/>
        <v>41</v>
      </c>
    </row>
    <row r="1109" spans="1:19">
      <c r="A1109" s="319">
        <v>44837.348738425928</v>
      </c>
      <c r="B1109" s="21" t="s">
        <v>210</v>
      </c>
      <c r="C1109">
        <v>20</v>
      </c>
      <c r="D1109">
        <v>1.3779999999999999</v>
      </c>
      <c r="E1109">
        <v>0.14000000000000001</v>
      </c>
      <c r="F1109">
        <v>10.199999999999999</v>
      </c>
      <c r="G1109">
        <v>65</v>
      </c>
      <c r="H1109">
        <v>224</v>
      </c>
      <c r="I1109" s="18">
        <f t="shared" si="372"/>
        <v>1378</v>
      </c>
      <c r="J1109" t="str">
        <f t="shared" si="380"/>
        <v>02</v>
      </c>
      <c r="K1109" t="str">
        <f t="shared" si="376"/>
        <v>J</v>
      </c>
      <c r="L1109" t="str">
        <f t="shared" si="377"/>
        <v>C</v>
      </c>
      <c r="M1109" t="str">
        <f t="shared" si="373"/>
        <v>03</v>
      </c>
      <c r="N1109" t="str">
        <f t="shared" si="378"/>
        <v>M</v>
      </c>
      <c r="O1109" s="8">
        <f>VLOOKUP(raw!M1109,master!$B$2:$D$17,3,FALSE)</f>
        <v>44781</v>
      </c>
      <c r="P1109">
        <f t="shared" si="367"/>
        <v>8</v>
      </c>
      <c r="Q1109">
        <f t="shared" ref="Q1109" si="385">VALUE(J1109)</f>
        <v>2</v>
      </c>
      <c r="R1109" s="209">
        <f t="shared" si="382"/>
        <v>44842.348738425928</v>
      </c>
      <c r="S1109">
        <f t="shared" si="383"/>
        <v>41</v>
      </c>
    </row>
    <row r="1110" spans="1:19">
      <c r="A1110" s="319">
        <v>44837.353541666664</v>
      </c>
      <c r="B1110" s="21" t="s">
        <v>211</v>
      </c>
      <c r="C1110">
        <v>20</v>
      </c>
      <c r="D1110">
        <v>1.29</v>
      </c>
      <c r="E1110">
        <v>0.106</v>
      </c>
      <c r="F1110">
        <v>8.1999999999999993</v>
      </c>
      <c r="G1110">
        <v>80</v>
      </c>
      <c r="H1110">
        <v>541</v>
      </c>
      <c r="I1110" s="18">
        <f t="shared" si="372"/>
        <v>1290</v>
      </c>
      <c r="J1110" t="str">
        <f t="shared" si="380"/>
        <v>03</v>
      </c>
      <c r="K1110" t="str">
        <f t="shared" si="376"/>
        <v>J</v>
      </c>
      <c r="L1110" t="str">
        <f t="shared" si="377"/>
        <v>C</v>
      </c>
      <c r="M1110" t="str">
        <f t="shared" si="373"/>
        <v>03</v>
      </c>
      <c r="N1110" t="str">
        <f t="shared" si="378"/>
        <v>M</v>
      </c>
      <c r="O1110" s="8">
        <f>VLOOKUP(raw!M1110,master!$B$2:$D$17,3,FALSE)</f>
        <v>44781</v>
      </c>
      <c r="P1110">
        <f t="shared" ref="P1110:P1174" si="386">INT((A1110-O1110)/7)</f>
        <v>8</v>
      </c>
      <c r="Q1110">
        <f t="shared" si="374"/>
        <v>3</v>
      </c>
      <c r="R1110" s="209">
        <f t="shared" si="382"/>
        <v>44842.353541666664</v>
      </c>
      <c r="S1110">
        <f t="shared" si="383"/>
        <v>41</v>
      </c>
    </row>
    <row r="1111" spans="1:19">
      <c r="A1111" s="319">
        <v>44837.355879629627</v>
      </c>
      <c r="B1111" s="21" t="s">
        <v>212</v>
      </c>
      <c r="C1111">
        <v>20</v>
      </c>
      <c r="D1111">
        <v>1.3180000000000001</v>
      </c>
      <c r="E1111">
        <v>0.13500000000000001</v>
      </c>
      <c r="F1111">
        <v>10.199999999999999</v>
      </c>
      <c r="G1111">
        <v>80</v>
      </c>
      <c r="H1111">
        <v>571</v>
      </c>
      <c r="I1111" s="18">
        <f t="shared" si="372"/>
        <v>1318</v>
      </c>
      <c r="J1111" t="str">
        <f t="shared" si="380"/>
        <v>04</v>
      </c>
      <c r="K1111" t="str">
        <f t="shared" si="376"/>
        <v>J</v>
      </c>
      <c r="L1111" t="str">
        <f t="shared" si="377"/>
        <v>C</v>
      </c>
      <c r="M1111" t="str">
        <f t="shared" si="373"/>
        <v>03</v>
      </c>
      <c r="N1111" t="str">
        <f t="shared" si="378"/>
        <v>M</v>
      </c>
      <c r="O1111" s="8">
        <f>VLOOKUP(raw!M1111,master!$B$2:$D$17,3,FALSE)</f>
        <v>44781</v>
      </c>
      <c r="P1111">
        <f t="shared" si="386"/>
        <v>8</v>
      </c>
      <c r="Q1111">
        <f t="shared" si="374"/>
        <v>4</v>
      </c>
      <c r="R1111" s="209">
        <f t="shared" si="382"/>
        <v>44842.355879629627</v>
      </c>
      <c r="S1111">
        <f t="shared" si="383"/>
        <v>41</v>
      </c>
    </row>
    <row r="1112" spans="1:19">
      <c r="A1112" s="319">
        <v>44837.358576388891</v>
      </c>
      <c r="B1112" s="21" t="s">
        <v>213</v>
      </c>
      <c r="C1112">
        <v>20</v>
      </c>
      <c r="D1112">
        <v>1.4179999999999999</v>
      </c>
      <c r="E1112">
        <v>0.11</v>
      </c>
      <c r="F1112">
        <v>7.7</v>
      </c>
      <c r="G1112">
        <v>80</v>
      </c>
      <c r="H1112">
        <v>358</v>
      </c>
      <c r="I1112" s="18">
        <f t="shared" si="372"/>
        <v>1418</v>
      </c>
      <c r="J1112" t="str">
        <f t="shared" si="380"/>
        <v>05</v>
      </c>
      <c r="K1112" t="str">
        <f t="shared" si="376"/>
        <v>J</v>
      </c>
      <c r="L1112" t="str">
        <f t="shared" si="377"/>
        <v>C</v>
      </c>
      <c r="M1112" t="str">
        <f t="shared" si="373"/>
        <v>03</v>
      </c>
      <c r="N1112" t="str">
        <f t="shared" si="378"/>
        <v>M</v>
      </c>
      <c r="O1112" s="8">
        <f>VLOOKUP(raw!M1112,master!$B$2:$D$17,3,FALSE)</f>
        <v>44781</v>
      </c>
      <c r="P1112">
        <f t="shared" si="386"/>
        <v>8</v>
      </c>
      <c r="Q1112">
        <f t="shared" si="374"/>
        <v>5</v>
      </c>
      <c r="R1112" s="209">
        <f t="shared" si="382"/>
        <v>44842.358576388891</v>
      </c>
      <c r="S1112">
        <f t="shared" si="383"/>
        <v>41</v>
      </c>
    </row>
    <row r="1113" spans="1:19">
      <c r="A1113" s="319">
        <v>44837.362280092595</v>
      </c>
      <c r="B1113" s="21" t="s">
        <v>214</v>
      </c>
      <c r="C1113">
        <v>20</v>
      </c>
      <c r="D1113">
        <v>1.365</v>
      </c>
      <c r="E1113">
        <v>0.17699999999999999</v>
      </c>
      <c r="F1113">
        <v>13</v>
      </c>
      <c r="G1113">
        <v>50</v>
      </c>
      <c r="H1113">
        <v>474</v>
      </c>
      <c r="I1113" s="18">
        <f t="shared" si="372"/>
        <v>1365</v>
      </c>
      <c r="J1113" t="str">
        <f t="shared" si="380"/>
        <v>06</v>
      </c>
      <c r="K1113" t="str">
        <f t="shared" si="376"/>
        <v>J</v>
      </c>
      <c r="L1113" t="str">
        <f t="shared" si="377"/>
        <v>C</v>
      </c>
      <c r="M1113" t="str">
        <f t="shared" si="373"/>
        <v>03</v>
      </c>
      <c r="N1113" t="str">
        <f t="shared" si="378"/>
        <v>M</v>
      </c>
      <c r="O1113" s="8">
        <f>VLOOKUP(raw!M1113,master!$B$2:$D$17,3,FALSE)</f>
        <v>44781</v>
      </c>
      <c r="P1113">
        <f t="shared" si="386"/>
        <v>8</v>
      </c>
      <c r="Q1113">
        <f t="shared" si="374"/>
        <v>6</v>
      </c>
      <c r="R1113" s="209">
        <f t="shared" si="382"/>
        <v>44842.362280092595</v>
      </c>
      <c r="S1113">
        <f t="shared" si="383"/>
        <v>41</v>
      </c>
    </row>
    <row r="1114" spans="1:19">
      <c r="A1114" s="319">
        <v>44837.364918981482</v>
      </c>
      <c r="B1114" s="21" t="s">
        <v>215</v>
      </c>
      <c r="C1114">
        <v>20</v>
      </c>
      <c r="D1114">
        <v>1.4910000000000001</v>
      </c>
      <c r="E1114">
        <v>0.11600000000000001</v>
      </c>
      <c r="F1114">
        <v>7.8</v>
      </c>
      <c r="G1114">
        <v>75</v>
      </c>
      <c r="H1114">
        <v>493</v>
      </c>
      <c r="I1114" s="18">
        <f t="shared" si="372"/>
        <v>1491</v>
      </c>
      <c r="J1114" t="str">
        <f t="shared" si="380"/>
        <v>07</v>
      </c>
      <c r="K1114" t="str">
        <f t="shared" si="376"/>
        <v>J</v>
      </c>
      <c r="L1114" t="str">
        <f t="shared" si="377"/>
        <v>C</v>
      </c>
      <c r="M1114" t="str">
        <f t="shared" si="373"/>
        <v>03</v>
      </c>
      <c r="N1114" t="str">
        <f t="shared" si="378"/>
        <v>M</v>
      </c>
      <c r="O1114" s="8">
        <f>VLOOKUP(raw!M1114,master!$B$2:$D$17,3,FALSE)</f>
        <v>44781</v>
      </c>
      <c r="P1114">
        <f t="shared" si="386"/>
        <v>8</v>
      </c>
      <c r="Q1114">
        <f t="shared" si="374"/>
        <v>7</v>
      </c>
      <c r="R1114" s="209">
        <f t="shared" si="382"/>
        <v>44842.364918981482</v>
      </c>
      <c r="S1114">
        <f t="shared" si="383"/>
        <v>41</v>
      </c>
    </row>
    <row r="1115" spans="1:19">
      <c r="A1115" s="319">
        <v>44837.368113425924</v>
      </c>
      <c r="B1115" s="21" t="s">
        <v>216</v>
      </c>
      <c r="C1115">
        <v>60</v>
      </c>
      <c r="D1115">
        <v>1.0009999999999999</v>
      </c>
      <c r="E1115">
        <v>8.5999999999999993E-2</v>
      </c>
      <c r="F1115">
        <v>8.6</v>
      </c>
      <c r="G1115">
        <v>73.3</v>
      </c>
      <c r="H1115">
        <v>560</v>
      </c>
      <c r="I1115" s="18">
        <f t="shared" si="372"/>
        <v>1000.9999999999999</v>
      </c>
      <c r="J1115" t="str">
        <f t="shared" si="380"/>
        <v>16</v>
      </c>
      <c r="K1115" t="str">
        <f t="shared" si="376"/>
        <v>J</v>
      </c>
      <c r="L1115" t="str">
        <f t="shared" si="377"/>
        <v>C</v>
      </c>
      <c r="M1115" t="str">
        <f t="shared" si="373"/>
        <v>03</v>
      </c>
      <c r="N1115" t="str">
        <f t="shared" si="378"/>
        <v>F</v>
      </c>
      <c r="O1115" s="8">
        <f>VLOOKUP(raw!M1115,master!$B$2:$D$17,3,FALSE)</f>
        <v>44781</v>
      </c>
      <c r="P1115">
        <f t="shared" si="386"/>
        <v>8</v>
      </c>
      <c r="Q1115">
        <f t="shared" si="374"/>
        <v>16</v>
      </c>
      <c r="R1115" s="209">
        <f t="shared" si="382"/>
        <v>44842.368113425924</v>
      </c>
      <c r="S1115">
        <f t="shared" si="383"/>
        <v>41</v>
      </c>
    </row>
    <row r="1116" spans="1:19">
      <c r="A1116" s="319">
        <v>44837.373900462961</v>
      </c>
      <c r="B1116" s="21" t="s">
        <v>217</v>
      </c>
      <c r="C1116">
        <v>60</v>
      </c>
      <c r="D1116">
        <v>1.042</v>
      </c>
      <c r="E1116">
        <v>8.7999999999999995E-2</v>
      </c>
      <c r="F1116">
        <v>8.4</v>
      </c>
      <c r="G1116">
        <v>76.7</v>
      </c>
      <c r="H1116">
        <v>464</v>
      </c>
      <c r="I1116" s="18">
        <f t="shared" si="372"/>
        <v>1042</v>
      </c>
      <c r="J1116" t="str">
        <f t="shared" si="380"/>
        <v>15</v>
      </c>
      <c r="K1116" t="str">
        <f t="shared" si="376"/>
        <v>J</v>
      </c>
      <c r="L1116" t="str">
        <f t="shared" si="377"/>
        <v>C</v>
      </c>
      <c r="M1116" t="str">
        <f t="shared" si="373"/>
        <v>03</v>
      </c>
      <c r="N1116" t="str">
        <f t="shared" si="378"/>
        <v>F</v>
      </c>
      <c r="O1116" s="8">
        <f>VLOOKUP(raw!M1116,master!$B$2:$D$17,3,FALSE)</f>
        <v>44781</v>
      </c>
      <c r="P1116">
        <f t="shared" si="386"/>
        <v>8</v>
      </c>
      <c r="Q1116">
        <f t="shared" si="374"/>
        <v>15</v>
      </c>
      <c r="R1116" s="209">
        <f t="shared" si="382"/>
        <v>44842.373900462961</v>
      </c>
      <c r="S1116">
        <f t="shared" si="383"/>
        <v>41</v>
      </c>
    </row>
    <row r="1117" spans="1:19">
      <c r="A1117" s="319">
        <v>44837.380891203706</v>
      </c>
      <c r="B1117" s="21" t="s">
        <v>218</v>
      </c>
      <c r="C1117">
        <v>60</v>
      </c>
      <c r="D1117">
        <v>1.02</v>
      </c>
      <c r="E1117">
        <v>6.9000000000000006E-2</v>
      </c>
      <c r="F1117">
        <v>6.7</v>
      </c>
      <c r="G1117">
        <v>83.3</v>
      </c>
      <c r="H1117">
        <v>557</v>
      </c>
      <c r="I1117" s="18">
        <f t="shared" si="372"/>
        <v>1020</v>
      </c>
      <c r="J1117" t="str">
        <f t="shared" si="380"/>
        <v>14</v>
      </c>
      <c r="K1117" t="str">
        <f t="shared" si="376"/>
        <v>J</v>
      </c>
      <c r="L1117" t="str">
        <f t="shared" si="377"/>
        <v>C</v>
      </c>
      <c r="M1117" t="str">
        <f t="shared" si="373"/>
        <v>03</v>
      </c>
      <c r="N1117" t="str">
        <f t="shared" si="378"/>
        <v>F</v>
      </c>
      <c r="O1117" s="8">
        <f>VLOOKUP(raw!M1117,master!$B$2:$D$17,3,FALSE)</f>
        <v>44781</v>
      </c>
      <c r="P1117">
        <f t="shared" si="386"/>
        <v>8</v>
      </c>
      <c r="Q1117">
        <f t="shared" si="374"/>
        <v>14</v>
      </c>
      <c r="R1117" s="209">
        <f t="shared" si="382"/>
        <v>44842.380891203706</v>
      </c>
      <c r="S1117">
        <f t="shared" si="383"/>
        <v>41</v>
      </c>
    </row>
    <row r="1118" spans="1:19">
      <c r="A1118" s="319">
        <v>44837.386863425927</v>
      </c>
      <c r="B1118" s="21" t="s">
        <v>219</v>
      </c>
      <c r="C1118">
        <v>60</v>
      </c>
      <c r="D1118">
        <v>0.97799999999999998</v>
      </c>
      <c r="E1118">
        <v>8.2000000000000003E-2</v>
      </c>
      <c r="F1118">
        <v>8.4</v>
      </c>
      <c r="G1118">
        <v>75</v>
      </c>
      <c r="H1118">
        <v>540</v>
      </c>
      <c r="I1118" s="18">
        <f t="shared" si="372"/>
        <v>978</v>
      </c>
      <c r="J1118" t="str">
        <f t="shared" si="380"/>
        <v>13</v>
      </c>
      <c r="K1118" t="str">
        <f t="shared" si="376"/>
        <v>J</v>
      </c>
      <c r="L1118" t="str">
        <f t="shared" si="377"/>
        <v>C</v>
      </c>
      <c r="M1118" t="str">
        <f t="shared" si="373"/>
        <v>03</v>
      </c>
      <c r="N1118" t="str">
        <f t="shared" si="378"/>
        <v>F</v>
      </c>
      <c r="O1118" s="8">
        <f>VLOOKUP(raw!M1118,master!$B$2:$D$17,3,FALSE)</f>
        <v>44781</v>
      </c>
      <c r="P1118">
        <f t="shared" si="386"/>
        <v>8</v>
      </c>
      <c r="Q1118">
        <f t="shared" si="374"/>
        <v>13</v>
      </c>
      <c r="R1118" s="209">
        <f t="shared" si="382"/>
        <v>44842.386863425927</v>
      </c>
      <c r="S1118">
        <f t="shared" si="383"/>
        <v>41</v>
      </c>
    </row>
    <row r="1119" spans="1:19">
      <c r="A1119" s="319">
        <v>44837.393043981479</v>
      </c>
      <c r="B1119" s="21" t="s">
        <v>220</v>
      </c>
      <c r="C1119">
        <v>60</v>
      </c>
      <c r="D1119">
        <v>1.0329999999999999</v>
      </c>
      <c r="E1119">
        <v>7.9000000000000001E-2</v>
      </c>
      <c r="F1119">
        <v>7.7</v>
      </c>
      <c r="G1119">
        <v>78.3</v>
      </c>
      <c r="H1119">
        <v>486</v>
      </c>
      <c r="I1119" s="18">
        <f t="shared" si="372"/>
        <v>1033</v>
      </c>
      <c r="J1119" t="str">
        <f t="shared" si="380"/>
        <v>12</v>
      </c>
      <c r="K1119" t="str">
        <f t="shared" si="376"/>
        <v>J</v>
      </c>
      <c r="L1119" t="str">
        <f t="shared" si="377"/>
        <v>C</v>
      </c>
      <c r="M1119" t="str">
        <f t="shared" si="373"/>
        <v>03</v>
      </c>
      <c r="N1119" t="str">
        <f t="shared" si="378"/>
        <v>F</v>
      </c>
      <c r="O1119" s="8">
        <f>VLOOKUP(raw!M1119,master!$B$2:$D$17,3,FALSE)</f>
        <v>44781</v>
      </c>
      <c r="P1119">
        <f t="shared" si="386"/>
        <v>8</v>
      </c>
      <c r="Q1119">
        <f t="shared" ref="Q1119" si="387">VALUE(J1119)</f>
        <v>12</v>
      </c>
      <c r="R1119" s="209">
        <f t="shared" si="382"/>
        <v>44842.393043981479</v>
      </c>
      <c r="S1119">
        <f t="shared" si="383"/>
        <v>41</v>
      </c>
    </row>
    <row r="1120" spans="1:19">
      <c r="A1120" s="319">
        <v>44837.399699074071</v>
      </c>
      <c r="B1120" s="21" t="s">
        <v>221</v>
      </c>
      <c r="C1120">
        <v>60</v>
      </c>
      <c r="D1120">
        <v>0.98</v>
      </c>
      <c r="E1120">
        <v>7.2999999999999995E-2</v>
      </c>
      <c r="F1120">
        <v>7.5</v>
      </c>
      <c r="G1120">
        <v>80</v>
      </c>
      <c r="H1120">
        <v>490</v>
      </c>
      <c r="I1120" s="18">
        <f t="shared" si="372"/>
        <v>980</v>
      </c>
      <c r="J1120" t="str">
        <f t="shared" si="380"/>
        <v>11</v>
      </c>
      <c r="K1120" t="str">
        <f t="shared" si="376"/>
        <v>J</v>
      </c>
      <c r="L1120" t="str">
        <f t="shared" si="377"/>
        <v>C</v>
      </c>
      <c r="M1120" t="str">
        <f t="shared" si="373"/>
        <v>03</v>
      </c>
      <c r="N1120" t="str">
        <f t="shared" si="378"/>
        <v>F</v>
      </c>
      <c r="O1120" s="8">
        <f>VLOOKUP(raw!M1120,master!$B$2:$D$17,3,FALSE)</f>
        <v>44781</v>
      </c>
      <c r="P1120">
        <f t="shared" si="386"/>
        <v>8</v>
      </c>
      <c r="Q1120">
        <f t="shared" si="374"/>
        <v>11</v>
      </c>
      <c r="R1120" s="209">
        <f t="shared" si="382"/>
        <v>44842.399699074071</v>
      </c>
      <c r="S1120">
        <f t="shared" si="383"/>
        <v>41</v>
      </c>
    </row>
    <row r="1121" spans="1:19">
      <c r="A1121" s="319">
        <v>44837.406840277778</v>
      </c>
      <c r="B1121" s="21" t="s">
        <v>222</v>
      </c>
      <c r="C1121">
        <v>60</v>
      </c>
      <c r="D1121">
        <v>1.0169999999999999</v>
      </c>
      <c r="E1121">
        <v>7.2999999999999995E-2</v>
      </c>
      <c r="F1121">
        <v>7.2</v>
      </c>
      <c r="G1121">
        <v>81.7</v>
      </c>
      <c r="H1121">
        <v>491</v>
      </c>
      <c r="I1121" s="18">
        <f t="shared" si="372"/>
        <v>1016.9999999999999</v>
      </c>
      <c r="J1121" t="str">
        <f t="shared" si="380"/>
        <v>10</v>
      </c>
      <c r="K1121" t="str">
        <f t="shared" si="376"/>
        <v>J</v>
      </c>
      <c r="L1121" t="str">
        <f t="shared" si="377"/>
        <v>C</v>
      </c>
      <c r="M1121" t="str">
        <f t="shared" si="373"/>
        <v>03</v>
      </c>
      <c r="N1121" t="str">
        <f t="shared" si="378"/>
        <v>F</v>
      </c>
      <c r="O1121" s="8">
        <f>VLOOKUP(raw!M1121,master!$B$2:$D$17,3,FALSE)</f>
        <v>44781</v>
      </c>
      <c r="P1121">
        <f t="shared" si="386"/>
        <v>8</v>
      </c>
      <c r="Q1121">
        <f t="shared" si="374"/>
        <v>10</v>
      </c>
      <c r="R1121" s="209">
        <f t="shared" si="382"/>
        <v>44842.406840277778</v>
      </c>
      <c r="S1121">
        <f t="shared" si="383"/>
        <v>41</v>
      </c>
    </row>
    <row r="1122" spans="1:19">
      <c r="A1122" s="319">
        <v>44837.413622685184</v>
      </c>
      <c r="B1122" s="21" t="s">
        <v>223</v>
      </c>
      <c r="C1122">
        <v>60</v>
      </c>
      <c r="D1122">
        <v>1.0289999999999999</v>
      </c>
      <c r="E1122">
        <v>7.8E-2</v>
      </c>
      <c r="F1122">
        <v>7.5</v>
      </c>
      <c r="G1122">
        <v>83.3</v>
      </c>
      <c r="H1122">
        <v>524</v>
      </c>
      <c r="I1122" s="18">
        <f t="shared" si="372"/>
        <v>1029</v>
      </c>
      <c r="J1122" t="str">
        <f t="shared" si="380"/>
        <v>09</v>
      </c>
      <c r="K1122" t="str">
        <f t="shared" si="376"/>
        <v>J</v>
      </c>
      <c r="L1122" t="str">
        <f t="shared" si="377"/>
        <v>C</v>
      </c>
      <c r="M1122" t="str">
        <f t="shared" si="373"/>
        <v>03</v>
      </c>
      <c r="N1122" t="str">
        <f t="shared" si="378"/>
        <v>F</v>
      </c>
      <c r="O1122" s="8">
        <f>VLOOKUP(raw!M1122,master!$B$2:$D$17,3,FALSE)</f>
        <v>44781</v>
      </c>
      <c r="P1122">
        <f t="shared" si="386"/>
        <v>8</v>
      </c>
      <c r="Q1122">
        <f t="shared" si="374"/>
        <v>9</v>
      </c>
      <c r="R1122" s="209">
        <f t="shared" si="382"/>
        <v>44842.413622685184</v>
      </c>
      <c r="S1122">
        <f t="shared" si="383"/>
        <v>41</v>
      </c>
    </row>
    <row r="1123" spans="1:19">
      <c r="A1123" s="319">
        <v>44837.420254629629</v>
      </c>
      <c r="B1123" s="21" t="s">
        <v>224</v>
      </c>
      <c r="C1123">
        <v>60</v>
      </c>
      <c r="D1123">
        <v>1.103</v>
      </c>
      <c r="E1123">
        <v>0.09</v>
      </c>
      <c r="F1123">
        <v>8.1999999999999993</v>
      </c>
      <c r="G1123">
        <v>83.3</v>
      </c>
      <c r="H1123">
        <v>490</v>
      </c>
      <c r="I1123" s="18">
        <f t="shared" si="372"/>
        <v>1103</v>
      </c>
      <c r="J1123" t="str">
        <f t="shared" si="380"/>
        <v>08</v>
      </c>
      <c r="K1123" t="str">
        <f t="shared" si="376"/>
        <v>J</v>
      </c>
      <c r="L1123" t="str">
        <f t="shared" si="377"/>
        <v>C</v>
      </c>
      <c r="M1123" t="str">
        <f t="shared" si="373"/>
        <v>03</v>
      </c>
      <c r="N1123" t="str">
        <f t="shared" si="378"/>
        <v>F</v>
      </c>
      <c r="O1123" s="8">
        <f>VLOOKUP(raw!M1123,master!$B$2:$D$17,3,FALSE)</f>
        <v>44781</v>
      </c>
      <c r="P1123">
        <f t="shared" si="386"/>
        <v>8</v>
      </c>
      <c r="Q1123">
        <f t="shared" si="374"/>
        <v>8</v>
      </c>
      <c r="R1123" s="209">
        <f t="shared" si="382"/>
        <v>44842.420254629629</v>
      </c>
      <c r="S1123">
        <f t="shared" si="383"/>
        <v>41</v>
      </c>
    </row>
    <row r="1124" spans="1:19">
      <c r="A1124" s="319">
        <v>44837.426990740743</v>
      </c>
      <c r="B1124" s="21" t="s">
        <v>225</v>
      </c>
      <c r="C1124">
        <v>60</v>
      </c>
      <c r="D1124">
        <v>1.036</v>
      </c>
      <c r="E1124">
        <v>8.1000000000000003E-2</v>
      </c>
      <c r="F1124">
        <v>7.8</v>
      </c>
      <c r="G1124">
        <v>83.3</v>
      </c>
      <c r="H1124">
        <v>451</v>
      </c>
      <c r="I1124" s="18">
        <f t="shared" si="372"/>
        <v>1036</v>
      </c>
      <c r="J1124" t="str">
        <f t="shared" si="380"/>
        <v>07</v>
      </c>
      <c r="K1124" t="str">
        <f t="shared" si="376"/>
        <v>J</v>
      </c>
      <c r="L1124" t="str">
        <f t="shared" si="377"/>
        <v>C</v>
      </c>
      <c r="M1124" t="str">
        <f t="shared" si="373"/>
        <v>03</v>
      </c>
      <c r="N1124" t="str">
        <f t="shared" si="378"/>
        <v>F</v>
      </c>
      <c r="O1124" s="8">
        <f>VLOOKUP(raw!M1124,master!$B$2:$D$17,3,FALSE)</f>
        <v>44781</v>
      </c>
      <c r="P1124">
        <f t="shared" si="386"/>
        <v>8</v>
      </c>
      <c r="Q1124">
        <f t="shared" si="374"/>
        <v>7</v>
      </c>
      <c r="R1124" s="209">
        <f t="shared" si="382"/>
        <v>44842.426990740743</v>
      </c>
      <c r="S1124">
        <f t="shared" si="383"/>
        <v>41</v>
      </c>
    </row>
    <row r="1125" spans="1:19">
      <c r="A1125" s="319">
        <v>44837.434421296297</v>
      </c>
      <c r="B1125" s="21" t="s">
        <v>226</v>
      </c>
      <c r="C1125">
        <v>60</v>
      </c>
      <c r="D1125">
        <v>0.97299999999999998</v>
      </c>
      <c r="E1125">
        <v>7.6999999999999999E-2</v>
      </c>
      <c r="F1125">
        <v>7.9</v>
      </c>
      <c r="G1125">
        <v>75</v>
      </c>
      <c r="H1125">
        <v>531</v>
      </c>
      <c r="I1125" s="18">
        <f t="shared" si="372"/>
        <v>973</v>
      </c>
      <c r="J1125" t="str">
        <f t="shared" si="380"/>
        <v>06</v>
      </c>
      <c r="K1125" t="str">
        <f t="shared" si="376"/>
        <v>J</v>
      </c>
      <c r="L1125" t="str">
        <f t="shared" si="377"/>
        <v>C</v>
      </c>
      <c r="M1125" t="str">
        <f t="shared" si="373"/>
        <v>03</v>
      </c>
      <c r="N1125" t="str">
        <f t="shared" si="378"/>
        <v>F</v>
      </c>
      <c r="O1125" s="8">
        <f>VLOOKUP(raw!M1125,master!$B$2:$D$17,3,FALSE)</f>
        <v>44781</v>
      </c>
      <c r="P1125">
        <f t="shared" si="386"/>
        <v>8</v>
      </c>
      <c r="Q1125">
        <f t="shared" si="374"/>
        <v>6</v>
      </c>
      <c r="R1125" s="209">
        <f t="shared" si="382"/>
        <v>44842.434421296297</v>
      </c>
      <c r="S1125">
        <f t="shared" si="383"/>
        <v>41</v>
      </c>
    </row>
    <row r="1126" spans="1:19">
      <c r="A1126" s="319">
        <v>44837.440613425926</v>
      </c>
      <c r="B1126" s="21" t="s">
        <v>227</v>
      </c>
      <c r="C1126">
        <v>60</v>
      </c>
      <c r="D1126">
        <v>0.92900000000000005</v>
      </c>
      <c r="E1126">
        <v>0.11899999999999999</v>
      </c>
      <c r="F1126">
        <v>12.9</v>
      </c>
      <c r="G1126">
        <v>56.7</v>
      </c>
      <c r="H1126">
        <v>526</v>
      </c>
      <c r="I1126" s="18">
        <f t="shared" si="372"/>
        <v>929</v>
      </c>
      <c r="J1126" t="str">
        <f t="shared" si="380"/>
        <v>05</v>
      </c>
      <c r="K1126" t="str">
        <f t="shared" si="376"/>
        <v>J</v>
      </c>
      <c r="L1126" t="str">
        <f t="shared" si="377"/>
        <v>C</v>
      </c>
      <c r="M1126" t="str">
        <f t="shared" si="373"/>
        <v>03</v>
      </c>
      <c r="N1126" t="str">
        <f t="shared" si="378"/>
        <v>F</v>
      </c>
      <c r="O1126" s="8">
        <f>VLOOKUP(raw!M1126,master!$B$2:$D$17,3,FALSE)</f>
        <v>44781</v>
      </c>
      <c r="P1126">
        <f t="shared" si="386"/>
        <v>8</v>
      </c>
      <c r="Q1126">
        <f t="shared" si="374"/>
        <v>5</v>
      </c>
      <c r="R1126" s="209">
        <f t="shared" si="382"/>
        <v>44842.440613425926</v>
      </c>
      <c r="S1126">
        <f t="shared" si="383"/>
        <v>41</v>
      </c>
    </row>
    <row r="1127" spans="1:19">
      <c r="A1127" s="319">
        <v>44837.447337962964</v>
      </c>
      <c r="B1127" s="21" t="s">
        <v>228</v>
      </c>
      <c r="C1127">
        <v>60</v>
      </c>
      <c r="D1127">
        <v>0.92200000000000004</v>
      </c>
      <c r="E1127">
        <v>8.4000000000000005E-2</v>
      </c>
      <c r="F1127">
        <v>9.1</v>
      </c>
      <c r="G1127">
        <v>73.3</v>
      </c>
      <c r="H1127">
        <v>506</v>
      </c>
      <c r="I1127" s="18">
        <f t="shared" si="372"/>
        <v>922</v>
      </c>
      <c r="J1127" t="str">
        <f t="shared" si="380"/>
        <v>04</v>
      </c>
      <c r="K1127" t="str">
        <f t="shared" si="376"/>
        <v>J</v>
      </c>
      <c r="L1127" t="str">
        <f t="shared" si="377"/>
        <v>C</v>
      </c>
      <c r="M1127" t="str">
        <f t="shared" si="373"/>
        <v>03</v>
      </c>
      <c r="N1127" t="str">
        <f t="shared" si="378"/>
        <v>F</v>
      </c>
      <c r="O1127" s="8">
        <f>VLOOKUP(raw!M1127,master!$B$2:$D$17,3,FALSE)</f>
        <v>44781</v>
      </c>
      <c r="P1127">
        <f t="shared" si="386"/>
        <v>8</v>
      </c>
      <c r="Q1127">
        <f t="shared" si="374"/>
        <v>4</v>
      </c>
      <c r="R1127" s="209">
        <f t="shared" si="382"/>
        <v>44842.447337962964</v>
      </c>
      <c r="S1127">
        <f t="shared" si="383"/>
        <v>41</v>
      </c>
    </row>
    <row r="1128" spans="1:19">
      <c r="A1128" s="319">
        <v>44837.454004629632</v>
      </c>
      <c r="B1128" s="21" t="s">
        <v>229</v>
      </c>
      <c r="C1128">
        <v>60</v>
      </c>
      <c r="D1128">
        <v>0.92200000000000004</v>
      </c>
      <c r="E1128">
        <v>8.4000000000000005E-2</v>
      </c>
      <c r="F1128">
        <v>9.1999999999999993</v>
      </c>
      <c r="G1128">
        <v>75</v>
      </c>
      <c r="H1128">
        <v>480</v>
      </c>
      <c r="I1128" s="18">
        <f t="shared" si="372"/>
        <v>922</v>
      </c>
      <c r="J1128" t="str">
        <f t="shared" si="380"/>
        <v>03</v>
      </c>
      <c r="K1128" t="str">
        <f t="shared" si="376"/>
        <v>J</v>
      </c>
      <c r="L1128" t="str">
        <f t="shared" si="377"/>
        <v>C</v>
      </c>
      <c r="M1128" t="str">
        <f t="shared" si="373"/>
        <v>03</v>
      </c>
      <c r="N1128" t="str">
        <f t="shared" si="378"/>
        <v>F</v>
      </c>
      <c r="O1128" s="8">
        <f>VLOOKUP(raw!M1128,master!$B$2:$D$17,3,FALSE)</f>
        <v>44781</v>
      </c>
      <c r="P1128">
        <f t="shared" si="386"/>
        <v>8</v>
      </c>
      <c r="Q1128">
        <f t="shared" si="374"/>
        <v>3</v>
      </c>
      <c r="R1128" s="209">
        <f t="shared" si="382"/>
        <v>44842.454004629632</v>
      </c>
      <c r="S1128">
        <f t="shared" si="383"/>
        <v>41</v>
      </c>
    </row>
    <row r="1129" spans="1:19">
      <c r="A1129" s="319">
        <v>44837.460879629631</v>
      </c>
      <c r="B1129" s="21" t="s">
        <v>230</v>
      </c>
      <c r="C1129">
        <v>60</v>
      </c>
      <c r="D1129">
        <v>0.95899999999999996</v>
      </c>
      <c r="E1129">
        <v>9.8000000000000004E-2</v>
      </c>
      <c r="F1129">
        <v>10.199999999999999</v>
      </c>
      <c r="G1129">
        <v>65</v>
      </c>
      <c r="H1129">
        <v>428</v>
      </c>
      <c r="I1129" s="18">
        <f t="shared" ref="I1129:I1193" si="388">D1129*1000</f>
        <v>959</v>
      </c>
      <c r="J1129" t="str">
        <f t="shared" si="380"/>
        <v>02</v>
      </c>
      <c r="K1129" t="str">
        <f t="shared" si="376"/>
        <v>J</v>
      </c>
      <c r="L1129" t="str">
        <f t="shared" si="377"/>
        <v>C</v>
      </c>
      <c r="M1129" t="str">
        <f t="shared" si="373"/>
        <v>03</v>
      </c>
      <c r="N1129" t="str">
        <f t="shared" si="378"/>
        <v>F</v>
      </c>
      <c r="O1129" s="8">
        <f>VLOOKUP(raw!M1129,master!$B$2:$D$17,3,FALSE)</f>
        <v>44781</v>
      </c>
      <c r="P1129">
        <f t="shared" si="386"/>
        <v>8</v>
      </c>
      <c r="Q1129">
        <f t="shared" ref="Q1129" si="389">VALUE(J1129)</f>
        <v>2</v>
      </c>
      <c r="R1129" s="209">
        <f t="shared" si="382"/>
        <v>44842.460879629631</v>
      </c>
      <c r="S1129">
        <f t="shared" si="383"/>
        <v>41</v>
      </c>
    </row>
    <row r="1130" spans="1:19">
      <c r="A1130" s="319">
        <v>44837.468333333331</v>
      </c>
      <c r="B1130" s="21" t="s">
        <v>231</v>
      </c>
      <c r="C1130">
        <v>60</v>
      </c>
      <c r="D1130">
        <v>0.95699999999999996</v>
      </c>
      <c r="E1130">
        <v>7.9000000000000001E-2</v>
      </c>
      <c r="F1130">
        <v>8.3000000000000007</v>
      </c>
      <c r="G1130">
        <v>80</v>
      </c>
      <c r="H1130">
        <v>463</v>
      </c>
      <c r="I1130" s="18">
        <f t="shared" si="388"/>
        <v>957</v>
      </c>
      <c r="J1130" t="str">
        <f t="shared" si="380"/>
        <v>01</v>
      </c>
      <c r="K1130" t="str">
        <f t="shared" si="376"/>
        <v>J</v>
      </c>
      <c r="L1130" t="str">
        <f t="shared" si="377"/>
        <v>C</v>
      </c>
      <c r="M1130" t="str">
        <f t="shared" si="373"/>
        <v>03</v>
      </c>
      <c r="N1130" t="str">
        <f t="shared" si="378"/>
        <v>F</v>
      </c>
      <c r="O1130" s="8">
        <f>VLOOKUP(raw!M1130,master!$B$2:$D$17,3,FALSE)</f>
        <v>44781</v>
      </c>
      <c r="P1130">
        <f t="shared" si="386"/>
        <v>8</v>
      </c>
      <c r="Q1130">
        <f t="shared" si="374"/>
        <v>1</v>
      </c>
      <c r="R1130" s="209">
        <f t="shared" si="382"/>
        <v>44842.468333333331</v>
      </c>
      <c r="S1130">
        <f t="shared" si="383"/>
        <v>41</v>
      </c>
    </row>
    <row r="1131" spans="1:19">
      <c r="A1131" s="319">
        <v>44837.5391087963</v>
      </c>
      <c r="B1131" s="21" t="s">
        <v>533</v>
      </c>
      <c r="C1131">
        <v>20</v>
      </c>
      <c r="D1131">
        <v>1.153</v>
      </c>
      <c r="E1131">
        <v>0.16200000000000001</v>
      </c>
      <c r="F1131">
        <v>14</v>
      </c>
      <c r="G1131">
        <v>50</v>
      </c>
      <c r="H1131">
        <v>537</v>
      </c>
      <c r="I1131" s="18">
        <f t="shared" si="388"/>
        <v>1153</v>
      </c>
      <c r="J1131" t="str">
        <f t="shared" si="380"/>
        <v>01</v>
      </c>
      <c r="K1131" t="str">
        <f t="shared" si="376"/>
        <v>J</v>
      </c>
      <c r="L1131" t="str">
        <f t="shared" si="377"/>
        <v>C</v>
      </c>
      <c r="M1131" t="str">
        <f t="shared" ref="M1131:M1195" si="390">MID(B1131,3,2)</f>
        <v>04</v>
      </c>
      <c r="N1131" t="str">
        <f t="shared" si="378"/>
        <v>M</v>
      </c>
      <c r="O1131" s="8">
        <f>VLOOKUP(raw!M1131,master!$B$2:$D$17,3,FALSE)</f>
        <v>44781</v>
      </c>
      <c r="P1131">
        <f t="shared" si="386"/>
        <v>8</v>
      </c>
      <c r="Q1131">
        <f t="shared" si="374"/>
        <v>1</v>
      </c>
      <c r="R1131" s="209">
        <f t="shared" si="382"/>
        <v>44842.5391087963</v>
      </c>
      <c r="S1131">
        <f t="shared" si="383"/>
        <v>41</v>
      </c>
    </row>
    <row r="1132" spans="1:19">
      <c r="A1132" s="319">
        <v>44837.541851851849</v>
      </c>
      <c r="B1132" s="21" t="s">
        <v>232</v>
      </c>
      <c r="C1132">
        <v>20</v>
      </c>
      <c r="D1132">
        <v>1.3149999999999999</v>
      </c>
      <c r="E1132">
        <v>0.157</v>
      </c>
      <c r="F1132">
        <v>11.9</v>
      </c>
      <c r="G1132">
        <v>55</v>
      </c>
      <c r="H1132">
        <v>462</v>
      </c>
      <c r="I1132" s="18">
        <f t="shared" si="388"/>
        <v>1315</v>
      </c>
      <c r="J1132" t="str">
        <f t="shared" si="380"/>
        <v>02</v>
      </c>
      <c r="K1132" t="str">
        <f t="shared" si="376"/>
        <v>J</v>
      </c>
      <c r="L1132" t="str">
        <f t="shared" si="377"/>
        <v>C</v>
      </c>
      <c r="M1132" t="str">
        <f t="shared" si="390"/>
        <v>04</v>
      </c>
      <c r="N1132" t="str">
        <f t="shared" si="378"/>
        <v>M</v>
      </c>
      <c r="O1132" s="8">
        <f>VLOOKUP(raw!M1132,master!$B$2:$D$17,3,FALSE)</f>
        <v>44781</v>
      </c>
      <c r="P1132">
        <f t="shared" si="386"/>
        <v>8</v>
      </c>
      <c r="Q1132">
        <f t="shared" si="374"/>
        <v>2</v>
      </c>
      <c r="R1132" s="209">
        <f t="shared" si="382"/>
        <v>44842.541851851849</v>
      </c>
      <c r="S1132">
        <f t="shared" si="383"/>
        <v>41</v>
      </c>
    </row>
    <row r="1133" spans="1:19">
      <c r="A1133" s="319">
        <v>44837.544502314813</v>
      </c>
      <c r="B1133" s="21" t="s">
        <v>233</v>
      </c>
      <c r="C1133">
        <v>20</v>
      </c>
      <c r="D1133">
        <v>1.292</v>
      </c>
      <c r="E1133">
        <v>8.5999999999999993E-2</v>
      </c>
      <c r="F1133">
        <v>6.6</v>
      </c>
      <c r="G1133">
        <v>85</v>
      </c>
      <c r="H1133">
        <v>450</v>
      </c>
      <c r="I1133" s="18">
        <f t="shared" si="388"/>
        <v>1292</v>
      </c>
      <c r="J1133" t="str">
        <f t="shared" si="380"/>
        <v>03</v>
      </c>
      <c r="K1133" t="str">
        <f t="shared" si="376"/>
        <v>J</v>
      </c>
      <c r="L1133" t="str">
        <f t="shared" si="377"/>
        <v>C</v>
      </c>
      <c r="M1133" t="str">
        <f t="shared" si="390"/>
        <v>04</v>
      </c>
      <c r="N1133" t="str">
        <f t="shared" si="378"/>
        <v>M</v>
      </c>
      <c r="O1133" s="8">
        <f>VLOOKUP(raw!M1133,master!$B$2:$D$17,3,FALSE)</f>
        <v>44781</v>
      </c>
      <c r="P1133">
        <f t="shared" si="386"/>
        <v>8</v>
      </c>
      <c r="Q1133">
        <f t="shared" si="374"/>
        <v>3</v>
      </c>
      <c r="R1133" s="209">
        <f t="shared" si="382"/>
        <v>44842.544502314813</v>
      </c>
      <c r="S1133">
        <f t="shared" si="383"/>
        <v>41</v>
      </c>
    </row>
    <row r="1134" spans="1:19">
      <c r="A1134" s="319">
        <v>44837.547465277778</v>
      </c>
      <c r="B1134" s="21" t="s">
        <v>234</v>
      </c>
      <c r="C1134">
        <v>20</v>
      </c>
      <c r="D1134">
        <v>1.2050000000000001</v>
      </c>
      <c r="E1134">
        <v>0.10299999999999999</v>
      </c>
      <c r="F1134">
        <v>8.6</v>
      </c>
      <c r="G1134">
        <v>70</v>
      </c>
      <c r="H1134">
        <v>503</v>
      </c>
      <c r="I1134" s="18">
        <f t="shared" si="388"/>
        <v>1205</v>
      </c>
      <c r="J1134" t="str">
        <f t="shared" si="380"/>
        <v>04</v>
      </c>
      <c r="K1134" t="str">
        <f t="shared" ref="K1134:K1198" si="391">LEFT(B1134,1)</f>
        <v>J</v>
      </c>
      <c r="L1134" t="str">
        <f t="shared" ref="L1134:L1198" si="392">MID(B1134,2,1)</f>
        <v>C</v>
      </c>
      <c r="M1134" t="str">
        <f t="shared" si="390"/>
        <v>04</v>
      </c>
      <c r="N1134" t="str">
        <f t="shared" ref="N1134:N1198" si="393">MID(B1134,5,1)</f>
        <v>M</v>
      </c>
      <c r="O1134" s="8">
        <f>VLOOKUP(raw!M1134,master!$B$2:$D$17,3,FALSE)</f>
        <v>44781</v>
      </c>
      <c r="P1134">
        <f t="shared" si="386"/>
        <v>8</v>
      </c>
      <c r="Q1134">
        <f t="shared" si="374"/>
        <v>4</v>
      </c>
      <c r="R1134" s="209">
        <f t="shared" si="382"/>
        <v>44842.547465277778</v>
      </c>
      <c r="S1134">
        <f t="shared" si="383"/>
        <v>41</v>
      </c>
    </row>
    <row r="1135" spans="1:19">
      <c r="A1135" s="319">
        <v>44837.550138888888</v>
      </c>
      <c r="B1135" s="21" t="s">
        <v>235</v>
      </c>
      <c r="C1135">
        <v>20</v>
      </c>
      <c r="D1135">
        <v>1.492</v>
      </c>
      <c r="E1135">
        <v>0.1</v>
      </c>
      <c r="F1135">
        <v>6.7</v>
      </c>
      <c r="G1135">
        <v>85</v>
      </c>
      <c r="H1135">
        <v>383</v>
      </c>
      <c r="I1135" s="18">
        <f t="shared" si="388"/>
        <v>1492</v>
      </c>
      <c r="J1135" t="str">
        <f t="shared" si="380"/>
        <v>05</v>
      </c>
      <c r="K1135" t="str">
        <f t="shared" si="391"/>
        <v>J</v>
      </c>
      <c r="L1135" t="str">
        <f t="shared" si="392"/>
        <v>C</v>
      </c>
      <c r="M1135" t="str">
        <f t="shared" si="390"/>
        <v>04</v>
      </c>
      <c r="N1135" t="str">
        <f t="shared" si="393"/>
        <v>M</v>
      </c>
      <c r="O1135" s="8">
        <f>VLOOKUP(raw!M1135,master!$B$2:$D$17,3,FALSE)</f>
        <v>44781</v>
      </c>
      <c r="P1135">
        <f t="shared" si="386"/>
        <v>8</v>
      </c>
      <c r="Q1135">
        <f t="shared" si="374"/>
        <v>5</v>
      </c>
      <c r="R1135" s="209">
        <f t="shared" si="382"/>
        <v>44842.550138888888</v>
      </c>
      <c r="S1135">
        <f t="shared" si="383"/>
        <v>41</v>
      </c>
    </row>
    <row r="1136" spans="1:19">
      <c r="A1136" s="319">
        <v>44837.553194444445</v>
      </c>
      <c r="B1136" s="21" t="s">
        <v>236</v>
      </c>
      <c r="C1136">
        <v>20</v>
      </c>
      <c r="D1136">
        <v>1.4319999999999999</v>
      </c>
      <c r="E1136">
        <v>0.11899999999999999</v>
      </c>
      <c r="F1136">
        <v>8.3000000000000007</v>
      </c>
      <c r="G1136">
        <v>85</v>
      </c>
      <c r="H1136">
        <v>404</v>
      </c>
      <c r="I1136" s="18">
        <f t="shared" si="388"/>
        <v>1432</v>
      </c>
      <c r="J1136" t="str">
        <f t="shared" si="380"/>
        <v>06</v>
      </c>
      <c r="K1136" t="str">
        <f t="shared" si="391"/>
        <v>J</v>
      </c>
      <c r="L1136" t="str">
        <f t="shared" si="392"/>
        <v>C</v>
      </c>
      <c r="M1136" t="str">
        <f t="shared" si="390"/>
        <v>04</v>
      </c>
      <c r="N1136" t="str">
        <f t="shared" si="393"/>
        <v>M</v>
      </c>
      <c r="O1136" s="8">
        <f>VLOOKUP(raw!M1136,master!$B$2:$D$17,3,FALSE)</f>
        <v>44781</v>
      </c>
      <c r="P1136">
        <f t="shared" si="386"/>
        <v>8</v>
      </c>
      <c r="Q1136">
        <f t="shared" si="374"/>
        <v>6</v>
      </c>
      <c r="R1136" s="209">
        <f t="shared" si="382"/>
        <v>44842.553194444445</v>
      </c>
      <c r="S1136">
        <f t="shared" si="383"/>
        <v>41</v>
      </c>
    </row>
    <row r="1137" spans="1:19">
      <c r="A1137" s="319">
        <v>44837.556122685186</v>
      </c>
      <c r="B1137" s="21" t="s">
        <v>237</v>
      </c>
      <c r="C1137">
        <v>20</v>
      </c>
      <c r="D1137">
        <v>1.262</v>
      </c>
      <c r="E1137">
        <v>9.5000000000000001E-2</v>
      </c>
      <c r="F1137">
        <v>7.5</v>
      </c>
      <c r="G1137">
        <v>85</v>
      </c>
      <c r="H1137">
        <v>391</v>
      </c>
      <c r="I1137" s="18">
        <f t="shared" si="388"/>
        <v>1262</v>
      </c>
      <c r="J1137" t="str">
        <f t="shared" si="380"/>
        <v>07</v>
      </c>
      <c r="K1137" t="str">
        <f t="shared" si="391"/>
        <v>J</v>
      </c>
      <c r="L1137" t="str">
        <f t="shared" si="392"/>
        <v>C</v>
      </c>
      <c r="M1137" t="str">
        <f t="shared" si="390"/>
        <v>04</v>
      </c>
      <c r="N1137" t="str">
        <f t="shared" si="393"/>
        <v>M</v>
      </c>
      <c r="O1137" s="8">
        <f>VLOOKUP(raw!M1137,master!$B$2:$D$17,3,FALSE)</f>
        <v>44781</v>
      </c>
      <c r="P1137">
        <f t="shared" si="386"/>
        <v>8</v>
      </c>
      <c r="Q1137">
        <f t="shared" si="374"/>
        <v>7</v>
      </c>
      <c r="R1137" s="209">
        <f t="shared" si="382"/>
        <v>44842.556122685186</v>
      </c>
      <c r="S1137">
        <f t="shared" si="383"/>
        <v>41</v>
      </c>
    </row>
    <row r="1138" spans="1:19">
      <c r="A1138" s="319">
        <v>44837.559479166666</v>
      </c>
      <c r="B1138" s="21" t="s">
        <v>238</v>
      </c>
      <c r="C1138">
        <v>60</v>
      </c>
      <c r="D1138">
        <v>0.95399999999999996</v>
      </c>
      <c r="E1138">
        <v>7.9000000000000001E-2</v>
      </c>
      <c r="F1138">
        <v>8.1999999999999993</v>
      </c>
      <c r="G1138">
        <v>73.3</v>
      </c>
      <c r="H1138">
        <v>479</v>
      </c>
      <c r="I1138" s="18">
        <f t="shared" si="388"/>
        <v>954</v>
      </c>
      <c r="J1138" t="str">
        <f t="shared" si="380"/>
        <v>16</v>
      </c>
      <c r="K1138" t="str">
        <f t="shared" si="391"/>
        <v>J</v>
      </c>
      <c r="L1138" t="str">
        <f t="shared" si="392"/>
        <v>C</v>
      </c>
      <c r="M1138" t="str">
        <f t="shared" si="390"/>
        <v>04</v>
      </c>
      <c r="N1138" t="str">
        <f t="shared" si="393"/>
        <v>F</v>
      </c>
      <c r="O1138" s="8">
        <f>VLOOKUP(raw!M1138,master!$B$2:$D$17,3,FALSE)</f>
        <v>44781</v>
      </c>
      <c r="P1138">
        <f t="shared" si="386"/>
        <v>8</v>
      </c>
      <c r="Q1138">
        <f t="shared" si="374"/>
        <v>16</v>
      </c>
      <c r="R1138" s="209">
        <f t="shared" si="382"/>
        <v>44842.559479166666</v>
      </c>
      <c r="S1138">
        <f t="shared" si="383"/>
        <v>41</v>
      </c>
    </row>
    <row r="1139" spans="1:19">
      <c r="A1139" s="319">
        <v>44837.566284722219</v>
      </c>
      <c r="B1139" s="21" t="s">
        <v>239</v>
      </c>
      <c r="C1139">
        <v>60</v>
      </c>
      <c r="D1139">
        <v>0.96299999999999997</v>
      </c>
      <c r="E1139">
        <v>7.9000000000000001E-2</v>
      </c>
      <c r="F1139">
        <v>8.1999999999999993</v>
      </c>
      <c r="G1139">
        <v>73.3</v>
      </c>
      <c r="H1139">
        <v>581</v>
      </c>
      <c r="I1139" s="18">
        <f t="shared" si="388"/>
        <v>963</v>
      </c>
      <c r="J1139" t="str">
        <f t="shared" si="380"/>
        <v>15</v>
      </c>
      <c r="K1139" t="str">
        <f t="shared" si="391"/>
        <v>J</v>
      </c>
      <c r="L1139" t="str">
        <f t="shared" si="392"/>
        <v>C</v>
      </c>
      <c r="M1139" t="str">
        <f t="shared" si="390"/>
        <v>04</v>
      </c>
      <c r="N1139" t="str">
        <f t="shared" si="393"/>
        <v>F</v>
      </c>
      <c r="O1139" s="8">
        <f>VLOOKUP(raw!M1139,master!$B$2:$D$17,3,FALSE)</f>
        <v>44781</v>
      </c>
      <c r="P1139">
        <f t="shared" si="386"/>
        <v>8</v>
      </c>
      <c r="Q1139">
        <f t="shared" ref="Q1139" si="394">VALUE(J1139)</f>
        <v>15</v>
      </c>
      <c r="R1139" s="209">
        <f t="shared" si="382"/>
        <v>44842.566284722219</v>
      </c>
      <c r="S1139">
        <f t="shared" si="383"/>
        <v>41</v>
      </c>
    </row>
    <row r="1140" spans="1:19">
      <c r="A1140" s="319">
        <v>44837.571921296294</v>
      </c>
      <c r="B1140" s="21" t="s">
        <v>240</v>
      </c>
      <c r="C1140">
        <v>60</v>
      </c>
      <c r="D1140">
        <v>0.96899999999999997</v>
      </c>
      <c r="E1140">
        <v>8.3000000000000004E-2</v>
      </c>
      <c r="F1140">
        <v>8.5</v>
      </c>
      <c r="G1140">
        <v>78.3</v>
      </c>
      <c r="H1140">
        <v>573</v>
      </c>
      <c r="I1140" s="18">
        <f t="shared" si="388"/>
        <v>969</v>
      </c>
      <c r="J1140" t="str">
        <f t="shared" si="380"/>
        <v>14</v>
      </c>
      <c r="K1140" t="str">
        <f t="shared" si="391"/>
        <v>J</v>
      </c>
      <c r="L1140" t="str">
        <f t="shared" si="392"/>
        <v>C</v>
      </c>
      <c r="M1140" t="str">
        <f t="shared" si="390"/>
        <v>04</v>
      </c>
      <c r="N1140" t="str">
        <f t="shared" si="393"/>
        <v>F</v>
      </c>
      <c r="O1140" s="8">
        <f>VLOOKUP(raw!M1140,master!$B$2:$D$17,3,FALSE)</f>
        <v>44781</v>
      </c>
      <c r="P1140">
        <f t="shared" si="386"/>
        <v>8</v>
      </c>
      <c r="Q1140">
        <f t="shared" ref="Q1140:Q1211" si="395">VALUE(J1140)</f>
        <v>14</v>
      </c>
      <c r="R1140" s="209">
        <f t="shared" si="382"/>
        <v>44842.571921296294</v>
      </c>
      <c r="S1140">
        <f t="shared" si="383"/>
        <v>41</v>
      </c>
    </row>
    <row r="1141" spans="1:19">
      <c r="A1141" s="319">
        <v>44837.577824074076</v>
      </c>
      <c r="B1141" s="21" t="s">
        <v>241</v>
      </c>
      <c r="C1141">
        <v>60</v>
      </c>
      <c r="D1141">
        <v>0.97499999999999998</v>
      </c>
      <c r="E1141">
        <v>8.5999999999999993E-2</v>
      </c>
      <c r="F1141">
        <v>8.8000000000000007</v>
      </c>
      <c r="G1141">
        <v>81.7</v>
      </c>
      <c r="H1141">
        <v>519</v>
      </c>
      <c r="I1141" s="18">
        <f t="shared" si="388"/>
        <v>975</v>
      </c>
      <c r="J1141" t="str">
        <f t="shared" si="380"/>
        <v>13</v>
      </c>
      <c r="K1141" t="str">
        <f t="shared" si="391"/>
        <v>J</v>
      </c>
      <c r="L1141" t="str">
        <f t="shared" si="392"/>
        <v>C</v>
      </c>
      <c r="M1141" t="str">
        <f t="shared" si="390"/>
        <v>04</v>
      </c>
      <c r="N1141" t="str">
        <f t="shared" si="393"/>
        <v>F</v>
      </c>
      <c r="O1141" s="8">
        <f>VLOOKUP(raw!M1141,master!$B$2:$D$17,3,FALSE)</f>
        <v>44781</v>
      </c>
      <c r="P1141">
        <f t="shared" si="386"/>
        <v>8</v>
      </c>
      <c r="Q1141">
        <f t="shared" si="395"/>
        <v>13</v>
      </c>
      <c r="R1141" s="209">
        <f t="shared" si="382"/>
        <v>44842.577824074076</v>
      </c>
      <c r="S1141">
        <f t="shared" si="383"/>
        <v>41</v>
      </c>
    </row>
    <row r="1142" spans="1:19">
      <c r="A1142" s="319">
        <v>44837.584293981483</v>
      </c>
      <c r="B1142" s="21" t="s">
        <v>242</v>
      </c>
      <c r="C1142">
        <v>60</v>
      </c>
      <c r="D1142">
        <v>0.96199999999999997</v>
      </c>
      <c r="E1142">
        <v>7.0999999999999994E-2</v>
      </c>
      <c r="F1142">
        <v>7.4</v>
      </c>
      <c r="G1142">
        <v>80</v>
      </c>
      <c r="H1142">
        <v>499</v>
      </c>
      <c r="I1142" s="18">
        <f t="shared" si="388"/>
        <v>962</v>
      </c>
      <c r="J1142" t="str">
        <f t="shared" si="380"/>
        <v>12</v>
      </c>
      <c r="K1142" t="str">
        <f t="shared" si="391"/>
        <v>J</v>
      </c>
      <c r="L1142" t="str">
        <f t="shared" si="392"/>
        <v>C</v>
      </c>
      <c r="M1142" t="str">
        <f t="shared" si="390"/>
        <v>04</v>
      </c>
      <c r="N1142" t="str">
        <f t="shared" si="393"/>
        <v>F</v>
      </c>
      <c r="O1142" s="8">
        <f>VLOOKUP(raw!M1142,master!$B$2:$D$17,3,FALSE)</f>
        <v>44781</v>
      </c>
      <c r="P1142">
        <f t="shared" si="386"/>
        <v>8</v>
      </c>
      <c r="Q1142">
        <f t="shared" si="395"/>
        <v>12</v>
      </c>
      <c r="R1142" s="209">
        <f t="shared" si="382"/>
        <v>44842.584293981483</v>
      </c>
      <c r="S1142">
        <f t="shared" si="383"/>
        <v>41</v>
      </c>
    </row>
    <row r="1143" spans="1:19">
      <c r="A1143" s="319">
        <v>44837.59097222222</v>
      </c>
      <c r="B1143" s="21" t="s">
        <v>243</v>
      </c>
      <c r="C1143">
        <v>60</v>
      </c>
      <c r="D1143">
        <v>0.98299999999999998</v>
      </c>
      <c r="E1143">
        <v>8.4000000000000005E-2</v>
      </c>
      <c r="F1143">
        <v>8.5</v>
      </c>
      <c r="G1143">
        <v>71.7</v>
      </c>
      <c r="H1143">
        <v>467</v>
      </c>
      <c r="I1143" s="18">
        <f t="shared" si="388"/>
        <v>983</v>
      </c>
      <c r="J1143" t="str">
        <f t="shared" si="380"/>
        <v>11</v>
      </c>
      <c r="K1143" t="str">
        <f t="shared" si="391"/>
        <v>J</v>
      </c>
      <c r="L1143" t="str">
        <f t="shared" si="392"/>
        <v>C</v>
      </c>
      <c r="M1143" t="str">
        <f t="shared" si="390"/>
        <v>04</v>
      </c>
      <c r="N1143" t="str">
        <f t="shared" si="393"/>
        <v>F</v>
      </c>
      <c r="O1143" s="8">
        <f>VLOOKUP(raw!M1143,master!$B$2:$D$17,3,FALSE)</f>
        <v>44781</v>
      </c>
      <c r="P1143">
        <f t="shared" si="386"/>
        <v>8</v>
      </c>
      <c r="Q1143">
        <f t="shared" si="395"/>
        <v>11</v>
      </c>
      <c r="R1143" s="209">
        <f t="shared" si="382"/>
        <v>44842.59097222222</v>
      </c>
      <c r="S1143">
        <f t="shared" si="383"/>
        <v>41</v>
      </c>
    </row>
    <row r="1144" spans="1:19">
      <c r="A1144" s="319">
        <v>44837.598124999997</v>
      </c>
      <c r="B1144" s="21" t="s">
        <v>244</v>
      </c>
      <c r="C1144">
        <v>60</v>
      </c>
      <c r="D1144">
        <v>0.96299999999999997</v>
      </c>
      <c r="E1144">
        <v>8.1000000000000003E-2</v>
      </c>
      <c r="F1144">
        <v>8.5</v>
      </c>
      <c r="G1144">
        <v>85</v>
      </c>
      <c r="H1144">
        <v>545</v>
      </c>
      <c r="I1144" s="18">
        <f t="shared" si="388"/>
        <v>963</v>
      </c>
      <c r="J1144" t="str">
        <f t="shared" si="380"/>
        <v>10</v>
      </c>
      <c r="K1144" t="str">
        <f t="shared" si="391"/>
        <v>J</v>
      </c>
      <c r="L1144" t="str">
        <f t="shared" si="392"/>
        <v>C</v>
      </c>
      <c r="M1144" t="str">
        <f t="shared" si="390"/>
        <v>04</v>
      </c>
      <c r="N1144" t="str">
        <f t="shared" si="393"/>
        <v>F</v>
      </c>
      <c r="O1144" s="8">
        <f>VLOOKUP(raw!M1144,master!$B$2:$D$17,3,FALSE)</f>
        <v>44781</v>
      </c>
      <c r="P1144">
        <f t="shared" si="386"/>
        <v>8</v>
      </c>
      <c r="Q1144">
        <f t="shared" si="395"/>
        <v>10</v>
      </c>
      <c r="R1144" s="209">
        <f t="shared" si="382"/>
        <v>44842.598124999997</v>
      </c>
      <c r="S1144">
        <f t="shared" si="383"/>
        <v>41</v>
      </c>
    </row>
    <row r="1145" spans="1:19">
      <c r="A1145" s="319">
        <v>44837.604097222225</v>
      </c>
      <c r="B1145" s="21" t="s">
        <v>245</v>
      </c>
      <c r="C1145">
        <v>60</v>
      </c>
      <c r="D1145">
        <v>0.997</v>
      </c>
      <c r="E1145">
        <v>0.1</v>
      </c>
      <c r="F1145">
        <v>10</v>
      </c>
      <c r="G1145">
        <v>66.7</v>
      </c>
      <c r="H1145">
        <v>531</v>
      </c>
      <c r="I1145" s="18">
        <f t="shared" si="388"/>
        <v>997</v>
      </c>
      <c r="J1145" t="str">
        <f t="shared" ref="J1145:J1209" si="396">RIGHT(B1145,2)</f>
        <v>09</v>
      </c>
      <c r="K1145" t="str">
        <f t="shared" si="391"/>
        <v>J</v>
      </c>
      <c r="L1145" t="str">
        <f t="shared" si="392"/>
        <v>C</v>
      </c>
      <c r="M1145" t="str">
        <f t="shared" si="390"/>
        <v>04</v>
      </c>
      <c r="N1145" t="str">
        <f t="shared" si="393"/>
        <v>F</v>
      </c>
      <c r="O1145" s="8">
        <f>VLOOKUP(raw!M1145,master!$B$2:$D$17,3,FALSE)</f>
        <v>44781</v>
      </c>
      <c r="P1145">
        <f t="shared" si="386"/>
        <v>8</v>
      </c>
      <c r="Q1145">
        <f t="shared" si="395"/>
        <v>9</v>
      </c>
      <c r="R1145" s="209">
        <f t="shared" si="382"/>
        <v>44842.604097222225</v>
      </c>
      <c r="S1145">
        <f t="shared" si="383"/>
        <v>41</v>
      </c>
    </row>
    <row r="1146" spans="1:19">
      <c r="A1146" s="319">
        <v>44837.61074074074</v>
      </c>
      <c r="B1146" s="21" t="s">
        <v>246</v>
      </c>
      <c r="C1146">
        <v>60</v>
      </c>
      <c r="D1146">
        <v>1.0329999999999999</v>
      </c>
      <c r="E1146">
        <v>6.7000000000000004E-2</v>
      </c>
      <c r="F1146">
        <v>6.5</v>
      </c>
      <c r="G1146">
        <v>90</v>
      </c>
      <c r="H1146">
        <v>484</v>
      </c>
      <c r="I1146" s="18">
        <f t="shared" si="388"/>
        <v>1033</v>
      </c>
      <c r="J1146" t="str">
        <f t="shared" si="396"/>
        <v>08</v>
      </c>
      <c r="K1146" t="str">
        <f t="shared" si="391"/>
        <v>J</v>
      </c>
      <c r="L1146" t="str">
        <f t="shared" si="392"/>
        <v>C</v>
      </c>
      <c r="M1146" t="str">
        <f t="shared" si="390"/>
        <v>04</v>
      </c>
      <c r="N1146" t="str">
        <f t="shared" si="393"/>
        <v>F</v>
      </c>
      <c r="O1146" s="8">
        <f>VLOOKUP(raw!M1146,master!$B$2:$D$17,3,FALSE)</f>
        <v>44781</v>
      </c>
      <c r="P1146">
        <f t="shared" si="386"/>
        <v>8</v>
      </c>
      <c r="Q1146">
        <f t="shared" si="395"/>
        <v>8</v>
      </c>
      <c r="R1146" s="209">
        <f t="shared" si="382"/>
        <v>44842.61074074074</v>
      </c>
      <c r="S1146">
        <f t="shared" si="383"/>
        <v>41</v>
      </c>
    </row>
    <row r="1147" spans="1:19">
      <c r="A1147" s="319">
        <v>44837.617418981485</v>
      </c>
      <c r="B1147" s="21" t="s">
        <v>247</v>
      </c>
      <c r="C1147">
        <v>60</v>
      </c>
      <c r="D1147">
        <v>0.99099999999999999</v>
      </c>
      <c r="E1147">
        <v>9.6000000000000002E-2</v>
      </c>
      <c r="F1147">
        <v>9.6999999999999993</v>
      </c>
      <c r="G1147">
        <v>73.3</v>
      </c>
      <c r="H1147">
        <v>541</v>
      </c>
      <c r="I1147" s="18">
        <f t="shared" si="388"/>
        <v>991</v>
      </c>
      <c r="J1147" t="str">
        <f t="shared" si="396"/>
        <v>07</v>
      </c>
      <c r="K1147" t="str">
        <f t="shared" si="391"/>
        <v>J</v>
      </c>
      <c r="L1147" t="str">
        <f t="shared" si="392"/>
        <v>C</v>
      </c>
      <c r="M1147" t="str">
        <f t="shared" si="390"/>
        <v>04</v>
      </c>
      <c r="N1147" t="str">
        <f t="shared" si="393"/>
        <v>F</v>
      </c>
      <c r="O1147" s="8">
        <f>VLOOKUP(raw!M1147,master!$B$2:$D$17,3,FALSE)</f>
        <v>44781</v>
      </c>
      <c r="P1147">
        <f t="shared" si="386"/>
        <v>8</v>
      </c>
      <c r="Q1147">
        <f t="shared" si="395"/>
        <v>7</v>
      </c>
      <c r="R1147" s="209">
        <f t="shared" si="382"/>
        <v>44842.617418981485</v>
      </c>
      <c r="S1147">
        <f t="shared" si="383"/>
        <v>41</v>
      </c>
    </row>
    <row r="1148" spans="1:19">
      <c r="A1148" s="319">
        <v>44837.624108796299</v>
      </c>
      <c r="B1148" s="21" t="s">
        <v>248</v>
      </c>
      <c r="C1148">
        <v>60</v>
      </c>
      <c r="D1148">
        <v>0.86199999999999999</v>
      </c>
      <c r="E1148">
        <v>8.3000000000000004E-2</v>
      </c>
      <c r="F1148">
        <v>9.6</v>
      </c>
      <c r="G1148">
        <v>68.3</v>
      </c>
      <c r="H1148">
        <v>550</v>
      </c>
      <c r="I1148" s="18">
        <f t="shared" si="388"/>
        <v>862</v>
      </c>
      <c r="J1148" t="str">
        <f t="shared" si="396"/>
        <v>06</v>
      </c>
      <c r="K1148" t="str">
        <f t="shared" si="391"/>
        <v>J</v>
      </c>
      <c r="L1148" t="str">
        <f t="shared" si="392"/>
        <v>C</v>
      </c>
      <c r="M1148" t="str">
        <f t="shared" si="390"/>
        <v>04</v>
      </c>
      <c r="N1148" t="str">
        <f t="shared" si="393"/>
        <v>F</v>
      </c>
      <c r="O1148" s="8">
        <f>VLOOKUP(raw!M1148,master!$B$2:$D$17,3,FALSE)</f>
        <v>44781</v>
      </c>
      <c r="P1148">
        <f t="shared" si="386"/>
        <v>8</v>
      </c>
      <c r="Q1148">
        <f t="shared" si="395"/>
        <v>6</v>
      </c>
      <c r="R1148" s="209">
        <f t="shared" si="382"/>
        <v>44842.624108796299</v>
      </c>
      <c r="S1148">
        <f t="shared" si="383"/>
        <v>41</v>
      </c>
    </row>
    <row r="1149" spans="1:19">
      <c r="A1149" s="319">
        <v>44837.629953703705</v>
      </c>
      <c r="B1149" s="21" t="s">
        <v>249</v>
      </c>
      <c r="C1149">
        <v>60</v>
      </c>
      <c r="D1149">
        <v>0.89</v>
      </c>
      <c r="E1149">
        <v>7.2999999999999995E-2</v>
      </c>
      <c r="F1149">
        <v>8.1999999999999993</v>
      </c>
      <c r="G1149">
        <v>83.3</v>
      </c>
      <c r="H1149">
        <v>513</v>
      </c>
      <c r="I1149" s="18">
        <f t="shared" si="388"/>
        <v>890</v>
      </c>
      <c r="J1149" t="str">
        <f t="shared" si="396"/>
        <v>05</v>
      </c>
      <c r="K1149" t="str">
        <f t="shared" si="391"/>
        <v>J</v>
      </c>
      <c r="L1149" t="str">
        <f t="shared" si="392"/>
        <v>C</v>
      </c>
      <c r="M1149" t="str">
        <f t="shared" si="390"/>
        <v>04</v>
      </c>
      <c r="N1149" t="str">
        <f t="shared" si="393"/>
        <v>F</v>
      </c>
      <c r="O1149" s="8">
        <f>VLOOKUP(raw!M1149,master!$B$2:$D$17,3,FALSE)</f>
        <v>44781</v>
      </c>
      <c r="P1149">
        <f t="shared" si="386"/>
        <v>8</v>
      </c>
      <c r="Q1149">
        <f t="shared" ref="Q1149" si="397">VALUE(J1149)</f>
        <v>5</v>
      </c>
      <c r="R1149" s="209">
        <f t="shared" si="382"/>
        <v>44842.629953703705</v>
      </c>
      <c r="S1149">
        <f t="shared" si="383"/>
        <v>41</v>
      </c>
    </row>
    <row r="1150" spans="1:19">
      <c r="A1150" s="319">
        <v>44837.636620370373</v>
      </c>
      <c r="B1150" s="21" t="s">
        <v>250</v>
      </c>
      <c r="C1150">
        <v>60</v>
      </c>
      <c r="D1150">
        <v>0.93799999999999994</v>
      </c>
      <c r="E1150">
        <v>6.8000000000000005E-2</v>
      </c>
      <c r="F1150">
        <v>7.2</v>
      </c>
      <c r="G1150">
        <v>85</v>
      </c>
      <c r="H1150">
        <v>491</v>
      </c>
      <c r="I1150" s="18">
        <f t="shared" si="388"/>
        <v>938</v>
      </c>
      <c r="J1150" t="str">
        <f t="shared" si="396"/>
        <v>04</v>
      </c>
      <c r="K1150" t="str">
        <f t="shared" si="391"/>
        <v>J</v>
      </c>
      <c r="L1150" t="str">
        <f t="shared" si="392"/>
        <v>C</v>
      </c>
      <c r="M1150" t="str">
        <f t="shared" si="390"/>
        <v>04</v>
      </c>
      <c r="N1150" t="str">
        <f t="shared" si="393"/>
        <v>F</v>
      </c>
      <c r="O1150" s="8">
        <f>VLOOKUP(raw!M1150,master!$B$2:$D$17,3,FALSE)</f>
        <v>44781</v>
      </c>
      <c r="P1150">
        <f t="shared" si="386"/>
        <v>8</v>
      </c>
      <c r="Q1150">
        <f t="shared" si="395"/>
        <v>4</v>
      </c>
      <c r="R1150" s="209">
        <f t="shared" si="382"/>
        <v>44842.636620370373</v>
      </c>
      <c r="S1150">
        <f t="shared" si="383"/>
        <v>41</v>
      </c>
    </row>
    <row r="1151" spans="1:19">
      <c r="A1151" s="319">
        <v>44837.643159722225</v>
      </c>
      <c r="B1151" s="21" t="s">
        <v>251</v>
      </c>
      <c r="C1151">
        <v>60</v>
      </c>
      <c r="D1151">
        <v>0.89600000000000002</v>
      </c>
      <c r="E1151">
        <v>7.1999999999999995E-2</v>
      </c>
      <c r="F1151">
        <v>8.1</v>
      </c>
      <c r="G1151">
        <v>78.3</v>
      </c>
      <c r="H1151">
        <v>535</v>
      </c>
      <c r="I1151" s="18">
        <f t="shared" si="388"/>
        <v>896</v>
      </c>
      <c r="J1151" t="str">
        <f t="shared" si="396"/>
        <v>03</v>
      </c>
      <c r="K1151" t="str">
        <f t="shared" si="391"/>
        <v>J</v>
      </c>
      <c r="L1151" t="str">
        <f t="shared" si="392"/>
        <v>C</v>
      </c>
      <c r="M1151" t="str">
        <f t="shared" si="390"/>
        <v>04</v>
      </c>
      <c r="N1151" t="str">
        <f t="shared" si="393"/>
        <v>F</v>
      </c>
      <c r="O1151" s="8">
        <f>VLOOKUP(raw!M1151,master!$B$2:$D$17,3,FALSE)</f>
        <v>44781</v>
      </c>
      <c r="P1151">
        <f t="shared" si="386"/>
        <v>8</v>
      </c>
      <c r="Q1151">
        <f t="shared" si="395"/>
        <v>3</v>
      </c>
      <c r="R1151" s="209">
        <f t="shared" si="382"/>
        <v>44842.643159722225</v>
      </c>
      <c r="S1151">
        <f t="shared" si="383"/>
        <v>41</v>
      </c>
    </row>
    <row r="1152" spans="1:19">
      <c r="A1152" s="319">
        <v>44837.649548611109</v>
      </c>
      <c r="B1152" s="21" t="s">
        <v>252</v>
      </c>
      <c r="C1152">
        <v>60</v>
      </c>
      <c r="D1152">
        <v>0.88900000000000001</v>
      </c>
      <c r="E1152">
        <v>8.1000000000000003E-2</v>
      </c>
      <c r="F1152">
        <v>9.1</v>
      </c>
      <c r="G1152">
        <v>71.7</v>
      </c>
      <c r="H1152">
        <v>527</v>
      </c>
      <c r="I1152" s="18">
        <f t="shared" si="388"/>
        <v>889</v>
      </c>
      <c r="J1152" t="str">
        <f t="shared" si="396"/>
        <v>02</v>
      </c>
      <c r="K1152" t="str">
        <f t="shared" si="391"/>
        <v>J</v>
      </c>
      <c r="L1152" t="str">
        <f t="shared" si="392"/>
        <v>C</v>
      </c>
      <c r="M1152" t="str">
        <f t="shared" si="390"/>
        <v>04</v>
      </c>
      <c r="N1152" t="str">
        <f t="shared" si="393"/>
        <v>F</v>
      </c>
      <c r="O1152" s="8">
        <f>VLOOKUP(raw!M1152,master!$B$2:$D$17,3,FALSE)</f>
        <v>44781</v>
      </c>
      <c r="P1152">
        <f t="shared" si="386"/>
        <v>8</v>
      </c>
      <c r="Q1152">
        <f t="shared" si="395"/>
        <v>2</v>
      </c>
      <c r="R1152" s="209">
        <f t="shared" si="382"/>
        <v>44842.649548611109</v>
      </c>
      <c r="S1152">
        <f t="shared" si="383"/>
        <v>41</v>
      </c>
    </row>
    <row r="1153" spans="1:19">
      <c r="A1153" s="319">
        <v>44837.655787037038</v>
      </c>
      <c r="B1153" s="21" t="s">
        <v>253</v>
      </c>
      <c r="C1153">
        <v>60</v>
      </c>
      <c r="D1153">
        <v>0.875</v>
      </c>
      <c r="E1153">
        <v>6.6000000000000003E-2</v>
      </c>
      <c r="F1153">
        <v>7.6</v>
      </c>
      <c r="G1153">
        <v>88.3</v>
      </c>
      <c r="H1153">
        <v>518</v>
      </c>
      <c r="I1153" s="18">
        <f t="shared" si="388"/>
        <v>875</v>
      </c>
      <c r="J1153" t="str">
        <f t="shared" si="396"/>
        <v>01</v>
      </c>
      <c r="K1153" t="str">
        <f t="shared" si="391"/>
        <v>J</v>
      </c>
      <c r="L1153" t="str">
        <f t="shared" si="392"/>
        <v>C</v>
      </c>
      <c r="M1153" t="str">
        <f t="shared" si="390"/>
        <v>04</v>
      </c>
      <c r="N1153" t="str">
        <f t="shared" si="393"/>
        <v>F</v>
      </c>
      <c r="O1153" s="8">
        <f>VLOOKUP(raw!M1153,master!$B$2:$D$17,3,FALSE)</f>
        <v>44781</v>
      </c>
      <c r="P1153">
        <f t="shared" si="386"/>
        <v>8</v>
      </c>
      <c r="Q1153">
        <f t="shared" si="395"/>
        <v>1</v>
      </c>
      <c r="R1153" s="209">
        <f t="shared" si="382"/>
        <v>44842.655787037038</v>
      </c>
      <c r="S1153">
        <f t="shared" si="383"/>
        <v>41</v>
      </c>
    </row>
    <row r="1154" spans="1:19">
      <c r="A1154" s="319">
        <v>44837.347719907404</v>
      </c>
      <c r="B1154" s="21" t="s">
        <v>434</v>
      </c>
      <c r="C1154">
        <v>20</v>
      </c>
      <c r="D1154">
        <v>1.069</v>
      </c>
      <c r="E1154">
        <v>0.10199999999999999</v>
      </c>
      <c r="F1154">
        <v>9.6</v>
      </c>
      <c r="G1154">
        <v>75</v>
      </c>
      <c r="H1154">
        <v>477</v>
      </c>
      <c r="I1154" s="18">
        <f t="shared" si="388"/>
        <v>1069</v>
      </c>
      <c r="J1154" t="str">
        <f t="shared" si="396"/>
        <v>02</v>
      </c>
      <c r="K1154" t="str">
        <f t="shared" si="391"/>
        <v>J</v>
      </c>
      <c r="L1154" t="str">
        <f t="shared" si="392"/>
        <v>C</v>
      </c>
      <c r="M1154" t="str">
        <f t="shared" si="390"/>
        <v>08</v>
      </c>
      <c r="N1154" t="str">
        <f t="shared" si="393"/>
        <v>M</v>
      </c>
      <c r="O1154" s="8">
        <f>VLOOKUP(raw!M1154,master!$B$2:$D$17,3,FALSE)</f>
        <v>44788</v>
      </c>
      <c r="P1154">
        <f t="shared" si="386"/>
        <v>7</v>
      </c>
      <c r="Q1154">
        <f t="shared" si="395"/>
        <v>2</v>
      </c>
      <c r="R1154" s="209">
        <f t="shared" si="382"/>
        <v>44842.347719907404</v>
      </c>
      <c r="S1154">
        <f t="shared" si="383"/>
        <v>41</v>
      </c>
    </row>
    <row r="1155" spans="1:19">
      <c r="A1155" s="319">
        <v>44837.350069444445</v>
      </c>
      <c r="B1155" s="21" t="s">
        <v>433</v>
      </c>
      <c r="C1155">
        <v>20</v>
      </c>
      <c r="D1155">
        <v>1.171</v>
      </c>
      <c r="E1155">
        <v>0.11</v>
      </c>
      <c r="F1155">
        <v>9.4</v>
      </c>
      <c r="G1155">
        <v>80</v>
      </c>
      <c r="H1155">
        <v>526</v>
      </c>
      <c r="I1155" s="18">
        <f t="shared" si="388"/>
        <v>1171</v>
      </c>
      <c r="J1155" t="str">
        <f t="shared" si="396"/>
        <v>03</v>
      </c>
      <c r="K1155" t="str">
        <f t="shared" si="391"/>
        <v>J</v>
      </c>
      <c r="L1155" t="str">
        <f t="shared" si="392"/>
        <v>C</v>
      </c>
      <c r="M1155" t="str">
        <f t="shared" si="390"/>
        <v>08</v>
      </c>
      <c r="N1155" t="str">
        <f t="shared" si="393"/>
        <v>M</v>
      </c>
      <c r="O1155" s="8">
        <f>VLOOKUP(raw!M1155,master!$B$2:$D$17,3,FALSE)</f>
        <v>44788</v>
      </c>
      <c r="P1155">
        <f t="shared" si="386"/>
        <v>7</v>
      </c>
      <c r="Q1155">
        <f t="shared" si="395"/>
        <v>3</v>
      </c>
      <c r="R1155" s="209">
        <f t="shared" si="382"/>
        <v>44842.350069444445</v>
      </c>
      <c r="S1155">
        <f t="shared" si="383"/>
        <v>41</v>
      </c>
    </row>
    <row r="1156" spans="1:19">
      <c r="A1156" s="319">
        <v>44837.352118055554</v>
      </c>
      <c r="B1156" s="21" t="s">
        <v>346</v>
      </c>
      <c r="C1156">
        <v>20</v>
      </c>
      <c r="D1156">
        <v>1.1659999999999999</v>
      </c>
      <c r="E1156">
        <v>0.124</v>
      </c>
      <c r="F1156">
        <v>10.6</v>
      </c>
      <c r="G1156">
        <v>60</v>
      </c>
      <c r="H1156">
        <v>474</v>
      </c>
      <c r="I1156" s="18">
        <f t="shared" si="388"/>
        <v>1166</v>
      </c>
      <c r="J1156" t="str">
        <f t="shared" si="396"/>
        <v>04</v>
      </c>
      <c r="K1156" t="str">
        <f t="shared" si="391"/>
        <v>J</v>
      </c>
      <c r="L1156" t="str">
        <f t="shared" si="392"/>
        <v>C</v>
      </c>
      <c r="M1156" t="str">
        <f t="shared" si="390"/>
        <v>08</v>
      </c>
      <c r="N1156" t="str">
        <f t="shared" si="393"/>
        <v>M</v>
      </c>
      <c r="O1156" s="8">
        <f>VLOOKUP(raw!M1156,master!$B$2:$D$17,3,FALSE)</f>
        <v>44788</v>
      </c>
      <c r="P1156">
        <f t="shared" si="386"/>
        <v>7</v>
      </c>
      <c r="Q1156">
        <f t="shared" si="395"/>
        <v>4</v>
      </c>
      <c r="R1156" s="209">
        <f t="shared" ref="R1156:R1220" si="398">A1156-WEEKDAY(A1156)+7</f>
        <v>44842.352118055554</v>
      </c>
      <c r="S1156">
        <f t="shared" ref="S1156:S1220" si="399">WEEKNUM(R1156)</f>
        <v>41</v>
      </c>
    </row>
    <row r="1157" spans="1:19">
      <c r="A1157" s="319">
        <v>44837.354375000003</v>
      </c>
      <c r="B1157" s="21" t="s">
        <v>345</v>
      </c>
      <c r="C1157">
        <v>20</v>
      </c>
      <c r="D1157">
        <v>1.2450000000000001</v>
      </c>
      <c r="E1157">
        <v>7.4999999999999997E-2</v>
      </c>
      <c r="F1157">
        <v>6</v>
      </c>
      <c r="G1157">
        <v>90</v>
      </c>
      <c r="H1157">
        <v>436</v>
      </c>
      <c r="I1157" s="18">
        <f t="shared" si="388"/>
        <v>1245</v>
      </c>
      <c r="J1157" t="str">
        <f t="shared" si="396"/>
        <v>05</v>
      </c>
      <c r="K1157" t="str">
        <f t="shared" si="391"/>
        <v>J</v>
      </c>
      <c r="L1157" t="str">
        <f t="shared" si="392"/>
        <v>C</v>
      </c>
      <c r="M1157" t="str">
        <f t="shared" si="390"/>
        <v>08</v>
      </c>
      <c r="N1157" t="str">
        <f t="shared" si="393"/>
        <v>M</v>
      </c>
      <c r="O1157" s="8">
        <f>VLOOKUP(raw!M1157,master!$B$2:$D$17,3,FALSE)</f>
        <v>44788</v>
      </c>
      <c r="P1157">
        <f t="shared" si="386"/>
        <v>7</v>
      </c>
      <c r="Q1157">
        <f t="shared" si="395"/>
        <v>5</v>
      </c>
      <c r="R1157" s="209">
        <f t="shared" si="398"/>
        <v>44842.354375000003</v>
      </c>
      <c r="S1157">
        <f t="shared" si="399"/>
        <v>41</v>
      </c>
    </row>
    <row r="1158" spans="1:19">
      <c r="A1158" s="319">
        <v>44837.356817129628</v>
      </c>
      <c r="B1158" s="21" t="s">
        <v>344</v>
      </c>
      <c r="C1158">
        <v>20</v>
      </c>
      <c r="D1158">
        <v>1.196</v>
      </c>
      <c r="E1158">
        <v>0.09</v>
      </c>
      <c r="F1158">
        <v>7.5</v>
      </c>
      <c r="G1158">
        <v>85</v>
      </c>
      <c r="H1158">
        <v>442</v>
      </c>
      <c r="I1158" s="18">
        <f t="shared" si="388"/>
        <v>1196</v>
      </c>
      <c r="J1158" t="str">
        <f t="shared" si="396"/>
        <v>06</v>
      </c>
      <c r="K1158" t="str">
        <f t="shared" si="391"/>
        <v>J</v>
      </c>
      <c r="L1158" t="str">
        <f t="shared" si="392"/>
        <v>C</v>
      </c>
      <c r="M1158" t="str">
        <f t="shared" si="390"/>
        <v>08</v>
      </c>
      <c r="N1158" t="str">
        <f t="shared" si="393"/>
        <v>M</v>
      </c>
      <c r="O1158" s="8">
        <f>VLOOKUP(raw!M1158,master!$B$2:$D$17,3,FALSE)</f>
        <v>44788</v>
      </c>
      <c r="P1158">
        <f t="shared" si="386"/>
        <v>7</v>
      </c>
      <c r="Q1158">
        <f t="shared" si="395"/>
        <v>6</v>
      </c>
      <c r="R1158" s="209">
        <f t="shared" si="398"/>
        <v>44842.356817129628</v>
      </c>
      <c r="S1158">
        <f t="shared" si="399"/>
        <v>41</v>
      </c>
    </row>
    <row r="1159" spans="1:19">
      <c r="A1159" s="319">
        <v>44837.359166666669</v>
      </c>
      <c r="B1159" s="21" t="s">
        <v>343</v>
      </c>
      <c r="C1159">
        <v>20</v>
      </c>
      <c r="D1159">
        <v>1.3029999999999999</v>
      </c>
      <c r="E1159">
        <v>0.10100000000000001</v>
      </c>
      <c r="F1159">
        <v>7.8</v>
      </c>
      <c r="G1159">
        <v>85</v>
      </c>
      <c r="H1159">
        <v>471</v>
      </c>
      <c r="I1159" s="18">
        <f t="shared" si="388"/>
        <v>1303</v>
      </c>
      <c r="J1159" t="str">
        <f t="shared" si="396"/>
        <v>07</v>
      </c>
      <c r="K1159" t="str">
        <f t="shared" si="391"/>
        <v>J</v>
      </c>
      <c r="L1159" t="str">
        <f t="shared" si="392"/>
        <v>C</v>
      </c>
      <c r="M1159" t="str">
        <f t="shared" si="390"/>
        <v>08</v>
      </c>
      <c r="N1159" t="str">
        <f t="shared" si="393"/>
        <v>M</v>
      </c>
      <c r="O1159" s="8">
        <f>VLOOKUP(raw!M1159,master!$B$2:$D$17,3,FALSE)</f>
        <v>44788</v>
      </c>
      <c r="P1159">
        <f t="shared" si="386"/>
        <v>7</v>
      </c>
      <c r="Q1159">
        <f t="shared" ref="Q1159" si="400">VALUE(J1159)</f>
        <v>7</v>
      </c>
      <c r="R1159" s="209">
        <f t="shared" si="398"/>
        <v>44842.359166666669</v>
      </c>
      <c r="S1159">
        <f t="shared" si="399"/>
        <v>41</v>
      </c>
    </row>
    <row r="1160" spans="1:19">
      <c r="A1160" s="319">
        <v>44837.362222222226</v>
      </c>
      <c r="B1160" s="21" t="s">
        <v>339</v>
      </c>
      <c r="C1160">
        <v>61</v>
      </c>
      <c r="D1160">
        <v>0.82599999999999996</v>
      </c>
      <c r="E1160">
        <v>5.0999999999999997E-2</v>
      </c>
      <c r="F1160">
        <v>6.2</v>
      </c>
      <c r="G1160">
        <v>91.8</v>
      </c>
      <c r="H1160">
        <v>471</v>
      </c>
      <c r="I1160" s="18">
        <f t="shared" si="388"/>
        <v>826</v>
      </c>
      <c r="J1160" t="str">
        <f t="shared" si="396"/>
        <v>13</v>
      </c>
      <c r="K1160" t="str">
        <f t="shared" si="391"/>
        <v>J</v>
      </c>
      <c r="L1160" t="str">
        <f t="shared" si="392"/>
        <v>C</v>
      </c>
      <c r="M1160" t="str">
        <f t="shared" si="390"/>
        <v>08</v>
      </c>
      <c r="N1160" t="str">
        <f t="shared" si="393"/>
        <v>F</v>
      </c>
      <c r="O1160" s="8">
        <f>VLOOKUP(raw!M1160,master!$B$2:$D$17,3,FALSE)</f>
        <v>44788</v>
      </c>
      <c r="P1160">
        <f t="shared" si="386"/>
        <v>7</v>
      </c>
      <c r="Q1160">
        <f t="shared" si="395"/>
        <v>13</v>
      </c>
      <c r="R1160" s="209">
        <f t="shared" si="398"/>
        <v>44842.362222222226</v>
      </c>
      <c r="S1160">
        <f t="shared" si="399"/>
        <v>41</v>
      </c>
    </row>
    <row r="1161" spans="1:19">
      <c r="A1161" s="319">
        <v>44837.36922453704</v>
      </c>
      <c r="B1161" s="21" t="s">
        <v>340</v>
      </c>
      <c r="C1161">
        <v>60</v>
      </c>
      <c r="D1161">
        <v>0.83399999999999996</v>
      </c>
      <c r="E1161">
        <v>5.5E-2</v>
      </c>
      <c r="F1161">
        <v>6.6</v>
      </c>
      <c r="G1161">
        <v>90</v>
      </c>
      <c r="H1161">
        <v>426</v>
      </c>
      <c r="I1161" s="18">
        <f t="shared" si="388"/>
        <v>834</v>
      </c>
      <c r="J1161" t="str">
        <f t="shared" si="396"/>
        <v>14</v>
      </c>
      <c r="K1161" t="str">
        <f t="shared" si="391"/>
        <v>J</v>
      </c>
      <c r="L1161" t="str">
        <f t="shared" si="392"/>
        <v>C</v>
      </c>
      <c r="M1161" t="str">
        <f t="shared" si="390"/>
        <v>08</v>
      </c>
      <c r="N1161" t="str">
        <f t="shared" si="393"/>
        <v>F</v>
      </c>
      <c r="O1161" s="8">
        <f>VLOOKUP(raw!M1161,master!$B$2:$D$17,3,FALSE)</f>
        <v>44788</v>
      </c>
      <c r="P1161">
        <f t="shared" si="386"/>
        <v>7</v>
      </c>
      <c r="Q1161">
        <f t="shared" si="395"/>
        <v>14</v>
      </c>
      <c r="R1161" s="209">
        <f t="shared" si="398"/>
        <v>44842.36922453704</v>
      </c>
      <c r="S1161">
        <f t="shared" si="399"/>
        <v>41</v>
      </c>
    </row>
    <row r="1162" spans="1:19">
      <c r="A1162" s="319">
        <v>44837.36922453704</v>
      </c>
      <c r="B1162" s="21" t="s">
        <v>341</v>
      </c>
      <c r="C1162">
        <v>60</v>
      </c>
      <c r="D1162">
        <v>0.83599999999999997</v>
      </c>
      <c r="E1162">
        <v>5.5E-2</v>
      </c>
      <c r="F1162">
        <v>6.6</v>
      </c>
      <c r="G1162">
        <v>90</v>
      </c>
      <c r="H1162">
        <v>426</v>
      </c>
      <c r="I1162" s="18">
        <f t="shared" si="388"/>
        <v>836</v>
      </c>
      <c r="J1162" t="str">
        <f t="shared" ref="J1162" si="401">RIGHT(B1162,2)</f>
        <v>15</v>
      </c>
      <c r="K1162" t="str">
        <f t="shared" ref="K1162" si="402">LEFT(B1162,1)</f>
        <v>J</v>
      </c>
      <c r="L1162" t="str">
        <f t="shared" ref="L1162" si="403">MID(B1162,2,1)</f>
        <v>C</v>
      </c>
      <c r="M1162" t="str">
        <f t="shared" ref="M1162" si="404">MID(B1162,3,2)</f>
        <v>08</v>
      </c>
      <c r="N1162" t="str">
        <f t="shared" ref="N1162" si="405">MID(B1162,5,1)</f>
        <v>F</v>
      </c>
      <c r="O1162" s="8">
        <f>VLOOKUP(raw!M1162,master!$B$2:$D$17,3,FALSE)</f>
        <v>44788</v>
      </c>
      <c r="P1162">
        <f t="shared" ref="P1162" si="406">INT((A1162-O1162)/7)</f>
        <v>7</v>
      </c>
      <c r="Q1162">
        <f t="shared" ref="Q1162" si="407">VALUE(J1162)</f>
        <v>15</v>
      </c>
      <c r="R1162" s="209">
        <f t="shared" ref="R1162" si="408">A1162-WEEKDAY(A1162)+7</f>
        <v>44842.36922453704</v>
      </c>
      <c r="S1162">
        <f t="shared" si="399"/>
        <v>41</v>
      </c>
    </row>
    <row r="1163" spans="1:19">
      <c r="A1163" s="319">
        <v>44837.382534722223</v>
      </c>
      <c r="B1163" s="21" t="s">
        <v>342</v>
      </c>
      <c r="C1163">
        <v>61</v>
      </c>
      <c r="D1163">
        <v>0.82199999999999995</v>
      </c>
      <c r="E1163">
        <v>4.4999999999999998E-2</v>
      </c>
      <c r="F1163">
        <v>5.4</v>
      </c>
      <c r="G1163">
        <v>95.1</v>
      </c>
      <c r="H1163">
        <v>351</v>
      </c>
      <c r="I1163" s="18">
        <f t="shared" si="388"/>
        <v>822</v>
      </c>
      <c r="J1163" t="str">
        <f t="shared" si="396"/>
        <v>16</v>
      </c>
      <c r="K1163" t="str">
        <f t="shared" si="391"/>
        <v>J</v>
      </c>
      <c r="L1163" t="str">
        <f t="shared" si="392"/>
        <v>C</v>
      </c>
      <c r="M1163" t="str">
        <f t="shared" si="390"/>
        <v>08</v>
      </c>
      <c r="N1163" t="str">
        <f t="shared" si="393"/>
        <v>F</v>
      </c>
      <c r="O1163" s="8">
        <f>VLOOKUP(raw!M1163,master!$B$2:$D$17,3,FALSE)</f>
        <v>44788</v>
      </c>
      <c r="P1163">
        <f t="shared" si="386"/>
        <v>7</v>
      </c>
      <c r="Q1163">
        <f t="shared" si="395"/>
        <v>16</v>
      </c>
      <c r="R1163" s="209">
        <f t="shared" si="398"/>
        <v>44842.382534722223</v>
      </c>
      <c r="S1163">
        <f t="shared" si="399"/>
        <v>41</v>
      </c>
    </row>
    <row r="1164" spans="1:19">
      <c r="A1164" s="319">
        <v>44837.390115740738</v>
      </c>
      <c r="B1164" s="21" t="s">
        <v>338</v>
      </c>
      <c r="C1164">
        <v>60</v>
      </c>
      <c r="D1164">
        <v>0.86</v>
      </c>
      <c r="E1164">
        <v>7.6999999999999999E-2</v>
      </c>
      <c r="F1164">
        <v>9</v>
      </c>
      <c r="G1164">
        <v>83.3</v>
      </c>
      <c r="H1164">
        <v>465</v>
      </c>
      <c r="I1164" s="18">
        <f t="shared" si="388"/>
        <v>860</v>
      </c>
      <c r="J1164" t="str">
        <f t="shared" si="396"/>
        <v>12</v>
      </c>
      <c r="K1164" t="str">
        <f t="shared" si="391"/>
        <v>J</v>
      </c>
      <c r="L1164" t="str">
        <f t="shared" si="392"/>
        <v>C</v>
      </c>
      <c r="M1164" t="str">
        <f t="shared" si="390"/>
        <v>08</v>
      </c>
      <c r="N1164" t="str">
        <f t="shared" si="393"/>
        <v>F</v>
      </c>
      <c r="O1164" s="8">
        <f>VLOOKUP(raw!M1164,master!$B$2:$D$17,3,FALSE)</f>
        <v>44788</v>
      </c>
      <c r="P1164">
        <f t="shared" si="386"/>
        <v>7</v>
      </c>
      <c r="Q1164">
        <f t="shared" si="395"/>
        <v>12</v>
      </c>
      <c r="R1164" s="209">
        <f t="shared" si="398"/>
        <v>44842.390115740738</v>
      </c>
      <c r="S1164">
        <f t="shared" si="399"/>
        <v>41</v>
      </c>
    </row>
    <row r="1165" spans="1:19">
      <c r="A1165" s="319">
        <v>44837.396874999999</v>
      </c>
      <c r="B1165" s="21" t="s">
        <v>337</v>
      </c>
      <c r="C1165">
        <v>60</v>
      </c>
      <c r="D1165">
        <v>0.82699999999999996</v>
      </c>
      <c r="E1165">
        <v>5.5E-2</v>
      </c>
      <c r="F1165">
        <v>6.7</v>
      </c>
      <c r="G1165">
        <v>85</v>
      </c>
      <c r="H1165">
        <v>477</v>
      </c>
      <c r="I1165" s="18">
        <f t="shared" si="388"/>
        <v>827</v>
      </c>
      <c r="J1165" t="str">
        <f t="shared" si="396"/>
        <v>11</v>
      </c>
      <c r="K1165" t="str">
        <f t="shared" si="391"/>
        <v>J</v>
      </c>
      <c r="L1165" t="str">
        <f t="shared" si="392"/>
        <v>C</v>
      </c>
      <c r="M1165" t="str">
        <f t="shared" si="390"/>
        <v>08</v>
      </c>
      <c r="N1165" t="str">
        <f t="shared" si="393"/>
        <v>F</v>
      </c>
      <c r="O1165" s="8">
        <f>VLOOKUP(raw!M1165,master!$B$2:$D$17,3,FALSE)</f>
        <v>44788</v>
      </c>
      <c r="P1165">
        <f t="shared" si="386"/>
        <v>7</v>
      </c>
      <c r="Q1165">
        <f t="shared" si="395"/>
        <v>11</v>
      </c>
      <c r="R1165" s="209">
        <f t="shared" si="398"/>
        <v>44842.396874999999</v>
      </c>
      <c r="S1165">
        <f t="shared" si="399"/>
        <v>41</v>
      </c>
    </row>
    <row r="1166" spans="1:19">
      <c r="A1166" s="319">
        <v>44837.40384259259</v>
      </c>
      <c r="B1166" s="21" t="s">
        <v>336</v>
      </c>
      <c r="C1166">
        <v>60</v>
      </c>
      <c r="D1166">
        <v>0.92700000000000005</v>
      </c>
      <c r="E1166">
        <v>9.1999999999999998E-2</v>
      </c>
      <c r="F1166">
        <v>10</v>
      </c>
      <c r="G1166">
        <v>63.3</v>
      </c>
      <c r="H1166">
        <v>469</v>
      </c>
      <c r="I1166" s="18">
        <f t="shared" si="388"/>
        <v>927</v>
      </c>
      <c r="J1166" t="str">
        <f t="shared" si="396"/>
        <v>10</v>
      </c>
      <c r="K1166" t="str">
        <f t="shared" si="391"/>
        <v>J</v>
      </c>
      <c r="L1166" t="str">
        <f t="shared" si="392"/>
        <v>C</v>
      </c>
      <c r="M1166" t="str">
        <f t="shared" si="390"/>
        <v>08</v>
      </c>
      <c r="N1166" t="str">
        <f t="shared" si="393"/>
        <v>F</v>
      </c>
      <c r="O1166" s="8">
        <f>VLOOKUP(raw!M1166,master!$B$2:$D$17,3,FALSE)</f>
        <v>44788</v>
      </c>
      <c r="P1166">
        <f t="shared" si="386"/>
        <v>7</v>
      </c>
      <c r="Q1166">
        <f t="shared" si="395"/>
        <v>10</v>
      </c>
      <c r="R1166" s="209">
        <f t="shared" si="398"/>
        <v>44842.40384259259</v>
      </c>
      <c r="S1166">
        <f t="shared" si="399"/>
        <v>41</v>
      </c>
    </row>
    <row r="1167" spans="1:19">
      <c r="A1167" s="319">
        <v>44837.410497685189</v>
      </c>
      <c r="B1167" s="21" t="s">
        <v>335</v>
      </c>
      <c r="C1167">
        <v>60</v>
      </c>
      <c r="D1167">
        <v>0.90200000000000002</v>
      </c>
      <c r="E1167">
        <v>7.2999999999999995E-2</v>
      </c>
      <c r="F1167">
        <v>8.1</v>
      </c>
      <c r="G1167">
        <v>80</v>
      </c>
      <c r="H1167">
        <v>453</v>
      </c>
      <c r="I1167" s="18">
        <f t="shared" si="388"/>
        <v>902</v>
      </c>
      <c r="J1167" t="str">
        <f t="shared" si="396"/>
        <v>09</v>
      </c>
      <c r="K1167" t="str">
        <f t="shared" si="391"/>
        <v>J</v>
      </c>
      <c r="L1167" t="str">
        <f t="shared" si="392"/>
        <v>C</v>
      </c>
      <c r="M1167" t="str">
        <f t="shared" si="390"/>
        <v>08</v>
      </c>
      <c r="N1167" t="str">
        <f t="shared" si="393"/>
        <v>F</v>
      </c>
      <c r="O1167" s="8">
        <f>VLOOKUP(raw!M1167,master!$B$2:$D$17,3,FALSE)</f>
        <v>44788</v>
      </c>
      <c r="P1167">
        <f t="shared" si="386"/>
        <v>7</v>
      </c>
      <c r="Q1167">
        <f t="shared" si="395"/>
        <v>9</v>
      </c>
      <c r="R1167" s="209">
        <f t="shared" si="398"/>
        <v>44842.410497685189</v>
      </c>
      <c r="S1167">
        <f t="shared" si="399"/>
        <v>41</v>
      </c>
    </row>
    <row r="1168" spans="1:19">
      <c r="A1168" s="319">
        <v>44837.417615740742</v>
      </c>
      <c r="B1168" s="21" t="s">
        <v>334</v>
      </c>
      <c r="C1168">
        <v>60</v>
      </c>
      <c r="D1168">
        <v>0.94099999999999995</v>
      </c>
      <c r="E1168">
        <v>5.7000000000000002E-2</v>
      </c>
      <c r="F1168">
        <v>6</v>
      </c>
      <c r="G1168">
        <v>91.7</v>
      </c>
      <c r="H1168">
        <v>477</v>
      </c>
      <c r="I1168" s="18">
        <f t="shared" si="388"/>
        <v>941</v>
      </c>
      <c r="J1168" t="str">
        <f t="shared" si="396"/>
        <v>08</v>
      </c>
      <c r="K1168" t="str">
        <f t="shared" si="391"/>
        <v>J</v>
      </c>
      <c r="L1168" t="str">
        <f t="shared" si="392"/>
        <v>C</v>
      </c>
      <c r="M1168" t="str">
        <f t="shared" si="390"/>
        <v>08</v>
      </c>
      <c r="N1168" t="str">
        <f t="shared" si="393"/>
        <v>F</v>
      </c>
      <c r="O1168" s="8">
        <f>VLOOKUP(raw!M1168,master!$B$2:$D$17,3,FALSE)</f>
        <v>44788</v>
      </c>
      <c r="P1168">
        <f t="shared" si="386"/>
        <v>7</v>
      </c>
      <c r="Q1168">
        <f t="shared" si="395"/>
        <v>8</v>
      </c>
      <c r="R1168" s="209">
        <f t="shared" si="398"/>
        <v>44842.417615740742</v>
      </c>
      <c r="S1168">
        <f t="shared" si="399"/>
        <v>41</v>
      </c>
    </row>
    <row r="1169" spans="1:19">
      <c r="A1169" s="319">
        <v>44837.424479166664</v>
      </c>
      <c r="B1169" s="21" t="s">
        <v>333</v>
      </c>
      <c r="C1169">
        <v>60</v>
      </c>
      <c r="D1169">
        <v>0.92200000000000004</v>
      </c>
      <c r="E1169">
        <v>7.2999999999999995E-2</v>
      </c>
      <c r="F1169">
        <v>8</v>
      </c>
      <c r="G1169">
        <v>81.7</v>
      </c>
      <c r="H1169">
        <v>493</v>
      </c>
      <c r="I1169" s="18">
        <f t="shared" si="388"/>
        <v>922</v>
      </c>
      <c r="J1169" t="str">
        <f t="shared" si="396"/>
        <v>07</v>
      </c>
      <c r="K1169" t="str">
        <f t="shared" si="391"/>
        <v>J</v>
      </c>
      <c r="L1169" t="str">
        <f t="shared" si="392"/>
        <v>C</v>
      </c>
      <c r="M1169" t="str">
        <f t="shared" si="390"/>
        <v>08</v>
      </c>
      <c r="N1169" t="str">
        <f t="shared" si="393"/>
        <v>F</v>
      </c>
      <c r="O1169" s="8">
        <f>VLOOKUP(raw!M1169,master!$B$2:$D$17,3,FALSE)</f>
        <v>44788</v>
      </c>
      <c r="P1169">
        <f t="shared" si="386"/>
        <v>7</v>
      </c>
      <c r="Q1169">
        <f t="shared" si="395"/>
        <v>7</v>
      </c>
      <c r="R1169" s="209">
        <f t="shared" si="398"/>
        <v>44842.424479166664</v>
      </c>
      <c r="S1169">
        <f t="shared" si="399"/>
        <v>41</v>
      </c>
    </row>
    <row r="1170" spans="1:19">
      <c r="A1170" s="319">
        <v>44837.431377314817</v>
      </c>
      <c r="B1170" s="21" t="s">
        <v>332</v>
      </c>
      <c r="C1170">
        <v>60</v>
      </c>
      <c r="D1170">
        <v>0.81</v>
      </c>
      <c r="E1170">
        <v>4.5999999999999999E-2</v>
      </c>
      <c r="F1170">
        <v>5.7</v>
      </c>
      <c r="G1170">
        <v>90</v>
      </c>
      <c r="H1170">
        <v>492</v>
      </c>
      <c r="I1170" s="18">
        <f t="shared" si="388"/>
        <v>810</v>
      </c>
      <c r="J1170" t="str">
        <f t="shared" si="396"/>
        <v>06</v>
      </c>
      <c r="K1170" t="str">
        <f t="shared" si="391"/>
        <v>J</v>
      </c>
      <c r="L1170" t="str">
        <f t="shared" si="392"/>
        <v>C</v>
      </c>
      <c r="M1170" t="str">
        <f t="shared" si="390"/>
        <v>08</v>
      </c>
      <c r="N1170" t="str">
        <f t="shared" si="393"/>
        <v>F</v>
      </c>
      <c r="O1170" s="8">
        <f>VLOOKUP(raw!M1170,master!$B$2:$D$17,3,FALSE)</f>
        <v>44788</v>
      </c>
      <c r="P1170">
        <f t="shared" si="386"/>
        <v>7</v>
      </c>
      <c r="Q1170">
        <f t="shared" ref="Q1170" si="409">VALUE(J1170)</f>
        <v>6</v>
      </c>
      <c r="R1170" s="209">
        <f t="shared" si="398"/>
        <v>44842.431377314817</v>
      </c>
      <c r="S1170">
        <f t="shared" si="399"/>
        <v>41</v>
      </c>
    </row>
    <row r="1171" spans="1:19">
      <c r="A1171" s="319">
        <v>44837.437939814816</v>
      </c>
      <c r="B1171" s="21" t="s">
        <v>331</v>
      </c>
      <c r="C1171">
        <v>60</v>
      </c>
      <c r="D1171">
        <v>0.82199999999999995</v>
      </c>
      <c r="E1171">
        <v>7.6999999999999999E-2</v>
      </c>
      <c r="F1171">
        <v>9.4</v>
      </c>
      <c r="G1171">
        <v>85</v>
      </c>
      <c r="H1171">
        <v>548</v>
      </c>
      <c r="I1171" s="18">
        <f t="shared" si="388"/>
        <v>822</v>
      </c>
      <c r="J1171" t="str">
        <f t="shared" si="396"/>
        <v>05</v>
      </c>
      <c r="K1171" t="str">
        <f t="shared" si="391"/>
        <v>J</v>
      </c>
      <c r="L1171" t="str">
        <f t="shared" si="392"/>
        <v>C</v>
      </c>
      <c r="M1171" t="str">
        <f t="shared" si="390"/>
        <v>08</v>
      </c>
      <c r="N1171" t="str">
        <f t="shared" si="393"/>
        <v>F</v>
      </c>
      <c r="O1171" s="8">
        <f>VLOOKUP(raw!M1171,master!$B$2:$D$17,3,FALSE)</f>
        <v>44788</v>
      </c>
      <c r="P1171">
        <f t="shared" si="386"/>
        <v>7</v>
      </c>
      <c r="Q1171">
        <f t="shared" si="395"/>
        <v>5</v>
      </c>
      <c r="R1171" s="209">
        <f t="shared" si="398"/>
        <v>44842.437939814816</v>
      </c>
      <c r="S1171">
        <f t="shared" si="399"/>
        <v>41</v>
      </c>
    </row>
    <row r="1172" spans="1:19">
      <c r="A1172" s="319">
        <v>44837.444178240738</v>
      </c>
      <c r="B1172" s="21" t="s">
        <v>330</v>
      </c>
      <c r="C1172">
        <v>60</v>
      </c>
      <c r="D1172">
        <v>0.77600000000000002</v>
      </c>
      <c r="E1172">
        <v>4.8000000000000001E-2</v>
      </c>
      <c r="F1172">
        <v>6.2</v>
      </c>
      <c r="G1172">
        <v>88.3</v>
      </c>
      <c r="H1172">
        <v>518</v>
      </c>
      <c r="I1172" s="18">
        <f t="shared" si="388"/>
        <v>776</v>
      </c>
      <c r="J1172" t="str">
        <f t="shared" si="396"/>
        <v>04</v>
      </c>
      <c r="K1172" t="str">
        <f t="shared" si="391"/>
        <v>J</v>
      </c>
      <c r="L1172" t="str">
        <f t="shared" si="392"/>
        <v>C</v>
      </c>
      <c r="M1172" t="str">
        <f t="shared" si="390"/>
        <v>08</v>
      </c>
      <c r="N1172" t="str">
        <f t="shared" si="393"/>
        <v>F</v>
      </c>
      <c r="O1172" s="8">
        <f>VLOOKUP(raw!M1172,master!$B$2:$D$17,3,FALSE)</f>
        <v>44788</v>
      </c>
      <c r="P1172">
        <f t="shared" si="386"/>
        <v>7</v>
      </c>
      <c r="Q1172">
        <f t="shared" si="395"/>
        <v>4</v>
      </c>
      <c r="R1172" s="209">
        <f t="shared" si="398"/>
        <v>44842.444178240738</v>
      </c>
      <c r="S1172">
        <f t="shared" si="399"/>
        <v>41</v>
      </c>
    </row>
    <row r="1173" spans="1:19">
      <c r="A1173" s="319">
        <v>44837.450671296298</v>
      </c>
      <c r="B1173" s="21" t="s">
        <v>329</v>
      </c>
      <c r="C1173">
        <v>60</v>
      </c>
      <c r="D1173">
        <v>0.80400000000000005</v>
      </c>
      <c r="E1173">
        <v>5.7000000000000002E-2</v>
      </c>
      <c r="F1173">
        <v>7</v>
      </c>
      <c r="G1173">
        <v>85</v>
      </c>
      <c r="H1173">
        <v>492</v>
      </c>
      <c r="I1173" s="18">
        <f t="shared" si="388"/>
        <v>804</v>
      </c>
      <c r="J1173" t="str">
        <f t="shared" si="396"/>
        <v>03</v>
      </c>
      <c r="K1173" t="str">
        <f t="shared" si="391"/>
        <v>J</v>
      </c>
      <c r="L1173" t="str">
        <f t="shared" si="392"/>
        <v>C</v>
      </c>
      <c r="M1173" t="str">
        <f t="shared" si="390"/>
        <v>08</v>
      </c>
      <c r="N1173" t="str">
        <f t="shared" si="393"/>
        <v>F</v>
      </c>
      <c r="O1173" s="8">
        <f>VLOOKUP(raw!M1173,master!$B$2:$D$17,3,FALSE)</f>
        <v>44788</v>
      </c>
      <c r="P1173">
        <f t="shared" si="386"/>
        <v>7</v>
      </c>
      <c r="Q1173">
        <f t="shared" si="395"/>
        <v>3</v>
      </c>
      <c r="R1173" s="209">
        <f t="shared" si="398"/>
        <v>44842.450671296298</v>
      </c>
      <c r="S1173">
        <f t="shared" si="399"/>
        <v>41</v>
      </c>
    </row>
    <row r="1174" spans="1:19">
      <c r="A1174" s="319">
        <v>44837.457395833335</v>
      </c>
      <c r="B1174" s="21" t="s">
        <v>328</v>
      </c>
      <c r="C1174">
        <v>60</v>
      </c>
      <c r="D1174">
        <v>0.77900000000000003</v>
      </c>
      <c r="E1174">
        <v>5.2999999999999999E-2</v>
      </c>
      <c r="F1174">
        <v>6.9</v>
      </c>
      <c r="G1174">
        <v>83.3</v>
      </c>
      <c r="H1174">
        <v>506</v>
      </c>
      <c r="I1174" s="18">
        <f t="shared" si="388"/>
        <v>779</v>
      </c>
      <c r="J1174" t="str">
        <f t="shared" si="396"/>
        <v>02</v>
      </c>
      <c r="K1174" t="str">
        <f t="shared" si="391"/>
        <v>J</v>
      </c>
      <c r="L1174" t="str">
        <f t="shared" si="392"/>
        <v>C</v>
      </c>
      <c r="M1174" t="str">
        <f t="shared" si="390"/>
        <v>08</v>
      </c>
      <c r="N1174" t="str">
        <f t="shared" si="393"/>
        <v>F</v>
      </c>
      <c r="O1174" s="8">
        <f>VLOOKUP(raw!M1174,master!$B$2:$D$17,3,FALSE)</f>
        <v>44788</v>
      </c>
      <c r="P1174">
        <f t="shared" si="386"/>
        <v>7</v>
      </c>
      <c r="Q1174">
        <f t="shared" si="395"/>
        <v>2</v>
      </c>
      <c r="R1174" s="209">
        <f t="shared" si="398"/>
        <v>44842.457395833335</v>
      </c>
      <c r="S1174">
        <f t="shared" si="399"/>
        <v>41</v>
      </c>
    </row>
    <row r="1175" spans="1:19">
      <c r="A1175" s="319">
        <v>44837.466550925928</v>
      </c>
      <c r="B1175" s="21" t="s">
        <v>327</v>
      </c>
      <c r="C1175">
        <v>60</v>
      </c>
      <c r="D1175">
        <v>0.86799999999999999</v>
      </c>
      <c r="E1175">
        <v>9.2999999999999999E-2</v>
      </c>
      <c r="F1175">
        <v>10.7</v>
      </c>
      <c r="G1175">
        <v>60</v>
      </c>
      <c r="H1175">
        <v>523</v>
      </c>
      <c r="I1175" s="18">
        <f t="shared" si="388"/>
        <v>868</v>
      </c>
      <c r="J1175" t="str">
        <f t="shared" si="396"/>
        <v>01</v>
      </c>
      <c r="K1175" t="str">
        <f t="shared" si="391"/>
        <v>J</v>
      </c>
      <c r="L1175" t="str">
        <f t="shared" si="392"/>
        <v>C</v>
      </c>
      <c r="M1175" t="str">
        <f t="shared" si="390"/>
        <v>08</v>
      </c>
      <c r="N1175" t="str">
        <f t="shared" si="393"/>
        <v>F</v>
      </c>
      <c r="O1175" s="8">
        <f>VLOOKUP(raw!M1175,master!$B$2:$D$17,3,FALSE)</f>
        <v>44788</v>
      </c>
      <c r="P1175">
        <f t="shared" ref="P1175:P1238" si="410">INT((A1175-O1175)/7)</f>
        <v>7</v>
      </c>
      <c r="Q1175">
        <f t="shared" si="395"/>
        <v>1</v>
      </c>
      <c r="R1175" s="209">
        <f t="shared" si="398"/>
        <v>44842.466550925928</v>
      </c>
      <c r="S1175">
        <f t="shared" si="399"/>
        <v>41</v>
      </c>
    </row>
    <row r="1176" spans="1:19">
      <c r="A1176" s="319">
        <v>44837.54005787037</v>
      </c>
      <c r="B1176" s="21" t="s">
        <v>326</v>
      </c>
      <c r="C1176">
        <v>20</v>
      </c>
      <c r="D1176">
        <v>1.042</v>
      </c>
      <c r="E1176">
        <v>0.115</v>
      </c>
      <c r="F1176">
        <v>11</v>
      </c>
      <c r="G1176">
        <v>70</v>
      </c>
      <c r="H1176">
        <v>375</v>
      </c>
      <c r="I1176" s="18">
        <f t="shared" si="388"/>
        <v>1042</v>
      </c>
      <c r="J1176" t="str">
        <f t="shared" si="396"/>
        <v>02</v>
      </c>
      <c r="K1176" t="str">
        <f t="shared" si="391"/>
        <v>J</v>
      </c>
      <c r="L1176" t="str">
        <f t="shared" si="392"/>
        <v>C</v>
      </c>
      <c r="M1176" t="str">
        <f t="shared" si="390"/>
        <v>09</v>
      </c>
      <c r="N1176" t="str">
        <f t="shared" si="393"/>
        <v>M</v>
      </c>
      <c r="O1176" s="8">
        <f>VLOOKUP(raw!M1176,master!$B$2:$D$17,3,FALSE)</f>
        <v>44788</v>
      </c>
      <c r="P1176">
        <f t="shared" si="410"/>
        <v>7</v>
      </c>
      <c r="Q1176">
        <f t="shared" si="395"/>
        <v>2</v>
      </c>
      <c r="R1176" s="209">
        <f t="shared" si="398"/>
        <v>44842.54005787037</v>
      </c>
      <c r="S1176">
        <f t="shared" si="399"/>
        <v>41</v>
      </c>
    </row>
    <row r="1177" spans="1:19">
      <c r="A1177" s="319">
        <v>44837.54283564815</v>
      </c>
      <c r="B1177" s="21" t="s">
        <v>325</v>
      </c>
      <c r="C1177">
        <v>20</v>
      </c>
      <c r="D1177">
        <v>1.131</v>
      </c>
      <c r="E1177">
        <v>0.12</v>
      </c>
      <c r="F1177">
        <v>10.6</v>
      </c>
      <c r="G1177">
        <v>60</v>
      </c>
      <c r="H1177">
        <v>400</v>
      </c>
      <c r="I1177" s="18">
        <f t="shared" si="388"/>
        <v>1131</v>
      </c>
      <c r="J1177" t="str">
        <f t="shared" si="396"/>
        <v>03</v>
      </c>
      <c r="K1177" t="str">
        <f t="shared" si="391"/>
        <v>J</v>
      </c>
      <c r="L1177" t="str">
        <f t="shared" si="392"/>
        <v>C</v>
      </c>
      <c r="M1177" t="str">
        <f t="shared" si="390"/>
        <v>09</v>
      </c>
      <c r="N1177" t="str">
        <f t="shared" si="393"/>
        <v>M</v>
      </c>
      <c r="O1177" s="8">
        <f>VLOOKUP(raw!M1177,master!$B$2:$D$17,3,FALSE)</f>
        <v>44788</v>
      </c>
      <c r="P1177">
        <f t="shared" si="410"/>
        <v>7</v>
      </c>
      <c r="Q1177">
        <f t="shared" si="395"/>
        <v>3</v>
      </c>
      <c r="R1177" s="209">
        <f t="shared" si="398"/>
        <v>44842.54283564815</v>
      </c>
      <c r="S1177">
        <f t="shared" si="399"/>
        <v>41</v>
      </c>
    </row>
    <row r="1178" spans="1:19">
      <c r="A1178" s="319">
        <v>44837.545763888891</v>
      </c>
      <c r="B1178" s="21" t="s">
        <v>324</v>
      </c>
      <c r="C1178">
        <v>20</v>
      </c>
      <c r="D1178">
        <v>1.163</v>
      </c>
      <c r="E1178">
        <v>9.7000000000000003E-2</v>
      </c>
      <c r="F1178">
        <v>8.3000000000000007</v>
      </c>
      <c r="G1178">
        <v>75</v>
      </c>
      <c r="H1178">
        <v>483</v>
      </c>
      <c r="I1178" s="18">
        <f t="shared" si="388"/>
        <v>1163</v>
      </c>
      <c r="J1178" t="str">
        <f t="shared" si="396"/>
        <v>04</v>
      </c>
      <c r="K1178" t="str">
        <f t="shared" si="391"/>
        <v>J</v>
      </c>
      <c r="L1178" t="str">
        <f t="shared" si="392"/>
        <v>C</v>
      </c>
      <c r="M1178" t="str">
        <f t="shared" si="390"/>
        <v>09</v>
      </c>
      <c r="N1178" t="str">
        <f t="shared" si="393"/>
        <v>M</v>
      </c>
      <c r="O1178" s="8">
        <f>VLOOKUP(raw!M1178,master!$B$2:$D$17,3,FALSE)</f>
        <v>44788</v>
      </c>
      <c r="P1178">
        <f t="shared" si="410"/>
        <v>7</v>
      </c>
      <c r="Q1178">
        <f t="shared" si="395"/>
        <v>4</v>
      </c>
      <c r="R1178" s="209">
        <f t="shared" si="398"/>
        <v>44842.545763888891</v>
      </c>
      <c r="S1178">
        <f t="shared" si="399"/>
        <v>41</v>
      </c>
    </row>
    <row r="1179" spans="1:19">
      <c r="A1179" s="319">
        <v>44837.548055555555</v>
      </c>
      <c r="B1179" s="21" t="s">
        <v>323</v>
      </c>
      <c r="C1179">
        <v>20</v>
      </c>
      <c r="D1179">
        <v>1.101</v>
      </c>
      <c r="E1179">
        <v>0.11600000000000001</v>
      </c>
      <c r="F1179">
        <v>10.5</v>
      </c>
      <c r="G1179">
        <v>75</v>
      </c>
      <c r="H1179">
        <v>453</v>
      </c>
      <c r="I1179" s="18">
        <f t="shared" si="388"/>
        <v>1101</v>
      </c>
      <c r="J1179" t="str">
        <f t="shared" si="396"/>
        <v>05</v>
      </c>
      <c r="K1179" t="str">
        <f t="shared" si="391"/>
        <v>J</v>
      </c>
      <c r="L1179" t="str">
        <f t="shared" si="392"/>
        <v>C</v>
      </c>
      <c r="M1179" t="str">
        <f t="shared" si="390"/>
        <v>09</v>
      </c>
      <c r="N1179" t="str">
        <f t="shared" si="393"/>
        <v>M</v>
      </c>
      <c r="O1179" s="8">
        <f>VLOOKUP(raw!M1179,master!$B$2:$D$17,3,FALSE)</f>
        <v>44788</v>
      </c>
      <c r="P1179">
        <f t="shared" si="410"/>
        <v>7</v>
      </c>
      <c r="Q1179">
        <f t="shared" si="395"/>
        <v>5</v>
      </c>
      <c r="R1179" s="209">
        <f t="shared" si="398"/>
        <v>44842.548055555555</v>
      </c>
      <c r="S1179">
        <f t="shared" si="399"/>
        <v>41</v>
      </c>
    </row>
    <row r="1180" spans="1:19">
      <c r="A1180" s="319">
        <v>44837.550405092596</v>
      </c>
      <c r="B1180" s="21" t="s">
        <v>322</v>
      </c>
      <c r="C1180">
        <v>20</v>
      </c>
      <c r="D1180">
        <v>1.2729999999999999</v>
      </c>
      <c r="E1180">
        <v>7.0000000000000007E-2</v>
      </c>
      <c r="F1180">
        <v>5.5</v>
      </c>
      <c r="G1180">
        <v>95</v>
      </c>
      <c r="H1180">
        <v>483</v>
      </c>
      <c r="I1180" s="18">
        <f t="shared" si="388"/>
        <v>1273</v>
      </c>
      <c r="J1180" t="str">
        <f t="shared" si="396"/>
        <v>06</v>
      </c>
      <c r="K1180" t="str">
        <f t="shared" si="391"/>
        <v>J</v>
      </c>
      <c r="L1180" t="str">
        <f t="shared" si="392"/>
        <v>C</v>
      </c>
      <c r="M1180" t="str">
        <f t="shared" si="390"/>
        <v>09</v>
      </c>
      <c r="N1180" t="str">
        <f t="shared" si="393"/>
        <v>M</v>
      </c>
      <c r="O1180" s="8">
        <f>VLOOKUP(raw!M1180,master!$B$2:$D$17,3,FALSE)</f>
        <v>44788</v>
      </c>
      <c r="P1180">
        <f t="shared" si="410"/>
        <v>7</v>
      </c>
      <c r="Q1180">
        <f t="shared" ref="Q1180" si="411">VALUE(J1180)</f>
        <v>6</v>
      </c>
      <c r="R1180" s="209">
        <f t="shared" si="398"/>
        <v>44842.550405092596</v>
      </c>
      <c r="S1180">
        <f t="shared" si="399"/>
        <v>41</v>
      </c>
    </row>
    <row r="1181" spans="1:19">
      <c r="A1181" s="319">
        <v>44837.552581018521</v>
      </c>
      <c r="B1181" s="21" t="s">
        <v>321</v>
      </c>
      <c r="C1181">
        <v>20</v>
      </c>
      <c r="D1181">
        <v>1.2310000000000001</v>
      </c>
      <c r="E1181">
        <v>0.08</v>
      </c>
      <c r="F1181">
        <v>6.5</v>
      </c>
      <c r="G1181">
        <v>85</v>
      </c>
      <c r="H1181">
        <v>511</v>
      </c>
      <c r="I1181" s="18">
        <f t="shared" si="388"/>
        <v>1231</v>
      </c>
      <c r="J1181" t="str">
        <f t="shared" si="396"/>
        <v>07</v>
      </c>
      <c r="K1181" t="str">
        <f t="shared" si="391"/>
        <v>J</v>
      </c>
      <c r="L1181" t="str">
        <f t="shared" si="392"/>
        <v>C</v>
      </c>
      <c r="M1181" t="str">
        <f t="shared" si="390"/>
        <v>09</v>
      </c>
      <c r="N1181" t="str">
        <f t="shared" si="393"/>
        <v>M</v>
      </c>
      <c r="O1181" s="8">
        <f>VLOOKUP(raw!M1181,master!$B$2:$D$17,3,FALSE)</f>
        <v>44788</v>
      </c>
      <c r="P1181">
        <f t="shared" si="410"/>
        <v>7</v>
      </c>
      <c r="Q1181">
        <f t="shared" si="395"/>
        <v>7</v>
      </c>
      <c r="R1181" s="209">
        <f t="shared" si="398"/>
        <v>44842.552581018521</v>
      </c>
      <c r="S1181">
        <f t="shared" si="399"/>
        <v>41</v>
      </c>
    </row>
    <row r="1182" spans="1:19">
      <c r="A1182" s="319">
        <v>44837.55541666667</v>
      </c>
      <c r="B1182" s="21" t="s">
        <v>456</v>
      </c>
      <c r="C1182">
        <v>60</v>
      </c>
      <c r="D1182">
        <v>0.81299999999999994</v>
      </c>
      <c r="E1182">
        <v>6.4000000000000001E-2</v>
      </c>
      <c r="F1182">
        <v>7.9</v>
      </c>
      <c r="G1182">
        <v>81.7</v>
      </c>
      <c r="H1182">
        <v>497</v>
      </c>
      <c r="I1182" s="18">
        <f t="shared" si="388"/>
        <v>813</v>
      </c>
      <c r="J1182" t="str">
        <f t="shared" si="396"/>
        <v>13</v>
      </c>
      <c r="K1182" t="str">
        <f t="shared" si="391"/>
        <v>J</v>
      </c>
      <c r="L1182" t="str">
        <f t="shared" si="392"/>
        <v>C</v>
      </c>
      <c r="M1182" t="str">
        <f t="shared" si="390"/>
        <v>09</v>
      </c>
      <c r="N1182" t="str">
        <f t="shared" si="393"/>
        <v>F</v>
      </c>
      <c r="O1182" s="8">
        <f>VLOOKUP(raw!M1182,master!$B$2:$D$17,3,FALSE)</f>
        <v>44788</v>
      </c>
      <c r="P1182">
        <f t="shared" si="410"/>
        <v>7</v>
      </c>
      <c r="Q1182">
        <f t="shared" si="395"/>
        <v>13</v>
      </c>
      <c r="R1182" s="209">
        <f t="shared" si="398"/>
        <v>44842.55541666667</v>
      </c>
      <c r="S1182">
        <f t="shared" si="399"/>
        <v>41</v>
      </c>
    </row>
    <row r="1183" spans="1:19">
      <c r="A1183" s="319">
        <v>44837.561909722222</v>
      </c>
      <c r="B1183" s="21" t="s">
        <v>457</v>
      </c>
      <c r="C1183">
        <v>60</v>
      </c>
      <c r="D1183">
        <v>0.79200000000000004</v>
      </c>
      <c r="E1183">
        <v>6.0999999999999999E-2</v>
      </c>
      <c r="F1183">
        <v>7.7</v>
      </c>
      <c r="G1183">
        <v>81.7</v>
      </c>
      <c r="H1183">
        <v>528</v>
      </c>
      <c r="I1183" s="18">
        <f t="shared" si="388"/>
        <v>792</v>
      </c>
      <c r="J1183" t="str">
        <f t="shared" si="396"/>
        <v>14</v>
      </c>
      <c r="K1183" t="str">
        <f t="shared" si="391"/>
        <v>J</v>
      </c>
      <c r="L1183" t="str">
        <f t="shared" si="392"/>
        <v>C</v>
      </c>
      <c r="M1183" t="str">
        <f t="shared" si="390"/>
        <v>09</v>
      </c>
      <c r="N1183" t="str">
        <f t="shared" si="393"/>
        <v>F</v>
      </c>
      <c r="O1183" s="8">
        <f>VLOOKUP(raw!M1183,master!$B$2:$D$17,3,FALSE)</f>
        <v>44788</v>
      </c>
      <c r="P1183">
        <f t="shared" si="410"/>
        <v>7</v>
      </c>
      <c r="Q1183">
        <f t="shared" si="395"/>
        <v>14</v>
      </c>
      <c r="R1183" s="209">
        <f t="shared" si="398"/>
        <v>44842.561909722222</v>
      </c>
      <c r="S1183">
        <f t="shared" si="399"/>
        <v>41</v>
      </c>
    </row>
    <row r="1184" spans="1:19">
      <c r="A1184" s="319">
        <v>44837.56832175926</v>
      </c>
      <c r="B1184" s="21" t="s">
        <v>458</v>
      </c>
      <c r="C1184">
        <v>60</v>
      </c>
      <c r="D1184">
        <v>0.80800000000000005</v>
      </c>
      <c r="E1184">
        <v>5.7000000000000002E-2</v>
      </c>
      <c r="F1184">
        <v>7</v>
      </c>
      <c r="G1184">
        <v>80</v>
      </c>
      <c r="H1184">
        <v>505</v>
      </c>
      <c r="I1184" s="18">
        <f t="shared" si="388"/>
        <v>808</v>
      </c>
      <c r="J1184" t="str">
        <f t="shared" si="396"/>
        <v>15</v>
      </c>
      <c r="K1184" t="str">
        <f t="shared" si="391"/>
        <v>J</v>
      </c>
      <c r="L1184" t="str">
        <f t="shared" si="392"/>
        <v>C</v>
      </c>
      <c r="M1184" t="str">
        <f t="shared" si="390"/>
        <v>09</v>
      </c>
      <c r="N1184" t="str">
        <f t="shared" si="393"/>
        <v>F</v>
      </c>
      <c r="O1184" s="8">
        <f>VLOOKUP(raw!M1184,master!$B$2:$D$17,3,FALSE)</f>
        <v>44788</v>
      </c>
      <c r="P1184">
        <f t="shared" si="410"/>
        <v>7</v>
      </c>
      <c r="Q1184">
        <f t="shared" si="395"/>
        <v>15</v>
      </c>
      <c r="R1184" s="209">
        <f t="shared" si="398"/>
        <v>44842.56832175926</v>
      </c>
      <c r="S1184">
        <f t="shared" si="399"/>
        <v>41</v>
      </c>
    </row>
    <row r="1185" spans="1:19">
      <c r="A1185" s="319">
        <v>44837.574918981481</v>
      </c>
      <c r="B1185" s="21" t="s">
        <v>459</v>
      </c>
      <c r="C1185">
        <v>60</v>
      </c>
      <c r="D1185">
        <v>0.79500000000000004</v>
      </c>
      <c r="E1185">
        <v>5.5E-2</v>
      </c>
      <c r="F1185">
        <v>6.9</v>
      </c>
      <c r="G1185">
        <v>78.3</v>
      </c>
      <c r="H1185">
        <v>560</v>
      </c>
      <c r="I1185" s="18">
        <f t="shared" si="388"/>
        <v>795</v>
      </c>
      <c r="J1185" t="str">
        <f t="shared" si="396"/>
        <v>16</v>
      </c>
      <c r="K1185" t="str">
        <f t="shared" si="391"/>
        <v>J</v>
      </c>
      <c r="L1185" t="str">
        <f t="shared" si="392"/>
        <v>C</v>
      </c>
      <c r="M1185" t="str">
        <f t="shared" si="390"/>
        <v>09</v>
      </c>
      <c r="N1185" t="str">
        <f t="shared" si="393"/>
        <v>F</v>
      </c>
      <c r="O1185" s="8">
        <f>VLOOKUP(raw!M1185,master!$B$2:$D$17,3,FALSE)</f>
        <v>44788</v>
      </c>
      <c r="P1185">
        <f t="shared" si="410"/>
        <v>7</v>
      </c>
      <c r="Q1185">
        <f t="shared" si="395"/>
        <v>16</v>
      </c>
      <c r="R1185" s="209">
        <f t="shared" si="398"/>
        <v>44842.574918981481</v>
      </c>
      <c r="S1185">
        <f t="shared" si="399"/>
        <v>41</v>
      </c>
    </row>
    <row r="1186" spans="1:19">
      <c r="A1186" s="319">
        <v>44837.581111111111</v>
      </c>
      <c r="B1186" s="21" t="s">
        <v>453</v>
      </c>
      <c r="C1186">
        <v>60</v>
      </c>
      <c r="D1186">
        <v>0.79900000000000004</v>
      </c>
      <c r="E1186">
        <v>0.05</v>
      </c>
      <c r="F1186">
        <v>6.3</v>
      </c>
      <c r="G1186">
        <v>90</v>
      </c>
      <c r="H1186">
        <v>535</v>
      </c>
      <c r="I1186" s="18">
        <f t="shared" si="388"/>
        <v>799</v>
      </c>
      <c r="J1186" t="str">
        <f t="shared" si="396"/>
        <v>12</v>
      </c>
      <c r="K1186" t="str">
        <f t="shared" si="391"/>
        <v>J</v>
      </c>
      <c r="L1186" t="str">
        <f t="shared" si="392"/>
        <v>C</v>
      </c>
      <c r="M1186" t="str">
        <f t="shared" si="390"/>
        <v>09</v>
      </c>
      <c r="N1186" t="str">
        <f t="shared" si="393"/>
        <v>F</v>
      </c>
      <c r="O1186" s="8">
        <f>VLOOKUP(raw!M1186,master!$B$2:$D$17,3,FALSE)</f>
        <v>44788</v>
      </c>
      <c r="P1186">
        <f t="shared" si="410"/>
        <v>7</v>
      </c>
      <c r="Q1186">
        <f t="shared" si="395"/>
        <v>12</v>
      </c>
      <c r="R1186" s="209">
        <f t="shared" si="398"/>
        <v>44842.581111111111</v>
      </c>
      <c r="S1186">
        <f t="shared" si="399"/>
        <v>41</v>
      </c>
    </row>
    <row r="1187" spans="1:19">
      <c r="A1187" s="319">
        <v>44837.587326388886</v>
      </c>
      <c r="B1187" s="21" t="s">
        <v>451</v>
      </c>
      <c r="C1187">
        <v>60</v>
      </c>
      <c r="D1187">
        <v>0.80800000000000005</v>
      </c>
      <c r="E1187">
        <v>4.9000000000000002E-2</v>
      </c>
      <c r="F1187">
        <v>6.1</v>
      </c>
      <c r="G1187">
        <v>93.3</v>
      </c>
      <c r="H1187">
        <v>505</v>
      </c>
      <c r="I1187" s="18">
        <f t="shared" si="388"/>
        <v>808</v>
      </c>
      <c r="J1187" t="str">
        <f t="shared" si="396"/>
        <v>11</v>
      </c>
      <c r="K1187" t="str">
        <f t="shared" si="391"/>
        <v>J</v>
      </c>
      <c r="L1187" t="str">
        <f t="shared" si="392"/>
        <v>C</v>
      </c>
      <c r="M1187" t="str">
        <f t="shared" si="390"/>
        <v>09</v>
      </c>
      <c r="N1187" t="str">
        <f t="shared" si="393"/>
        <v>F</v>
      </c>
      <c r="O1187" s="8">
        <f>VLOOKUP(raw!M1187,master!$B$2:$D$17,3,FALSE)</f>
        <v>44788</v>
      </c>
      <c r="P1187">
        <f t="shared" si="410"/>
        <v>7</v>
      </c>
      <c r="Q1187">
        <f t="shared" si="395"/>
        <v>11</v>
      </c>
      <c r="R1187" s="209">
        <f t="shared" si="398"/>
        <v>44842.587326388886</v>
      </c>
      <c r="S1187">
        <f t="shared" si="399"/>
        <v>41</v>
      </c>
    </row>
    <row r="1188" spans="1:19">
      <c r="A1188" s="319">
        <v>44837.593981481485</v>
      </c>
      <c r="B1188" s="21" t="s">
        <v>448</v>
      </c>
      <c r="C1188">
        <v>60</v>
      </c>
      <c r="D1188">
        <v>0.80800000000000005</v>
      </c>
      <c r="E1188">
        <v>4.2000000000000003E-2</v>
      </c>
      <c r="F1188">
        <v>5.0999999999999996</v>
      </c>
      <c r="G1188">
        <v>96.7</v>
      </c>
      <c r="H1188">
        <v>537</v>
      </c>
      <c r="I1188" s="18">
        <f t="shared" si="388"/>
        <v>808</v>
      </c>
      <c r="J1188" t="str">
        <f t="shared" si="396"/>
        <v>10</v>
      </c>
      <c r="K1188" t="str">
        <f t="shared" si="391"/>
        <v>J</v>
      </c>
      <c r="L1188" t="str">
        <f t="shared" si="392"/>
        <v>C</v>
      </c>
      <c r="M1188" t="str">
        <f t="shared" si="390"/>
        <v>09</v>
      </c>
      <c r="N1188" t="str">
        <f t="shared" si="393"/>
        <v>F</v>
      </c>
      <c r="O1188" s="8">
        <f>VLOOKUP(raw!M1188,master!$B$2:$D$17,3,FALSE)</f>
        <v>44788</v>
      </c>
      <c r="P1188">
        <f t="shared" si="410"/>
        <v>7</v>
      </c>
      <c r="Q1188">
        <f t="shared" si="395"/>
        <v>10</v>
      </c>
      <c r="R1188" s="209">
        <f t="shared" si="398"/>
        <v>44842.593981481485</v>
      </c>
      <c r="S1188">
        <f t="shared" si="399"/>
        <v>41</v>
      </c>
    </row>
    <row r="1189" spans="1:19" ht="13.5" customHeight="1">
      <c r="A1189" s="319">
        <v>44837.600474537037</v>
      </c>
      <c r="B1189" s="21" t="s">
        <v>313</v>
      </c>
      <c r="C1189">
        <v>60</v>
      </c>
      <c r="D1189">
        <v>0.90200000000000002</v>
      </c>
      <c r="E1189">
        <v>5.7000000000000002E-2</v>
      </c>
      <c r="F1189">
        <v>6.3</v>
      </c>
      <c r="G1189">
        <v>88.3</v>
      </c>
      <c r="H1189">
        <v>532</v>
      </c>
      <c r="I1189" s="18">
        <f t="shared" si="388"/>
        <v>902</v>
      </c>
      <c r="J1189" t="str">
        <f t="shared" si="396"/>
        <v>09</v>
      </c>
      <c r="K1189" t="str">
        <f t="shared" si="391"/>
        <v>J</v>
      </c>
      <c r="L1189" t="str">
        <f t="shared" si="392"/>
        <v>C</v>
      </c>
      <c r="M1189" t="str">
        <f t="shared" si="390"/>
        <v>09</v>
      </c>
      <c r="N1189" t="str">
        <f t="shared" si="393"/>
        <v>F</v>
      </c>
      <c r="O1189" s="8">
        <f>VLOOKUP(raw!M1189,master!$B$2:$D$17,3,FALSE)</f>
        <v>44788</v>
      </c>
      <c r="P1189">
        <f t="shared" si="410"/>
        <v>7</v>
      </c>
      <c r="Q1189">
        <f t="shared" si="395"/>
        <v>9</v>
      </c>
      <c r="R1189" s="209">
        <f t="shared" si="398"/>
        <v>44842.600474537037</v>
      </c>
      <c r="S1189">
        <f t="shared" si="399"/>
        <v>41</v>
      </c>
    </row>
    <row r="1190" spans="1:19" ht="13.5" customHeight="1">
      <c r="A1190" s="319">
        <v>44837.606828703705</v>
      </c>
      <c r="B1190" s="21" t="s">
        <v>312</v>
      </c>
      <c r="C1190">
        <v>60</v>
      </c>
      <c r="D1190">
        <v>0.88800000000000001</v>
      </c>
      <c r="E1190">
        <v>6.2E-2</v>
      </c>
      <c r="F1190">
        <v>7</v>
      </c>
      <c r="G1190">
        <v>83.3</v>
      </c>
      <c r="H1190">
        <v>533</v>
      </c>
      <c r="I1190" s="18">
        <f t="shared" si="388"/>
        <v>888</v>
      </c>
      <c r="J1190" t="str">
        <f t="shared" si="396"/>
        <v>08</v>
      </c>
      <c r="K1190" t="str">
        <f t="shared" si="391"/>
        <v>J</v>
      </c>
      <c r="L1190" t="str">
        <f t="shared" si="392"/>
        <v>C</v>
      </c>
      <c r="M1190" t="str">
        <f t="shared" si="390"/>
        <v>09</v>
      </c>
      <c r="N1190" t="str">
        <f t="shared" si="393"/>
        <v>F</v>
      </c>
      <c r="O1190" s="8">
        <f>VLOOKUP(raw!M1190,master!$B$2:$D$17,3,FALSE)</f>
        <v>44788</v>
      </c>
      <c r="P1190">
        <f t="shared" si="410"/>
        <v>7</v>
      </c>
      <c r="Q1190">
        <f t="shared" ref="Q1190" si="412">VALUE(J1190)</f>
        <v>8</v>
      </c>
      <c r="R1190" s="209">
        <f t="shared" si="398"/>
        <v>44842.606828703705</v>
      </c>
      <c r="S1190">
        <f t="shared" si="399"/>
        <v>41</v>
      </c>
    </row>
    <row r="1191" spans="1:19">
      <c r="A1191" s="319">
        <v>44837.612754629627</v>
      </c>
      <c r="B1191" s="21" t="s">
        <v>311</v>
      </c>
      <c r="C1191">
        <v>60</v>
      </c>
      <c r="D1191">
        <v>0.90500000000000003</v>
      </c>
      <c r="E1191">
        <v>6.4000000000000001E-2</v>
      </c>
      <c r="F1191">
        <v>7.1</v>
      </c>
      <c r="G1191">
        <v>86.7</v>
      </c>
      <c r="H1191">
        <v>481</v>
      </c>
      <c r="I1191" s="18">
        <f t="shared" si="388"/>
        <v>905</v>
      </c>
      <c r="J1191" t="str">
        <f t="shared" si="396"/>
        <v>07</v>
      </c>
      <c r="K1191" t="str">
        <f t="shared" si="391"/>
        <v>J</v>
      </c>
      <c r="L1191" t="str">
        <f t="shared" si="392"/>
        <v>C</v>
      </c>
      <c r="M1191" t="str">
        <f t="shared" si="390"/>
        <v>09</v>
      </c>
      <c r="N1191" t="str">
        <f t="shared" si="393"/>
        <v>F</v>
      </c>
      <c r="O1191" s="8">
        <f>VLOOKUP(raw!M1191,master!$B$2:$D$17,3,FALSE)</f>
        <v>44788</v>
      </c>
      <c r="P1191">
        <f t="shared" si="410"/>
        <v>7</v>
      </c>
      <c r="Q1191">
        <f t="shared" si="395"/>
        <v>7</v>
      </c>
      <c r="R1191" s="209">
        <f t="shared" si="398"/>
        <v>44842.612754629627</v>
      </c>
      <c r="S1191">
        <f t="shared" si="399"/>
        <v>41</v>
      </c>
    </row>
    <row r="1192" spans="1:19">
      <c r="A1192" s="319">
        <v>44837.619618055556</v>
      </c>
      <c r="B1192" s="21" t="s">
        <v>310</v>
      </c>
      <c r="C1192">
        <v>60</v>
      </c>
      <c r="D1192">
        <v>0.79300000000000004</v>
      </c>
      <c r="E1192">
        <v>0.05</v>
      </c>
      <c r="F1192">
        <v>6.3</v>
      </c>
      <c r="G1192">
        <v>90</v>
      </c>
      <c r="H1192">
        <v>481</v>
      </c>
      <c r="I1192" s="18">
        <f t="shared" si="388"/>
        <v>793</v>
      </c>
      <c r="J1192" t="str">
        <f t="shared" si="396"/>
        <v>06</v>
      </c>
      <c r="K1192" t="str">
        <f t="shared" si="391"/>
        <v>J</v>
      </c>
      <c r="L1192" t="str">
        <f t="shared" si="392"/>
        <v>C</v>
      </c>
      <c r="M1192" t="str">
        <f t="shared" si="390"/>
        <v>09</v>
      </c>
      <c r="N1192" t="str">
        <f t="shared" si="393"/>
        <v>F</v>
      </c>
      <c r="O1192" s="8">
        <f>VLOOKUP(raw!M1192,master!$B$2:$D$17,3,FALSE)</f>
        <v>44788</v>
      </c>
      <c r="P1192">
        <f t="shared" si="410"/>
        <v>7</v>
      </c>
      <c r="Q1192">
        <f t="shared" si="395"/>
        <v>6</v>
      </c>
      <c r="R1192" s="209">
        <f t="shared" si="398"/>
        <v>44842.619618055556</v>
      </c>
      <c r="S1192">
        <f t="shared" si="399"/>
        <v>41</v>
      </c>
    </row>
    <row r="1193" spans="1:19">
      <c r="A1193" s="319">
        <v>44837.626516203702</v>
      </c>
      <c r="B1193" s="21" t="s">
        <v>309</v>
      </c>
      <c r="C1193">
        <v>60</v>
      </c>
      <c r="D1193">
        <v>0.78100000000000003</v>
      </c>
      <c r="E1193">
        <v>5.8999999999999997E-2</v>
      </c>
      <c r="F1193">
        <v>7.6</v>
      </c>
      <c r="G1193">
        <v>86.7</v>
      </c>
      <c r="H1193">
        <v>536</v>
      </c>
      <c r="I1193" s="18">
        <f t="shared" si="388"/>
        <v>781</v>
      </c>
      <c r="J1193" t="str">
        <f t="shared" si="396"/>
        <v>05</v>
      </c>
      <c r="K1193" t="str">
        <f t="shared" si="391"/>
        <v>J</v>
      </c>
      <c r="L1193" t="str">
        <f t="shared" si="392"/>
        <v>C</v>
      </c>
      <c r="M1193" t="str">
        <f t="shared" si="390"/>
        <v>09</v>
      </c>
      <c r="N1193" t="str">
        <f t="shared" si="393"/>
        <v>F</v>
      </c>
      <c r="O1193" s="8">
        <f>VLOOKUP(raw!M1193,master!$B$2:$D$17,3,FALSE)</f>
        <v>44788</v>
      </c>
      <c r="P1193">
        <f t="shared" si="410"/>
        <v>7</v>
      </c>
      <c r="Q1193">
        <f t="shared" si="395"/>
        <v>5</v>
      </c>
      <c r="R1193" s="209">
        <f t="shared" si="398"/>
        <v>44842.626516203702</v>
      </c>
      <c r="S1193">
        <f t="shared" si="399"/>
        <v>41</v>
      </c>
    </row>
    <row r="1194" spans="1:19">
      <c r="A1194" s="319">
        <v>44837.632777777777</v>
      </c>
      <c r="B1194" s="21" t="s">
        <v>307</v>
      </c>
      <c r="C1194">
        <v>60</v>
      </c>
      <c r="D1194">
        <v>0.77700000000000002</v>
      </c>
      <c r="E1194">
        <v>5.8999999999999997E-2</v>
      </c>
      <c r="F1194">
        <v>7.6</v>
      </c>
      <c r="G1194">
        <v>90</v>
      </c>
      <c r="H1194">
        <v>497</v>
      </c>
      <c r="I1194" s="18">
        <f t="shared" ref="I1194:I1257" si="413">D1194*1000</f>
        <v>777</v>
      </c>
      <c r="J1194" t="str">
        <f t="shared" si="396"/>
        <v>04</v>
      </c>
      <c r="K1194" t="str">
        <f t="shared" si="391"/>
        <v>J</v>
      </c>
      <c r="L1194" t="str">
        <f t="shared" si="392"/>
        <v>C</v>
      </c>
      <c r="M1194" t="str">
        <f t="shared" si="390"/>
        <v>09</v>
      </c>
      <c r="N1194" t="str">
        <f t="shared" si="393"/>
        <v>F</v>
      </c>
      <c r="O1194" s="8">
        <f>VLOOKUP(raw!M1194,master!$B$2:$D$17,3,FALSE)</f>
        <v>44788</v>
      </c>
      <c r="P1194">
        <f t="shared" si="410"/>
        <v>7</v>
      </c>
      <c r="Q1194">
        <f t="shared" si="395"/>
        <v>4</v>
      </c>
      <c r="R1194" s="209">
        <f t="shared" si="398"/>
        <v>44842.632777777777</v>
      </c>
      <c r="S1194">
        <f t="shared" si="399"/>
        <v>41</v>
      </c>
    </row>
    <row r="1195" spans="1:19">
      <c r="A1195" s="319">
        <v>44837.639270833337</v>
      </c>
      <c r="B1195" s="21" t="s">
        <v>304</v>
      </c>
      <c r="C1195">
        <v>60</v>
      </c>
      <c r="D1195">
        <v>0.79700000000000004</v>
      </c>
      <c r="E1195">
        <v>4.7E-2</v>
      </c>
      <c r="F1195">
        <v>5.8</v>
      </c>
      <c r="G1195">
        <v>96.7</v>
      </c>
      <c r="H1195">
        <v>488</v>
      </c>
      <c r="I1195" s="18">
        <f t="shared" si="413"/>
        <v>797</v>
      </c>
      <c r="J1195" t="str">
        <f t="shared" si="396"/>
        <v>03</v>
      </c>
      <c r="K1195" t="str">
        <f t="shared" si="391"/>
        <v>J</v>
      </c>
      <c r="L1195" t="str">
        <f t="shared" si="392"/>
        <v>C</v>
      </c>
      <c r="M1195" t="str">
        <f t="shared" si="390"/>
        <v>09</v>
      </c>
      <c r="N1195" t="str">
        <f t="shared" si="393"/>
        <v>F</v>
      </c>
      <c r="O1195" s="8">
        <f>VLOOKUP(raw!M1195,master!$B$2:$D$17,3,FALSE)</f>
        <v>44788</v>
      </c>
      <c r="P1195">
        <f t="shared" si="410"/>
        <v>7</v>
      </c>
      <c r="Q1195">
        <f t="shared" si="395"/>
        <v>3</v>
      </c>
      <c r="R1195" s="209">
        <f t="shared" si="398"/>
        <v>44842.639270833337</v>
      </c>
      <c r="S1195">
        <f t="shared" si="399"/>
        <v>41</v>
      </c>
    </row>
    <row r="1196" spans="1:19">
      <c r="A1196" s="319">
        <v>44837.645798611113</v>
      </c>
      <c r="B1196" s="21" t="s">
        <v>301</v>
      </c>
      <c r="C1196">
        <v>60</v>
      </c>
      <c r="D1196">
        <v>0.76</v>
      </c>
      <c r="E1196">
        <v>4.7E-2</v>
      </c>
      <c r="F1196">
        <v>6.1</v>
      </c>
      <c r="G1196">
        <v>88.3</v>
      </c>
      <c r="H1196">
        <v>554</v>
      </c>
      <c r="I1196" s="18">
        <f t="shared" si="413"/>
        <v>760</v>
      </c>
      <c r="J1196" t="str">
        <f t="shared" si="396"/>
        <v>02</v>
      </c>
      <c r="K1196" t="str">
        <f t="shared" si="391"/>
        <v>J</v>
      </c>
      <c r="L1196" t="str">
        <f t="shared" si="392"/>
        <v>C</v>
      </c>
      <c r="M1196" t="str">
        <f t="shared" ref="M1196:M1259" si="414">MID(B1196,3,2)</f>
        <v>09</v>
      </c>
      <c r="N1196" t="str">
        <f t="shared" si="393"/>
        <v>F</v>
      </c>
      <c r="O1196" s="8">
        <f>VLOOKUP(raw!M1196,master!$B$2:$D$17,3,FALSE)</f>
        <v>44788</v>
      </c>
      <c r="P1196">
        <f t="shared" si="410"/>
        <v>7</v>
      </c>
      <c r="Q1196">
        <f t="shared" si="395"/>
        <v>2</v>
      </c>
      <c r="R1196" s="209">
        <f t="shared" si="398"/>
        <v>44842.645798611113</v>
      </c>
      <c r="S1196">
        <f t="shared" si="399"/>
        <v>41</v>
      </c>
    </row>
    <row r="1197" spans="1:19">
      <c r="A1197" s="319">
        <v>44837.651944444442</v>
      </c>
      <c r="B1197" s="21" t="s">
        <v>298</v>
      </c>
      <c r="C1197">
        <v>60</v>
      </c>
      <c r="D1197">
        <v>0.73899999999999999</v>
      </c>
      <c r="E1197">
        <v>6.7000000000000004E-2</v>
      </c>
      <c r="F1197">
        <v>9.1</v>
      </c>
      <c r="G1197">
        <v>71.7</v>
      </c>
      <c r="H1197">
        <v>501</v>
      </c>
      <c r="I1197" s="18">
        <f t="shared" si="413"/>
        <v>739</v>
      </c>
      <c r="J1197" t="str">
        <f t="shared" si="396"/>
        <v>01</v>
      </c>
      <c r="K1197" t="str">
        <f t="shared" si="391"/>
        <v>J</v>
      </c>
      <c r="L1197" t="str">
        <f t="shared" si="392"/>
        <v>C</v>
      </c>
      <c r="M1197" t="str">
        <f t="shared" si="414"/>
        <v>09</v>
      </c>
      <c r="N1197" t="str">
        <f t="shared" si="393"/>
        <v>F</v>
      </c>
      <c r="O1197" s="8">
        <f>VLOOKUP(raw!M1197,master!$B$2:$D$17,3,FALSE)</f>
        <v>44788</v>
      </c>
      <c r="P1197">
        <f t="shared" si="410"/>
        <v>7</v>
      </c>
      <c r="Q1197">
        <f t="shared" si="395"/>
        <v>1</v>
      </c>
      <c r="R1197" s="209">
        <f t="shared" si="398"/>
        <v>44842.651944444442</v>
      </c>
      <c r="S1197">
        <f t="shared" si="399"/>
        <v>41</v>
      </c>
    </row>
    <row r="1198" spans="1:19">
      <c r="A1198" s="319">
        <v>44837.344444444447</v>
      </c>
      <c r="B1198" s="21" t="s">
        <v>522</v>
      </c>
      <c r="C1198">
        <v>20</v>
      </c>
      <c r="D1198">
        <v>0.878</v>
      </c>
      <c r="E1198">
        <v>5.2999999999999999E-2</v>
      </c>
      <c r="F1198">
        <v>6.1</v>
      </c>
      <c r="G1198">
        <v>95</v>
      </c>
      <c r="H1198">
        <v>391</v>
      </c>
      <c r="I1198" s="18">
        <f t="shared" si="413"/>
        <v>878</v>
      </c>
      <c r="J1198" t="str">
        <f t="shared" si="396"/>
        <v>02</v>
      </c>
      <c r="K1198" t="str">
        <f t="shared" si="391"/>
        <v>J</v>
      </c>
      <c r="L1198" t="str">
        <f t="shared" si="392"/>
        <v>C</v>
      </c>
      <c r="M1198" t="str">
        <f t="shared" si="414"/>
        <v>12</v>
      </c>
      <c r="N1198" t="str">
        <f t="shared" si="393"/>
        <v>M</v>
      </c>
      <c r="O1198" s="8">
        <f>VLOOKUP(raw!M1198,master!$B$2:$D$17,3,FALSE)</f>
        <v>44795</v>
      </c>
      <c r="P1198">
        <f t="shared" si="410"/>
        <v>6</v>
      </c>
      <c r="Q1198">
        <f t="shared" si="395"/>
        <v>2</v>
      </c>
      <c r="R1198" s="209">
        <f t="shared" si="398"/>
        <v>44842.344444444447</v>
      </c>
      <c r="S1198">
        <f t="shared" si="399"/>
        <v>41</v>
      </c>
    </row>
    <row r="1199" spans="1:19">
      <c r="A1199" s="319">
        <v>44837.347083333334</v>
      </c>
      <c r="B1199" s="21" t="s">
        <v>415</v>
      </c>
      <c r="C1199">
        <v>20</v>
      </c>
      <c r="D1199">
        <v>0.78800000000000003</v>
      </c>
      <c r="E1199">
        <v>8.5999999999999993E-2</v>
      </c>
      <c r="F1199">
        <v>11</v>
      </c>
      <c r="G1199">
        <v>55</v>
      </c>
      <c r="H1199">
        <v>490</v>
      </c>
      <c r="I1199" s="18">
        <f t="shared" si="413"/>
        <v>788</v>
      </c>
      <c r="J1199" t="str">
        <f t="shared" si="396"/>
        <v>03</v>
      </c>
      <c r="K1199" t="str">
        <f t="shared" ref="K1199:K1262" si="415">LEFT(B1199,1)</f>
        <v>J</v>
      </c>
      <c r="L1199" t="str">
        <f t="shared" ref="L1199:L1262" si="416">MID(B1199,2,1)</f>
        <v>C</v>
      </c>
      <c r="M1199" t="str">
        <f t="shared" si="414"/>
        <v>12</v>
      </c>
      <c r="N1199" t="str">
        <f t="shared" ref="N1199:N1262" si="417">MID(B1199,5,1)</f>
        <v>M</v>
      </c>
      <c r="O1199" s="8">
        <f>VLOOKUP(raw!M1199,master!$B$2:$D$17,3,FALSE)</f>
        <v>44795</v>
      </c>
      <c r="P1199">
        <f t="shared" si="410"/>
        <v>6</v>
      </c>
      <c r="Q1199">
        <f t="shared" si="395"/>
        <v>3</v>
      </c>
      <c r="R1199" s="209">
        <f t="shared" si="398"/>
        <v>44842.347083333334</v>
      </c>
      <c r="S1199">
        <f t="shared" si="399"/>
        <v>41</v>
      </c>
    </row>
    <row r="1200" spans="1:19">
      <c r="A1200" s="319">
        <v>44837.349374999998</v>
      </c>
      <c r="B1200" s="21" t="s">
        <v>416</v>
      </c>
      <c r="C1200">
        <v>20</v>
      </c>
      <c r="D1200">
        <v>1.02</v>
      </c>
      <c r="E1200">
        <v>5.8000000000000003E-2</v>
      </c>
      <c r="F1200">
        <v>5.7</v>
      </c>
      <c r="G1200">
        <v>95</v>
      </c>
      <c r="H1200">
        <v>541</v>
      </c>
      <c r="I1200" s="18">
        <f t="shared" si="413"/>
        <v>1020</v>
      </c>
      <c r="J1200" t="str">
        <f t="shared" si="396"/>
        <v>04</v>
      </c>
      <c r="K1200" t="str">
        <f t="shared" si="415"/>
        <v>J</v>
      </c>
      <c r="L1200" t="str">
        <f t="shared" si="416"/>
        <v>C</v>
      </c>
      <c r="M1200" t="str">
        <f t="shared" si="414"/>
        <v>12</v>
      </c>
      <c r="N1200" t="str">
        <f t="shared" si="417"/>
        <v>M</v>
      </c>
      <c r="O1200" s="8">
        <f>VLOOKUP(raw!M1200,master!$B$2:$D$17,3,FALSE)</f>
        <v>44795</v>
      </c>
      <c r="P1200">
        <f t="shared" si="410"/>
        <v>6</v>
      </c>
      <c r="Q1200">
        <f t="shared" ref="Q1200" si="418">VALUE(J1200)</f>
        <v>4</v>
      </c>
      <c r="R1200" s="209">
        <f t="shared" si="398"/>
        <v>44842.349374999998</v>
      </c>
      <c r="S1200">
        <f t="shared" si="399"/>
        <v>41</v>
      </c>
    </row>
    <row r="1201" spans="1:19">
      <c r="A1201" s="319">
        <v>44837.3515162037</v>
      </c>
      <c r="B1201" s="21" t="s">
        <v>523</v>
      </c>
      <c r="C1201">
        <v>20</v>
      </c>
      <c r="D1201">
        <v>1.0489999999999999</v>
      </c>
      <c r="E1201">
        <v>6.2E-2</v>
      </c>
      <c r="F1201">
        <v>5.9</v>
      </c>
      <c r="G1201">
        <v>95</v>
      </c>
      <c r="H1201">
        <v>486</v>
      </c>
      <c r="I1201" s="18">
        <f t="shared" si="413"/>
        <v>1049</v>
      </c>
      <c r="J1201" t="str">
        <f t="shared" si="396"/>
        <v>05</v>
      </c>
      <c r="K1201" t="str">
        <f t="shared" si="415"/>
        <v>J</v>
      </c>
      <c r="L1201" t="str">
        <f t="shared" si="416"/>
        <v>C</v>
      </c>
      <c r="M1201" t="str">
        <f t="shared" si="414"/>
        <v>12</v>
      </c>
      <c r="N1201" t="str">
        <f t="shared" si="417"/>
        <v>M</v>
      </c>
      <c r="O1201" s="8">
        <f>VLOOKUP(raw!M1201,master!$B$2:$D$17,3,FALSE)</f>
        <v>44795</v>
      </c>
      <c r="P1201">
        <f t="shared" si="410"/>
        <v>6</v>
      </c>
      <c r="Q1201">
        <f t="shared" si="395"/>
        <v>5</v>
      </c>
      <c r="R1201" s="209">
        <f t="shared" si="398"/>
        <v>44842.3515162037</v>
      </c>
      <c r="S1201">
        <f t="shared" si="399"/>
        <v>41</v>
      </c>
    </row>
    <row r="1202" spans="1:19">
      <c r="A1202" s="319">
        <v>44837.353831018518</v>
      </c>
      <c r="B1202" s="21" t="s">
        <v>524</v>
      </c>
      <c r="C1202">
        <v>20</v>
      </c>
      <c r="D1202">
        <v>1.0469999999999999</v>
      </c>
      <c r="E1202">
        <v>7.6999999999999999E-2</v>
      </c>
      <c r="F1202">
        <v>7.3</v>
      </c>
      <c r="G1202">
        <v>85</v>
      </c>
      <c r="H1202">
        <v>429</v>
      </c>
      <c r="I1202" s="18">
        <f t="shared" si="413"/>
        <v>1047</v>
      </c>
      <c r="J1202" t="str">
        <f t="shared" si="396"/>
        <v>06</v>
      </c>
      <c r="K1202" t="str">
        <f t="shared" si="415"/>
        <v>J</v>
      </c>
      <c r="L1202" t="str">
        <f t="shared" si="416"/>
        <v>C</v>
      </c>
      <c r="M1202" t="str">
        <f t="shared" si="414"/>
        <v>12</v>
      </c>
      <c r="N1202" t="str">
        <f t="shared" si="417"/>
        <v>M</v>
      </c>
      <c r="O1202" s="8">
        <f>VLOOKUP(raw!M1202,master!$B$2:$D$17,3,FALSE)</f>
        <v>44795</v>
      </c>
      <c r="P1202">
        <f t="shared" si="410"/>
        <v>6</v>
      </c>
      <c r="Q1202">
        <f t="shared" si="395"/>
        <v>6</v>
      </c>
      <c r="R1202" s="209">
        <f t="shared" si="398"/>
        <v>44842.353831018518</v>
      </c>
      <c r="S1202">
        <f t="shared" si="399"/>
        <v>41</v>
      </c>
    </row>
    <row r="1203" spans="1:19">
      <c r="A1203" s="319">
        <v>44837.356435185182</v>
      </c>
      <c r="B1203" s="21" t="s">
        <v>525</v>
      </c>
      <c r="C1203">
        <v>20</v>
      </c>
      <c r="D1203">
        <v>1.137</v>
      </c>
      <c r="E1203">
        <v>5.7000000000000002E-2</v>
      </c>
      <c r="F1203">
        <v>5</v>
      </c>
      <c r="G1203">
        <v>95</v>
      </c>
      <c r="H1203">
        <v>336</v>
      </c>
      <c r="I1203" s="18">
        <f t="shared" si="413"/>
        <v>1137</v>
      </c>
      <c r="J1203" t="str">
        <f t="shared" si="396"/>
        <v>07</v>
      </c>
      <c r="K1203" t="str">
        <f t="shared" si="415"/>
        <v>J</v>
      </c>
      <c r="L1203" t="str">
        <f t="shared" si="416"/>
        <v>C</v>
      </c>
      <c r="M1203" t="str">
        <f t="shared" si="414"/>
        <v>12</v>
      </c>
      <c r="N1203" t="str">
        <f t="shared" si="417"/>
        <v>M</v>
      </c>
      <c r="O1203" s="8">
        <f>VLOOKUP(raw!M1203,master!$B$2:$D$17,3,FALSE)</f>
        <v>44795</v>
      </c>
      <c r="P1203">
        <f t="shared" si="410"/>
        <v>6</v>
      </c>
      <c r="Q1203">
        <f t="shared" si="395"/>
        <v>7</v>
      </c>
      <c r="R1203" s="209">
        <f t="shared" si="398"/>
        <v>44842.356435185182</v>
      </c>
      <c r="S1203">
        <f t="shared" si="399"/>
        <v>41</v>
      </c>
    </row>
    <row r="1204" spans="1:19">
      <c r="A1204" s="319">
        <v>44837.360497685186</v>
      </c>
      <c r="B1204" s="21" t="s">
        <v>419</v>
      </c>
      <c r="C1204">
        <v>60</v>
      </c>
      <c r="D1204">
        <v>0.75700000000000001</v>
      </c>
      <c r="E1204">
        <v>5.8000000000000003E-2</v>
      </c>
      <c r="F1204">
        <v>7.7</v>
      </c>
      <c r="G1204">
        <v>76.7</v>
      </c>
      <c r="H1204">
        <v>451</v>
      </c>
      <c r="I1204" s="18">
        <f t="shared" si="413"/>
        <v>757</v>
      </c>
      <c r="J1204" t="str">
        <f t="shared" si="396"/>
        <v>14</v>
      </c>
      <c r="K1204" t="str">
        <f t="shared" si="415"/>
        <v>J</v>
      </c>
      <c r="L1204" t="str">
        <f t="shared" si="416"/>
        <v>C</v>
      </c>
      <c r="M1204" t="str">
        <f t="shared" si="414"/>
        <v>12</v>
      </c>
      <c r="N1204" t="str">
        <f t="shared" si="417"/>
        <v>F</v>
      </c>
      <c r="O1204" s="8">
        <f>VLOOKUP(raw!M1204,master!$B$2:$D$17,3,FALSE)</f>
        <v>44795</v>
      </c>
      <c r="P1204">
        <f t="shared" si="410"/>
        <v>6</v>
      </c>
      <c r="Q1204">
        <f t="shared" si="395"/>
        <v>14</v>
      </c>
      <c r="R1204" s="209">
        <f t="shared" si="398"/>
        <v>44842.360497685186</v>
      </c>
      <c r="S1204">
        <f t="shared" si="399"/>
        <v>41</v>
      </c>
    </row>
    <row r="1205" spans="1:19">
      <c r="A1205" s="319">
        <v>44837.3672337963</v>
      </c>
      <c r="B1205" s="21" t="s">
        <v>417</v>
      </c>
      <c r="C1205">
        <v>60</v>
      </c>
      <c r="D1205">
        <v>0.77200000000000002</v>
      </c>
      <c r="E1205">
        <v>5.8000000000000003E-2</v>
      </c>
      <c r="F1205">
        <v>7.5</v>
      </c>
      <c r="G1205">
        <v>85</v>
      </c>
      <c r="H1205">
        <v>466</v>
      </c>
      <c r="I1205" s="18">
        <f t="shared" si="413"/>
        <v>772</v>
      </c>
      <c r="J1205" t="str">
        <f t="shared" si="396"/>
        <v>16</v>
      </c>
      <c r="K1205" t="str">
        <f t="shared" si="415"/>
        <v>J</v>
      </c>
      <c r="L1205" t="str">
        <f t="shared" si="416"/>
        <v>C</v>
      </c>
      <c r="M1205" t="str">
        <f t="shared" si="414"/>
        <v>12</v>
      </c>
      <c r="N1205" t="str">
        <f t="shared" si="417"/>
        <v>F</v>
      </c>
      <c r="O1205" s="8">
        <f>VLOOKUP(raw!M1205,master!$B$2:$D$17,3,FALSE)</f>
        <v>44795</v>
      </c>
      <c r="P1205">
        <f t="shared" si="410"/>
        <v>6</v>
      </c>
      <c r="Q1205">
        <f t="shared" si="395"/>
        <v>16</v>
      </c>
      <c r="R1205" s="209">
        <f t="shared" si="398"/>
        <v>44842.3672337963</v>
      </c>
      <c r="S1205">
        <f t="shared" si="399"/>
        <v>41</v>
      </c>
    </row>
    <row r="1206" spans="1:19">
      <c r="A1206" s="319">
        <v>44837.374594907407</v>
      </c>
      <c r="B1206" s="21" t="s">
        <v>418</v>
      </c>
      <c r="C1206">
        <v>60</v>
      </c>
      <c r="D1206">
        <v>0.77800000000000002</v>
      </c>
      <c r="E1206">
        <v>5.3999999999999999E-2</v>
      </c>
      <c r="F1206">
        <v>6.9</v>
      </c>
      <c r="G1206">
        <v>86.7</v>
      </c>
      <c r="H1206">
        <v>476</v>
      </c>
      <c r="I1206" s="18">
        <f t="shared" si="413"/>
        <v>778</v>
      </c>
      <c r="J1206" t="str">
        <f t="shared" si="396"/>
        <v>15</v>
      </c>
      <c r="K1206" t="str">
        <f t="shared" si="415"/>
        <v>J</v>
      </c>
      <c r="L1206" t="str">
        <f t="shared" si="416"/>
        <v>C</v>
      </c>
      <c r="M1206" t="str">
        <f t="shared" si="414"/>
        <v>12</v>
      </c>
      <c r="N1206" t="str">
        <f t="shared" si="417"/>
        <v>F</v>
      </c>
      <c r="O1206" s="8">
        <f>VLOOKUP(raw!M1206,master!$B$2:$D$17,3,FALSE)</f>
        <v>44795</v>
      </c>
      <c r="P1206">
        <f t="shared" si="410"/>
        <v>6</v>
      </c>
      <c r="Q1206">
        <f t="shared" si="395"/>
        <v>15</v>
      </c>
      <c r="R1206" s="209">
        <f t="shared" si="398"/>
        <v>44842.374594907407</v>
      </c>
      <c r="S1206">
        <f t="shared" si="399"/>
        <v>41</v>
      </c>
    </row>
    <row r="1207" spans="1:19">
      <c r="A1207" s="319">
        <v>44837.381064814814</v>
      </c>
      <c r="B1207" s="21" t="s">
        <v>420</v>
      </c>
      <c r="C1207">
        <v>60</v>
      </c>
      <c r="D1207">
        <v>0.752</v>
      </c>
      <c r="E1207">
        <v>4.9000000000000002E-2</v>
      </c>
      <c r="F1207">
        <v>6.5</v>
      </c>
      <c r="G1207">
        <v>86.7</v>
      </c>
      <c r="H1207">
        <v>398</v>
      </c>
      <c r="I1207" s="18">
        <f t="shared" si="413"/>
        <v>752</v>
      </c>
      <c r="J1207" t="str">
        <f t="shared" si="396"/>
        <v>13</v>
      </c>
      <c r="K1207" t="str">
        <f t="shared" si="415"/>
        <v>J</v>
      </c>
      <c r="L1207" t="str">
        <f t="shared" si="416"/>
        <v>C</v>
      </c>
      <c r="M1207" t="str">
        <f t="shared" si="414"/>
        <v>12</v>
      </c>
      <c r="N1207" t="str">
        <f t="shared" si="417"/>
        <v>F</v>
      </c>
      <c r="O1207" s="8">
        <f>VLOOKUP(raw!M1207,master!$B$2:$D$17,3,FALSE)</f>
        <v>44795</v>
      </c>
      <c r="P1207">
        <f t="shared" si="410"/>
        <v>6</v>
      </c>
      <c r="Q1207">
        <f t="shared" si="395"/>
        <v>13</v>
      </c>
      <c r="R1207" s="209">
        <f t="shared" si="398"/>
        <v>44842.381064814814</v>
      </c>
      <c r="S1207">
        <f t="shared" si="399"/>
        <v>41</v>
      </c>
    </row>
    <row r="1208" spans="1:19">
      <c r="A1208" s="319">
        <v>44837.38925925926</v>
      </c>
      <c r="B1208" s="21" t="s">
        <v>421</v>
      </c>
      <c r="C1208">
        <v>60</v>
      </c>
      <c r="D1208">
        <v>0.749</v>
      </c>
      <c r="E1208">
        <v>0.05</v>
      </c>
      <c r="F1208">
        <v>6.7</v>
      </c>
      <c r="G1208">
        <v>83.3</v>
      </c>
      <c r="H1208">
        <v>479</v>
      </c>
      <c r="I1208" s="18">
        <f t="shared" si="413"/>
        <v>749</v>
      </c>
      <c r="J1208" t="str">
        <f t="shared" si="396"/>
        <v>12</v>
      </c>
      <c r="K1208" t="str">
        <f t="shared" si="415"/>
        <v>J</v>
      </c>
      <c r="L1208" t="str">
        <f t="shared" si="416"/>
        <v>C</v>
      </c>
      <c r="M1208" t="str">
        <f t="shared" si="414"/>
        <v>12</v>
      </c>
      <c r="N1208" t="str">
        <f t="shared" si="417"/>
        <v>F</v>
      </c>
      <c r="O1208" s="8">
        <f>VLOOKUP(raw!M1208,master!$B$2:$D$17,3,FALSE)</f>
        <v>44795</v>
      </c>
      <c r="P1208">
        <f t="shared" si="410"/>
        <v>6</v>
      </c>
      <c r="Q1208">
        <f t="shared" si="395"/>
        <v>12</v>
      </c>
      <c r="R1208" s="209">
        <f t="shared" si="398"/>
        <v>44842.38925925926</v>
      </c>
      <c r="S1208">
        <f t="shared" si="399"/>
        <v>41</v>
      </c>
    </row>
    <row r="1209" spans="1:19">
      <c r="A1209" s="319">
        <v>44837.395821759259</v>
      </c>
      <c r="B1209" s="21" t="s">
        <v>422</v>
      </c>
      <c r="C1209">
        <v>60</v>
      </c>
      <c r="D1209">
        <v>0.77300000000000002</v>
      </c>
      <c r="E1209">
        <v>5.2999999999999999E-2</v>
      </c>
      <c r="F1209">
        <v>6.9</v>
      </c>
      <c r="G1209">
        <v>85</v>
      </c>
      <c r="H1209">
        <v>536</v>
      </c>
      <c r="I1209" s="18">
        <f t="shared" si="413"/>
        <v>773</v>
      </c>
      <c r="J1209" t="str">
        <f t="shared" si="396"/>
        <v>11</v>
      </c>
      <c r="K1209" t="str">
        <f t="shared" si="415"/>
        <v>J</v>
      </c>
      <c r="L1209" t="str">
        <f t="shared" si="416"/>
        <v>C</v>
      </c>
      <c r="M1209" t="str">
        <f t="shared" si="414"/>
        <v>12</v>
      </c>
      <c r="N1209" t="str">
        <f t="shared" si="417"/>
        <v>F</v>
      </c>
      <c r="O1209" s="8">
        <f>VLOOKUP(raw!M1209,master!$B$2:$D$17,3,FALSE)</f>
        <v>44795</v>
      </c>
      <c r="P1209">
        <f t="shared" si="410"/>
        <v>6</v>
      </c>
      <c r="Q1209">
        <f t="shared" si="395"/>
        <v>11</v>
      </c>
      <c r="R1209" s="209">
        <f t="shared" si="398"/>
        <v>44842.395821759259</v>
      </c>
      <c r="S1209">
        <f t="shared" si="399"/>
        <v>41</v>
      </c>
    </row>
    <row r="1210" spans="1:19">
      <c r="A1210" s="319">
        <v>44837.402905092589</v>
      </c>
      <c r="B1210" s="21" t="s">
        <v>423</v>
      </c>
      <c r="C1210">
        <v>60</v>
      </c>
      <c r="D1210">
        <v>0.72099999999999997</v>
      </c>
      <c r="E1210">
        <v>4.3999999999999997E-2</v>
      </c>
      <c r="F1210">
        <v>6.1</v>
      </c>
      <c r="G1210">
        <v>86.7</v>
      </c>
      <c r="H1210">
        <v>435</v>
      </c>
      <c r="I1210" s="18">
        <f t="shared" si="413"/>
        <v>721</v>
      </c>
      <c r="J1210" t="str">
        <f t="shared" ref="J1210:J1273" si="419">RIGHT(B1210,2)</f>
        <v>10</v>
      </c>
      <c r="K1210" t="str">
        <f t="shared" si="415"/>
        <v>J</v>
      </c>
      <c r="L1210" t="str">
        <f t="shared" si="416"/>
        <v>C</v>
      </c>
      <c r="M1210" t="str">
        <f t="shared" si="414"/>
        <v>12</v>
      </c>
      <c r="N1210" t="str">
        <f t="shared" si="417"/>
        <v>F</v>
      </c>
      <c r="O1210" s="8">
        <f>VLOOKUP(raw!M1210,master!$B$2:$D$17,3,FALSE)</f>
        <v>44795</v>
      </c>
      <c r="P1210">
        <f t="shared" si="410"/>
        <v>6</v>
      </c>
      <c r="Q1210">
        <f t="shared" ref="Q1210" si="420">VALUE(J1210)</f>
        <v>10</v>
      </c>
      <c r="R1210" s="209">
        <f t="shared" si="398"/>
        <v>44842.402905092589</v>
      </c>
      <c r="S1210">
        <f t="shared" si="399"/>
        <v>41</v>
      </c>
    </row>
    <row r="1211" spans="1:19">
      <c r="A1211" s="319">
        <v>44837.410185185188</v>
      </c>
      <c r="B1211" s="21" t="s">
        <v>424</v>
      </c>
      <c r="C1211">
        <v>60</v>
      </c>
      <c r="D1211">
        <v>0.76500000000000001</v>
      </c>
      <c r="E1211">
        <v>6.0999999999999999E-2</v>
      </c>
      <c r="F1211">
        <v>7.9</v>
      </c>
      <c r="G1211">
        <v>86.7</v>
      </c>
      <c r="H1211">
        <v>437</v>
      </c>
      <c r="I1211" s="18">
        <f t="shared" si="413"/>
        <v>765</v>
      </c>
      <c r="J1211" t="str">
        <f t="shared" si="419"/>
        <v>09</v>
      </c>
      <c r="K1211" t="str">
        <f t="shared" si="415"/>
        <v>J</v>
      </c>
      <c r="L1211" t="str">
        <f t="shared" si="416"/>
        <v>C</v>
      </c>
      <c r="M1211" t="str">
        <f t="shared" si="414"/>
        <v>12</v>
      </c>
      <c r="N1211" t="str">
        <f t="shared" si="417"/>
        <v>F</v>
      </c>
      <c r="O1211" s="8">
        <f>VLOOKUP(raw!M1211,master!$B$2:$D$17,3,FALSE)</f>
        <v>44795</v>
      </c>
      <c r="P1211">
        <f t="shared" si="410"/>
        <v>6</v>
      </c>
      <c r="Q1211">
        <f t="shared" si="395"/>
        <v>9</v>
      </c>
      <c r="R1211" s="209">
        <f t="shared" si="398"/>
        <v>44842.410185185188</v>
      </c>
      <c r="S1211">
        <f t="shared" si="399"/>
        <v>41</v>
      </c>
    </row>
    <row r="1212" spans="1:19">
      <c r="A1212" s="319">
        <v>44837.417638888888</v>
      </c>
      <c r="B1212" s="21" t="s">
        <v>425</v>
      </c>
      <c r="C1212">
        <v>60</v>
      </c>
      <c r="D1212">
        <v>0.85</v>
      </c>
      <c r="E1212">
        <v>4.5999999999999999E-2</v>
      </c>
      <c r="F1212">
        <v>5.4</v>
      </c>
      <c r="G1212">
        <v>91.7</v>
      </c>
      <c r="H1212">
        <v>445</v>
      </c>
      <c r="I1212" s="18">
        <f t="shared" si="413"/>
        <v>850</v>
      </c>
      <c r="J1212" t="str">
        <f t="shared" si="419"/>
        <v>08</v>
      </c>
      <c r="K1212" t="str">
        <f t="shared" si="415"/>
        <v>J</v>
      </c>
      <c r="L1212" t="str">
        <f t="shared" si="416"/>
        <v>C</v>
      </c>
      <c r="M1212" t="str">
        <f t="shared" si="414"/>
        <v>12</v>
      </c>
      <c r="N1212" t="str">
        <f t="shared" si="417"/>
        <v>F</v>
      </c>
      <c r="O1212" s="8">
        <f>VLOOKUP(raw!M1212,master!$B$2:$D$17,3,FALSE)</f>
        <v>44795</v>
      </c>
      <c r="P1212">
        <f t="shared" si="410"/>
        <v>6</v>
      </c>
      <c r="Q1212">
        <f t="shared" ref="Q1212:Q1248" si="421">VALUE(J1212)</f>
        <v>8</v>
      </c>
      <c r="R1212" s="209">
        <f t="shared" si="398"/>
        <v>44842.417638888888</v>
      </c>
      <c r="S1212">
        <f t="shared" si="399"/>
        <v>41</v>
      </c>
    </row>
    <row r="1213" spans="1:19">
      <c r="A1213" s="319">
        <v>44837.424629629626</v>
      </c>
      <c r="B1213" s="21" t="s">
        <v>426</v>
      </c>
      <c r="C1213">
        <v>60</v>
      </c>
      <c r="D1213">
        <v>0.84199999999999997</v>
      </c>
      <c r="E1213">
        <v>6.5000000000000002E-2</v>
      </c>
      <c r="F1213">
        <v>7.8</v>
      </c>
      <c r="G1213">
        <v>85</v>
      </c>
      <c r="H1213">
        <v>425</v>
      </c>
      <c r="I1213" s="18">
        <f t="shared" si="413"/>
        <v>842</v>
      </c>
      <c r="J1213" t="str">
        <f t="shared" si="419"/>
        <v>07</v>
      </c>
      <c r="K1213" t="str">
        <f t="shared" si="415"/>
        <v>J</v>
      </c>
      <c r="L1213" t="str">
        <f t="shared" si="416"/>
        <v>C</v>
      </c>
      <c r="M1213" t="str">
        <f t="shared" si="414"/>
        <v>12</v>
      </c>
      <c r="N1213" t="str">
        <f t="shared" si="417"/>
        <v>F</v>
      </c>
      <c r="O1213" s="8">
        <f>VLOOKUP(raw!M1213,master!$B$2:$D$17,3,FALSE)</f>
        <v>44795</v>
      </c>
      <c r="P1213">
        <f t="shared" si="410"/>
        <v>6</v>
      </c>
      <c r="Q1213">
        <f t="shared" si="421"/>
        <v>7</v>
      </c>
      <c r="R1213" s="209">
        <f t="shared" si="398"/>
        <v>44842.424629629626</v>
      </c>
      <c r="S1213">
        <f t="shared" si="399"/>
        <v>41</v>
      </c>
    </row>
    <row r="1214" spans="1:19">
      <c r="A1214" s="319">
        <v>44837.432222222225</v>
      </c>
      <c r="B1214" s="21" t="s">
        <v>427</v>
      </c>
      <c r="C1214">
        <v>60</v>
      </c>
      <c r="D1214">
        <v>0.748</v>
      </c>
      <c r="E1214">
        <v>6.8000000000000005E-2</v>
      </c>
      <c r="F1214">
        <v>9.1</v>
      </c>
      <c r="G1214">
        <v>60</v>
      </c>
      <c r="H1214">
        <v>437</v>
      </c>
      <c r="I1214" s="18">
        <f t="shared" si="413"/>
        <v>748</v>
      </c>
      <c r="J1214" t="str">
        <f t="shared" si="419"/>
        <v>06</v>
      </c>
      <c r="K1214" t="str">
        <f t="shared" si="415"/>
        <v>J</v>
      </c>
      <c r="L1214" t="str">
        <f t="shared" si="416"/>
        <v>C</v>
      </c>
      <c r="M1214" t="str">
        <f t="shared" si="414"/>
        <v>12</v>
      </c>
      <c r="N1214" t="str">
        <f t="shared" si="417"/>
        <v>F</v>
      </c>
      <c r="O1214" s="8">
        <f>VLOOKUP(raw!M1214,master!$B$2:$D$17,3,FALSE)</f>
        <v>44795</v>
      </c>
      <c r="P1214">
        <f t="shared" si="410"/>
        <v>6</v>
      </c>
      <c r="Q1214">
        <f t="shared" si="421"/>
        <v>6</v>
      </c>
      <c r="R1214" s="209">
        <f t="shared" si="398"/>
        <v>44842.432222222225</v>
      </c>
      <c r="S1214">
        <f t="shared" si="399"/>
        <v>41</v>
      </c>
    </row>
    <row r="1215" spans="1:19">
      <c r="A1215" s="319">
        <v>44837.439664351848</v>
      </c>
      <c r="B1215" s="21" t="s">
        <v>428</v>
      </c>
      <c r="C1215">
        <v>60</v>
      </c>
      <c r="D1215">
        <v>0.69799999999999995</v>
      </c>
      <c r="E1215">
        <v>4.3999999999999997E-2</v>
      </c>
      <c r="F1215">
        <v>6.3</v>
      </c>
      <c r="G1215">
        <v>88.3</v>
      </c>
      <c r="H1215">
        <v>466</v>
      </c>
      <c r="I1215" s="18">
        <f t="shared" si="413"/>
        <v>698</v>
      </c>
      <c r="J1215" t="str">
        <f t="shared" si="419"/>
        <v>05</v>
      </c>
      <c r="K1215" t="str">
        <f t="shared" si="415"/>
        <v>J</v>
      </c>
      <c r="L1215" t="str">
        <f t="shared" si="416"/>
        <v>C</v>
      </c>
      <c r="M1215" t="str">
        <f t="shared" si="414"/>
        <v>12</v>
      </c>
      <c r="N1215" t="str">
        <f t="shared" si="417"/>
        <v>F</v>
      </c>
      <c r="O1215" s="8">
        <f>VLOOKUP(raw!M1215,master!$B$2:$D$17,3,FALSE)</f>
        <v>44795</v>
      </c>
      <c r="P1215">
        <f t="shared" si="410"/>
        <v>6</v>
      </c>
      <c r="Q1215">
        <f t="shared" si="421"/>
        <v>5</v>
      </c>
      <c r="R1215" s="209">
        <f t="shared" si="398"/>
        <v>44842.439664351848</v>
      </c>
      <c r="S1215">
        <f t="shared" si="399"/>
        <v>41</v>
      </c>
    </row>
    <row r="1216" spans="1:19">
      <c r="A1216" s="319">
        <v>44837.44740740741</v>
      </c>
      <c r="B1216" s="21" t="s">
        <v>429</v>
      </c>
      <c r="C1216">
        <v>60</v>
      </c>
      <c r="D1216">
        <v>0.73199999999999998</v>
      </c>
      <c r="E1216">
        <v>4.9000000000000002E-2</v>
      </c>
      <c r="F1216">
        <v>6.7</v>
      </c>
      <c r="G1216">
        <v>88.3</v>
      </c>
      <c r="H1216">
        <v>390</v>
      </c>
      <c r="I1216" s="18">
        <f t="shared" si="413"/>
        <v>732</v>
      </c>
      <c r="J1216" t="str">
        <f t="shared" si="419"/>
        <v>04</v>
      </c>
      <c r="K1216" t="str">
        <f t="shared" si="415"/>
        <v>J</v>
      </c>
      <c r="L1216" t="str">
        <f t="shared" si="416"/>
        <v>C</v>
      </c>
      <c r="M1216" t="str">
        <f t="shared" si="414"/>
        <v>12</v>
      </c>
      <c r="N1216" t="str">
        <f t="shared" si="417"/>
        <v>F</v>
      </c>
      <c r="O1216" s="8">
        <f>VLOOKUP(raw!M1216,master!$B$2:$D$17,3,FALSE)</f>
        <v>44795</v>
      </c>
      <c r="P1216">
        <f t="shared" si="410"/>
        <v>6</v>
      </c>
      <c r="Q1216">
        <f t="shared" si="421"/>
        <v>4</v>
      </c>
      <c r="R1216" s="209">
        <f t="shared" si="398"/>
        <v>44842.44740740741</v>
      </c>
      <c r="S1216">
        <f t="shared" si="399"/>
        <v>41</v>
      </c>
    </row>
    <row r="1217" spans="1:19">
      <c r="A1217" s="319">
        <v>44837.455706018518</v>
      </c>
      <c r="B1217" s="21" t="s">
        <v>431</v>
      </c>
      <c r="C1217">
        <v>60</v>
      </c>
      <c r="D1217">
        <v>0.71699999999999997</v>
      </c>
      <c r="E1217">
        <v>5.8999999999999997E-2</v>
      </c>
      <c r="F1217">
        <v>8.3000000000000007</v>
      </c>
      <c r="G1217">
        <v>90</v>
      </c>
      <c r="H1217">
        <v>431</v>
      </c>
      <c r="I1217" s="18">
        <f t="shared" si="413"/>
        <v>717</v>
      </c>
      <c r="J1217" t="str">
        <f t="shared" si="419"/>
        <v>03</v>
      </c>
      <c r="K1217" t="str">
        <f t="shared" si="415"/>
        <v>J</v>
      </c>
      <c r="L1217" t="str">
        <f t="shared" si="416"/>
        <v>C</v>
      </c>
      <c r="M1217" t="str">
        <f t="shared" si="414"/>
        <v>12</v>
      </c>
      <c r="N1217" t="str">
        <f t="shared" si="417"/>
        <v>F</v>
      </c>
      <c r="O1217" s="8">
        <f>VLOOKUP(raw!M1217,master!$B$2:$D$17,3,FALSE)</f>
        <v>44795</v>
      </c>
      <c r="P1217">
        <f t="shared" si="410"/>
        <v>6</v>
      </c>
      <c r="Q1217">
        <f t="shared" si="421"/>
        <v>3</v>
      </c>
      <c r="R1217" s="209">
        <f t="shared" si="398"/>
        <v>44842.455706018518</v>
      </c>
      <c r="S1217">
        <f t="shared" si="399"/>
        <v>41</v>
      </c>
    </row>
    <row r="1218" spans="1:19">
      <c r="A1218" s="319">
        <v>44837.463287037041</v>
      </c>
      <c r="B1218" s="21" t="s">
        <v>430</v>
      </c>
      <c r="C1218">
        <v>60</v>
      </c>
      <c r="D1218">
        <v>0.73099999999999998</v>
      </c>
      <c r="E1218">
        <v>4.5999999999999999E-2</v>
      </c>
      <c r="F1218">
        <v>6.3</v>
      </c>
      <c r="G1218">
        <v>90</v>
      </c>
      <c r="H1218">
        <v>392</v>
      </c>
      <c r="I1218" s="18">
        <f t="shared" si="413"/>
        <v>731</v>
      </c>
      <c r="J1218" t="str">
        <f t="shared" si="419"/>
        <v>02</v>
      </c>
      <c r="K1218" t="str">
        <f t="shared" si="415"/>
        <v>J</v>
      </c>
      <c r="L1218" t="str">
        <f t="shared" si="416"/>
        <v>C</v>
      </c>
      <c r="M1218" t="str">
        <f t="shared" si="414"/>
        <v>12</v>
      </c>
      <c r="N1218" t="str">
        <f t="shared" si="417"/>
        <v>F</v>
      </c>
      <c r="O1218" s="8">
        <f>VLOOKUP(raw!M1218,master!$B$2:$D$17,3,FALSE)</f>
        <v>44795</v>
      </c>
      <c r="P1218">
        <f t="shared" si="410"/>
        <v>6</v>
      </c>
      <c r="Q1218">
        <f t="shared" si="421"/>
        <v>2</v>
      </c>
      <c r="R1218" s="209">
        <f t="shared" si="398"/>
        <v>44842.463287037041</v>
      </c>
      <c r="S1218">
        <f t="shared" si="399"/>
        <v>41</v>
      </c>
    </row>
    <row r="1219" spans="1:19">
      <c r="A1219" s="319">
        <v>44837.471099537041</v>
      </c>
      <c r="B1219" s="21" t="s">
        <v>432</v>
      </c>
      <c r="C1219">
        <v>60</v>
      </c>
      <c r="D1219">
        <v>0.71899999999999997</v>
      </c>
      <c r="E1219">
        <v>4.5999999999999999E-2</v>
      </c>
      <c r="F1219">
        <v>6.5</v>
      </c>
      <c r="G1219">
        <v>91.7</v>
      </c>
      <c r="H1219">
        <v>455</v>
      </c>
      <c r="I1219" s="18">
        <f t="shared" si="413"/>
        <v>719</v>
      </c>
      <c r="J1219" t="str">
        <f t="shared" si="419"/>
        <v>01</v>
      </c>
      <c r="K1219" t="str">
        <f t="shared" si="415"/>
        <v>J</v>
      </c>
      <c r="L1219" t="str">
        <f t="shared" si="416"/>
        <v>C</v>
      </c>
      <c r="M1219" t="str">
        <f t="shared" si="414"/>
        <v>12</v>
      </c>
      <c r="N1219" t="str">
        <f t="shared" si="417"/>
        <v>F</v>
      </c>
      <c r="O1219" s="8">
        <f>VLOOKUP(raw!M1219,master!$B$2:$D$17,3,FALSE)</f>
        <v>44795</v>
      </c>
      <c r="P1219">
        <f t="shared" si="410"/>
        <v>6</v>
      </c>
      <c r="Q1219">
        <f t="shared" si="421"/>
        <v>1</v>
      </c>
      <c r="R1219" s="209">
        <f t="shared" si="398"/>
        <v>44842.471099537041</v>
      </c>
      <c r="S1219">
        <f t="shared" si="399"/>
        <v>41</v>
      </c>
    </row>
    <row r="1220" spans="1:19">
      <c r="A1220" s="319">
        <v>44837.538182870368</v>
      </c>
      <c r="B1220" s="21" t="s">
        <v>526</v>
      </c>
      <c r="C1220">
        <v>20</v>
      </c>
      <c r="D1220">
        <v>0.92</v>
      </c>
      <c r="E1220">
        <v>9.2999999999999999E-2</v>
      </c>
      <c r="F1220">
        <v>10.1</v>
      </c>
      <c r="G1220">
        <v>80</v>
      </c>
      <c r="H1220">
        <v>414</v>
      </c>
      <c r="I1220" s="18">
        <f t="shared" si="413"/>
        <v>920</v>
      </c>
      <c r="J1220" t="str">
        <f t="shared" si="419"/>
        <v>01</v>
      </c>
      <c r="K1220" t="str">
        <f t="shared" si="415"/>
        <v>J</v>
      </c>
      <c r="L1220" t="str">
        <f t="shared" si="416"/>
        <v>C</v>
      </c>
      <c r="M1220" t="str">
        <f t="shared" si="414"/>
        <v>13</v>
      </c>
      <c r="N1220" t="str">
        <f t="shared" si="417"/>
        <v>M</v>
      </c>
      <c r="O1220" s="8">
        <f>VLOOKUP(raw!M1220,master!$B$2:$D$17,3,FALSE)</f>
        <v>44795</v>
      </c>
      <c r="P1220">
        <f t="shared" si="410"/>
        <v>6</v>
      </c>
      <c r="Q1220">
        <f t="shared" ref="Q1220" si="422">VALUE(J1220)</f>
        <v>1</v>
      </c>
      <c r="R1220" s="209">
        <f t="shared" si="398"/>
        <v>44842.538182870368</v>
      </c>
      <c r="S1220">
        <f t="shared" si="399"/>
        <v>41</v>
      </c>
    </row>
    <row r="1221" spans="1:19">
      <c r="A1221" s="319">
        <v>44837.540798611109</v>
      </c>
      <c r="B1221" s="21" t="s">
        <v>527</v>
      </c>
      <c r="C1221">
        <v>20</v>
      </c>
      <c r="D1221">
        <v>0.96699999999999997</v>
      </c>
      <c r="E1221">
        <v>8.2000000000000003E-2</v>
      </c>
      <c r="F1221">
        <v>8.5</v>
      </c>
      <c r="G1221">
        <v>80</v>
      </c>
      <c r="H1221">
        <v>424</v>
      </c>
      <c r="I1221" s="18">
        <f t="shared" ref="I1221:I1284" si="423">D1221*1000</f>
        <v>967</v>
      </c>
      <c r="J1221" t="str">
        <f t="shared" ref="J1221:J1284" si="424">RIGHT(B1221,2)</f>
        <v>02</v>
      </c>
      <c r="K1221" t="str">
        <f t="shared" ref="K1221:K1284" si="425">LEFT(B1221,1)</f>
        <v>J</v>
      </c>
      <c r="L1221" t="str">
        <f t="shared" ref="L1221:L1284" si="426">MID(B1221,2,1)</f>
        <v>C</v>
      </c>
      <c r="M1221" t="str">
        <f t="shared" ref="M1221:M1284" si="427">MID(B1221,3,2)</f>
        <v>13</v>
      </c>
      <c r="N1221" t="str">
        <f t="shared" ref="N1221:N1284" si="428">MID(B1221,5,1)</f>
        <v>M</v>
      </c>
      <c r="O1221" s="8">
        <f>VLOOKUP(raw!M1221,master!$B$2:$D$17,3,FALSE)</f>
        <v>44795</v>
      </c>
      <c r="P1221">
        <f t="shared" ref="P1221:P1284" si="429">INT((A1221-O1221)/7)</f>
        <v>6</v>
      </c>
      <c r="Q1221">
        <f t="shared" ref="Q1221:Q1284" si="430">VALUE(J1221)</f>
        <v>2</v>
      </c>
      <c r="R1221" s="209">
        <f t="shared" ref="R1221:R1284" si="431">A1221-WEEKDAY(A1221)+7</f>
        <v>44842.540798611109</v>
      </c>
      <c r="S1221">
        <f t="shared" ref="S1221:S1284" si="432">WEEKNUM(R1221)</f>
        <v>41</v>
      </c>
    </row>
    <row r="1222" spans="1:19">
      <c r="A1222" s="319">
        <v>44837.543738425928</v>
      </c>
      <c r="B1222" s="21" t="s">
        <v>435</v>
      </c>
      <c r="C1222">
        <v>20</v>
      </c>
      <c r="D1222">
        <v>0.99399999999999999</v>
      </c>
      <c r="E1222">
        <v>6.8000000000000005E-2</v>
      </c>
      <c r="F1222">
        <v>6.8</v>
      </c>
      <c r="G1222">
        <v>85</v>
      </c>
      <c r="H1222">
        <v>419</v>
      </c>
      <c r="I1222" s="18">
        <f t="shared" si="423"/>
        <v>994</v>
      </c>
      <c r="J1222" t="str">
        <f t="shared" si="424"/>
        <v>03</v>
      </c>
      <c r="K1222" t="str">
        <f t="shared" si="425"/>
        <v>J</v>
      </c>
      <c r="L1222" t="str">
        <f t="shared" si="426"/>
        <v>C</v>
      </c>
      <c r="M1222" t="str">
        <f t="shared" si="427"/>
        <v>13</v>
      </c>
      <c r="N1222" t="str">
        <f t="shared" si="428"/>
        <v>M</v>
      </c>
      <c r="O1222" s="8">
        <f>VLOOKUP(raw!M1222,master!$B$2:$D$17,3,FALSE)</f>
        <v>44795</v>
      </c>
      <c r="P1222">
        <f t="shared" si="429"/>
        <v>6</v>
      </c>
      <c r="Q1222">
        <f t="shared" si="430"/>
        <v>3</v>
      </c>
      <c r="R1222" s="209">
        <f t="shared" si="431"/>
        <v>44842.543738425928</v>
      </c>
      <c r="S1222">
        <f t="shared" si="432"/>
        <v>41</v>
      </c>
    </row>
    <row r="1223" spans="1:19">
      <c r="A1223" s="319">
        <v>44837.546331018515</v>
      </c>
      <c r="B1223" s="21" t="s">
        <v>436</v>
      </c>
      <c r="C1223">
        <v>20</v>
      </c>
      <c r="D1223">
        <v>0.98399999999999999</v>
      </c>
      <c r="E1223">
        <v>5.1999999999999998E-2</v>
      </c>
      <c r="F1223">
        <v>5.3</v>
      </c>
      <c r="G1223">
        <v>95</v>
      </c>
      <c r="H1223">
        <v>424</v>
      </c>
      <c r="I1223" s="18">
        <f t="shared" si="423"/>
        <v>984</v>
      </c>
      <c r="J1223" t="str">
        <f t="shared" si="424"/>
        <v>04</v>
      </c>
      <c r="K1223" t="str">
        <f t="shared" si="425"/>
        <v>J</v>
      </c>
      <c r="L1223" t="str">
        <f t="shared" si="426"/>
        <v>C</v>
      </c>
      <c r="M1223" t="str">
        <f t="shared" si="427"/>
        <v>13</v>
      </c>
      <c r="N1223" t="str">
        <f t="shared" si="428"/>
        <v>M</v>
      </c>
      <c r="O1223" s="8">
        <f>VLOOKUP(raw!M1223,master!$B$2:$D$17,3,FALSE)</f>
        <v>44795</v>
      </c>
      <c r="P1223">
        <f t="shared" si="429"/>
        <v>6</v>
      </c>
      <c r="Q1223">
        <f t="shared" si="430"/>
        <v>4</v>
      </c>
      <c r="R1223" s="209">
        <f t="shared" si="431"/>
        <v>44842.546331018515</v>
      </c>
      <c r="S1223">
        <f t="shared" si="432"/>
        <v>41</v>
      </c>
    </row>
    <row r="1224" spans="1:19">
      <c r="A1224" s="319">
        <v>44837.549062500002</v>
      </c>
      <c r="B1224" s="21" t="s">
        <v>528</v>
      </c>
      <c r="C1224">
        <v>20</v>
      </c>
      <c r="D1224">
        <v>1.1399999999999999</v>
      </c>
      <c r="E1224">
        <v>6.3E-2</v>
      </c>
      <c r="F1224">
        <v>5.6</v>
      </c>
      <c r="G1224">
        <v>85</v>
      </c>
      <c r="H1224">
        <v>338</v>
      </c>
      <c r="I1224" s="18">
        <f t="shared" si="423"/>
        <v>1140</v>
      </c>
      <c r="J1224" t="str">
        <f t="shared" si="424"/>
        <v>05</v>
      </c>
      <c r="K1224" t="str">
        <f t="shared" si="425"/>
        <v>J</v>
      </c>
      <c r="L1224" t="str">
        <f t="shared" si="426"/>
        <v>C</v>
      </c>
      <c r="M1224" t="str">
        <f t="shared" si="427"/>
        <v>13</v>
      </c>
      <c r="N1224" t="str">
        <f t="shared" si="428"/>
        <v>M</v>
      </c>
      <c r="O1224" s="8">
        <f>VLOOKUP(raw!M1224,master!$B$2:$D$17,3,FALSE)</f>
        <v>44795</v>
      </c>
      <c r="P1224">
        <f t="shared" si="429"/>
        <v>6</v>
      </c>
      <c r="Q1224">
        <f t="shared" si="430"/>
        <v>5</v>
      </c>
      <c r="R1224" s="209">
        <f t="shared" si="431"/>
        <v>44842.549062500002</v>
      </c>
      <c r="S1224">
        <f t="shared" si="432"/>
        <v>41</v>
      </c>
    </row>
    <row r="1225" spans="1:19">
      <c r="A1225" s="319">
        <v>44837.553055555552</v>
      </c>
      <c r="B1225" s="21" t="s">
        <v>437</v>
      </c>
      <c r="C1225">
        <v>60</v>
      </c>
      <c r="D1225">
        <v>0.74299999999999999</v>
      </c>
      <c r="E1225">
        <v>4.9000000000000002E-2</v>
      </c>
      <c r="F1225">
        <v>6.6</v>
      </c>
      <c r="G1225">
        <v>90</v>
      </c>
      <c r="H1225">
        <v>459</v>
      </c>
      <c r="I1225" s="18">
        <f t="shared" si="423"/>
        <v>743</v>
      </c>
      <c r="J1225" t="str">
        <f t="shared" si="424"/>
        <v>16</v>
      </c>
      <c r="K1225" t="str">
        <f t="shared" si="425"/>
        <v>J</v>
      </c>
      <c r="L1225" t="str">
        <f t="shared" si="426"/>
        <v>C</v>
      </c>
      <c r="M1225" t="str">
        <f t="shared" si="427"/>
        <v>13</v>
      </c>
      <c r="N1225" t="str">
        <f t="shared" si="428"/>
        <v>F</v>
      </c>
      <c r="O1225" s="8">
        <f>VLOOKUP(raw!M1225,master!$B$2:$D$17,3,FALSE)</f>
        <v>44795</v>
      </c>
      <c r="P1225">
        <f t="shared" si="429"/>
        <v>6</v>
      </c>
      <c r="Q1225">
        <f t="shared" si="430"/>
        <v>16</v>
      </c>
      <c r="R1225" s="209">
        <f t="shared" si="431"/>
        <v>44842.553055555552</v>
      </c>
      <c r="S1225">
        <f t="shared" si="432"/>
        <v>41</v>
      </c>
    </row>
    <row r="1226" spans="1:19">
      <c r="A1226" s="319">
        <v>44837.559583333335</v>
      </c>
      <c r="B1226" s="21" t="s">
        <v>438</v>
      </c>
      <c r="C1226">
        <v>60</v>
      </c>
      <c r="D1226">
        <v>0.75</v>
      </c>
      <c r="E1226">
        <v>0.05</v>
      </c>
      <c r="F1226">
        <v>6.6</v>
      </c>
      <c r="G1226">
        <v>93.3</v>
      </c>
      <c r="H1226">
        <v>524</v>
      </c>
      <c r="I1226" s="18">
        <f t="shared" si="423"/>
        <v>750</v>
      </c>
      <c r="J1226" t="str">
        <f t="shared" si="424"/>
        <v>15</v>
      </c>
      <c r="K1226" t="str">
        <f t="shared" si="425"/>
        <v>J</v>
      </c>
      <c r="L1226" t="str">
        <f t="shared" si="426"/>
        <v>C</v>
      </c>
      <c r="M1226" t="str">
        <f t="shared" si="427"/>
        <v>13</v>
      </c>
      <c r="N1226" t="str">
        <f t="shared" si="428"/>
        <v>F</v>
      </c>
      <c r="O1226" s="8">
        <f>VLOOKUP(raw!M1226,master!$B$2:$D$17,3,FALSE)</f>
        <v>44795</v>
      </c>
      <c r="P1226">
        <f t="shared" si="429"/>
        <v>6</v>
      </c>
      <c r="Q1226">
        <f t="shared" si="430"/>
        <v>15</v>
      </c>
      <c r="R1226" s="209">
        <f t="shared" si="431"/>
        <v>44842.559583333335</v>
      </c>
      <c r="S1226">
        <f t="shared" si="432"/>
        <v>41</v>
      </c>
    </row>
    <row r="1227" spans="1:19">
      <c r="A1227" s="319">
        <v>44837.565578703703</v>
      </c>
      <c r="B1227" s="21" t="s">
        <v>439</v>
      </c>
      <c r="C1227">
        <v>60</v>
      </c>
      <c r="D1227">
        <v>0.73899999999999999</v>
      </c>
      <c r="E1227">
        <v>5.1999999999999998E-2</v>
      </c>
      <c r="F1227">
        <v>7</v>
      </c>
      <c r="G1227">
        <v>83.3</v>
      </c>
      <c r="H1227">
        <v>448</v>
      </c>
      <c r="I1227" s="18">
        <f t="shared" si="423"/>
        <v>739</v>
      </c>
      <c r="J1227" t="str">
        <f t="shared" si="424"/>
        <v>14</v>
      </c>
      <c r="K1227" t="str">
        <f t="shared" si="425"/>
        <v>J</v>
      </c>
      <c r="L1227" t="str">
        <f t="shared" si="426"/>
        <v>C</v>
      </c>
      <c r="M1227" t="str">
        <f t="shared" si="427"/>
        <v>13</v>
      </c>
      <c r="N1227" t="str">
        <f t="shared" si="428"/>
        <v>F</v>
      </c>
      <c r="O1227" s="8">
        <f>VLOOKUP(raw!M1227,master!$B$2:$D$17,3,FALSE)</f>
        <v>44795</v>
      </c>
      <c r="P1227">
        <f t="shared" si="429"/>
        <v>6</v>
      </c>
      <c r="Q1227">
        <f t="shared" si="430"/>
        <v>14</v>
      </c>
      <c r="R1227" s="209">
        <f t="shared" si="431"/>
        <v>44842.565578703703</v>
      </c>
      <c r="S1227">
        <f t="shared" si="432"/>
        <v>41</v>
      </c>
    </row>
    <row r="1228" spans="1:19">
      <c r="A1228" s="319">
        <v>44837.571909722225</v>
      </c>
      <c r="B1228" s="21" t="s">
        <v>440</v>
      </c>
      <c r="C1228">
        <v>60</v>
      </c>
      <c r="D1228">
        <v>0.76500000000000001</v>
      </c>
      <c r="E1228">
        <v>5.0999999999999997E-2</v>
      </c>
      <c r="F1228">
        <v>6.6</v>
      </c>
      <c r="G1228">
        <v>85</v>
      </c>
      <c r="H1228">
        <v>419</v>
      </c>
      <c r="I1228" s="18">
        <f t="shared" si="423"/>
        <v>765</v>
      </c>
      <c r="J1228" t="str">
        <f t="shared" si="424"/>
        <v>13</v>
      </c>
      <c r="K1228" t="str">
        <f t="shared" si="425"/>
        <v>J</v>
      </c>
      <c r="L1228" t="str">
        <f t="shared" si="426"/>
        <v>C</v>
      </c>
      <c r="M1228" t="str">
        <f t="shared" si="427"/>
        <v>13</v>
      </c>
      <c r="N1228" t="str">
        <f t="shared" si="428"/>
        <v>F</v>
      </c>
      <c r="O1228" s="8">
        <f>VLOOKUP(raw!M1228,master!$B$2:$D$17,3,FALSE)</f>
        <v>44795</v>
      </c>
      <c r="P1228">
        <f t="shared" si="429"/>
        <v>6</v>
      </c>
      <c r="Q1228">
        <f t="shared" si="430"/>
        <v>13</v>
      </c>
      <c r="R1228" s="209">
        <f t="shared" si="431"/>
        <v>44842.571909722225</v>
      </c>
      <c r="S1228">
        <f t="shared" si="432"/>
        <v>41</v>
      </c>
    </row>
    <row r="1229" spans="1:19">
      <c r="A1229" s="319">
        <v>44837.578738425924</v>
      </c>
      <c r="B1229" s="21" t="s">
        <v>441</v>
      </c>
      <c r="C1229">
        <v>60</v>
      </c>
      <c r="D1229">
        <v>0.71</v>
      </c>
      <c r="E1229">
        <v>4.4999999999999998E-2</v>
      </c>
      <c r="F1229">
        <v>6.3</v>
      </c>
      <c r="G1229">
        <v>90</v>
      </c>
      <c r="H1229">
        <v>533</v>
      </c>
      <c r="I1229" s="18">
        <f t="shared" si="423"/>
        <v>710</v>
      </c>
      <c r="J1229" t="str">
        <f t="shared" si="424"/>
        <v>12</v>
      </c>
      <c r="K1229" t="str">
        <f t="shared" si="425"/>
        <v>J</v>
      </c>
      <c r="L1229" t="str">
        <f t="shared" si="426"/>
        <v>C</v>
      </c>
      <c r="M1229" t="str">
        <f t="shared" si="427"/>
        <v>13</v>
      </c>
      <c r="N1229" t="str">
        <f t="shared" si="428"/>
        <v>F</v>
      </c>
      <c r="O1229" s="8">
        <f>VLOOKUP(raw!M1229,master!$B$2:$D$17,3,FALSE)</f>
        <v>44795</v>
      </c>
      <c r="P1229">
        <f t="shared" si="429"/>
        <v>6</v>
      </c>
      <c r="Q1229">
        <f t="shared" si="430"/>
        <v>12</v>
      </c>
      <c r="R1229" s="209">
        <f t="shared" si="431"/>
        <v>44842.578738425924</v>
      </c>
      <c r="S1229">
        <f t="shared" si="432"/>
        <v>41</v>
      </c>
    </row>
    <row r="1230" spans="1:19">
      <c r="A1230" s="319">
        <v>44837.58457175926</v>
      </c>
      <c r="B1230" s="21" t="s">
        <v>443</v>
      </c>
      <c r="C1230">
        <v>60</v>
      </c>
      <c r="D1230">
        <v>0.76</v>
      </c>
      <c r="E1230">
        <v>4.3999999999999997E-2</v>
      </c>
      <c r="F1230">
        <v>5.8</v>
      </c>
      <c r="G1230">
        <v>95</v>
      </c>
      <c r="H1230">
        <v>511</v>
      </c>
      <c r="I1230" s="18">
        <f t="shared" si="423"/>
        <v>760</v>
      </c>
      <c r="J1230" t="str">
        <f t="shared" si="424"/>
        <v>11</v>
      </c>
      <c r="K1230" t="str">
        <f t="shared" si="425"/>
        <v>J</v>
      </c>
      <c r="L1230" t="str">
        <f t="shared" si="426"/>
        <v>C</v>
      </c>
      <c r="M1230" t="str">
        <f t="shared" si="427"/>
        <v>13</v>
      </c>
      <c r="N1230" t="str">
        <f t="shared" si="428"/>
        <v>F</v>
      </c>
      <c r="O1230" s="8">
        <f>VLOOKUP(raw!M1230,master!$B$2:$D$17,3,FALSE)</f>
        <v>44795</v>
      </c>
      <c r="P1230">
        <f t="shared" si="429"/>
        <v>6</v>
      </c>
      <c r="Q1230">
        <f t="shared" si="430"/>
        <v>11</v>
      </c>
      <c r="R1230" s="209">
        <f t="shared" si="431"/>
        <v>44842.58457175926</v>
      </c>
      <c r="S1230">
        <f t="shared" si="432"/>
        <v>41</v>
      </c>
    </row>
    <row r="1231" spans="1:19">
      <c r="A1231" s="319">
        <v>44837.591354166667</v>
      </c>
      <c r="B1231" s="21" t="s">
        <v>442</v>
      </c>
      <c r="C1231">
        <v>60</v>
      </c>
      <c r="D1231">
        <v>0.72399999999999998</v>
      </c>
      <c r="E1231">
        <v>5.1999999999999998E-2</v>
      </c>
      <c r="F1231">
        <v>7.1</v>
      </c>
      <c r="G1231">
        <v>88.3</v>
      </c>
      <c r="H1231">
        <v>499</v>
      </c>
      <c r="I1231" s="18">
        <f t="shared" si="423"/>
        <v>724</v>
      </c>
      <c r="J1231" t="str">
        <f t="shared" si="424"/>
        <v>10</v>
      </c>
      <c r="K1231" t="str">
        <f t="shared" si="425"/>
        <v>J</v>
      </c>
      <c r="L1231" t="str">
        <f t="shared" si="426"/>
        <v>C</v>
      </c>
      <c r="M1231" t="str">
        <f t="shared" si="427"/>
        <v>13</v>
      </c>
      <c r="N1231" t="str">
        <f t="shared" si="428"/>
        <v>F</v>
      </c>
      <c r="O1231" s="8">
        <f>VLOOKUP(raw!M1231,master!$B$2:$D$17,3,FALSE)</f>
        <v>44795</v>
      </c>
      <c r="P1231">
        <f t="shared" si="429"/>
        <v>6</v>
      </c>
      <c r="Q1231">
        <f t="shared" si="430"/>
        <v>10</v>
      </c>
      <c r="R1231" s="209">
        <f t="shared" si="431"/>
        <v>44842.591354166667</v>
      </c>
      <c r="S1231">
        <f t="shared" si="432"/>
        <v>41</v>
      </c>
    </row>
    <row r="1232" spans="1:19">
      <c r="A1232" s="319">
        <v>44837.597812499997</v>
      </c>
      <c r="B1232" s="21" t="s">
        <v>444</v>
      </c>
      <c r="C1232">
        <v>60</v>
      </c>
      <c r="D1232">
        <v>0.70899999999999996</v>
      </c>
      <c r="E1232">
        <v>5.1999999999999998E-2</v>
      </c>
      <c r="F1232">
        <v>7.3</v>
      </c>
      <c r="G1232">
        <v>93.3</v>
      </c>
      <c r="H1232">
        <v>532</v>
      </c>
      <c r="I1232" s="18">
        <f t="shared" si="423"/>
        <v>709</v>
      </c>
      <c r="J1232" t="str">
        <f t="shared" si="424"/>
        <v>09</v>
      </c>
      <c r="K1232" t="str">
        <f t="shared" si="425"/>
        <v>J</v>
      </c>
      <c r="L1232" t="str">
        <f t="shared" si="426"/>
        <v>C</v>
      </c>
      <c r="M1232" t="str">
        <f t="shared" si="427"/>
        <v>13</v>
      </c>
      <c r="N1232" t="str">
        <f t="shared" si="428"/>
        <v>F</v>
      </c>
      <c r="O1232" s="8">
        <f>VLOOKUP(raw!M1232,master!$B$2:$D$17,3,FALSE)</f>
        <v>44795</v>
      </c>
      <c r="P1232">
        <f t="shared" si="429"/>
        <v>6</v>
      </c>
      <c r="Q1232">
        <f t="shared" si="430"/>
        <v>9</v>
      </c>
      <c r="R1232" s="209">
        <f t="shared" si="431"/>
        <v>44842.597812499997</v>
      </c>
      <c r="S1232">
        <f t="shared" si="432"/>
        <v>41</v>
      </c>
    </row>
    <row r="1233" spans="1:19">
      <c r="A1233" s="319">
        <v>44837.604085648149</v>
      </c>
      <c r="B1233" s="21" t="s">
        <v>445</v>
      </c>
      <c r="C1233">
        <v>60</v>
      </c>
      <c r="D1233">
        <v>0.82799999999999996</v>
      </c>
      <c r="E1233">
        <v>0.04</v>
      </c>
      <c r="F1233">
        <v>4.8</v>
      </c>
      <c r="G1233">
        <v>96.7</v>
      </c>
      <c r="H1233">
        <v>447</v>
      </c>
      <c r="I1233" s="18">
        <f t="shared" si="423"/>
        <v>828</v>
      </c>
      <c r="J1233" t="str">
        <f t="shared" si="424"/>
        <v>08</v>
      </c>
      <c r="K1233" t="str">
        <f t="shared" si="425"/>
        <v>J</v>
      </c>
      <c r="L1233" t="str">
        <f t="shared" si="426"/>
        <v>C</v>
      </c>
      <c r="M1233" t="str">
        <f t="shared" si="427"/>
        <v>13</v>
      </c>
      <c r="N1233" t="str">
        <f t="shared" si="428"/>
        <v>F</v>
      </c>
      <c r="O1233" s="8">
        <f>VLOOKUP(raw!M1233,master!$B$2:$D$17,3,FALSE)</f>
        <v>44795</v>
      </c>
      <c r="P1233">
        <f t="shared" si="429"/>
        <v>6</v>
      </c>
      <c r="Q1233">
        <f t="shared" si="430"/>
        <v>8</v>
      </c>
      <c r="R1233" s="209">
        <f t="shared" si="431"/>
        <v>44842.604085648149</v>
      </c>
      <c r="S1233">
        <f t="shared" si="432"/>
        <v>41</v>
      </c>
    </row>
    <row r="1234" spans="1:19">
      <c r="A1234" s="319">
        <v>44837.611087962963</v>
      </c>
      <c r="B1234" s="21" t="s">
        <v>446</v>
      </c>
      <c r="C1234">
        <v>60</v>
      </c>
      <c r="D1234">
        <v>0.84099999999999997</v>
      </c>
      <c r="E1234">
        <v>5.5E-2</v>
      </c>
      <c r="F1234">
        <v>6.5</v>
      </c>
      <c r="G1234">
        <v>91.7</v>
      </c>
      <c r="H1234">
        <v>449</v>
      </c>
      <c r="I1234" s="18">
        <f t="shared" si="423"/>
        <v>841</v>
      </c>
      <c r="J1234" t="str">
        <f t="shared" si="424"/>
        <v>07</v>
      </c>
      <c r="K1234" t="str">
        <f t="shared" si="425"/>
        <v>J</v>
      </c>
      <c r="L1234" t="str">
        <f t="shared" si="426"/>
        <v>C</v>
      </c>
      <c r="M1234" t="str">
        <f t="shared" si="427"/>
        <v>13</v>
      </c>
      <c r="N1234" t="str">
        <f t="shared" si="428"/>
        <v>F</v>
      </c>
      <c r="O1234" s="8">
        <f>VLOOKUP(raw!M1234,master!$B$2:$D$17,3,FALSE)</f>
        <v>44795</v>
      </c>
      <c r="P1234">
        <f t="shared" si="429"/>
        <v>6</v>
      </c>
      <c r="Q1234">
        <f t="shared" si="430"/>
        <v>7</v>
      </c>
      <c r="R1234" s="209">
        <f t="shared" si="431"/>
        <v>44842.611087962963</v>
      </c>
      <c r="S1234">
        <f t="shared" si="432"/>
        <v>41</v>
      </c>
    </row>
    <row r="1235" spans="1:19">
      <c r="A1235" s="319">
        <v>44837.618703703702</v>
      </c>
      <c r="B1235" s="21" t="s">
        <v>447</v>
      </c>
      <c r="C1235">
        <v>60</v>
      </c>
      <c r="D1235">
        <v>0.65900000000000003</v>
      </c>
      <c r="E1235">
        <v>0.03</v>
      </c>
      <c r="F1235">
        <v>4.5999999999999996</v>
      </c>
      <c r="G1235">
        <v>96.7</v>
      </c>
      <c r="H1235">
        <v>442</v>
      </c>
      <c r="I1235" s="18">
        <f t="shared" si="423"/>
        <v>659</v>
      </c>
      <c r="J1235" t="str">
        <f t="shared" si="424"/>
        <v>06</v>
      </c>
      <c r="K1235" t="str">
        <f t="shared" si="425"/>
        <v>J</v>
      </c>
      <c r="L1235" t="str">
        <f t="shared" si="426"/>
        <v>C</v>
      </c>
      <c r="M1235" t="str">
        <f t="shared" si="427"/>
        <v>13</v>
      </c>
      <c r="N1235" t="str">
        <f t="shared" si="428"/>
        <v>F</v>
      </c>
      <c r="O1235" s="8">
        <f>VLOOKUP(raw!M1235,master!$B$2:$D$17,3,FALSE)</f>
        <v>44795</v>
      </c>
      <c r="P1235">
        <f t="shared" si="429"/>
        <v>6</v>
      </c>
      <c r="Q1235">
        <f t="shared" si="430"/>
        <v>6</v>
      </c>
      <c r="R1235" s="209">
        <f t="shared" si="431"/>
        <v>44842.618703703702</v>
      </c>
      <c r="S1235">
        <f t="shared" si="432"/>
        <v>41</v>
      </c>
    </row>
    <row r="1236" spans="1:19">
      <c r="A1236" s="319">
        <v>44837.626504629632</v>
      </c>
      <c r="B1236" s="21" t="s">
        <v>449</v>
      </c>
      <c r="C1236">
        <v>60</v>
      </c>
      <c r="D1236">
        <v>0.69799999999999995</v>
      </c>
      <c r="E1236">
        <v>6.3E-2</v>
      </c>
      <c r="F1236">
        <v>9.1</v>
      </c>
      <c r="G1236">
        <v>78.3</v>
      </c>
      <c r="H1236">
        <v>435</v>
      </c>
      <c r="I1236" s="18">
        <f t="shared" si="423"/>
        <v>698</v>
      </c>
      <c r="J1236" t="str">
        <f t="shared" si="424"/>
        <v>05</v>
      </c>
      <c r="K1236" t="str">
        <f t="shared" si="425"/>
        <v>J</v>
      </c>
      <c r="L1236" t="str">
        <f t="shared" si="426"/>
        <v>C</v>
      </c>
      <c r="M1236" t="str">
        <f t="shared" si="427"/>
        <v>13</v>
      </c>
      <c r="N1236" t="str">
        <f t="shared" si="428"/>
        <v>F</v>
      </c>
      <c r="O1236" s="8">
        <f>VLOOKUP(raw!M1236,master!$B$2:$D$17,3,FALSE)</f>
        <v>44795</v>
      </c>
      <c r="P1236">
        <f t="shared" si="429"/>
        <v>6</v>
      </c>
      <c r="Q1236">
        <f t="shared" si="430"/>
        <v>5</v>
      </c>
      <c r="R1236" s="209">
        <f t="shared" si="431"/>
        <v>44842.626504629632</v>
      </c>
      <c r="S1236">
        <f t="shared" si="432"/>
        <v>41</v>
      </c>
    </row>
    <row r="1237" spans="1:19">
      <c r="A1237" s="319">
        <v>44837.634745370371</v>
      </c>
      <c r="B1237" s="21" t="s">
        <v>450</v>
      </c>
      <c r="C1237">
        <v>60</v>
      </c>
      <c r="D1237">
        <v>0.69899999999999995</v>
      </c>
      <c r="E1237">
        <v>4.5999999999999999E-2</v>
      </c>
      <c r="F1237">
        <v>6.6</v>
      </c>
      <c r="G1237">
        <v>91.7</v>
      </c>
      <c r="H1237">
        <v>440</v>
      </c>
      <c r="I1237" s="18">
        <f t="shared" si="423"/>
        <v>699</v>
      </c>
      <c r="J1237" t="str">
        <f t="shared" si="424"/>
        <v>04</v>
      </c>
      <c r="K1237" t="str">
        <f t="shared" si="425"/>
        <v>J</v>
      </c>
      <c r="L1237" t="str">
        <f t="shared" si="426"/>
        <v>C</v>
      </c>
      <c r="M1237" t="str">
        <f t="shared" si="427"/>
        <v>13</v>
      </c>
      <c r="N1237" t="str">
        <f t="shared" si="428"/>
        <v>F</v>
      </c>
      <c r="O1237" s="8">
        <f>VLOOKUP(raw!M1237,master!$B$2:$D$17,3,FALSE)</f>
        <v>44795</v>
      </c>
      <c r="P1237">
        <f t="shared" si="429"/>
        <v>6</v>
      </c>
      <c r="Q1237">
        <f t="shared" si="430"/>
        <v>4</v>
      </c>
      <c r="R1237" s="209">
        <f t="shared" si="431"/>
        <v>44842.634745370371</v>
      </c>
      <c r="S1237">
        <f t="shared" si="432"/>
        <v>41</v>
      </c>
    </row>
    <row r="1238" spans="1:19">
      <c r="A1238" s="319">
        <v>44837.641875000001</v>
      </c>
      <c r="B1238" s="21" t="s">
        <v>452</v>
      </c>
      <c r="C1238">
        <v>60</v>
      </c>
      <c r="D1238">
        <v>0.72</v>
      </c>
      <c r="E1238">
        <v>4.2999999999999997E-2</v>
      </c>
      <c r="F1238">
        <v>5.9</v>
      </c>
      <c r="G1238">
        <v>91.7</v>
      </c>
      <c r="H1238">
        <v>457</v>
      </c>
      <c r="I1238" s="18">
        <f t="shared" si="423"/>
        <v>720</v>
      </c>
      <c r="J1238" t="str">
        <f t="shared" si="424"/>
        <v>03</v>
      </c>
      <c r="K1238" t="str">
        <f t="shared" si="425"/>
        <v>J</v>
      </c>
      <c r="L1238" t="str">
        <f t="shared" si="426"/>
        <v>C</v>
      </c>
      <c r="M1238" t="str">
        <f t="shared" si="427"/>
        <v>13</v>
      </c>
      <c r="N1238" t="str">
        <f t="shared" si="428"/>
        <v>F</v>
      </c>
      <c r="O1238" s="8">
        <f>VLOOKUP(raw!M1238,master!$B$2:$D$17,3,FALSE)</f>
        <v>44795</v>
      </c>
      <c r="P1238">
        <f t="shared" si="429"/>
        <v>6</v>
      </c>
      <c r="Q1238">
        <f t="shared" si="430"/>
        <v>3</v>
      </c>
      <c r="R1238" s="209">
        <f t="shared" si="431"/>
        <v>44842.641875000001</v>
      </c>
      <c r="S1238">
        <f t="shared" si="432"/>
        <v>41</v>
      </c>
    </row>
    <row r="1239" spans="1:19">
      <c r="A1239" s="319">
        <v>44837.649733796294</v>
      </c>
      <c r="B1239" s="21" t="s">
        <v>454</v>
      </c>
      <c r="C1239">
        <v>60</v>
      </c>
      <c r="D1239">
        <v>0.67800000000000005</v>
      </c>
      <c r="E1239">
        <v>6.7000000000000004E-2</v>
      </c>
      <c r="F1239">
        <v>9.9</v>
      </c>
      <c r="G1239">
        <v>90</v>
      </c>
      <c r="H1239">
        <v>507</v>
      </c>
      <c r="I1239" s="18">
        <f t="shared" si="423"/>
        <v>678</v>
      </c>
      <c r="J1239" t="str">
        <f t="shared" si="424"/>
        <v>02</v>
      </c>
      <c r="K1239" t="str">
        <f t="shared" si="425"/>
        <v>J</v>
      </c>
      <c r="L1239" t="str">
        <f t="shared" si="426"/>
        <v>C</v>
      </c>
      <c r="M1239" t="str">
        <f t="shared" si="427"/>
        <v>13</v>
      </c>
      <c r="N1239" t="str">
        <f t="shared" si="428"/>
        <v>F</v>
      </c>
      <c r="O1239" s="8">
        <f>VLOOKUP(raw!M1239,master!$B$2:$D$17,3,FALSE)</f>
        <v>44795</v>
      </c>
      <c r="P1239">
        <f t="shared" si="429"/>
        <v>6</v>
      </c>
      <c r="Q1239">
        <f t="shared" si="430"/>
        <v>2</v>
      </c>
      <c r="R1239" s="209">
        <f t="shared" si="431"/>
        <v>44842.649733796294</v>
      </c>
      <c r="S1239">
        <f t="shared" si="432"/>
        <v>41</v>
      </c>
    </row>
    <row r="1240" spans="1:19">
      <c r="A1240" s="319">
        <v>44837.656111111108</v>
      </c>
      <c r="B1240" s="21" t="s">
        <v>455</v>
      </c>
      <c r="C1240">
        <v>60</v>
      </c>
      <c r="D1240">
        <v>0.61699999999999999</v>
      </c>
      <c r="E1240">
        <v>4.3999999999999997E-2</v>
      </c>
      <c r="F1240">
        <v>7.1</v>
      </c>
      <c r="G1240">
        <v>88.3</v>
      </c>
      <c r="H1240">
        <v>446</v>
      </c>
      <c r="I1240" s="18">
        <f t="shared" si="423"/>
        <v>617</v>
      </c>
      <c r="J1240" t="str">
        <f t="shared" si="424"/>
        <v>01</v>
      </c>
      <c r="K1240" t="str">
        <f t="shared" si="425"/>
        <v>J</v>
      </c>
      <c r="L1240" t="str">
        <f t="shared" si="426"/>
        <v>C</v>
      </c>
      <c r="M1240" t="str">
        <f t="shared" si="427"/>
        <v>13</v>
      </c>
      <c r="N1240" t="str">
        <f t="shared" si="428"/>
        <v>F</v>
      </c>
      <c r="O1240" s="8">
        <f>VLOOKUP(raw!M1240,master!$B$2:$D$17,3,FALSE)</f>
        <v>44795</v>
      </c>
      <c r="P1240">
        <f t="shared" si="429"/>
        <v>6</v>
      </c>
      <c r="Q1240">
        <f t="shared" si="430"/>
        <v>1</v>
      </c>
      <c r="R1240" s="209">
        <f t="shared" si="431"/>
        <v>44842.656111111108</v>
      </c>
      <c r="S1240">
        <f t="shared" si="432"/>
        <v>41</v>
      </c>
    </row>
    <row r="1241" spans="1:19">
      <c r="A1241" s="319">
        <v>44841.347731481481</v>
      </c>
      <c r="B1241" s="21" t="s">
        <v>170</v>
      </c>
      <c r="C1241">
        <v>20</v>
      </c>
      <c r="D1241">
        <v>1.5149999999999999</v>
      </c>
      <c r="E1241">
        <v>0.188</v>
      </c>
      <c r="F1241">
        <v>12.4</v>
      </c>
      <c r="G1241">
        <v>70</v>
      </c>
      <c r="H1241">
        <v>402</v>
      </c>
      <c r="I1241" s="18">
        <f t="shared" si="423"/>
        <v>1515</v>
      </c>
      <c r="J1241" t="str">
        <f t="shared" si="424"/>
        <v>02</v>
      </c>
      <c r="K1241" t="str">
        <f t="shared" si="425"/>
        <v>J</v>
      </c>
      <c r="L1241" t="str">
        <f t="shared" si="426"/>
        <v>C</v>
      </c>
      <c r="M1241" t="str">
        <f t="shared" si="427"/>
        <v>01</v>
      </c>
      <c r="N1241" t="str">
        <f t="shared" si="428"/>
        <v>M</v>
      </c>
      <c r="O1241" s="8">
        <f>VLOOKUP(raw!M1241,master!$B$2:$D$17,3,FALSE)</f>
        <v>44778</v>
      </c>
      <c r="P1241">
        <f t="shared" si="429"/>
        <v>9</v>
      </c>
      <c r="Q1241">
        <f t="shared" si="430"/>
        <v>2</v>
      </c>
      <c r="R1241" s="209">
        <f t="shared" si="431"/>
        <v>44842.347731481481</v>
      </c>
      <c r="S1241">
        <f t="shared" si="432"/>
        <v>41</v>
      </c>
    </row>
    <row r="1242" spans="1:19">
      <c r="A1242" s="319">
        <v>44841.350810185184</v>
      </c>
      <c r="B1242" s="21" t="s">
        <v>171</v>
      </c>
      <c r="C1242">
        <v>20</v>
      </c>
      <c r="D1242">
        <v>1.5349999999999999</v>
      </c>
      <c r="E1242">
        <v>0.14499999999999999</v>
      </c>
      <c r="F1242">
        <v>9.4</v>
      </c>
      <c r="G1242">
        <v>65</v>
      </c>
      <c r="H1242">
        <v>409</v>
      </c>
      <c r="I1242" s="18">
        <f t="shared" si="423"/>
        <v>1535</v>
      </c>
      <c r="J1242" t="str">
        <f t="shared" si="424"/>
        <v>03</v>
      </c>
      <c r="K1242" t="str">
        <f t="shared" si="425"/>
        <v>J</v>
      </c>
      <c r="L1242" t="str">
        <f t="shared" si="426"/>
        <v>C</v>
      </c>
      <c r="M1242" t="str">
        <f t="shared" si="427"/>
        <v>01</v>
      </c>
      <c r="N1242" t="str">
        <f t="shared" si="428"/>
        <v>M</v>
      </c>
      <c r="O1242" s="8">
        <f>VLOOKUP(raw!M1242,master!$B$2:$D$17,3,FALSE)</f>
        <v>44778</v>
      </c>
      <c r="P1242">
        <f t="shared" si="429"/>
        <v>9</v>
      </c>
      <c r="Q1242">
        <f t="shared" si="430"/>
        <v>3</v>
      </c>
      <c r="R1242" s="209">
        <f t="shared" si="431"/>
        <v>44842.350810185184</v>
      </c>
      <c r="S1242">
        <f t="shared" si="432"/>
        <v>41</v>
      </c>
    </row>
    <row r="1243" spans="1:19">
      <c r="A1243" s="319">
        <v>44841.353831018518</v>
      </c>
      <c r="B1243" s="21" t="s">
        <v>174</v>
      </c>
      <c r="C1243">
        <v>20</v>
      </c>
      <c r="D1243">
        <v>1.59</v>
      </c>
      <c r="E1243">
        <v>0.14799999999999999</v>
      </c>
      <c r="F1243">
        <v>9.3000000000000007</v>
      </c>
      <c r="G1243">
        <v>70</v>
      </c>
      <c r="H1243">
        <v>373</v>
      </c>
      <c r="I1243" s="18">
        <f t="shared" si="423"/>
        <v>1590</v>
      </c>
      <c r="J1243" t="str">
        <f t="shared" si="424"/>
        <v>04</v>
      </c>
      <c r="K1243" t="str">
        <f t="shared" si="425"/>
        <v>J</v>
      </c>
      <c r="L1243" t="str">
        <f t="shared" si="426"/>
        <v>C</v>
      </c>
      <c r="M1243" t="str">
        <f t="shared" si="427"/>
        <v>01</v>
      </c>
      <c r="N1243" t="str">
        <f t="shared" si="428"/>
        <v>M</v>
      </c>
      <c r="O1243" s="8">
        <f>VLOOKUP(raw!M1243,master!$B$2:$D$17,3,FALSE)</f>
        <v>44778</v>
      </c>
      <c r="P1243">
        <f t="shared" si="429"/>
        <v>9</v>
      </c>
      <c r="Q1243">
        <f t="shared" si="430"/>
        <v>4</v>
      </c>
      <c r="R1243" s="209">
        <f t="shared" si="431"/>
        <v>44842.353831018518</v>
      </c>
      <c r="S1243">
        <f t="shared" si="432"/>
        <v>41</v>
      </c>
    </row>
    <row r="1244" spans="1:19">
      <c r="A1244" s="319">
        <v>44841.357141203705</v>
      </c>
      <c r="B1244" s="21" t="s">
        <v>177</v>
      </c>
      <c r="C1244">
        <v>20</v>
      </c>
      <c r="D1244">
        <v>1.5509999999999999</v>
      </c>
      <c r="E1244">
        <v>0.125</v>
      </c>
      <c r="F1244">
        <v>8.1</v>
      </c>
      <c r="G1244">
        <v>75</v>
      </c>
      <c r="H1244">
        <v>396</v>
      </c>
      <c r="I1244" s="18">
        <f t="shared" si="423"/>
        <v>1551</v>
      </c>
      <c r="J1244" t="str">
        <f t="shared" si="424"/>
        <v>05</v>
      </c>
      <c r="K1244" t="str">
        <f t="shared" si="425"/>
        <v>J</v>
      </c>
      <c r="L1244" t="str">
        <f t="shared" si="426"/>
        <v>C</v>
      </c>
      <c r="M1244" t="str">
        <f t="shared" si="427"/>
        <v>01</v>
      </c>
      <c r="N1244" t="str">
        <f t="shared" si="428"/>
        <v>M</v>
      </c>
      <c r="O1244" s="8">
        <f>VLOOKUP(raw!M1244,master!$B$2:$D$17,3,FALSE)</f>
        <v>44778</v>
      </c>
      <c r="P1244">
        <f t="shared" si="429"/>
        <v>9</v>
      </c>
      <c r="Q1244">
        <f t="shared" si="430"/>
        <v>5</v>
      </c>
      <c r="R1244" s="209">
        <f t="shared" si="431"/>
        <v>44842.357141203705</v>
      </c>
      <c r="S1244">
        <f t="shared" si="432"/>
        <v>41</v>
      </c>
    </row>
    <row r="1245" spans="1:19">
      <c r="A1245" s="319">
        <v>44841.360601851855</v>
      </c>
      <c r="B1245" s="21" t="s">
        <v>178</v>
      </c>
      <c r="C1245">
        <v>20</v>
      </c>
      <c r="D1245">
        <v>1.5620000000000001</v>
      </c>
      <c r="E1245">
        <v>0.186</v>
      </c>
      <c r="F1245">
        <v>11.9</v>
      </c>
      <c r="G1245">
        <v>50</v>
      </c>
      <c r="H1245">
        <v>450</v>
      </c>
      <c r="I1245" s="18">
        <f t="shared" si="423"/>
        <v>1562</v>
      </c>
      <c r="J1245" t="str">
        <f t="shared" si="424"/>
        <v>06</v>
      </c>
      <c r="K1245" t="str">
        <f t="shared" si="425"/>
        <v>J</v>
      </c>
      <c r="L1245" t="str">
        <f t="shared" si="426"/>
        <v>C</v>
      </c>
      <c r="M1245" t="str">
        <f t="shared" si="427"/>
        <v>01</v>
      </c>
      <c r="N1245" t="str">
        <f t="shared" si="428"/>
        <v>M</v>
      </c>
      <c r="O1245" s="8">
        <f>VLOOKUP(raw!M1245,master!$B$2:$D$17,3,FALSE)</f>
        <v>44778</v>
      </c>
      <c r="P1245">
        <f t="shared" si="429"/>
        <v>9</v>
      </c>
      <c r="Q1245">
        <f t="shared" si="430"/>
        <v>6</v>
      </c>
      <c r="R1245" s="209">
        <f t="shared" si="431"/>
        <v>44842.360601851855</v>
      </c>
      <c r="S1245">
        <f t="shared" si="432"/>
        <v>41</v>
      </c>
    </row>
    <row r="1246" spans="1:19">
      <c r="A1246" s="319">
        <v>44841.363171296296</v>
      </c>
      <c r="B1246" s="21" t="s">
        <v>179</v>
      </c>
      <c r="C1246">
        <v>20</v>
      </c>
      <c r="D1246">
        <v>1.5209999999999999</v>
      </c>
      <c r="E1246">
        <v>0.13700000000000001</v>
      </c>
      <c r="F1246">
        <v>9</v>
      </c>
      <c r="G1246">
        <v>75</v>
      </c>
      <c r="H1246">
        <v>375</v>
      </c>
      <c r="I1246" s="18">
        <f t="shared" si="423"/>
        <v>1521</v>
      </c>
      <c r="J1246" t="str">
        <f t="shared" si="424"/>
        <v>07</v>
      </c>
      <c r="K1246" t="str">
        <f t="shared" si="425"/>
        <v>J</v>
      </c>
      <c r="L1246" t="str">
        <f t="shared" si="426"/>
        <v>C</v>
      </c>
      <c r="M1246" t="str">
        <f t="shared" si="427"/>
        <v>01</v>
      </c>
      <c r="N1246" t="str">
        <f t="shared" si="428"/>
        <v>M</v>
      </c>
      <c r="O1246" s="8">
        <f>VLOOKUP(raw!M1246,master!$B$2:$D$17,3,FALSE)</f>
        <v>44778</v>
      </c>
      <c r="P1246">
        <f t="shared" si="429"/>
        <v>9</v>
      </c>
      <c r="Q1246">
        <f t="shared" si="430"/>
        <v>7</v>
      </c>
      <c r="R1246" s="209">
        <f t="shared" si="431"/>
        <v>44842.363171296296</v>
      </c>
      <c r="S1246">
        <f t="shared" si="432"/>
        <v>41</v>
      </c>
    </row>
    <row r="1247" spans="1:19">
      <c r="A1247" s="319">
        <v>44841.366747685184</v>
      </c>
      <c r="B1247" s="21" t="s">
        <v>180</v>
      </c>
      <c r="C1247">
        <v>60</v>
      </c>
      <c r="D1247">
        <v>1.075</v>
      </c>
      <c r="E1247">
        <v>8.6999999999999994E-2</v>
      </c>
      <c r="F1247">
        <v>8.1</v>
      </c>
      <c r="G1247">
        <v>78.3</v>
      </c>
      <c r="H1247">
        <v>581</v>
      </c>
      <c r="I1247" s="18">
        <f t="shared" si="423"/>
        <v>1075</v>
      </c>
      <c r="J1247" t="str">
        <f t="shared" si="424"/>
        <v>16</v>
      </c>
      <c r="K1247" t="str">
        <f t="shared" si="425"/>
        <v>J</v>
      </c>
      <c r="L1247" t="str">
        <f t="shared" si="426"/>
        <v>C</v>
      </c>
      <c r="M1247" t="str">
        <f t="shared" si="427"/>
        <v>01</v>
      </c>
      <c r="N1247" t="str">
        <f t="shared" si="428"/>
        <v>F</v>
      </c>
      <c r="O1247" s="8">
        <f>VLOOKUP(raw!M1247,master!$B$2:$D$17,3,FALSE)</f>
        <v>44778</v>
      </c>
      <c r="P1247">
        <f t="shared" si="429"/>
        <v>9</v>
      </c>
      <c r="Q1247">
        <f t="shared" si="430"/>
        <v>16</v>
      </c>
      <c r="R1247" s="209">
        <f t="shared" si="431"/>
        <v>44842.366747685184</v>
      </c>
      <c r="S1247">
        <f t="shared" si="432"/>
        <v>41</v>
      </c>
    </row>
    <row r="1248" spans="1:19">
      <c r="A1248" s="319">
        <v>44841.372430555559</v>
      </c>
      <c r="B1248" s="21" t="s">
        <v>181</v>
      </c>
      <c r="C1248">
        <v>60</v>
      </c>
      <c r="D1248">
        <v>1.0629999999999999</v>
      </c>
      <c r="E1248">
        <v>7.0999999999999994E-2</v>
      </c>
      <c r="F1248">
        <v>6.7</v>
      </c>
      <c r="G1248">
        <v>86.7</v>
      </c>
      <c r="H1248">
        <v>522</v>
      </c>
      <c r="I1248" s="18">
        <f t="shared" si="423"/>
        <v>1063</v>
      </c>
      <c r="J1248" t="str">
        <f t="shared" si="424"/>
        <v>15</v>
      </c>
      <c r="K1248" t="str">
        <f t="shared" si="425"/>
        <v>J</v>
      </c>
      <c r="L1248" t="str">
        <f t="shared" si="426"/>
        <v>C</v>
      </c>
      <c r="M1248" t="str">
        <f t="shared" si="427"/>
        <v>01</v>
      </c>
      <c r="N1248" t="str">
        <f t="shared" si="428"/>
        <v>F</v>
      </c>
      <c r="O1248" s="8">
        <f>VLOOKUP(raw!M1248,master!$B$2:$D$17,3,FALSE)</f>
        <v>44778</v>
      </c>
      <c r="P1248">
        <f t="shared" si="429"/>
        <v>9</v>
      </c>
      <c r="Q1248">
        <f t="shared" si="430"/>
        <v>15</v>
      </c>
      <c r="R1248" s="209">
        <f t="shared" si="431"/>
        <v>44842.372430555559</v>
      </c>
      <c r="S1248">
        <f t="shared" si="432"/>
        <v>41</v>
      </c>
    </row>
    <row r="1249" spans="1:19">
      <c r="A1249" s="319">
        <v>44841.378680555557</v>
      </c>
      <c r="B1249" t="s">
        <v>182</v>
      </c>
      <c r="C1249">
        <v>60</v>
      </c>
      <c r="D1249">
        <v>1.083</v>
      </c>
      <c r="E1249">
        <v>0.09</v>
      </c>
      <c r="F1249">
        <v>8.3000000000000007</v>
      </c>
      <c r="G1249">
        <v>73.3</v>
      </c>
      <c r="H1249">
        <v>551</v>
      </c>
      <c r="I1249" s="18">
        <f t="shared" si="423"/>
        <v>1083</v>
      </c>
      <c r="J1249" t="str">
        <f t="shared" si="424"/>
        <v>14</v>
      </c>
      <c r="K1249" t="str">
        <f t="shared" si="425"/>
        <v>J</v>
      </c>
      <c r="L1249" t="str">
        <f t="shared" si="426"/>
        <v>C</v>
      </c>
      <c r="M1249" t="str">
        <f t="shared" si="427"/>
        <v>01</v>
      </c>
      <c r="N1249" t="str">
        <f t="shared" si="428"/>
        <v>F</v>
      </c>
      <c r="O1249" s="8">
        <f>VLOOKUP(raw!M1249,master!$B$2:$D$17,3,FALSE)</f>
        <v>44778</v>
      </c>
      <c r="P1249">
        <f t="shared" si="429"/>
        <v>9</v>
      </c>
      <c r="Q1249">
        <f t="shared" si="430"/>
        <v>14</v>
      </c>
      <c r="R1249" s="209">
        <f t="shared" si="431"/>
        <v>44842.378680555557</v>
      </c>
      <c r="S1249">
        <f t="shared" si="432"/>
        <v>41</v>
      </c>
    </row>
    <row r="1250" spans="1:19">
      <c r="A1250" s="319">
        <v>44841.384710648148</v>
      </c>
      <c r="B1250" t="s">
        <v>183</v>
      </c>
      <c r="C1250">
        <v>60</v>
      </c>
      <c r="D1250">
        <v>1.0469999999999999</v>
      </c>
      <c r="E1250">
        <v>7.3999999999999996E-2</v>
      </c>
      <c r="F1250">
        <v>7.1</v>
      </c>
      <c r="G1250">
        <v>83.3</v>
      </c>
      <c r="H1250">
        <v>547</v>
      </c>
      <c r="I1250" s="18">
        <f t="shared" si="423"/>
        <v>1047</v>
      </c>
      <c r="J1250" t="str">
        <f t="shared" si="424"/>
        <v>13</v>
      </c>
      <c r="K1250" t="str">
        <f t="shared" si="425"/>
        <v>J</v>
      </c>
      <c r="L1250" t="str">
        <f t="shared" si="426"/>
        <v>C</v>
      </c>
      <c r="M1250" t="str">
        <f t="shared" si="427"/>
        <v>01</v>
      </c>
      <c r="N1250" t="str">
        <f t="shared" si="428"/>
        <v>F</v>
      </c>
      <c r="O1250" s="8">
        <f>VLOOKUP(raw!M1250,master!$B$2:$D$17,3,FALSE)</f>
        <v>44778</v>
      </c>
      <c r="P1250">
        <f t="shared" si="429"/>
        <v>9</v>
      </c>
      <c r="Q1250">
        <f t="shared" si="430"/>
        <v>13</v>
      </c>
      <c r="R1250" s="209">
        <f t="shared" si="431"/>
        <v>44842.384710648148</v>
      </c>
      <c r="S1250">
        <f t="shared" si="432"/>
        <v>41</v>
      </c>
    </row>
    <row r="1251" spans="1:19">
      <c r="A1251" s="319">
        <v>44841.390775462962</v>
      </c>
      <c r="B1251" t="s">
        <v>184</v>
      </c>
      <c r="C1251">
        <v>60</v>
      </c>
      <c r="D1251">
        <v>1.05</v>
      </c>
      <c r="E1251">
        <v>7.5999999999999998E-2</v>
      </c>
      <c r="F1251">
        <v>7.2</v>
      </c>
      <c r="G1251">
        <v>83.3</v>
      </c>
      <c r="H1251">
        <v>590</v>
      </c>
      <c r="I1251" s="18">
        <f t="shared" si="423"/>
        <v>1050</v>
      </c>
      <c r="J1251" t="str">
        <f t="shared" si="424"/>
        <v>12</v>
      </c>
      <c r="K1251" t="str">
        <f t="shared" si="425"/>
        <v>J</v>
      </c>
      <c r="L1251" t="str">
        <f t="shared" si="426"/>
        <v>C</v>
      </c>
      <c r="M1251" t="str">
        <f t="shared" si="427"/>
        <v>01</v>
      </c>
      <c r="N1251" t="str">
        <f t="shared" si="428"/>
        <v>F</v>
      </c>
      <c r="O1251" s="8">
        <f>VLOOKUP(raw!M1251,master!$B$2:$D$17,3,FALSE)</f>
        <v>44778</v>
      </c>
      <c r="P1251">
        <f t="shared" si="429"/>
        <v>9</v>
      </c>
      <c r="Q1251">
        <f t="shared" si="430"/>
        <v>12</v>
      </c>
      <c r="R1251" s="209">
        <f t="shared" si="431"/>
        <v>44842.390775462962</v>
      </c>
      <c r="S1251">
        <f t="shared" si="432"/>
        <v>41</v>
      </c>
    </row>
    <row r="1252" spans="1:19">
      <c r="A1252" s="319">
        <v>44841.396574074075</v>
      </c>
      <c r="B1252" t="s">
        <v>185</v>
      </c>
      <c r="C1252">
        <v>60</v>
      </c>
      <c r="D1252">
        <v>1.075</v>
      </c>
      <c r="E1252">
        <v>9.5000000000000001E-2</v>
      </c>
      <c r="F1252">
        <v>8.8000000000000007</v>
      </c>
      <c r="G1252">
        <v>75</v>
      </c>
      <c r="H1252">
        <v>579</v>
      </c>
      <c r="I1252" s="18">
        <f t="shared" si="423"/>
        <v>1075</v>
      </c>
      <c r="J1252" t="str">
        <f t="shared" si="424"/>
        <v>11</v>
      </c>
      <c r="K1252" t="str">
        <f t="shared" si="425"/>
        <v>J</v>
      </c>
      <c r="L1252" t="str">
        <f t="shared" si="426"/>
        <v>C</v>
      </c>
      <c r="M1252" t="str">
        <f t="shared" si="427"/>
        <v>01</v>
      </c>
      <c r="N1252" t="str">
        <f t="shared" si="428"/>
        <v>F</v>
      </c>
      <c r="O1252" s="8">
        <f>VLOOKUP(raw!M1252,master!$B$2:$D$17,3,FALSE)</f>
        <v>44778</v>
      </c>
      <c r="P1252">
        <f t="shared" si="429"/>
        <v>9</v>
      </c>
      <c r="Q1252">
        <f t="shared" si="430"/>
        <v>11</v>
      </c>
      <c r="R1252" s="209">
        <f t="shared" si="431"/>
        <v>44842.396574074075</v>
      </c>
      <c r="S1252">
        <f t="shared" si="432"/>
        <v>41</v>
      </c>
    </row>
    <row r="1253" spans="1:19">
      <c r="A1253" s="319">
        <v>44841.402384259258</v>
      </c>
      <c r="B1253" t="s">
        <v>186</v>
      </c>
      <c r="C1253">
        <v>60</v>
      </c>
      <c r="D1253">
        <v>1.0669999999999999</v>
      </c>
      <c r="E1253">
        <v>7.9000000000000001E-2</v>
      </c>
      <c r="F1253">
        <v>7.4</v>
      </c>
      <c r="G1253">
        <v>80</v>
      </c>
      <c r="H1253">
        <v>585</v>
      </c>
      <c r="I1253" s="18">
        <f t="shared" si="423"/>
        <v>1067</v>
      </c>
      <c r="J1253" t="str">
        <f t="shared" si="424"/>
        <v>10</v>
      </c>
      <c r="K1253" t="str">
        <f t="shared" si="425"/>
        <v>J</v>
      </c>
      <c r="L1253" t="str">
        <f t="shared" si="426"/>
        <v>C</v>
      </c>
      <c r="M1253" t="str">
        <f t="shared" si="427"/>
        <v>01</v>
      </c>
      <c r="N1253" t="str">
        <f t="shared" si="428"/>
        <v>F</v>
      </c>
      <c r="O1253" s="8">
        <f>VLOOKUP(raw!M1253,master!$B$2:$D$17,3,FALSE)</f>
        <v>44778</v>
      </c>
      <c r="P1253">
        <f t="shared" si="429"/>
        <v>9</v>
      </c>
      <c r="Q1253">
        <f t="shared" si="430"/>
        <v>10</v>
      </c>
      <c r="R1253" s="209">
        <f t="shared" si="431"/>
        <v>44842.402384259258</v>
      </c>
      <c r="S1253">
        <f t="shared" si="432"/>
        <v>41</v>
      </c>
    </row>
    <row r="1254" spans="1:19">
      <c r="A1254" s="319">
        <v>44841.408171296294</v>
      </c>
      <c r="B1254" t="s">
        <v>187</v>
      </c>
      <c r="C1254">
        <v>60</v>
      </c>
      <c r="D1254">
        <v>1.111</v>
      </c>
      <c r="E1254">
        <v>0.113</v>
      </c>
      <c r="F1254">
        <v>10.199999999999999</v>
      </c>
      <c r="G1254">
        <v>65</v>
      </c>
      <c r="H1254">
        <v>585</v>
      </c>
      <c r="I1254" s="18">
        <f t="shared" si="423"/>
        <v>1111</v>
      </c>
      <c r="J1254" t="str">
        <f t="shared" si="424"/>
        <v>09</v>
      </c>
      <c r="K1254" t="str">
        <f t="shared" si="425"/>
        <v>J</v>
      </c>
      <c r="L1254" t="str">
        <f t="shared" si="426"/>
        <v>C</v>
      </c>
      <c r="M1254" t="str">
        <f t="shared" si="427"/>
        <v>01</v>
      </c>
      <c r="N1254" t="str">
        <f t="shared" si="428"/>
        <v>F</v>
      </c>
      <c r="O1254" s="8">
        <f>VLOOKUP(raw!M1254,master!$B$2:$D$17,3,FALSE)</f>
        <v>44778</v>
      </c>
      <c r="P1254">
        <f t="shared" si="429"/>
        <v>9</v>
      </c>
      <c r="Q1254">
        <f t="shared" si="430"/>
        <v>9</v>
      </c>
      <c r="R1254" s="209">
        <f t="shared" si="431"/>
        <v>44842.408171296294</v>
      </c>
      <c r="S1254">
        <f t="shared" si="432"/>
        <v>41</v>
      </c>
    </row>
    <row r="1255" spans="1:19">
      <c r="A1255" s="319">
        <v>44841.414085648146</v>
      </c>
      <c r="B1255" t="s">
        <v>176</v>
      </c>
      <c r="C1255">
        <v>60</v>
      </c>
      <c r="D1255">
        <v>1.2030000000000001</v>
      </c>
      <c r="E1255">
        <v>9.7000000000000003E-2</v>
      </c>
      <c r="F1255">
        <v>8.1</v>
      </c>
      <c r="G1255">
        <v>81.7</v>
      </c>
      <c r="H1255">
        <v>508</v>
      </c>
      <c r="I1255" s="18">
        <f t="shared" si="423"/>
        <v>1203</v>
      </c>
      <c r="J1255" t="str">
        <f t="shared" si="424"/>
        <v>08</v>
      </c>
      <c r="K1255" t="str">
        <f t="shared" si="425"/>
        <v>J</v>
      </c>
      <c r="L1255" t="str">
        <f t="shared" si="426"/>
        <v>C</v>
      </c>
      <c r="M1255" t="str">
        <f t="shared" si="427"/>
        <v>01</v>
      </c>
      <c r="N1255" t="str">
        <f t="shared" si="428"/>
        <v>F</v>
      </c>
      <c r="O1255" s="8">
        <f>VLOOKUP(raw!M1255,master!$B$2:$D$17,3,FALSE)</f>
        <v>44778</v>
      </c>
      <c r="P1255">
        <f t="shared" si="429"/>
        <v>9</v>
      </c>
      <c r="Q1255">
        <f t="shared" si="430"/>
        <v>8</v>
      </c>
      <c r="R1255" s="209">
        <f t="shared" si="431"/>
        <v>44842.414085648146</v>
      </c>
      <c r="S1255">
        <f t="shared" si="432"/>
        <v>41</v>
      </c>
    </row>
    <row r="1256" spans="1:19">
      <c r="A1256" s="319">
        <v>44841.420636574076</v>
      </c>
      <c r="B1256" t="s">
        <v>175</v>
      </c>
      <c r="C1256">
        <v>60</v>
      </c>
      <c r="D1256">
        <v>1.1020000000000001</v>
      </c>
      <c r="E1256">
        <v>8.6999999999999994E-2</v>
      </c>
      <c r="F1256">
        <v>7.9</v>
      </c>
      <c r="G1256">
        <v>86.7</v>
      </c>
      <c r="H1256">
        <v>554</v>
      </c>
      <c r="I1256" s="18">
        <f t="shared" si="423"/>
        <v>1102</v>
      </c>
      <c r="J1256" t="str">
        <f t="shared" si="424"/>
        <v>07</v>
      </c>
      <c r="K1256" t="str">
        <f t="shared" si="425"/>
        <v>J</v>
      </c>
      <c r="L1256" t="str">
        <f t="shared" si="426"/>
        <v>C</v>
      </c>
      <c r="M1256" t="str">
        <f t="shared" si="427"/>
        <v>01</v>
      </c>
      <c r="N1256" t="str">
        <f t="shared" si="428"/>
        <v>F</v>
      </c>
      <c r="O1256" s="8">
        <f>VLOOKUP(raw!M1256,master!$B$2:$D$17,3,FALSE)</f>
        <v>44778</v>
      </c>
      <c r="P1256">
        <f t="shared" si="429"/>
        <v>9</v>
      </c>
      <c r="Q1256">
        <f t="shared" si="430"/>
        <v>7</v>
      </c>
      <c r="R1256" s="209">
        <f t="shared" si="431"/>
        <v>44842.420636574076</v>
      </c>
      <c r="S1256">
        <f t="shared" si="432"/>
        <v>41</v>
      </c>
    </row>
    <row r="1257" spans="1:19">
      <c r="A1257" s="319">
        <v>44841.427083333336</v>
      </c>
      <c r="B1257" t="s">
        <v>173</v>
      </c>
      <c r="C1257">
        <v>60</v>
      </c>
      <c r="D1257">
        <v>1.054</v>
      </c>
      <c r="E1257">
        <v>9.6000000000000002E-2</v>
      </c>
      <c r="F1257">
        <v>9.1</v>
      </c>
      <c r="G1257">
        <v>71.7</v>
      </c>
      <c r="H1257">
        <v>562</v>
      </c>
      <c r="I1257" s="18">
        <f t="shared" si="423"/>
        <v>1054</v>
      </c>
      <c r="J1257" t="str">
        <f t="shared" si="424"/>
        <v>06</v>
      </c>
      <c r="K1257" t="str">
        <f t="shared" si="425"/>
        <v>J</v>
      </c>
      <c r="L1257" t="str">
        <f t="shared" si="426"/>
        <v>C</v>
      </c>
      <c r="M1257" t="str">
        <f t="shared" si="427"/>
        <v>01</v>
      </c>
      <c r="N1257" t="str">
        <f t="shared" si="428"/>
        <v>F</v>
      </c>
      <c r="O1257" s="8">
        <f>VLOOKUP(raw!M1257,master!$B$2:$D$17,3,FALSE)</f>
        <v>44778</v>
      </c>
      <c r="P1257">
        <f t="shared" si="429"/>
        <v>9</v>
      </c>
      <c r="Q1257">
        <f t="shared" si="430"/>
        <v>6</v>
      </c>
      <c r="R1257" s="209">
        <f t="shared" si="431"/>
        <v>44842.427083333336</v>
      </c>
      <c r="S1257">
        <f t="shared" si="432"/>
        <v>41</v>
      </c>
    </row>
    <row r="1258" spans="1:19">
      <c r="A1258" s="319">
        <v>44841.432997685188</v>
      </c>
      <c r="B1258" t="s">
        <v>172</v>
      </c>
      <c r="C1258">
        <v>61</v>
      </c>
      <c r="D1258">
        <v>1.0349999999999999</v>
      </c>
      <c r="E1258">
        <v>0.10199999999999999</v>
      </c>
      <c r="F1258">
        <v>9.9</v>
      </c>
      <c r="G1258">
        <v>59</v>
      </c>
      <c r="H1258">
        <v>587</v>
      </c>
      <c r="I1258" s="18">
        <f t="shared" si="423"/>
        <v>1035</v>
      </c>
      <c r="J1258" t="str">
        <f t="shared" si="424"/>
        <v>05</v>
      </c>
      <c r="K1258" t="str">
        <f t="shared" si="425"/>
        <v>J</v>
      </c>
      <c r="L1258" t="str">
        <f t="shared" si="426"/>
        <v>C</v>
      </c>
      <c r="M1258" t="str">
        <f t="shared" si="427"/>
        <v>01</v>
      </c>
      <c r="N1258" t="str">
        <f t="shared" si="428"/>
        <v>F</v>
      </c>
      <c r="O1258" s="8">
        <f>VLOOKUP(raw!M1258,master!$B$2:$D$17,3,FALSE)</f>
        <v>44778</v>
      </c>
      <c r="P1258">
        <f t="shared" si="429"/>
        <v>9</v>
      </c>
      <c r="Q1258">
        <f t="shared" si="430"/>
        <v>5</v>
      </c>
      <c r="R1258" s="209">
        <f t="shared" si="431"/>
        <v>44842.432997685188</v>
      </c>
      <c r="S1258">
        <f t="shared" si="432"/>
        <v>41</v>
      </c>
    </row>
    <row r="1259" spans="1:19">
      <c r="A1259" s="319">
        <v>44841.438969907409</v>
      </c>
      <c r="B1259" t="s">
        <v>169</v>
      </c>
      <c r="C1259">
        <v>62</v>
      </c>
      <c r="D1259">
        <v>1.0620000000000001</v>
      </c>
      <c r="E1259">
        <v>0.09</v>
      </c>
      <c r="F1259">
        <v>8.5</v>
      </c>
      <c r="G1259">
        <v>75.8</v>
      </c>
      <c r="H1259">
        <v>506</v>
      </c>
      <c r="I1259" s="18">
        <f t="shared" si="423"/>
        <v>1062</v>
      </c>
      <c r="J1259" t="str">
        <f t="shared" si="424"/>
        <v>04</v>
      </c>
      <c r="K1259" t="str">
        <f t="shared" si="425"/>
        <v>J</v>
      </c>
      <c r="L1259" t="str">
        <f t="shared" si="426"/>
        <v>C</v>
      </c>
      <c r="M1259" t="str">
        <f t="shared" si="427"/>
        <v>01</v>
      </c>
      <c r="N1259" t="str">
        <f t="shared" si="428"/>
        <v>F</v>
      </c>
      <c r="O1259" s="8">
        <f>VLOOKUP(raw!M1259,master!$B$2:$D$17,3,FALSE)</f>
        <v>44778</v>
      </c>
      <c r="P1259">
        <f t="shared" si="429"/>
        <v>9</v>
      </c>
      <c r="Q1259">
        <f t="shared" si="430"/>
        <v>4</v>
      </c>
      <c r="R1259" s="209">
        <f t="shared" si="431"/>
        <v>44842.438969907409</v>
      </c>
      <c r="S1259">
        <f t="shared" si="432"/>
        <v>41</v>
      </c>
    </row>
    <row r="1260" spans="1:19">
      <c r="A1260" s="319">
        <v>44841.445474537039</v>
      </c>
      <c r="B1260" t="s">
        <v>168</v>
      </c>
      <c r="C1260">
        <v>60</v>
      </c>
      <c r="D1260">
        <v>1.125</v>
      </c>
      <c r="E1260">
        <v>8.2000000000000003E-2</v>
      </c>
      <c r="F1260">
        <v>7.3</v>
      </c>
      <c r="G1260">
        <v>86.7</v>
      </c>
      <c r="H1260">
        <v>541</v>
      </c>
      <c r="I1260" s="18">
        <f t="shared" si="423"/>
        <v>1125</v>
      </c>
      <c r="J1260" t="str">
        <f t="shared" si="424"/>
        <v>03</v>
      </c>
      <c r="K1260" t="str">
        <f t="shared" si="425"/>
        <v>J</v>
      </c>
      <c r="L1260" t="str">
        <f t="shared" si="426"/>
        <v>C</v>
      </c>
      <c r="M1260" t="str">
        <f t="shared" si="427"/>
        <v>01</v>
      </c>
      <c r="N1260" t="str">
        <f t="shared" si="428"/>
        <v>F</v>
      </c>
      <c r="O1260" s="8">
        <f>VLOOKUP(raw!M1260,master!$B$2:$D$17,3,FALSE)</f>
        <v>44778</v>
      </c>
      <c r="P1260">
        <f t="shared" si="429"/>
        <v>9</v>
      </c>
      <c r="Q1260">
        <f t="shared" si="430"/>
        <v>3</v>
      </c>
      <c r="R1260" s="209">
        <f t="shared" si="431"/>
        <v>44842.445474537039</v>
      </c>
      <c r="S1260">
        <f t="shared" si="432"/>
        <v>41</v>
      </c>
    </row>
    <row r="1261" spans="1:19">
      <c r="A1261" s="319">
        <v>44841.451863425929</v>
      </c>
      <c r="B1261" t="s">
        <v>167</v>
      </c>
      <c r="C1261">
        <v>60</v>
      </c>
      <c r="D1261">
        <v>1.069</v>
      </c>
      <c r="E1261">
        <v>7.9000000000000001E-2</v>
      </c>
      <c r="F1261">
        <v>7.4</v>
      </c>
      <c r="G1261">
        <v>86.7</v>
      </c>
      <c r="H1261">
        <v>522</v>
      </c>
      <c r="I1261" s="18">
        <f t="shared" si="423"/>
        <v>1069</v>
      </c>
      <c r="J1261" t="str">
        <f t="shared" si="424"/>
        <v>02</v>
      </c>
      <c r="K1261" t="str">
        <f t="shared" si="425"/>
        <v>J</v>
      </c>
      <c r="L1261" t="str">
        <f t="shared" si="426"/>
        <v>C</v>
      </c>
      <c r="M1261" t="str">
        <f t="shared" si="427"/>
        <v>01</v>
      </c>
      <c r="N1261" t="str">
        <f t="shared" si="428"/>
        <v>F</v>
      </c>
      <c r="O1261" s="8">
        <f>VLOOKUP(raw!M1261,master!$B$2:$D$17,3,FALSE)</f>
        <v>44778</v>
      </c>
      <c r="P1261">
        <f t="shared" si="429"/>
        <v>9</v>
      </c>
      <c r="Q1261">
        <f t="shared" si="430"/>
        <v>2</v>
      </c>
      <c r="R1261" s="209">
        <f t="shared" si="431"/>
        <v>44842.451863425929</v>
      </c>
      <c r="S1261">
        <f t="shared" si="432"/>
        <v>41</v>
      </c>
    </row>
    <row r="1262" spans="1:19">
      <c r="A1262" s="319">
        <v>44841.458148148151</v>
      </c>
      <c r="B1262" t="s">
        <v>166</v>
      </c>
      <c r="C1262">
        <v>60</v>
      </c>
      <c r="D1262">
        <v>1.036</v>
      </c>
      <c r="E1262">
        <v>7.0999999999999994E-2</v>
      </c>
      <c r="F1262">
        <v>6.9</v>
      </c>
      <c r="G1262">
        <v>85</v>
      </c>
      <c r="H1262">
        <v>567</v>
      </c>
      <c r="I1262" s="18">
        <f t="shared" si="423"/>
        <v>1036</v>
      </c>
      <c r="J1262" t="str">
        <f t="shared" si="424"/>
        <v>01</v>
      </c>
      <c r="K1262" t="str">
        <f t="shared" si="425"/>
        <v>J</v>
      </c>
      <c r="L1262" t="str">
        <f t="shared" si="426"/>
        <v>C</v>
      </c>
      <c r="M1262" t="str">
        <f t="shared" si="427"/>
        <v>01</v>
      </c>
      <c r="N1262" t="str">
        <f t="shared" si="428"/>
        <v>F</v>
      </c>
      <c r="O1262" s="8">
        <f>VLOOKUP(raw!M1262,master!$B$2:$D$17,3,FALSE)</f>
        <v>44778</v>
      </c>
      <c r="P1262">
        <f t="shared" si="429"/>
        <v>9</v>
      </c>
      <c r="Q1262">
        <f t="shared" si="430"/>
        <v>1</v>
      </c>
      <c r="R1262" s="209">
        <f t="shared" si="431"/>
        <v>44842.458148148151</v>
      </c>
      <c r="S1262">
        <f t="shared" si="432"/>
        <v>41</v>
      </c>
    </row>
    <row r="1263" spans="1:19">
      <c r="A1263" s="319">
        <v>44841.543912037036</v>
      </c>
      <c r="B1263" t="s">
        <v>188</v>
      </c>
      <c r="C1263">
        <v>20</v>
      </c>
      <c r="D1263">
        <v>1.522</v>
      </c>
      <c r="E1263">
        <v>0.192</v>
      </c>
      <c r="F1263">
        <v>12.6</v>
      </c>
      <c r="G1263">
        <v>60</v>
      </c>
      <c r="H1263">
        <v>360</v>
      </c>
      <c r="I1263" s="18">
        <f t="shared" si="423"/>
        <v>1522</v>
      </c>
      <c r="J1263" t="str">
        <f t="shared" si="424"/>
        <v>02</v>
      </c>
      <c r="K1263" t="str">
        <f t="shared" si="425"/>
        <v>J</v>
      </c>
      <c r="L1263" t="str">
        <f t="shared" si="426"/>
        <v>C</v>
      </c>
      <c r="M1263" t="str">
        <f t="shared" si="427"/>
        <v>02</v>
      </c>
      <c r="N1263" t="str">
        <f t="shared" si="428"/>
        <v>M</v>
      </c>
      <c r="O1263" s="8">
        <f>VLOOKUP(raw!M1263,master!$B$2:$D$17,3,FALSE)</f>
        <v>44778</v>
      </c>
      <c r="P1263">
        <f t="shared" si="429"/>
        <v>9</v>
      </c>
      <c r="Q1263">
        <f t="shared" si="430"/>
        <v>2</v>
      </c>
      <c r="R1263" s="209">
        <f t="shared" si="431"/>
        <v>44842.543912037036</v>
      </c>
      <c r="S1263">
        <f t="shared" si="432"/>
        <v>41</v>
      </c>
    </row>
    <row r="1264" spans="1:19">
      <c r="A1264" s="319">
        <v>44841.546932870369</v>
      </c>
      <c r="B1264" t="s">
        <v>189</v>
      </c>
      <c r="C1264">
        <v>20</v>
      </c>
      <c r="D1264">
        <v>1.6</v>
      </c>
      <c r="E1264">
        <v>0.11</v>
      </c>
      <c r="F1264">
        <v>6.9</v>
      </c>
      <c r="G1264">
        <v>90</v>
      </c>
      <c r="H1264">
        <v>490</v>
      </c>
      <c r="I1264" s="18">
        <f t="shared" si="423"/>
        <v>1600</v>
      </c>
      <c r="J1264" t="str">
        <f t="shared" si="424"/>
        <v>03</v>
      </c>
      <c r="K1264" t="str">
        <f t="shared" si="425"/>
        <v>J</v>
      </c>
      <c r="L1264" t="str">
        <f t="shared" si="426"/>
        <v>C</v>
      </c>
      <c r="M1264" t="str">
        <f t="shared" si="427"/>
        <v>02</v>
      </c>
      <c r="N1264" t="str">
        <f t="shared" si="428"/>
        <v>M</v>
      </c>
      <c r="O1264" s="8">
        <f>VLOOKUP(raw!M1264,master!$B$2:$D$17,3,FALSE)</f>
        <v>44778</v>
      </c>
      <c r="P1264">
        <f t="shared" si="429"/>
        <v>9</v>
      </c>
      <c r="Q1264">
        <f t="shared" si="430"/>
        <v>3</v>
      </c>
      <c r="R1264" s="209">
        <f t="shared" si="431"/>
        <v>44842.546932870369</v>
      </c>
      <c r="S1264">
        <f t="shared" si="432"/>
        <v>41</v>
      </c>
    </row>
    <row r="1265" spans="1:19">
      <c r="A1265" s="319">
        <v>44841.549583333333</v>
      </c>
      <c r="B1265" t="s">
        <v>190</v>
      </c>
      <c r="C1265">
        <v>20</v>
      </c>
      <c r="D1265">
        <v>1.6180000000000001</v>
      </c>
      <c r="E1265">
        <v>0.13</v>
      </c>
      <c r="F1265">
        <v>8</v>
      </c>
      <c r="G1265">
        <v>85</v>
      </c>
      <c r="H1265">
        <v>514</v>
      </c>
      <c r="I1265" s="18">
        <f t="shared" si="423"/>
        <v>1618</v>
      </c>
      <c r="J1265" t="str">
        <f t="shared" si="424"/>
        <v>04</v>
      </c>
      <c r="K1265" t="str">
        <f t="shared" si="425"/>
        <v>J</v>
      </c>
      <c r="L1265" t="str">
        <f t="shared" si="426"/>
        <v>C</v>
      </c>
      <c r="M1265" t="str">
        <f t="shared" si="427"/>
        <v>02</v>
      </c>
      <c r="N1265" t="str">
        <f t="shared" si="428"/>
        <v>M</v>
      </c>
      <c r="O1265" s="8">
        <f>VLOOKUP(raw!M1265,master!$B$2:$D$17,3,FALSE)</f>
        <v>44778</v>
      </c>
      <c r="P1265">
        <f t="shared" si="429"/>
        <v>9</v>
      </c>
      <c r="Q1265">
        <f t="shared" si="430"/>
        <v>4</v>
      </c>
      <c r="R1265" s="209">
        <f t="shared" si="431"/>
        <v>44842.549583333333</v>
      </c>
      <c r="S1265">
        <f t="shared" si="432"/>
        <v>41</v>
      </c>
    </row>
    <row r="1266" spans="1:19">
      <c r="A1266" s="319">
        <v>44841.552071759259</v>
      </c>
      <c r="B1266" t="s">
        <v>191</v>
      </c>
      <c r="C1266">
        <v>20</v>
      </c>
      <c r="D1266">
        <v>1.655</v>
      </c>
      <c r="E1266">
        <v>0.107</v>
      </c>
      <c r="F1266">
        <v>6.4</v>
      </c>
      <c r="G1266">
        <v>85</v>
      </c>
      <c r="H1266">
        <v>518</v>
      </c>
      <c r="I1266" s="18">
        <f t="shared" si="423"/>
        <v>1655</v>
      </c>
      <c r="J1266" t="str">
        <f t="shared" si="424"/>
        <v>05</v>
      </c>
      <c r="K1266" t="str">
        <f t="shared" si="425"/>
        <v>J</v>
      </c>
      <c r="L1266" t="str">
        <f t="shared" si="426"/>
        <v>C</v>
      </c>
      <c r="M1266" t="str">
        <f t="shared" si="427"/>
        <v>02</v>
      </c>
      <c r="N1266" t="str">
        <f t="shared" si="428"/>
        <v>M</v>
      </c>
      <c r="O1266" s="8">
        <f>VLOOKUP(raw!M1266,master!$B$2:$D$17,3,FALSE)</f>
        <v>44778</v>
      </c>
      <c r="P1266">
        <f t="shared" si="429"/>
        <v>9</v>
      </c>
      <c r="Q1266">
        <f t="shared" si="430"/>
        <v>5</v>
      </c>
      <c r="R1266" s="209">
        <f t="shared" si="431"/>
        <v>44842.552071759259</v>
      </c>
      <c r="S1266">
        <f t="shared" si="432"/>
        <v>41</v>
      </c>
    </row>
    <row r="1267" spans="1:19">
      <c r="A1267" s="319">
        <v>44841.554745370369</v>
      </c>
      <c r="B1267" t="s">
        <v>192</v>
      </c>
      <c r="C1267">
        <v>20</v>
      </c>
      <c r="D1267">
        <v>1.6120000000000001</v>
      </c>
      <c r="E1267">
        <v>0.20499999999999999</v>
      </c>
      <c r="F1267">
        <v>12.7</v>
      </c>
      <c r="G1267">
        <v>55</v>
      </c>
      <c r="H1267">
        <v>450</v>
      </c>
      <c r="I1267" s="18">
        <f t="shared" si="423"/>
        <v>1612</v>
      </c>
      <c r="J1267" t="str">
        <f t="shared" si="424"/>
        <v>06</v>
      </c>
      <c r="K1267" t="str">
        <f t="shared" si="425"/>
        <v>J</v>
      </c>
      <c r="L1267" t="str">
        <f t="shared" si="426"/>
        <v>C</v>
      </c>
      <c r="M1267" t="str">
        <f t="shared" si="427"/>
        <v>02</v>
      </c>
      <c r="N1267" t="str">
        <f t="shared" si="428"/>
        <v>M</v>
      </c>
      <c r="O1267" s="8">
        <f>VLOOKUP(raw!M1267,master!$B$2:$D$17,3,FALSE)</f>
        <v>44778</v>
      </c>
      <c r="P1267">
        <f t="shared" si="429"/>
        <v>9</v>
      </c>
      <c r="Q1267">
        <f t="shared" si="430"/>
        <v>6</v>
      </c>
      <c r="R1267" s="209">
        <f t="shared" si="431"/>
        <v>44842.554745370369</v>
      </c>
      <c r="S1267">
        <f t="shared" si="432"/>
        <v>41</v>
      </c>
    </row>
    <row r="1268" spans="1:19">
      <c r="A1268" s="319">
        <v>44841.557500000003</v>
      </c>
      <c r="B1268" t="s">
        <v>193</v>
      </c>
      <c r="C1268">
        <v>20</v>
      </c>
      <c r="D1268">
        <v>1.702</v>
      </c>
      <c r="E1268">
        <v>0.13300000000000001</v>
      </c>
      <c r="F1268">
        <v>7.8</v>
      </c>
      <c r="G1268">
        <v>90</v>
      </c>
      <c r="H1268">
        <v>480</v>
      </c>
      <c r="I1268" s="18">
        <f t="shared" si="423"/>
        <v>1702</v>
      </c>
      <c r="J1268" t="str">
        <f t="shared" si="424"/>
        <v>07</v>
      </c>
      <c r="K1268" t="str">
        <f t="shared" si="425"/>
        <v>J</v>
      </c>
      <c r="L1268" t="str">
        <f t="shared" si="426"/>
        <v>C</v>
      </c>
      <c r="M1268" t="str">
        <f t="shared" si="427"/>
        <v>02</v>
      </c>
      <c r="N1268" t="str">
        <f t="shared" si="428"/>
        <v>M</v>
      </c>
      <c r="O1268" s="8">
        <f>VLOOKUP(raw!M1268,master!$B$2:$D$17,3,FALSE)</f>
        <v>44778</v>
      </c>
      <c r="P1268">
        <f t="shared" si="429"/>
        <v>9</v>
      </c>
      <c r="Q1268">
        <f t="shared" si="430"/>
        <v>7</v>
      </c>
      <c r="R1268" s="209">
        <f t="shared" si="431"/>
        <v>44842.557500000003</v>
      </c>
      <c r="S1268">
        <f t="shared" si="432"/>
        <v>41</v>
      </c>
    </row>
    <row r="1269" spans="1:19">
      <c r="A1269" s="319">
        <v>44841.560949074075</v>
      </c>
      <c r="B1269" t="s">
        <v>194</v>
      </c>
      <c r="C1269">
        <v>60</v>
      </c>
      <c r="D1269">
        <v>1.04</v>
      </c>
      <c r="E1269">
        <v>8.3000000000000004E-2</v>
      </c>
      <c r="F1269">
        <v>8</v>
      </c>
      <c r="G1269">
        <v>85</v>
      </c>
      <c r="H1269">
        <v>605</v>
      </c>
      <c r="I1269" s="18">
        <f t="shared" si="423"/>
        <v>1040</v>
      </c>
      <c r="J1269" t="str">
        <f t="shared" si="424"/>
        <v>16</v>
      </c>
      <c r="K1269" t="str">
        <f t="shared" si="425"/>
        <v>J</v>
      </c>
      <c r="L1269" t="str">
        <f t="shared" si="426"/>
        <v>C</v>
      </c>
      <c r="M1269" t="str">
        <f t="shared" si="427"/>
        <v>02</v>
      </c>
      <c r="N1269" t="str">
        <f t="shared" si="428"/>
        <v>F</v>
      </c>
      <c r="O1269" s="8">
        <f>VLOOKUP(raw!M1269,master!$B$2:$D$17,3,FALSE)</f>
        <v>44778</v>
      </c>
      <c r="P1269">
        <f t="shared" si="429"/>
        <v>9</v>
      </c>
      <c r="Q1269">
        <f t="shared" si="430"/>
        <v>16</v>
      </c>
      <c r="R1269" s="209">
        <f t="shared" si="431"/>
        <v>44842.560949074075</v>
      </c>
      <c r="S1269">
        <f t="shared" si="432"/>
        <v>41</v>
      </c>
    </row>
    <row r="1270" spans="1:19">
      <c r="A1270" s="319">
        <v>44841.566851851851</v>
      </c>
      <c r="B1270" t="s">
        <v>195</v>
      </c>
      <c r="C1270">
        <v>60</v>
      </c>
      <c r="D1270">
        <v>1.028</v>
      </c>
      <c r="E1270">
        <v>7.2999999999999995E-2</v>
      </c>
      <c r="F1270">
        <v>7.1</v>
      </c>
      <c r="G1270">
        <v>83.3</v>
      </c>
      <c r="H1270">
        <v>564</v>
      </c>
      <c r="I1270" s="18">
        <f t="shared" si="423"/>
        <v>1028</v>
      </c>
      <c r="J1270" t="str">
        <f t="shared" si="424"/>
        <v>15</v>
      </c>
      <c r="K1270" t="str">
        <f t="shared" si="425"/>
        <v>J</v>
      </c>
      <c r="L1270" t="str">
        <f t="shared" si="426"/>
        <v>C</v>
      </c>
      <c r="M1270" t="str">
        <f t="shared" si="427"/>
        <v>02</v>
      </c>
      <c r="N1270" t="str">
        <f t="shared" si="428"/>
        <v>F</v>
      </c>
      <c r="O1270" s="8">
        <f>VLOOKUP(raw!M1270,master!$B$2:$D$17,3,FALSE)</f>
        <v>44778</v>
      </c>
      <c r="P1270">
        <f t="shared" si="429"/>
        <v>9</v>
      </c>
      <c r="Q1270">
        <f t="shared" si="430"/>
        <v>15</v>
      </c>
      <c r="R1270" s="209">
        <f t="shared" si="431"/>
        <v>44842.566851851851</v>
      </c>
      <c r="S1270">
        <f t="shared" si="432"/>
        <v>41</v>
      </c>
    </row>
    <row r="1271" spans="1:19">
      <c r="A1271" s="319">
        <v>44841.573067129626</v>
      </c>
      <c r="B1271" t="s">
        <v>196</v>
      </c>
      <c r="C1271">
        <v>60</v>
      </c>
      <c r="D1271">
        <v>1.012</v>
      </c>
      <c r="E1271">
        <v>7.3999999999999996E-2</v>
      </c>
      <c r="F1271">
        <v>7.3</v>
      </c>
      <c r="G1271">
        <v>85</v>
      </c>
      <c r="H1271">
        <v>567</v>
      </c>
      <c r="I1271" s="18">
        <f t="shared" si="423"/>
        <v>1012</v>
      </c>
      <c r="J1271" t="str">
        <f t="shared" si="424"/>
        <v>14</v>
      </c>
      <c r="K1271" t="str">
        <f t="shared" si="425"/>
        <v>J</v>
      </c>
      <c r="L1271" t="str">
        <f t="shared" si="426"/>
        <v>C</v>
      </c>
      <c r="M1271" t="str">
        <f t="shared" si="427"/>
        <v>02</v>
      </c>
      <c r="N1271" t="str">
        <f t="shared" si="428"/>
        <v>F</v>
      </c>
      <c r="O1271" s="8">
        <f>VLOOKUP(raw!M1271,master!$B$2:$D$17,3,FALSE)</f>
        <v>44778</v>
      </c>
      <c r="P1271">
        <f t="shared" si="429"/>
        <v>9</v>
      </c>
      <c r="Q1271">
        <f t="shared" si="430"/>
        <v>14</v>
      </c>
      <c r="R1271" s="209">
        <f t="shared" si="431"/>
        <v>44842.573067129626</v>
      </c>
      <c r="S1271">
        <f t="shared" si="432"/>
        <v>41</v>
      </c>
    </row>
    <row r="1272" spans="1:19">
      <c r="A1272" s="319">
        <v>44841.579189814816</v>
      </c>
      <c r="B1272" t="s">
        <v>197</v>
      </c>
      <c r="C1272">
        <v>61</v>
      </c>
      <c r="D1272">
        <v>1.069</v>
      </c>
      <c r="E1272">
        <v>7.5999999999999998E-2</v>
      </c>
      <c r="F1272">
        <v>7.1</v>
      </c>
      <c r="G1272">
        <v>83.6</v>
      </c>
      <c r="H1272">
        <v>613</v>
      </c>
      <c r="I1272" s="18">
        <f t="shared" si="423"/>
        <v>1069</v>
      </c>
      <c r="J1272" t="str">
        <f t="shared" si="424"/>
        <v>13</v>
      </c>
      <c r="K1272" t="str">
        <f t="shared" si="425"/>
        <v>J</v>
      </c>
      <c r="L1272" t="str">
        <f t="shared" si="426"/>
        <v>C</v>
      </c>
      <c r="M1272" t="str">
        <f t="shared" si="427"/>
        <v>02</v>
      </c>
      <c r="N1272" t="str">
        <f t="shared" si="428"/>
        <v>F</v>
      </c>
      <c r="O1272" s="8">
        <f>VLOOKUP(raw!M1272,master!$B$2:$D$17,3,FALSE)</f>
        <v>44778</v>
      </c>
      <c r="P1272">
        <f t="shared" si="429"/>
        <v>9</v>
      </c>
      <c r="Q1272">
        <f t="shared" si="430"/>
        <v>13</v>
      </c>
      <c r="R1272" s="209">
        <f t="shared" si="431"/>
        <v>44842.579189814816</v>
      </c>
      <c r="S1272">
        <f t="shared" si="432"/>
        <v>41</v>
      </c>
    </row>
    <row r="1273" spans="1:19">
      <c r="A1273" s="319">
        <v>44841.584965277776</v>
      </c>
      <c r="B1273" t="s">
        <v>198</v>
      </c>
      <c r="C1273">
        <v>60</v>
      </c>
      <c r="D1273">
        <v>1.024</v>
      </c>
      <c r="E1273">
        <v>7.5999999999999998E-2</v>
      </c>
      <c r="F1273">
        <v>7.4</v>
      </c>
      <c r="G1273">
        <v>85</v>
      </c>
      <c r="H1273">
        <v>576</v>
      </c>
      <c r="I1273" s="18">
        <f t="shared" si="423"/>
        <v>1024</v>
      </c>
      <c r="J1273" t="str">
        <f t="shared" si="424"/>
        <v>12</v>
      </c>
      <c r="K1273" t="str">
        <f t="shared" si="425"/>
        <v>J</v>
      </c>
      <c r="L1273" t="str">
        <f t="shared" si="426"/>
        <v>C</v>
      </c>
      <c r="M1273" t="str">
        <f t="shared" si="427"/>
        <v>02</v>
      </c>
      <c r="N1273" t="str">
        <f t="shared" si="428"/>
        <v>F</v>
      </c>
      <c r="O1273" s="8">
        <f>VLOOKUP(raw!M1273,master!$B$2:$D$17,3,FALSE)</f>
        <v>44778</v>
      </c>
      <c r="P1273">
        <f t="shared" si="429"/>
        <v>9</v>
      </c>
      <c r="Q1273">
        <f t="shared" si="430"/>
        <v>12</v>
      </c>
      <c r="R1273" s="209">
        <f t="shared" si="431"/>
        <v>44842.584965277776</v>
      </c>
      <c r="S1273">
        <f t="shared" si="432"/>
        <v>41</v>
      </c>
    </row>
    <row r="1274" spans="1:19">
      <c r="A1274" s="319">
        <v>44841.591006944444</v>
      </c>
      <c r="B1274" t="s">
        <v>199</v>
      </c>
      <c r="C1274">
        <v>60</v>
      </c>
      <c r="D1274">
        <v>1.0580000000000001</v>
      </c>
      <c r="E1274">
        <v>8.1000000000000003E-2</v>
      </c>
      <c r="F1274">
        <v>7.7</v>
      </c>
      <c r="G1274">
        <v>76.7</v>
      </c>
      <c r="H1274">
        <v>608</v>
      </c>
      <c r="I1274" s="18">
        <f t="shared" si="423"/>
        <v>1058</v>
      </c>
      <c r="J1274" t="str">
        <f t="shared" si="424"/>
        <v>11</v>
      </c>
      <c r="K1274" t="str">
        <f t="shared" si="425"/>
        <v>J</v>
      </c>
      <c r="L1274" t="str">
        <f t="shared" si="426"/>
        <v>C</v>
      </c>
      <c r="M1274" t="str">
        <f t="shared" si="427"/>
        <v>02</v>
      </c>
      <c r="N1274" t="str">
        <f t="shared" si="428"/>
        <v>F</v>
      </c>
      <c r="O1274" s="8">
        <f>VLOOKUP(raw!M1274,master!$B$2:$D$17,3,FALSE)</f>
        <v>44778</v>
      </c>
      <c r="P1274">
        <f t="shared" si="429"/>
        <v>9</v>
      </c>
      <c r="Q1274">
        <f t="shared" si="430"/>
        <v>11</v>
      </c>
      <c r="R1274" s="209">
        <f t="shared" si="431"/>
        <v>44842.591006944444</v>
      </c>
      <c r="S1274">
        <f t="shared" si="432"/>
        <v>41</v>
      </c>
    </row>
    <row r="1275" spans="1:19">
      <c r="A1275" s="319">
        <v>44841.597037037034</v>
      </c>
      <c r="B1275" t="s">
        <v>200</v>
      </c>
      <c r="C1275">
        <v>60</v>
      </c>
      <c r="D1275">
        <v>0.97499999999999998</v>
      </c>
      <c r="E1275">
        <v>7.6999999999999999E-2</v>
      </c>
      <c r="F1275">
        <v>7.9</v>
      </c>
      <c r="G1275">
        <v>76.7</v>
      </c>
      <c r="H1275">
        <v>550</v>
      </c>
      <c r="I1275" s="18">
        <f t="shared" si="423"/>
        <v>975</v>
      </c>
      <c r="J1275" t="str">
        <f t="shared" si="424"/>
        <v>10</v>
      </c>
      <c r="K1275" t="str">
        <f t="shared" si="425"/>
        <v>J</v>
      </c>
      <c r="L1275" t="str">
        <f t="shared" si="426"/>
        <v>C</v>
      </c>
      <c r="M1275" t="str">
        <f t="shared" si="427"/>
        <v>02</v>
      </c>
      <c r="N1275" t="str">
        <f t="shared" si="428"/>
        <v>F</v>
      </c>
      <c r="O1275" s="8">
        <f>VLOOKUP(raw!M1275,master!$B$2:$D$17,3,FALSE)</f>
        <v>44778</v>
      </c>
      <c r="P1275">
        <f t="shared" si="429"/>
        <v>9</v>
      </c>
      <c r="Q1275">
        <f t="shared" si="430"/>
        <v>10</v>
      </c>
      <c r="R1275" s="209">
        <f t="shared" si="431"/>
        <v>44842.597037037034</v>
      </c>
      <c r="S1275">
        <f t="shared" si="432"/>
        <v>41</v>
      </c>
    </row>
    <row r="1276" spans="1:19">
      <c r="A1276" s="319">
        <v>44841.602881944447</v>
      </c>
      <c r="B1276" t="s">
        <v>201</v>
      </c>
      <c r="C1276">
        <v>60</v>
      </c>
      <c r="D1276">
        <v>1.0009999999999999</v>
      </c>
      <c r="E1276">
        <v>0.08</v>
      </c>
      <c r="F1276">
        <v>7.9</v>
      </c>
      <c r="G1276">
        <v>80</v>
      </c>
      <c r="H1276">
        <v>567</v>
      </c>
      <c r="I1276" s="18">
        <f t="shared" si="423"/>
        <v>1000.9999999999999</v>
      </c>
      <c r="J1276" t="str">
        <f t="shared" si="424"/>
        <v>09</v>
      </c>
      <c r="K1276" t="str">
        <f t="shared" si="425"/>
        <v>J</v>
      </c>
      <c r="L1276" t="str">
        <f t="shared" si="426"/>
        <v>C</v>
      </c>
      <c r="M1276" t="str">
        <f t="shared" si="427"/>
        <v>02</v>
      </c>
      <c r="N1276" t="str">
        <f t="shared" si="428"/>
        <v>F</v>
      </c>
      <c r="O1276" s="8">
        <f>VLOOKUP(raw!M1276,master!$B$2:$D$17,3,FALSE)</f>
        <v>44778</v>
      </c>
      <c r="P1276">
        <f t="shared" si="429"/>
        <v>9</v>
      </c>
      <c r="Q1276">
        <f t="shared" si="430"/>
        <v>9</v>
      </c>
      <c r="R1276" s="209">
        <f t="shared" si="431"/>
        <v>44842.602881944447</v>
      </c>
      <c r="S1276">
        <f t="shared" si="432"/>
        <v>41</v>
      </c>
    </row>
    <row r="1277" spans="1:19">
      <c r="A1277" s="319">
        <v>44841.608657407407</v>
      </c>
      <c r="B1277" t="s">
        <v>202</v>
      </c>
      <c r="C1277">
        <v>60</v>
      </c>
      <c r="D1277">
        <v>1.1160000000000001</v>
      </c>
      <c r="E1277">
        <v>8.4000000000000005E-2</v>
      </c>
      <c r="F1277">
        <v>7.6</v>
      </c>
      <c r="G1277">
        <v>85</v>
      </c>
      <c r="H1277">
        <v>507</v>
      </c>
      <c r="I1277" s="18">
        <f t="shared" si="423"/>
        <v>1116</v>
      </c>
      <c r="J1277" t="str">
        <f t="shared" si="424"/>
        <v>08</v>
      </c>
      <c r="K1277" t="str">
        <f t="shared" si="425"/>
        <v>J</v>
      </c>
      <c r="L1277" t="str">
        <f t="shared" si="426"/>
        <v>C</v>
      </c>
      <c r="M1277" t="str">
        <f t="shared" si="427"/>
        <v>02</v>
      </c>
      <c r="N1277" t="str">
        <f t="shared" si="428"/>
        <v>F</v>
      </c>
      <c r="O1277" s="8">
        <f>VLOOKUP(raw!M1277,master!$B$2:$D$17,3,FALSE)</f>
        <v>44778</v>
      </c>
      <c r="P1277">
        <f t="shared" si="429"/>
        <v>9</v>
      </c>
      <c r="Q1277">
        <f t="shared" si="430"/>
        <v>8</v>
      </c>
      <c r="R1277" s="209">
        <f t="shared" si="431"/>
        <v>44842.608657407407</v>
      </c>
      <c r="S1277">
        <f t="shared" si="432"/>
        <v>41</v>
      </c>
    </row>
    <row r="1278" spans="1:19">
      <c r="A1278" s="319">
        <v>44841.615335648145</v>
      </c>
      <c r="B1278" t="s">
        <v>203</v>
      </c>
      <c r="C1278">
        <v>60</v>
      </c>
      <c r="D1278">
        <v>1.073</v>
      </c>
      <c r="E1278">
        <v>8.3000000000000004E-2</v>
      </c>
      <c r="F1278">
        <v>7.7</v>
      </c>
      <c r="G1278">
        <v>76.7</v>
      </c>
      <c r="H1278">
        <v>547</v>
      </c>
      <c r="I1278" s="18">
        <f t="shared" si="423"/>
        <v>1073</v>
      </c>
      <c r="J1278" t="str">
        <f t="shared" si="424"/>
        <v>07</v>
      </c>
      <c r="K1278" t="str">
        <f t="shared" si="425"/>
        <v>J</v>
      </c>
      <c r="L1278" t="str">
        <f t="shared" si="426"/>
        <v>C</v>
      </c>
      <c r="M1278" t="str">
        <f t="shared" si="427"/>
        <v>02</v>
      </c>
      <c r="N1278" t="str">
        <f t="shared" si="428"/>
        <v>F</v>
      </c>
      <c r="O1278" s="8">
        <f>VLOOKUP(raw!M1278,master!$B$2:$D$17,3,FALSE)</f>
        <v>44778</v>
      </c>
      <c r="P1278">
        <f t="shared" si="429"/>
        <v>9</v>
      </c>
      <c r="Q1278">
        <f t="shared" si="430"/>
        <v>7</v>
      </c>
      <c r="R1278" s="209">
        <f t="shared" si="431"/>
        <v>44842.615335648145</v>
      </c>
      <c r="S1278">
        <f t="shared" si="432"/>
        <v>41</v>
      </c>
    </row>
    <row r="1279" spans="1:19">
      <c r="A1279" s="319">
        <v>44841.621516203704</v>
      </c>
      <c r="B1279" t="s">
        <v>204</v>
      </c>
      <c r="C1279">
        <v>60</v>
      </c>
      <c r="D1279">
        <v>1.0309999999999999</v>
      </c>
      <c r="E1279">
        <v>9.6000000000000002E-2</v>
      </c>
      <c r="F1279">
        <v>9.3000000000000007</v>
      </c>
      <c r="G1279">
        <v>71.7</v>
      </c>
      <c r="H1279">
        <v>557</v>
      </c>
      <c r="I1279" s="18">
        <f t="shared" si="423"/>
        <v>1031</v>
      </c>
      <c r="J1279" t="str">
        <f t="shared" si="424"/>
        <v>06</v>
      </c>
      <c r="K1279" t="str">
        <f t="shared" si="425"/>
        <v>J</v>
      </c>
      <c r="L1279" t="str">
        <f t="shared" si="426"/>
        <v>C</v>
      </c>
      <c r="M1279" t="str">
        <f t="shared" si="427"/>
        <v>02</v>
      </c>
      <c r="N1279" t="str">
        <f t="shared" si="428"/>
        <v>F</v>
      </c>
      <c r="O1279" s="8">
        <f>VLOOKUP(raw!M1279,master!$B$2:$D$17,3,FALSE)</f>
        <v>44778</v>
      </c>
      <c r="P1279">
        <f t="shared" si="429"/>
        <v>9</v>
      </c>
      <c r="Q1279">
        <f t="shared" si="430"/>
        <v>6</v>
      </c>
      <c r="R1279" s="209">
        <f t="shared" si="431"/>
        <v>44842.621516203704</v>
      </c>
      <c r="S1279">
        <f t="shared" si="432"/>
        <v>41</v>
      </c>
    </row>
    <row r="1280" spans="1:19">
      <c r="A1280" s="319">
        <v>44841.627581018518</v>
      </c>
      <c r="B1280" t="s">
        <v>205</v>
      </c>
      <c r="C1280">
        <v>60</v>
      </c>
      <c r="D1280">
        <v>0.93300000000000005</v>
      </c>
      <c r="E1280">
        <v>8.6999999999999994E-2</v>
      </c>
      <c r="F1280">
        <v>9.3000000000000007</v>
      </c>
      <c r="G1280">
        <v>75</v>
      </c>
      <c r="H1280">
        <v>593</v>
      </c>
      <c r="I1280" s="18">
        <f t="shared" si="423"/>
        <v>933</v>
      </c>
      <c r="J1280" t="str">
        <f t="shared" si="424"/>
        <v>05</v>
      </c>
      <c r="K1280" t="str">
        <f t="shared" si="425"/>
        <v>J</v>
      </c>
      <c r="L1280" t="str">
        <f t="shared" si="426"/>
        <v>C</v>
      </c>
      <c r="M1280" t="str">
        <f t="shared" si="427"/>
        <v>02</v>
      </c>
      <c r="N1280" t="str">
        <f t="shared" si="428"/>
        <v>F</v>
      </c>
      <c r="O1280" s="8">
        <f>VLOOKUP(raw!M1280,master!$B$2:$D$17,3,FALSE)</f>
        <v>44778</v>
      </c>
      <c r="P1280">
        <f t="shared" si="429"/>
        <v>9</v>
      </c>
      <c r="Q1280">
        <f t="shared" si="430"/>
        <v>5</v>
      </c>
      <c r="R1280" s="209">
        <f t="shared" si="431"/>
        <v>44842.627581018518</v>
      </c>
      <c r="S1280">
        <f t="shared" si="432"/>
        <v>41</v>
      </c>
    </row>
    <row r="1281" spans="1:19">
      <c r="A1281" s="319">
        <v>44841.633391203701</v>
      </c>
      <c r="B1281" t="s">
        <v>206</v>
      </c>
      <c r="C1281">
        <v>59</v>
      </c>
      <c r="D1281">
        <v>0.96599999999999997</v>
      </c>
      <c r="E1281">
        <v>9.9000000000000005E-2</v>
      </c>
      <c r="F1281">
        <v>10.3</v>
      </c>
      <c r="G1281">
        <v>74.599999999999994</v>
      </c>
      <c r="H1281">
        <v>566</v>
      </c>
      <c r="I1281" s="18">
        <f t="shared" si="423"/>
        <v>966</v>
      </c>
      <c r="J1281" t="str">
        <f t="shared" si="424"/>
        <v>04</v>
      </c>
      <c r="K1281" t="str">
        <f t="shared" si="425"/>
        <v>J</v>
      </c>
      <c r="L1281" t="str">
        <f t="shared" si="426"/>
        <v>C</v>
      </c>
      <c r="M1281" t="str">
        <f t="shared" si="427"/>
        <v>02</v>
      </c>
      <c r="N1281" t="str">
        <f t="shared" si="428"/>
        <v>F</v>
      </c>
      <c r="O1281" s="8">
        <f>VLOOKUP(raw!M1281,master!$B$2:$D$17,3,FALSE)</f>
        <v>44778</v>
      </c>
      <c r="P1281">
        <f t="shared" si="429"/>
        <v>9</v>
      </c>
      <c r="Q1281">
        <f t="shared" si="430"/>
        <v>4</v>
      </c>
      <c r="R1281" s="209">
        <f t="shared" si="431"/>
        <v>44842.633391203701</v>
      </c>
      <c r="S1281">
        <f t="shared" si="432"/>
        <v>41</v>
      </c>
    </row>
    <row r="1282" spans="1:19">
      <c r="A1282" s="319">
        <v>44841.639155092591</v>
      </c>
      <c r="B1282" t="s">
        <v>207</v>
      </c>
      <c r="C1282">
        <v>60</v>
      </c>
      <c r="D1282">
        <v>1.081</v>
      </c>
      <c r="E1282">
        <v>0.128</v>
      </c>
      <c r="F1282">
        <v>11.9</v>
      </c>
      <c r="G1282">
        <v>61.7</v>
      </c>
      <c r="H1282">
        <v>561</v>
      </c>
      <c r="I1282" s="18">
        <f t="shared" si="423"/>
        <v>1081</v>
      </c>
      <c r="J1282" t="str">
        <f t="shared" si="424"/>
        <v>03</v>
      </c>
      <c r="K1282" t="str">
        <f t="shared" si="425"/>
        <v>J</v>
      </c>
      <c r="L1282" t="str">
        <f t="shared" si="426"/>
        <v>C</v>
      </c>
      <c r="M1282" t="str">
        <f t="shared" si="427"/>
        <v>02</v>
      </c>
      <c r="N1282" t="str">
        <f t="shared" si="428"/>
        <v>F</v>
      </c>
      <c r="O1282" s="8">
        <f>VLOOKUP(raw!M1282,master!$B$2:$D$17,3,FALSE)</f>
        <v>44778</v>
      </c>
      <c r="P1282">
        <f t="shared" si="429"/>
        <v>9</v>
      </c>
      <c r="Q1282">
        <f t="shared" si="430"/>
        <v>3</v>
      </c>
      <c r="R1282" s="209">
        <f t="shared" si="431"/>
        <v>44842.639155092591</v>
      </c>
      <c r="S1282">
        <f t="shared" si="432"/>
        <v>41</v>
      </c>
    </row>
    <row r="1283" spans="1:19">
      <c r="A1283" s="319">
        <v>44841.645289351851</v>
      </c>
      <c r="B1283" t="s">
        <v>208</v>
      </c>
      <c r="C1283">
        <v>60</v>
      </c>
      <c r="D1283">
        <v>0.998</v>
      </c>
      <c r="E1283">
        <v>8.5999999999999993E-2</v>
      </c>
      <c r="F1283">
        <v>8.6999999999999993</v>
      </c>
      <c r="G1283">
        <v>75</v>
      </c>
      <c r="H1283">
        <v>548</v>
      </c>
      <c r="I1283" s="18">
        <f t="shared" si="423"/>
        <v>998</v>
      </c>
      <c r="J1283" t="str">
        <f t="shared" si="424"/>
        <v>02</v>
      </c>
      <c r="K1283" t="str">
        <f t="shared" si="425"/>
        <v>J</v>
      </c>
      <c r="L1283" t="str">
        <f t="shared" si="426"/>
        <v>C</v>
      </c>
      <c r="M1283" t="str">
        <f t="shared" si="427"/>
        <v>02</v>
      </c>
      <c r="N1283" t="str">
        <f t="shared" si="428"/>
        <v>F</v>
      </c>
      <c r="O1283" s="8">
        <f>VLOOKUP(raw!M1283,master!$B$2:$D$17,3,FALSE)</f>
        <v>44778</v>
      </c>
      <c r="P1283">
        <f t="shared" si="429"/>
        <v>9</v>
      </c>
      <c r="Q1283">
        <f t="shared" si="430"/>
        <v>2</v>
      </c>
      <c r="R1283" s="209">
        <f t="shared" si="431"/>
        <v>44842.645289351851</v>
      </c>
      <c r="S1283">
        <f t="shared" si="432"/>
        <v>41</v>
      </c>
    </row>
    <row r="1284" spans="1:19">
      <c r="A1284" s="319">
        <v>44841.651296296295</v>
      </c>
      <c r="B1284" t="s">
        <v>209</v>
      </c>
      <c r="C1284">
        <v>60</v>
      </c>
      <c r="D1284">
        <v>1.036</v>
      </c>
      <c r="E1284">
        <v>0.08</v>
      </c>
      <c r="F1284">
        <v>7.7</v>
      </c>
      <c r="G1284">
        <v>80</v>
      </c>
      <c r="H1284">
        <v>581</v>
      </c>
      <c r="I1284" s="18">
        <f t="shared" si="423"/>
        <v>1036</v>
      </c>
      <c r="J1284" t="str">
        <f t="shared" si="424"/>
        <v>01</v>
      </c>
      <c r="K1284" t="str">
        <f t="shared" si="425"/>
        <v>J</v>
      </c>
      <c r="L1284" t="str">
        <f t="shared" si="426"/>
        <v>C</v>
      </c>
      <c r="M1284" t="str">
        <f t="shared" si="427"/>
        <v>02</v>
      </c>
      <c r="N1284" t="str">
        <f t="shared" si="428"/>
        <v>F</v>
      </c>
      <c r="O1284" s="8">
        <f>VLOOKUP(raw!M1284,master!$B$2:$D$17,3,FALSE)</f>
        <v>44778</v>
      </c>
      <c r="P1284">
        <f t="shared" si="429"/>
        <v>9</v>
      </c>
      <c r="Q1284">
        <f t="shared" si="430"/>
        <v>1</v>
      </c>
      <c r="R1284" s="209">
        <f t="shared" si="431"/>
        <v>44842.651296296295</v>
      </c>
      <c r="S1284">
        <f t="shared" si="432"/>
        <v>41</v>
      </c>
    </row>
    <row r="1285" spans="1:19">
      <c r="A1285" s="319">
        <v>44841.548275462963</v>
      </c>
      <c r="B1285" t="s">
        <v>275</v>
      </c>
      <c r="C1285">
        <v>20</v>
      </c>
      <c r="D1285">
        <v>1.375</v>
      </c>
      <c r="E1285">
        <v>0.14399999999999999</v>
      </c>
      <c r="F1285">
        <v>10.5</v>
      </c>
      <c r="G1285">
        <v>80</v>
      </c>
      <c r="H1285">
        <v>444</v>
      </c>
      <c r="I1285" s="18">
        <f t="shared" ref="I1285:I1348" si="433">D1285*1000</f>
        <v>1375</v>
      </c>
      <c r="J1285" t="str">
        <f t="shared" ref="J1285:J1348" si="434">RIGHT(B1285,2)</f>
        <v>02</v>
      </c>
      <c r="K1285" t="str">
        <f t="shared" ref="K1285:K1348" si="435">LEFT(B1285,1)</f>
        <v>J</v>
      </c>
      <c r="L1285" t="str">
        <f t="shared" ref="L1285:L1348" si="436">MID(B1285,2,1)</f>
        <v>C</v>
      </c>
      <c r="M1285" t="str">
        <f t="shared" ref="M1285:M1348" si="437">MID(B1285,3,2)</f>
        <v>06</v>
      </c>
      <c r="N1285" t="str">
        <f t="shared" ref="N1285:N1348" si="438">MID(B1285,5,1)</f>
        <v>M</v>
      </c>
      <c r="O1285" s="8">
        <f>VLOOKUP(raw!M1285,master!$B$2:$D$17,3,FALSE)</f>
        <v>44785</v>
      </c>
      <c r="P1285">
        <f t="shared" ref="P1285:P1348" si="439">INT((A1285-O1285)/7)</f>
        <v>8</v>
      </c>
      <c r="Q1285">
        <f t="shared" ref="Q1285:Q1348" si="440">VALUE(J1285)</f>
        <v>2</v>
      </c>
      <c r="R1285" s="209">
        <f t="shared" ref="R1285:R1348" si="441">A1285-WEEKDAY(A1285)+7</f>
        <v>44842.548275462963</v>
      </c>
      <c r="S1285">
        <f t="shared" ref="S1285:S1348" si="442">WEEKNUM(R1285)</f>
        <v>41</v>
      </c>
    </row>
    <row r="1286" spans="1:19">
      <c r="A1286" s="319">
        <v>44841.55059027778</v>
      </c>
      <c r="B1286" t="s">
        <v>274</v>
      </c>
      <c r="C1286">
        <v>20</v>
      </c>
      <c r="D1286">
        <v>1.2929999999999999</v>
      </c>
      <c r="E1286">
        <v>0.1</v>
      </c>
      <c r="F1286">
        <v>7.7</v>
      </c>
      <c r="G1286">
        <v>70</v>
      </c>
      <c r="H1286">
        <v>483</v>
      </c>
      <c r="I1286" s="18">
        <f t="shared" si="433"/>
        <v>1293</v>
      </c>
      <c r="J1286" t="str">
        <f t="shared" si="434"/>
        <v>03</v>
      </c>
      <c r="K1286" t="str">
        <f t="shared" si="435"/>
        <v>J</v>
      </c>
      <c r="L1286" t="str">
        <f t="shared" si="436"/>
        <v>C</v>
      </c>
      <c r="M1286" t="str">
        <f t="shared" si="437"/>
        <v>06</v>
      </c>
      <c r="N1286" t="str">
        <f t="shared" si="438"/>
        <v>M</v>
      </c>
      <c r="O1286" s="8">
        <f>VLOOKUP(raw!M1286,master!$B$2:$D$17,3,FALSE)</f>
        <v>44785</v>
      </c>
      <c r="P1286">
        <f t="shared" si="439"/>
        <v>8</v>
      </c>
      <c r="Q1286">
        <f t="shared" si="440"/>
        <v>3</v>
      </c>
      <c r="R1286" s="209">
        <f t="shared" si="441"/>
        <v>44842.55059027778</v>
      </c>
      <c r="S1286">
        <f t="shared" si="442"/>
        <v>41</v>
      </c>
    </row>
    <row r="1287" spans="1:19">
      <c r="A1287" s="319">
        <v>44841.552731481483</v>
      </c>
      <c r="B1287" t="s">
        <v>273</v>
      </c>
      <c r="C1287">
        <v>20</v>
      </c>
      <c r="D1287">
        <v>1.405</v>
      </c>
      <c r="E1287">
        <v>0.123</v>
      </c>
      <c r="F1287">
        <v>8.8000000000000007</v>
      </c>
      <c r="G1287">
        <v>75</v>
      </c>
      <c r="H1287">
        <v>490</v>
      </c>
      <c r="I1287" s="18">
        <f t="shared" si="433"/>
        <v>1405</v>
      </c>
      <c r="J1287" t="str">
        <f t="shared" si="434"/>
        <v>04</v>
      </c>
      <c r="K1287" t="str">
        <f t="shared" si="435"/>
        <v>J</v>
      </c>
      <c r="L1287" t="str">
        <f t="shared" si="436"/>
        <v>C</v>
      </c>
      <c r="M1287" t="str">
        <f t="shared" si="437"/>
        <v>06</v>
      </c>
      <c r="N1287" t="str">
        <f t="shared" si="438"/>
        <v>M</v>
      </c>
      <c r="O1287" s="8">
        <f>VLOOKUP(raw!M1287,master!$B$2:$D$17,3,FALSE)</f>
        <v>44785</v>
      </c>
      <c r="P1287">
        <f t="shared" si="439"/>
        <v>8</v>
      </c>
      <c r="Q1287">
        <f t="shared" si="440"/>
        <v>4</v>
      </c>
      <c r="R1287" s="209">
        <f t="shared" si="441"/>
        <v>44842.552731481483</v>
      </c>
      <c r="S1287">
        <f t="shared" si="442"/>
        <v>41</v>
      </c>
    </row>
    <row r="1288" spans="1:19">
      <c r="A1288" s="319">
        <v>44841.5549537037</v>
      </c>
      <c r="B1288" t="s">
        <v>272</v>
      </c>
      <c r="C1288">
        <v>20</v>
      </c>
      <c r="D1288">
        <v>1.4219999999999999</v>
      </c>
      <c r="E1288">
        <v>0.125</v>
      </c>
      <c r="F1288">
        <v>8.8000000000000007</v>
      </c>
      <c r="G1288">
        <v>75</v>
      </c>
      <c r="H1288">
        <v>465</v>
      </c>
      <c r="I1288" s="18">
        <f t="shared" si="433"/>
        <v>1422</v>
      </c>
      <c r="J1288" t="str">
        <f t="shared" si="434"/>
        <v>05</v>
      </c>
      <c r="K1288" t="str">
        <f t="shared" si="435"/>
        <v>J</v>
      </c>
      <c r="L1288" t="str">
        <f t="shared" si="436"/>
        <v>C</v>
      </c>
      <c r="M1288" t="str">
        <f t="shared" si="437"/>
        <v>06</v>
      </c>
      <c r="N1288" t="str">
        <f t="shared" si="438"/>
        <v>M</v>
      </c>
      <c r="O1288" s="8">
        <f>VLOOKUP(raw!M1288,master!$B$2:$D$17,3,FALSE)</f>
        <v>44785</v>
      </c>
      <c r="P1288">
        <f t="shared" si="439"/>
        <v>8</v>
      </c>
      <c r="Q1288">
        <f t="shared" si="440"/>
        <v>5</v>
      </c>
      <c r="R1288" s="209">
        <f t="shared" si="441"/>
        <v>44842.5549537037</v>
      </c>
      <c r="S1288">
        <f t="shared" si="442"/>
        <v>41</v>
      </c>
    </row>
    <row r="1289" spans="1:19">
      <c r="A1289" s="319">
        <v>44841.557245370372</v>
      </c>
      <c r="B1289" t="s">
        <v>271</v>
      </c>
      <c r="C1289">
        <v>20</v>
      </c>
      <c r="D1289">
        <v>1.4390000000000001</v>
      </c>
      <c r="E1289">
        <v>0.14000000000000001</v>
      </c>
      <c r="F1289">
        <v>9.6999999999999993</v>
      </c>
      <c r="G1289">
        <v>70</v>
      </c>
      <c r="H1289">
        <v>471</v>
      </c>
      <c r="I1289" s="18">
        <f t="shared" si="433"/>
        <v>1439</v>
      </c>
      <c r="J1289" t="str">
        <f t="shared" si="434"/>
        <v>06</v>
      </c>
      <c r="K1289" t="str">
        <f t="shared" si="435"/>
        <v>J</v>
      </c>
      <c r="L1289" t="str">
        <f t="shared" si="436"/>
        <v>C</v>
      </c>
      <c r="M1289" t="str">
        <f t="shared" si="437"/>
        <v>06</v>
      </c>
      <c r="N1289" t="str">
        <f t="shared" si="438"/>
        <v>M</v>
      </c>
      <c r="O1289" s="8">
        <f>VLOOKUP(raw!M1289,master!$B$2:$D$17,3,FALSE)</f>
        <v>44785</v>
      </c>
      <c r="P1289">
        <f t="shared" si="439"/>
        <v>8</v>
      </c>
      <c r="Q1289">
        <f t="shared" si="440"/>
        <v>6</v>
      </c>
      <c r="R1289" s="209">
        <f t="shared" si="441"/>
        <v>44842.557245370372</v>
      </c>
      <c r="S1289">
        <f t="shared" si="442"/>
        <v>41</v>
      </c>
    </row>
    <row r="1290" spans="1:19">
      <c r="A1290" s="319">
        <v>44841.559479166666</v>
      </c>
      <c r="B1290" t="s">
        <v>270</v>
      </c>
      <c r="C1290">
        <v>20</v>
      </c>
      <c r="D1290">
        <v>1.397</v>
      </c>
      <c r="E1290">
        <v>8.8999999999999996E-2</v>
      </c>
      <c r="F1290">
        <v>6.4</v>
      </c>
      <c r="G1290">
        <v>95</v>
      </c>
      <c r="H1290">
        <v>459</v>
      </c>
      <c r="I1290" s="18">
        <f t="shared" si="433"/>
        <v>1397</v>
      </c>
      <c r="J1290" t="str">
        <f t="shared" si="434"/>
        <v>07</v>
      </c>
      <c r="K1290" t="str">
        <f t="shared" si="435"/>
        <v>J</v>
      </c>
      <c r="L1290" t="str">
        <f t="shared" si="436"/>
        <v>C</v>
      </c>
      <c r="M1290" t="str">
        <f t="shared" si="437"/>
        <v>06</v>
      </c>
      <c r="N1290" t="str">
        <f t="shared" si="438"/>
        <v>M</v>
      </c>
      <c r="O1290" s="8">
        <f>VLOOKUP(raw!M1290,master!$B$2:$D$17,3,FALSE)</f>
        <v>44785</v>
      </c>
      <c r="P1290">
        <f t="shared" si="439"/>
        <v>8</v>
      </c>
      <c r="Q1290">
        <f t="shared" si="440"/>
        <v>7</v>
      </c>
      <c r="R1290" s="209">
        <f t="shared" si="441"/>
        <v>44842.559479166666</v>
      </c>
      <c r="S1290">
        <f t="shared" si="442"/>
        <v>41</v>
      </c>
    </row>
    <row r="1291" spans="1:19">
      <c r="A1291" s="319">
        <v>44841.562361111108</v>
      </c>
      <c r="B1291" t="s">
        <v>265</v>
      </c>
      <c r="C1291">
        <v>63</v>
      </c>
      <c r="D1291">
        <v>0.93500000000000005</v>
      </c>
      <c r="E1291">
        <v>8.4000000000000005E-2</v>
      </c>
      <c r="F1291">
        <v>8.9</v>
      </c>
      <c r="G1291">
        <v>77.8</v>
      </c>
      <c r="H1291">
        <v>492</v>
      </c>
      <c r="I1291" s="18">
        <f t="shared" si="433"/>
        <v>935</v>
      </c>
      <c r="J1291" t="str">
        <f t="shared" si="434"/>
        <v>13</v>
      </c>
      <c r="K1291" t="str">
        <f t="shared" si="435"/>
        <v>J</v>
      </c>
      <c r="L1291" t="str">
        <f t="shared" si="436"/>
        <v>C</v>
      </c>
      <c r="M1291" t="str">
        <f t="shared" si="437"/>
        <v>06</v>
      </c>
      <c r="N1291" t="str">
        <f t="shared" si="438"/>
        <v>F</v>
      </c>
      <c r="O1291" s="8">
        <f>VLOOKUP(raw!M1291,master!$B$2:$D$17,3,FALSE)</f>
        <v>44785</v>
      </c>
      <c r="P1291">
        <f t="shared" si="439"/>
        <v>8</v>
      </c>
      <c r="Q1291">
        <f t="shared" si="440"/>
        <v>13</v>
      </c>
      <c r="R1291" s="209">
        <f t="shared" si="441"/>
        <v>44842.562361111108</v>
      </c>
      <c r="S1291">
        <f t="shared" si="442"/>
        <v>41</v>
      </c>
    </row>
    <row r="1292" spans="1:19">
      <c r="A1292" s="319">
        <v>44841.569143518522</v>
      </c>
      <c r="B1292" t="s">
        <v>266</v>
      </c>
      <c r="C1292">
        <v>60</v>
      </c>
      <c r="D1292">
        <v>0.94499999999999995</v>
      </c>
      <c r="E1292">
        <v>7.5999999999999998E-2</v>
      </c>
      <c r="F1292">
        <v>8.1</v>
      </c>
      <c r="G1292">
        <v>75</v>
      </c>
      <c r="H1292">
        <v>482</v>
      </c>
      <c r="I1292" s="18">
        <f t="shared" si="433"/>
        <v>945</v>
      </c>
      <c r="J1292" t="str">
        <f t="shared" si="434"/>
        <v>14</v>
      </c>
      <c r="K1292" t="str">
        <f t="shared" si="435"/>
        <v>J</v>
      </c>
      <c r="L1292" t="str">
        <f t="shared" si="436"/>
        <v>C</v>
      </c>
      <c r="M1292" t="str">
        <f t="shared" si="437"/>
        <v>06</v>
      </c>
      <c r="N1292" t="str">
        <f t="shared" si="438"/>
        <v>F</v>
      </c>
      <c r="O1292" s="8">
        <f>VLOOKUP(raw!M1292,master!$B$2:$D$17,3,FALSE)</f>
        <v>44785</v>
      </c>
      <c r="P1292">
        <f t="shared" si="439"/>
        <v>8</v>
      </c>
      <c r="Q1292">
        <f t="shared" si="440"/>
        <v>14</v>
      </c>
      <c r="R1292" s="209">
        <f t="shared" si="441"/>
        <v>44842.569143518522</v>
      </c>
      <c r="S1292">
        <f t="shared" si="442"/>
        <v>41</v>
      </c>
    </row>
    <row r="1293" spans="1:19">
      <c r="A1293" s="319">
        <v>44841.576273148145</v>
      </c>
      <c r="B1293" t="s">
        <v>267</v>
      </c>
      <c r="C1293">
        <v>60</v>
      </c>
      <c r="D1293">
        <v>0.96099999999999997</v>
      </c>
      <c r="E1293">
        <v>7.3999999999999996E-2</v>
      </c>
      <c r="F1293">
        <v>7.7</v>
      </c>
      <c r="G1293">
        <v>83.3</v>
      </c>
      <c r="H1293">
        <v>493</v>
      </c>
      <c r="I1293" s="18">
        <f t="shared" si="433"/>
        <v>961</v>
      </c>
      <c r="J1293" t="str">
        <f t="shared" si="434"/>
        <v>15</v>
      </c>
      <c r="K1293" t="str">
        <f t="shared" si="435"/>
        <v>J</v>
      </c>
      <c r="L1293" t="str">
        <f t="shared" si="436"/>
        <v>C</v>
      </c>
      <c r="M1293" t="str">
        <f t="shared" si="437"/>
        <v>06</v>
      </c>
      <c r="N1293" t="str">
        <f t="shared" si="438"/>
        <v>F</v>
      </c>
      <c r="O1293" s="8">
        <f>VLOOKUP(raw!M1293,master!$B$2:$D$17,3,FALSE)</f>
        <v>44785</v>
      </c>
      <c r="P1293">
        <f t="shared" si="439"/>
        <v>8</v>
      </c>
      <c r="Q1293">
        <f t="shared" si="440"/>
        <v>15</v>
      </c>
      <c r="R1293" s="209">
        <f t="shared" si="441"/>
        <v>44842.576273148145</v>
      </c>
      <c r="S1293">
        <f t="shared" si="442"/>
        <v>41</v>
      </c>
    </row>
    <row r="1294" spans="1:19">
      <c r="A1294" s="319">
        <v>44841.583067129628</v>
      </c>
      <c r="B1294" t="s">
        <v>268</v>
      </c>
      <c r="C1294">
        <v>60</v>
      </c>
      <c r="D1294">
        <v>0.93300000000000005</v>
      </c>
      <c r="E1294">
        <v>6.9000000000000006E-2</v>
      </c>
      <c r="F1294">
        <v>7.4</v>
      </c>
      <c r="G1294">
        <v>76.7</v>
      </c>
      <c r="H1294">
        <v>495</v>
      </c>
      <c r="I1294" s="18">
        <f t="shared" si="433"/>
        <v>933</v>
      </c>
      <c r="J1294" t="str">
        <f t="shared" si="434"/>
        <v>16</v>
      </c>
      <c r="K1294" t="str">
        <f t="shared" si="435"/>
        <v>J</v>
      </c>
      <c r="L1294" t="str">
        <f t="shared" si="436"/>
        <v>C</v>
      </c>
      <c r="M1294" t="str">
        <f t="shared" si="437"/>
        <v>06</v>
      </c>
      <c r="N1294" t="str">
        <f t="shared" si="438"/>
        <v>F</v>
      </c>
      <c r="O1294" s="8">
        <f>VLOOKUP(raw!M1294,master!$B$2:$D$17,3,FALSE)</f>
        <v>44785</v>
      </c>
      <c r="P1294">
        <f t="shared" si="439"/>
        <v>8</v>
      </c>
      <c r="Q1294">
        <f t="shared" si="440"/>
        <v>16</v>
      </c>
      <c r="R1294" s="209">
        <f t="shared" si="441"/>
        <v>44842.583067129628</v>
      </c>
      <c r="S1294">
        <f t="shared" si="442"/>
        <v>41</v>
      </c>
    </row>
    <row r="1295" spans="1:19">
      <c r="A1295" s="319">
        <v>44841.590011574073</v>
      </c>
      <c r="B1295" t="s">
        <v>264</v>
      </c>
      <c r="C1295">
        <v>60</v>
      </c>
      <c r="D1295">
        <v>0.92900000000000005</v>
      </c>
      <c r="E1295">
        <v>7.9000000000000001E-2</v>
      </c>
      <c r="F1295">
        <v>8.5</v>
      </c>
      <c r="G1295">
        <v>78.3</v>
      </c>
      <c r="H1295">
        <v>518</v>
      </c>
      <c r="I1295" s="18">
        <f t="shared" si="433"/>
        <v>929</v>
      </c>
      <c r="J1295" t="str">
        <f t="shared" si="434"/>
        <v>12</v>
      </c>
      <c r="K1295" t="str">
        <f t="shared" si="435"/>
        <v>J</v>
      </c>
      <c r="L1295" t="str">
        <f t="shared" si="436"/>
        <v>C</v>
      </c>
      <c r="M1295" t="str">
        <f t="shared" si="437"/>
        <v>06</v>
      </c>
      <c r="N1295" t="str">
        <f t="shared" si="438"/>
        <v>F</v>
      </c>
      <c r="O1295" s="8">
        <f>VLOOKUP(raw!M1295,master!$B$2:$D$17,3,FALSE)</f>
        <v>44785</v>
      </c>
      <c r="P1295">
        <f t="shared" si="439"/>
        <v>8</v>
      </c>
      <c r="Q1295">
        <f t="shared" si="440"/>
        <v>12</v>
      </c>
      <c r="R1295" s="209">
        <f t="shared" si="441"/>
        <v>44842.590011574073</v>
      </c>
      <c r="S1295">
        <f t="shared" si="442"/>
        <v>41</v>
      </c>
    </row>
    <row r="1296" spans="1:19">
      <c r="A1296" s="319">
        <v>44841.596284722225</v>
      </c>
      <c r="B1296" t="s">
        <v>263</v>
      </c>
      <c r="C1296">
        <v>60</v>
      </c>
      <c r="D1296">
        <v>0.92800000000000005</v>
      </c>
      <c r="E1296">
        <v>7.2999999999999995E-2</v>
      </c>
      <c r="F1296">
        <v>7.9</v>
      </c>
      <c r="G1296">
        <v>81.7</v>
      </c>
      <c r="H1296">
        <v>505</v>
      </c>
      <c r="I1296" s="18">
        <f t="shared" si="433"/>
        <v>928</v>
      </c>
      <c r="J1296" t="str">
        <f t="shared" si="434"/>
        <v>11</v>
      </c>
      <c r="K1296" t="str">
        <f t="shared" si="435"/>
        <v>J</v>
      </c>
      <c r="L1296" t="str">
        <f t="shared" si="436"/>
        <v>C</v>
      </c>
      <c r="M1296" t="str">
        <f t="shared" si="437"/>
        <v>06</v>
      </c>
      <c r="N1296" t="str">
        <f t="shared" si="438"/>
        <v>F</v>
      </c>
      <c r="O1296" s="8">
        <f>VLOOKUP(raw!M1296,master!$B$2:$D$17,3,FALSE)</f>
        <v>44785</v>
      </c>
      <c r="P1296">
        <f t="shared" si="439"/>
        <v>8</v>
      </c>
      <c r="Q1296">
        <f t="shared" si="440"/>
        <v>11</v>
      </c>
      <c r="R1296" s="209">
        <f t="shared" si="441"/>
        <v>44842.596284722225</v>
      </c>
      <c r="S1296">
        <f t="shared" si="442"/>
        <v>41</v>
      </c>
    </row>
    <row r="1297" spans="1:19">
      <c r="A1297" s="319">
        <v>44841.603171296294</v>
      </c>
      <c r="B1297" t="s">
        <v>262</v>
      </c>
      <c r="C1297">
        <v>60</v>
      </c>
      <c r="D1297">
        <v>0.94799999999999995</v>
      </c>
      <c r="E1297">
        <v>7.3999999999999996E-2</v>
      </c>
      <c r="F1297">
        <v>7.8</v>
      </c>
      <c r="G1297">
        <v>81.7</v>
      </c>
      <c r="H1297">
        <v>506</v>
      </c>
      <c r="I1297" s="18">
        <f t="shared" si="433"/>
        <v>948</v>
      </c>
      <c r="J1297" t="str">
        <f t="shared" si="434"/>
        <v>10</v>
      </c>
      <c r="K1297" t="str">
        <f t="shared" si="435"/>
        <v>J</v>
      </c>
      <c r="L1297" t="str">
        <f t="shared" si="436"/>
        <v>C</v>
      </c>
      <c r="M1297" t="str">
        <f t="shared" si="437"/>
        <v>06</v>
      </c>
      <c r="N1297" t="str">
        <f t="shared" si="438"/>
        <v>F</v>
      </c>
      <c r="O1297" s="8">
        <f>VLOOKUP(raw!M1297,master!$B$2:$D$17,3,FALSE)</f>
        <v>44785</v>
      </c>
      <c r="P1297">
        <f t="shared" si="439"/>
        <v>8</v>
      </c>
      <c r="Q1297">
        <f t="shared" si="440"/>
        <v>10</v>
      </c>
      <c r="R1297" s="209">
        <f t="shared" si="441"/>
        <v>44842.603171296294</v>
      </c>
      <c r="S1297">
        <f t="shared" si="442"/>
        <v>41</v>
      </c>
    </row>
    <row r="1298" spans="1:19">
      <c r="A1298" s="319">
        <v>44841.610335648147</v>
      </c>
      <c r="B1298" t="s">
        <v>261</v>
      </c>
      <c r="C1298">
        <v>60</v>
      </c>
      <c r="D1298">
        <v>0.999</v>
      </c>
      <c r="E1298">
        <v>7.9000000000000001E-2</v>
      </c>
      <c r="F1298">
        <v>7.9</v>
      </c>
      <c r="G1298">
        <v>76.7</v>
      </c>
      <c r="H1298">
        <v>477</v>
      </c>
      <c r="I1298" s="18">
        <f t="shared" si="433"/>
        <v>999</v>
      </c>
      <c r="J1298" t="str">
        <f t="shared" si="434"/>
        <v>09</v>
      </c>
      <c r="K1298" t="str">
        <f t="shared" si="435"/>
        <v>J</v>
      </c>
      <c r="L1298" t="str">
        <f t="shared" si="436"/>
        <v>C</v>
      </c>
      <c r="M1298" t="str">
        <f t="shared" si="437"/>
        <v>06</v>
      </c>
      <c r="N1298" t="str">
        <f t="shared" si="438"/>
        <v>F</v>
      </c>
      <c r="O1298" s="8">
        <f>VLOOKUP(raw!M1298,master!$B$2:$D$17,3,FALSE)</f>
        <v>44785</v>
      </c>
      <c r="P1298">
        <f t="shared" si="439"/>
        <v>8</v>
      </c>
      <c r="Q1298">
        <f t="shared" si="440"/>
        <v>9</v>
      </c>
      <c r="R1298" s="209">
        <f t="shared" si="441"/>
        <v>44842.610335648147</v>
      </c>
      <c r="S1298">
        <f t="shared" si="442"/>
        <v>41</v>
      </c>
    </row>
    <row r="1299" spans="1:19">
      <c r="A1299" s="319">
        <v>44841.617349537039</v>
      </c>
      <c r="B1299" t="s">
        <v>260</v>
      </c>
      <c r="C1299">
        <v>60</v>
      </c>
      <c r="D1299">
        <v>0.98899999999999999</v>
      </c>
      <c r="E1299">
        <v>7.5999999999999998E-2</v>
      </c>
      <c r="F1299">
        <v>7.7</v>
      </c>
      <c r="G1299">
        <v>78.3</v>
      </c>
      <c r="H1299">
        <v>494</v>
      </c>
      <c r="I1299" s="18">
        <f t="shared" si="433"/>
        <v>989</v>
      </c>
      <c r="J1299" t="str">
        <f t="shared" si="434"/>
        <v>08</v>
      </c>
      <c r="K1299" t="str">
        <f t="shared" si="435"/>
        <v>J</v>
      </c>
      <c r="L1299" t="str">
        <f t="shared" si="436"/>
        <v>C</v>
      </c>
      <c r="M1299" t="str">
        <f t="shared" si="437"/>
        <v>06</v>
      </c>
      <c r="N1299" t="str">
        <f t="shared" si="438"/>
        <v>F</v>
      </c>
      <c r="O1299" s="8">
        <f>VLOOKUP(raw!M1299,master!$B$2:$D$17,3,FALSE)</f>
        <v>44785</v>
      </c>
      <c r="P1299">
        <f t="shared" si="439"/>
        <v>8</v>
      </c>
      <c r="Q1299">
        <f t="shared" si="440"/>
        <v>8</v>
      </c>
      <c r="R1299" s="209">
        <f t="shared" si="441"/>
        <v>44842.617349537039</v>
      </c>
      <c r="S1299">
        <f t="shared" si="442"/>
        <v>41</v>
      </c>
    </row>
    <row r="1300" spans="1:19">
      <c r="A1300" s="319">
        <v>44841.623819444445</v>
      </c>
      <c r="B1300" t="s">
        <v>259</v>
      </c>
      <c r="C1300">
        <v>60</v>
      </c>
      <c r="D1300">
        <v>0.96099999999999997</v>
      </c>
      <c r="E1300">
        <v>7.9000000000000001E-2</v>
      </c>
      <c r="F1300">
        <v>8.1999999999999993</v>
      </c>
      <c r="G1300">
        <v>80</v>
      </c>
      <c r="H1300">
        <v>481</v>
      </c>
      <c r="I1300" s="18">
        <f t="shared" si="433"/>
        <v>961</v>
      </c>
      <c r="J1300" t="str">
        <f t="shared" si="434"/>
        <v>07</v>
      </c>
      <c r="K1300" t="str">
        <f t="shared" si="435"/>
        <v>J</v>
      </c>
      <c r="L1300" t="str">
        <f t="shared" si="436"/>
        <v>C</v>
      </c>
      <c r="M1300" t="str">
        <f t="shared" si="437"/>
        <v>06</v>
      </c>
      <c r="N1300" t="str">
        <f t="shared" si="438"/>
        <v>F</v>
      </c>
      <c r="O1300" s="8">
        <f>VLOOKUP(raw!M1300,master!$B$2:$D$17,3,FALSE)</f>
        <v>44785</v>
      </c>
      <c r="P1300">
        <f t="shared" si="439"/>
        <v>8</v>
      </c>
      <c r="Q1300">
        <f t="shared" si="440"/>
        <v>7</v>
      </c>
      <c r="R1300" s="209">
        <f t="shared" si="441"/>
        <v>44842.623819444445</v>
      </c>
      <c r="S1300">
        <f t="shared" si="442"/>
        <v>41</v>
      </c>
    </row>
    <row r="1301" spans="1:19">
      <c r="A1301" s="319">
        <v>44841.630844907406</v>
      </c>
      <c r="B1301" t="s">
        <v>258</v>
      </c>
      <c r="C1301">
        <v>60</v>
      </c>
      <c r="D1301">
        <v>0.94099999999999995</v>
      </c>
      <c r="E1301">
        <v>9.1999999999999998E-2</v>
      </c>
      <c r="F1301">
        <v>9.8000000000000007</v>
      </c>
      <c r="G1301">
        <v>66.7</v>
      </c>
      <c r="H1301">
        <v>516</v>
      </c>
      <c r="I1301" s="18">
        <f t="shared" si="433"/>
        <v>941</v>
      </c>
      <c r="J1301" t="str">
        <f t="shared" si="434"/>
        <v>06</v>
      </c>
      <c r="K1301" t="str">
        <f t="shared" si="435"/>
        <v>J</v>
      </c>
      <c r="L1301" t="str">
        <f t="shared" si="436"/>
        <v>C</v>
      </c>
      <c r="M1301" t="str">
        <f t="shared" si="437"/>
        <v>06</v>
      </c>
      <c r="N1301" t="str">
        <f t="shared" si="438"/>
        <v>F</v>
      </c>
      <c r="O1301" s="8">
        <f>VLOOKUP(raw!M1301,master!$B$2:$D$17,3,FALSE)</f>
        <v>44785</v>
      </c>
      <c r="P1301">
        <f t="shared" si="439"/>
        <v>8</v>
      </c>
      <c r="Q1301">
        <f t="shared" si="440"/>
        <v>6</v>
      </c>
      <c r="R1301" s="209">
        <f t="shared" si="441"/>
        <v>44842.630844907406</v>
      </c>
      <c r="S1301">
        <f t="shared" si="442"/>
        <v>41</v>
      </c>
    </row>
    <row r="1302" spans="1:19">
      <c r="A1302" s="319">
        <v>44841.637314814812</v>
      </c>
      <c r="B1302" t="s">
        <v>269</v>
      </c>
      <c r="C1302">
        <v>69</v>
      </c>
      <c r="D1302">
        <v>0.91</v>
      </c>
      <c r="E1302">
        <v>9.1999999999999998E-2</v>
      </c>
      <c r="F1302">
        <v>10.1</v>
      </c>
      <c r="G1302">
        <v>66.7</v>
      </c>
      <c r="H1302">
        <v>350</v>
      </c>
      <c r="I1302" s="18">
        <f t="shared" si="433"/>
        <v>910</v>
      </c>
      <c r="J1302" t="str">
        <f t="shared" si="434"/>
        <v>05</v>
      </c>
      <c r="K1302" t="str">
        <f t="shared" si="435"/>
        <v>J</v>
      </c>
      <c r="L1302" t="str">
        <f t="shared" si="436"/>
        <v>C</v>
      </c>
      <c r="M1302" t="str">
        <f t="shared" si="437"/>
        <v>06</v>
      </c>
      <c r="N1302" t="str">
        <f t="shared" si="438"/>
        <v>F</v>
      </c>
      <c r="O1302" s="8">
        <f>VLOOKUP(raw!M1302,master!$B$2:$D$17,3,FALSE)</f>
        <v>44785</v>
      </c>
      <c r="P1302">
        <f t="shared" si="439"/>
        <v>8</v>
      </c>
      <c r="Q1302">
        <f t="shared" si="440"/>
        <v>5</v>
      </c>
      <c r="R1302" s="209">
        <f t="shared" si="441"/>
        <v>44842.637314814812</v>
      </c>
      <c r="S1302">
        <f t="shared" si="442"/>
        <v>41</v>
      </c>
    </row>
    <row r="1303" spans="1:19">
      <c r="A1303" s="319">
        <v>44841.645729166667</v>
      </c>
      <c r="B1303" t="s">
        <v>257</v>
      </c>
      <c r="C1303">
        <v>60</v>
      </c>
      <c r="D1303">
        <v>0.86</v>
      </c>
      <c r="E1303">
        <v>9.1999999999999998E-2</v>
      </c>
      <c r="F1303">
        <v>10.7</v>
      </c>
      <c r="G1303">
        <v>71.7</v>
      </c>
      <c r="H1303">
        <v>431</v>
      </c>
      <c r="I1303" s="18">
        <f t="shared" si="433"/>
        <v>860</v>
      </c>
      <c r="J1303" t="str">
        <f t="shared" si="434"/>
        <v>04</v>
      </c>
      <c r="K1303" t="str">
        <f t="shared" si="435"/>
        <v>J</v>
      </c>
      <c r="L1303" t="str">
        <f t="shared" si="436"/>
        <v>C</v>
      </c>
      <c r="M1303" t="str">
        <f t="shared" si="437"/>
        <v>06</v>
      </c>
      <c r="N1303" t="str">
        <f t="shared" si="438"/>
        <v>F</v>
      </c>
      <c r="O1303" s="8">
        <f>VLOOKUP(raw!M1303,master!$B$2:$D$17,3,FALSE)</f>
        <v>44785</v>
      </c>
      <c r="P1303">
        <f t="shared" si="439"/>
        <v>8</v>
      </c>
      <c r="Q1303">
        <f t="shared" si="440"/>
        <v>4</v>
      </c>
      <c r="R1303" s="209">
        <f t="shared" si="441"/>
        <v>44842.645729166667</v>
      </c>
      <c r="S1303">
        <f t="shared" si="442"/>
        <v>41</v>
      </c>
    </row>
    <row r="1304" spans="1:19">
      <c r="A1304" s="319">
        <v>44841.653321759259</v>
      </c>
      <c r="B1304" t="s">
        <v>256</v>
      </c>
      <c r="C1304">
        <v>60</v>
      </c>
      <c r="D1304">
        <v>0.98799999999999999</v>
      </c>
      <c r="E1304">
        <v>7.9000000000000001E-2</v>
      </c>
      <c r="F1304">
        <v>8</v>
      </c>
      <c r="G1304">
        <v>81.7</v>
      </c>
      <c r="H1304">
        <v>463</v>
      </c>
      <c r="I1304" s="18">
        <f t="shared" si="433"/>
        <v>988</v>
      </c>
      <c r="J1304" t="str">
        <f t="shared" si="434"/>
        <v>03</v>
      </c>
      <c r="K1304" t="str">
        <f t="shared" si="435"/>
        <v>J</v>
      </c>
      <c r="L1304" t="str">
        <f t="shared" si="436"/>
        <v>C</v>
      </c>
      <c r="M1304" t="str">
        <f t="shared" si="437"/>
        <v>06</v>
      </c>
      <c r="N1304" t="str">
        <f t="shared" si="438"/>
        <v>F</v>
      </c>
      <c r="O1304" s="8">
        <f>VLOOKUP(raw!M1304,master!$B$2:$D$17,3,FALSE)</f>
        <v>44785</v>
      </c>
      <c r="P1304">
        <f t="shared" si="439"/>
        <v>8</v>
      </c>
      <c r="Q1304">
        <f t="shared" si="440"/>
        <v>3</v>
      </c>
      <c r="R1304" s="209">
        <f t="shared" si="441"/>
        <v>44842.653321759259</v>
      </c>
      <c r="S1304">
        <f t="shared" si="442"/>
        <v>41</v>
      </c>
    </row>
    <row r="1305" spans="1:19">
      <c r="A1305" s="319">
        <v>44841.660694444443</v>
      </c>
      <c r="B1305" t="s">
        <v>255</v>
      </c>
      <c r="C1305">
        <v>60</v>
      </c>
      <c r="D1305">
        <v>0.94</v>
      </c>
      <c r="E1305">
        <v>0.08</v>
      </c>
      <c r="F1305">
        <v>8.5</v>
      </c>
      <c r="G1305">
        <v>78.3</v>
      </c>
      <c r="H1305">
        <v>469</v>
      </c>
      <c r="I1305" s="18">
        <f t="shared" si="433"/>
        <v>940</v>
      </c>
      <c r="J1305" t="str">
        <f t="shared" si="434"/>
        <v>02</v>
      </c>
      <c r="K1305" t="str">
        <f t="shared" si="435"/>
        <v>J</v>
      </c>
      <c r="L1305" t="str">
        <f t="shared" si="436"/>
        <v>C</v>
      </c>
      <c r="M1305" t="str">
        <f t="shared" si="437"/>
        <v>06</v>
      </c>
      <c r="N1305" t="str">
        <f t="shared" si="438"/>
        <v>F</v>
      </c>
      <c r="O1305" s="8">
        <f>VLOOKUP(raw!M1305,master!$B$2:$D$17,3,FALSE)</f>
        <v>44785</v>
      </c>
      <c r="P1305">
        <f t="shared" si="439"/>
        <v>8</v>
      </c>
      <c r="Q1305">
        <f t="shared" si="440"/>
        <v>2</v>
      </c>
      <c r="R1305" s="209">
        <f t="shared" si="441"/>
        <v>44842.660694444443</v>
      </c>
      <c r="S1305">
        <f t="shared" si="442"/>
        <v>41</v>
      </c>
    </row>
    <row r="1306" spans="1:19">
      <c r="A1306" s="319">
        <v>44841.667719907404</v>
      </c>
      <c r="B1306" t="s">
        <v>254</v>
      </c>
      <c r="C1306">
        <v>60</v>
      </c>
      <c r="D1306">
        <v>0.94899999999999995</v>
      </c>
      <c r="E1306">
        <v>7.4999999999999997E-2</v>
      </c>
      <c r="F1306">
        <v>7.9</v>
      </c>
      <c r="G1306">
        <v>78.3</v>
      </c>
      <c r="H1306">
        <v>467</v>
      </c>
      <c r="I1306" s="18">
        <f t="shared" si="433"/>
        <v>949</v>
      </c>
      <c r="J1306" t="str">
        <f t="shared" si="434"/>
        <v>01</v>
      </c>
      <c r="K1306" t="str">
        <f t="shared" si="435"/>
        <v>J</v>
      </c>
      <c r="L1306" t="str">
        <f t="shared" si="436"/>
        <v>C</v>
      </c>
      <c r="M1306" t="str">
        <f t="shared" si="437"/>
        <v>06</v>
      </c>
      <c r="N1306" t="str">
        <f t="shared" si="438"/>
        <v>F</v>
      </c>
      <c r="O1306" s="8">
        <f>VLOOKUP(raw!M1306,master!$B$2:$D$17,3,FALSE)</f>
        <v>44785</v>
      </c>
      <c r="P1306">
        <f t="shared" si="439"/>
        <v>8</v>
      </c>
      <c r="Q1306">
        <f t="shared" si="440"/>
        <v>1</v>
      </c>
      <c r="R1306" s="209">
        <f t="shared" si="441"/>
        <v>44842.667719907404</v>
      </c>
      <c r="S1306">
        <f t="shared" si="442"/>
        <v>41</v>
      </c>
    </row>
    <row r="1307" spans="1:19">
      <c r="A1307" s="319">
        <v>44841.350648148145</v>
      </c>
      <c r="B1307" t="s">
        <v>297</v>
      </c>
      <c r="C1307">
        <v>20</v>
      </c>
      <c r="D1307">
        <v>1.3720000000000001</v>
      </c>
      <c r="E1307">
        <v>0.14899999999999999</v>
      </c>
      <c r="F1307">
        <v>10.9</v>
      </c>
      <c r="G1307">
        <v>55</v>
      </c>
      <c r="H1307">
        <v>439</v>
      </c>
      <c r="I1307" s="18">
        <f t="shared" si="433"/>
        <v>1372</v>
      </c>
      <c r="J1307" t="str">
        <f t="shared" si="434"/>
        <v>02</v>
      </c>
      <c r="K1307" t="str">
        <f t="shared" si="435"/>
        <v>J</v>
      </c>
      <c r="L1307" t="str">
        <f t="shared" si="436"/>
        <v>C</v>
      </c>
      <c r="M1307" t="str">
        <f t="shared" si="437"/>
        <v>07</v>
      </c>
      <c r="N1307" t="str">
        <f t="shared" si="438"/>
        <v>M</v>
      </c>
      <c r="O1307" s="8">
        <f>VLOOKUP(raw!M1307,master!$B$2:$D$17,3,FALSE)</f>
        <v>44785</v>
      </c>
      <c r="P1307">
        <f t="shared" si="439"/>
        <v>8</v>
      </c>
      <c r="Q1307">
        <f t="shared" si="440"/>
        <v>2</v>
      </c>
      <c r="R1307" s="209">
        <f t="shared" si="441"/>
        <v>44842.350648148145</v>
      </c>
      <c r="S1307">
        <f t="shared" si="442"/>
        <v>41</v>
      </c>
    </row>
    <row r="1308" spans="1:19">
      <c r="A1308" s="319">
        <v>44841.353159722225</v>
      </c>
      <c r="B1308" t="s">
        <v>296</v>
      </c>
      <c r="C1308">
        <v>20</v>
      </c>
      <c r="D1308">
        <v>1.4419999999999999</v>
      </c>
      <c r="E1308">
        <v>0.154</v>
      </c>
      <c r="F1308">
        <v>10.7</v>
      </c>
      <c r="G1308">
        <v>55</v>
      </c>
      <c r="H1308">
        <v>450</v>
      </c>
      <c r="I1308" s="18">
        <f t="shared" si="433"/>
        <v>1442</v>
      </c>
      <c r="J1308" t="str">
        <f t="shared" si="434"/>
        <v>03</v>
      </c>
      <c r="K1308" t="str">
        <f t="shared" si="435"/>
        <v>J</v>
      </c>
      <c r="L1308" t="str">
        <f t="shared" si="436"/>
        <v>C</v>
      </c>
      <c r="M1308" t="str">
        <f t="shared" si="437"/>
        <v>07</v>
      </c>
      <c r="N1308" t="str">
        <f t="shared" si="438"/>
        <v>M</v>
      </c>
      <c r="O1308" s="8">
        <f>VLOOKUP(raw!M1308,master!$B$2:$D$17,3,FALSE)</f>
        <v>44785</v>
      </c>
      <c r="P1308">
        <f t="shared" si="439"/>
        <v>8</v>
      </c>
      <c r="Q1308">
        <f t="shared" si="440"/>
        <v>3</v>
      </c>
      <c r="R1308" s="209">
        <f t="shared" si="441"/>
        <v>44842.353159722225</v>
      </c>
      <c r="S1308">
        <f t="shared" si="442"/>
        <v>41</v>
      </c>
    </row>
    <row r="1309" spans="1:19">
      <c r="A1309" s="319">
        <v>44841.355509259258</v>
      </c>
      <c r="B1309" t="s">
        <v>295</v>
      </c>
      <c r="C1309">
        <v>20</v>
      </c>
      <c r="D1309">
        <v>1.29</v>
      </c>
      <c r="E1309">
        <v>7.8E-2</v>
      </c>
      <c r="F1309">
        <v>6.1</v>
      </c>
      <c r="G1309">
        <v>90</v>
      </c>
      <c r="H1309">
        <v>497</v>
      </c>
      <c r="I1309" s="18">
        <f t="shared" si="433"/>
        <v>1290</v>
      </c>
      <c r="J1309" t="str">
        <f t="shared" si="434"/>
        <v>04</v>
      </c>
      <c r="K1309" t="str">
        <f t="shared" si="435"/>
        <v>J</v>
      </c>
      <c r="L1309" t="str">
        <f t="shared" si="436"/>
        <v>C</v>
      </c>
      <c r="M1309" t="str">
        <f t="shared" si="437"/>
        <v>07</v>
      </c>
      <c r="N1309" t="str">
        <f t="shared" si="438"/>
        <v>M</v>
      </c>
      <c r="O1309" s="8">
        <f>VLOOKUP(raw!M1309,master!$B$2:$D$17,3,FALSE)</f>
        <v>44785</v>
      </c>
      <c r="P1309">
        <f t="shared" si="439"/>
        <v>8</v>
      </c>
      <c r="Q1309">
        <f t="shared" si="440"/>
        <v>4</v>
      </c>
      <c r="R1309" s="209">
        <f t="shared" si="441"/>
        <v>44842.355509259258</v>
      </c>
      <c r="S1309">
        <f t="shared" si="442"/>
        <v>41</v>
      </c>
    </row>
    <row r="1310" spans="1:19">
      <c r="A1310" s="319">
        <v>44841.357719907406</v>
      </c>
      <c r="B1310" t="s">
        <v>294</v>
      </c>
      <c r="C1310">
        <v>20</v>
      </c>
      <c r="D1310">
        <v>1.42</v>
      </c>
      <c r="E1310">
        <v>0.115</v>
      </c>
      <c r="F1310">
        <v>8.1</v>
      </c>
      <c r="G1310">
        <v>85</v>
      </c>
      <c r="H1310">
        <v>434</v>
      </c>
      <c r="I1310" s="18">
        <f t="shared" si="433"/>
        <v>1420</v>
      </c>
      <c r="J1310" t="str">
        <f t="shared" si="434"/>
        <v>05</v>
      </c>
      <c r="K1310" t="str">
        <f t="shared" si="435"/>
        <v>J</v>
      </c>
      <c r="L1310" t="str">
        <f t="shared" si="436"/>
        <v>C</v>
      </c>
      <c r="M1310" t="str">
        <f t="shared" si="437"/>
        <v>07</v>
      </c>
      <c r="N1310" t="str">
        <f t="shared" si="438"/>
        <v>M</v>
      </c>
      <c r="O1310" s="8">
        <f>VLOOKUP(raw!M1310,master!$B$2:$D$17,3,FALSE)</f>
        <v>44785</v>
      </c>
      <c r="P1310">
        <f t="shared" si="439"/>
        <v>8</v>
      </c>
      <c r="Q1310">
        <f t="shared" si="440"/>
        <v>5</v>
      </c>
      <c r="R1310" s="209">
        <f t="shared" si="441"/>
        <v>44842.357719907406</v>
      </c>
      <c r="S1310">
        <f t="shared" si="442"/>
        <v>41</v>
      </c>
    </row>
    <row r="1311" spans="1:19">
      <c r="A1311" s="319">
        <v>44841.360208333332</v>
      </c>
      <c r="B1311" t="s">
        <v>293</v>
      </c>
      <c r="C1311">
        <v>20</v>
      </c>
      <c r="D1311">
        <v>1.421</v>
      </c>
      <c r="E1311">
        <v>0.14299999999999999</v>
      </c>
      <c r="F1311">
        <v>10.1</v>
      </c>
      <c r="G1311">
        <v>65</v>
      </c>
      <c r="H1311">
        <v>447</v>
      </c>
      <c r="I1311" s="18">
        <f t="shared" si="433"/>
        <v>1421</v>
      </c>
      <c r="J1311" t="str">
        <f t="shared" si="434"/>
        <v>06</v>
      </c>
      <c r="K1311" t="str">
        <f t="shared" si="435"/>
        <v>J</v>
      </c>
      <c r="L1311" t="str">
        <f t="shared" si="436"/>
        <v>C</v>
      </c>
      <c r="M1311" t="str">
        <f t="shared" si="437"/>
        <v>07</v>
      </c>
      <c r="N1311" t="str">
        <f t="shared" si="438"/>
        <v>M</v>
      </c>
      <c r="O1311" s="8">
        <f>VLOOKUP(raw!M1311,master!$B$2:$D$17,3,FALSE)</f>
        <v>44785</v>
      </c>
      <c r="P1311">
        <f t="shared" si="439"/>
        <v>8</v>
      </c>
      <c r="Q1311">
        <f t="shared" si="440"/>
        <v>6</v>
      </c>
      <c r="R1311" s="209">
        <f t="shared" si="441"/>
        <v>44842.360208333332</v>
      </c>
      <c r="S1311">
        <f t="shared" si="442"/>
        <v>41</v>
      </c>
    </row>
    <row r="1312" spans="1:19">
      <c r="A1312" s="319">
        <v>44841.362581018519</v>
      </c>
      <c r="B1312" t="s">
        <v>292</v>
      </c>
      <c r="C1312">
        <v>20</v>
      </c>
      <c r="D1312">
        <v>1.4059999999999999</v>
      </c>
      <c r="E1312">
        <v>9.8000000000000004E-2</v>
      </c>
      <c r="F1312">
        <v>7</v>
      </c>
      <c r="G1312">
        <v>75</v>
      </c>
      <c r="H1312">
        <v>411</v>
      </c>
      <c r="I1312" s="18">
        <f t="shared" si="433"/>
        <v>1406</v>
      </c>
      <c r="J1312" t="str">
        <f t="shared" si="434"/>
        <v>07</v>
      </c>
      <c r="K1312" t="str">
        <f t="shared" si="435"/>
        <v>J</v>
      </c>
      <c r="L1312" t="str">
        <f t="shared" si="436"/>
        <v>C</v>
      </c>
      <c r="M1312" t="str">
        <f t="shared" si="437"/>
        <v>07</v>
      </c>
      <c r="N1312" t="str">
        <f t="shared" si="438"/>
        <v>M</v>
      </c>
      <c r="O1312" s="8">
        <f>VLOOKUP(raw!M1312,master!$B$2:$D$17,3,FALSE)</f>
        <v>44785</v>
      </c>
      <c r="P1312">
        <f t="shared" si="439"/>
        <v>8</v>
      </c>
      <c r="Q1312">
        <f t="shared" si="440"/>
        <v>7</v>
      </c>
      <c r="R1312" s="209">
        <f t="shared" si="441"/>
        <v>44842.362581018519</v>
      </c>
      <c r="S1312">
        <f t="shared" si="442"/>
        <v>41</v>
      </c>
    </row>
    <row r="1313" spans="1:19">
      <c r="A1313" s="319">
        <v>44841.365844907406</v>
      </c>
      <c r="B1313" t="s">
        <v>288</v>
      </c>
      <c r="C1313">
        <v>60</v>
      </c>
      <c r="D1313">
        <v>0.95599999999999996</v>
      </c>
      <c r="E1313">
        <v>7.1999999999999995E-2</v>
      </c>
      <c r="F1313">
        <v>7.5</v>
      </c>
      <c r="G1313">
        <v>86.7</v>
      </c>
      <c r="H1313">
        <v>522</v>
      </c>
      <c r="I1313" s="18">
        <f t="shared" si="433"/>
        <v>956</v>
      </c>
      <c r="J1313" t="str">
        <f t="shared" si="434"/>
        <v>13</v>
      </c>
      <c r="K1313" t="str">
        <f t="shared" si="435"/>
        <v>J</v>
      </c>
      <c r="L1313" t="str">
        <f t="shared" si="436"/>
        <v>C</v>
      </c>
      <c r="M1313" t="str">
        <f t="shared" si="437"/>
        <v>07</v>
      </c>
      <c r="N1313" t="str">
        <f t="shared" si="438"/>
        <v>F</v>
      </c>
      <c r="O1313" s="8">
        <f>VLOOKUP(raw!M1313,master!$B$2:$D$17,3,FALSE)</f>
        <v>44785</v>
      </c>
      <c r="P1313">
        <f t="shared" si="439"/>
        <v>8</v>
      </c>
      <c r="Q1313">
        <f t="shared" si="440"/>
        <v>13</v>
      </c>
      <c r="R1313" s="209">
        <f t="shared" si="441"/>
        <v>44842.365844907406</v>
      </c>
      <c r="S1313">
        <f t="shared" si="442"/>
        <v>41</v>
      </c>
    </row>
    <row r="1314" spans="1:19">
      <c r="A1314" s="319">
        <v>44841.372071759259</v>
      </c>
      <c r="B1314" t="s">
        <v>289</v>
      </c>
      <c r="C1314">
        <v>60</v>
      </c>
      <c r="D1314">
        <v>0.93700000000000006</v>
      </c>
      <c r="E1314">
        <v>7.0000000000000007E-2</v>
      </c>
      <c r="F1314">
        <v>7.5</v>
      </c>
      <c r="G1314">
        <v>86.7</v>
      </c>
      <c r="H1314">
        <v>502</v>
      </c>
      <c r="I1314" s="18">
        <f t="shared" si="433"/>
        <v>937</v>
      </c>
      <c r="J1314" t="str">
        <f t="shared" si="434"/>
        <v>14</v>
      </c>
      <c r="K1314" t="str">
        <f t="shared" si="435"/>
        <v>J</v>
      </c>
      <c r="L1314" t="str">
        <f t="shared" si="436"/>
        <v>C</v>
      </c>
      <c r="M1314" t="str">
        <f t="shared" si="437"/>
        <v>07</v>
      </c>
      <c r="N1314" t="str">
        <f t="shared" si="438"/>
        <v>F</v>
      </c>
      <c r="O1314" s="8">
        <f>VLOOKUP(raw!M1314,master!$B$2:$D$17,3,FALSE)</f>
        <v>44785</v>
      </c>
      <c r="P1314">
        <f t="shared" si="439"/>
        <v>8</v>
      </c>
      <c r="Q1314">
        <f t="shared" si="440"/>
        <v>14</v>
      </c>
      <c r="R1314" s="209">
        <f t="shared" si="441"/>
        <v>44842.372071759259</v>
      </c>
      <c r="S1314">
        <f t="shared" si="442"/>
        <v>41</v>
      </c>
    </row>
    <row r="1315" spans="1:19">
      <c r="A1315" s="319">
        <v>44841.378900462965</v>
      </c>
      <c r="B1315" t="s">
        <v>290</v>
      </c>
      <c r="C1315">
        <v>60</v>
      </c>
      <c r="D1315">
        <v>0.98499999999999999</v>
      </c>
      <c r="E1315">
        <v>6.2E-2</v>
      </c>
      <c r="F1315">
        <v>6.3</v>
      </c>
      <c r="G1315">
        <v>86.7</v>
      </c>
      <c r="H1315">
        <v>483</v>
      </c>
      <c r="I1315" s="18">
        <f t="shared" si="433"/>
        <v>985</v>
      </c>
      <c r="J1315" t="str">
        <f t="shared" si="434"/>
        <v>15</v>
      </c>
      <c r="K1315" t="str">
        <f t="shared" si="435"/>
        <v>J</v>
      </c>
      <c r="L1315" t="str">
        <f t="shared" si="436"/>
        <v>C</v>
      </c>
      <c r="M1315" t="str">
        <f t="shared" si="437"/>
        <v>07</v>
      </c>
      <c r="N1315" t="str">
        <f t="shared" si="438"/>
        <v>F</v>
      </c>
      <c r="O1315" s="8">
        <f>VLOOKUP(raw!M1315,master!$B$2:$D$17,3,FALSE)</f>
        <v>44785</v>
      </c>
      <c r="P1315">
        <f t="shared" si="439"/>
        <v>8</v>
      </c>
      <c r="Q1315">
        <f t="shared" si="440"/>
        <v>15</v>
      </c>
      <c r="R1315" s="209">
        <f t="shared" si="441"/>
        <v>44842.378900462965</v>
      </c>
      <c r="S1315">
        <f t="shared" si="442"/>
        <v>41</v>
      </c>
    </row>
    <row r="1316" spans="1:19">
      <c r="A1316" s="319">
        <v>44841.385509259257</v>
      </c>
      <c r="B1316" t="s">
        <v>291</v>
      </c>
      <c r="C1316">
        <v>60</v>
      </c>
      <c r="D1316">
        <v>0.96399999999999997</v>
      </c>
      <c r="E1316">
        <v>6.7000000000000004E-2</v>
      </c>
      <c r="F1316">
        <v>7</v>
      </c>
      <c r="G1316">
        <v>81.7</v>
      </c>
      <c r="H1316">
        <v>516</v>
      </c>
      <c r="I1316" s="18">
        <f t="shared" si="433"/>
        <v>964</v>
      </c>
      <c r="J1316" t="str">
        <f t="shared" si="434"/>
        <v>16</v>
      </c>
      <c r="K1316" t="str">
        <f t="shared" si="435"/>
        <v>J</v>
      </c>
      <c r="L1316" t="str">
        <f t="shared" si="436"/>
        <v>C</v>
      </c>
      <c r="M1316" t="str">
        <f t="shared" si="437"/>
        <v>07</v>
      </c>
      <c r="N1316" t="str">
        <f t="shared" si="438"/>
        <v>F</v>
      </c>
      <c r="O1316" s="8">
        <f>VLOOKUP(raw!M1316,master!$B$2:$D$17,3,FALSE)</f>
        <v>44785</v>
      </c>
      <c r="P1316">
        <f t="shared" si="439"/>
        <v>8</v>
      </c>
      <c r="Q1316">
        <f t="shared" si="440"/>
        <v>16</v>
      </c>
      <c r="R1316" s="209">
        <f t="shared" si="441"/>
        <v>44842.385509259257</v>
      </c>
      <c r="S1316">
        <f t="shared" si="442"/>
        <v>41</v>
      </c>
    </row>
    <row r="1317" spans="1:19">
      <c r="A1317" s="319">
        <v>44841.392488425925</v>
      </c>
      <c r="B1317" t="s">
        <v>287</v>
      </c>
      <c r="C1317">
        <v>60</v>
      </c>
      <c r="D1317">
        <v>0.90900000000000003</v>
      </c>
      <c r="E1317">
        <v>7.4999999999999997E-2</v>
      </c>
      <c r="F1317">
        <v>8.3000000000000007</v>
      </c>
      <c r="G1317">
        <v>75</v>
      </c>
      <c r="H1317">
        <v>529</v>
      </c>
      <c r="I1317" s="18">
        <f t="shared" si="433"/>
        <v>909</v>
      </c>
      <c r="J1317" t="str">
        <f t="shared" si="434"/>
        <v>12</v>
      </c>
      <c r="K1317" t="str">
        <f t="shared" si="435"/>
        <v>J</v>
      </c>
      <c r="L1317" t="str">
        <f t="shared" si="436"/>
        <v>C</v>
      </c>
      <c r="M1317" t="str">
        <f t="shared" si="437"/>
        <v>07</v>
      </c>
      <c r="N1317" t="str">
        <f t="shared" si="438"/>
        <v>F</v>
      </c>
      <c r="O1317" s="8">
        <f>VLOOKUP(raw!M1317,master!$B$2:$D$17,3,FALSE)</f>
        <v>44785</v>
      </c>
      <c r="P1317">
        <f t="shared" si="439"/>
        <v>8</v>
      </c>
      <c r="Q1317">
        <f t="shared" si="440"/>
        <v>12</v>
      </c>
      <c r="R1317" s="209">
        <f t="shared" si="441"/>
        <v>44842.392488425925</v>
      </c>
      <c r="S1317">
        <f t="shared" si="442"/>
        <v>41</v>
      </c>
    </row>
    <row r="1318" spans="1:19">
      <c r="A1318" s="319">
        <v>44841.398854166669</v>
      </c>
      <c r="B1318" t="s">
        <v>286</v>
      </c>
      <c r="C1318">
        <v>60</v>
      </c>
      <c r="D1318">
        <v>0.90700000000000003</v>
      </c>
      <c r="E1318">
        <v>6.0999999999999999E-2</v>
      </c>
      <c r="F1318">
        <v>6.8</v>
      </c>
      <c r="G1318">
        <v>86.7</v>
      </c>
      <c r="H1318">
        <v>527</v>
      </c>
      <c r="I1318" s="18">
        <f t="shared" si="433"/>
        <v>907</v>
      </c>
      <c r="J1318" t="str">
        <f t="shared" si="434"/>
        <v>11</v>
      </c>
      <c r="K1318" t="str">
        <f t="shared" si="435"/>
        <v>J</v>
      </c>
      <c r="L1318" t="str">
        <f t="shared" si="436"/>
        <v>C</v>
      </c>
      <c r="M1318" t="str">
        <f t="shared" si="437"/>
        <v>07</v>
      </c>
      <c r="N1318" t="str">
        <f t="shared" si="438"/>
        <v>F</v>
      </c>
      <c r="O1318" s="8">
        <f>VLOOKUP(raw!M1318,master!$B$2:$D$17,3,FALSE)</f>
        <v>44785</v>
      </c>
      <c r="P1318">
        <f t="shared" si="439"/>
        <v>8</v>
      </c>
      <c r="Q1318">
        <f t="shared" si="440"/>
        <v>11</v>
      </c>
      <c r="R1318" s="209">
        <f t="shared" si="441"/>
        <v>44842.398854166669</v>
      </c>
      <c r="S1318">
        <f t="shared" si="442"/>
        <v>41</v>
      </c>
    </row>
    <row r="1319" spans="1:19">
      <c r="A1319" s="319">
        <v>44841.405381944445</v>
      </c>
      <c r="B1319" t="s">
        <v>285</v>
      </c>
      <c r="C1319">
        <v>60</v>
      </c>
      <c r="D1319">
        <v>0.95</v>
      </c>
      <c r="E1319">
        <v>8.1000000000000003E-2</v>
      </c>
      <c r="F1319">
        <v>8.5</v>
      </c>
      <c r="G1319">
        <v>76.7</v>
      </c>
      <c r="H1319">
        <v>527</v>
      </c>
      <c r="I1319" s="18">
        <f t="shared" si="433"/>
        <v>950</v>
      </c>
      <c r="J1319" t="str">
        <f t="shared" si="434"/>
        <v>10</v>
      </c>
      <c r="K1319" t="str">
        <f t="shared" si="435"/>
        <v>J</v>
      </c>
      <c r="L1319" t="str">
        <f t="shared" si="436"/>
        <v>C</v>
      </c>
      <c r="M1319" t="str">
        <f t="shared" si="437"/>
        <v>07</v>
      </c>
      <c r="N1319" t="str">
        <f t="shared" si="438"/>
        <v>F</v>
      </c>
      <c r="O1319" s="8">
        <f>VLOOKUP(raw!M1319,master!$B$2:$D$17,3,FALSE)</f>
        <v>44785</v>
      </c>
      <c r="P1319">
        <f t="shared" si="439"/>
        <v>8</v>
      </c>
      <c r="Q1319">
        <f t="shared" si="440"/>
        <v>10</v>
      </c>
      <c r="R1319" s="209">
        <f t="shared" si="441"/>
        <v>44842.405381944445</v>
      </c>
      <c r="S1319">
        <f t="shared" si="442"/>
        <v>41</v>
      </c>
    </row>
    <row r="1320" spans="1:19">
      <c r="A1320" s="319">
        <v>44841.411828703705</v>
      </c>
      <c r="B1320" t="s">
        <v>284</v>
      </c>
      <c r="C1320">
        <v>60</v>
      </c>
      <c r="D1320">
        <v>0.93600000000000005</v>
      </c>
      <c r="E1320">
        <v>7.0000000000000007E-2</v>
      </c>
      <c r="F1320">
        <v>7.5</v>
      </c>
      <c r="G1320">
        <v>86.7</v>
      </c>
      <c r="H1320">
        <v>467</v>
      </c>
      <c r="I1320" s="18">
        <f t="shared" si="433"/>
        <v>936</v>
      </c>
      <c r="J1320" t="str">
        <f t="shared" si="434"/>
        <v>09</v>
      </c>
      <c r="K1320" t="str">
        <f t="shared" si="435"/>
        <v>J</v>
      </c>
      <c r="L1320" t="str">
        <f t="shared" si="436"/>
        <v>C</v>
      </c>
      <c r="M1320" t="str">
        <f t="shared" si="437"/>
        <v>07</v>
      </c>
      <c r="N1320" t="str">
        <f t="shared" si="438"/>
        <v>F</v>
      </c>
      <c r="O1320" s="8">
        <f>VLOOKUP(raw!M1320,master!$B$2:$D$17,3,FALSE)</f>
        <v>44785</v>
      </c>
      <c r="P1320">
        <f t="shared" si="439"/>
        <v>8</v>
      </c>
      <c r="Q1320">
        <f t="shared" si="440"/>
        <v>9</v>
      </c>
      <c r="R1320" s="209">
        <f t="shared" si="441"/>
        <v>44842.411828703705</v>
      </c>
      <c r="S1320">
        <f t="shared" si="442"/>
        <v>41</v>
      </c>
    </row>
    <row r="1321" spans="1:19">
      <c r="A1321" s="319">
        <v>44841.419317129628</v>
      </c>
      <c r="B1321" t="s">
        <v>283</v>
      </c>
      <c r="C1321">
        <v>60</v>
      </c>
      <c r="D1321">
        <v>1.0109999999999999</v>
      </c>
      <c r="E1321">
        <v>0.104</v>
      </c>
      <c r="F1321">
        <v>10.3</v>
      </c>
      <c r="G1321">
        <v>80</v>
      </c>
      <c r="H1321">
        <v>497</v>
      </c>
      <c r="I1321" s="18">
        <f t="shared" si="433"/>
        <v>1010.9999999999999</v>
      </c>
      <c r="J1321" t="str">
        <f t="shared" si="434"/>
        <v>08</v>
      </c>
      <c r="K1321" t="str">
        <f t="shared" si="435"/>
        <v>J</v>
      </c>
      <c r="L1321" t="str">
        <f t="shared" si="436"/>
        <v>C</v>
      </c>
      <c r="M1321" t="str">
        <f t="shared" si="437"/>
        <v>07</v>
      </c>
      <c r="N1321" t="str">
        <f t="shared" si="438"/>
        <v>F</v>
      </c>
      <c r="O1321" s="8">
        <f>VLOOKUP(raw!M1321,master!$B$2:$D$17,3,FALSE)</f>
        <v>44785</v>
      </c>
      <c r="P1321">
        <f t="shared" si="439"/>
        <v>8</v>
      </c>
      <c r="Q1321">
        <f t="shared" si="440"/>
        <v>8</v>
      </c>
      <c r="R1321" s="209">
        <f t="shared" si="441"/>
        <v>44842.419317129628</v>
      </c>
      <c r="S1321">
        <f t="shared" si="442"/>
        <v>41</v>
      </c>
    </row>
    <row r="1322" spans="1:19">
      <c r="A1322" s="319">
        <v>44841.425949074073</v>
      </c>
      <c r="B1322" t="s">
        <v>282</v>
      </c>
      <c r="C1322">
        <v>60</v>
      </c>
      <c r="D1322">
        <v>0.97</v>
      </c>
      <c r="E1322">
        <v>8.5000000000000006E-2</v>
      </c>
      <c r="F1322">
        <v>8.6999999999999993</v>
      </c>
      <c r="G1322">
        <v>80</v>
      </c>
      <c r="H1322">
        <v>529</v>
      </c>
      <c r="I1322" s="18">
        <f t="shared" si="433"/>
        <v>970</v>
      </c>
      <c r="J1322" t="str">
        <f t="shared" si="434"/>
        <v>07</v>
      </c>
      <c r="K1322" t="str">
        <f t="shared" si="435"/>
        <v>J</v>
      </c>
      <c r="L1322" t="str">
        <f t="shared" si="436"/>
        <v>C</v>
      </c>
      <c r="M1322" t="str">
        <f t="shared" si="437"/>
        <v>07</v>
      </c>
      <c r="N1322" t="str">
        <f t="shared" si="438"/>
        <v>F</v>
      </c>
      <c r="O1322" s="8">
        <f>VLOOKUP(raw!M1322,master!$B$2:$D$17,3,FALSE)</f>
        <v>44785</v>
      </c>
      <c r="P1322">
        <f t="shared" si="439"/>
        <v>8</v>
      </c>
      <c r="Q1322">
        <f t="shared" si="440"/>
        <v>7</v>
      </c>
      <c r="R1322" s="209">
        <f t="shared" si="441"/>
        <v>44842.425949074073</v>
      </c>
      <c r="S1322">
        <f t="shared" si="442"/>
        <v>41</v>
      </c>
    </row>
    <row r="1323" spans="1:19">
      <c r="A1323" s="319">
        <v>44841.433113425926</v>
      </c>
      <c r="B1323" t="s">
        <v>281</v>
      </c>
      <c r="C1323">
        <v>60</v>
      </c>
      <c r="D1323">
        <v>0.90900000000000003</v>
      </c>
      <c r="E1323">
        <v>0.08</v>
      </c>
      <c r="F1323">
        <v>8.6999999999999993</v>
      </c>
      <c r="G1323">
        <v>73.3</v>
      </c>
      <c r="H1323">
        <v>499</v>
      </c>
      <c r="I1323" s="18">
        <f t="shared" si="433"/>
        <v>909</v>
      </c>
      <c r="J1323" t="str">
        <f t="shared" si="434"/>
        <v>06</v>
      </c>
      <c r="K1323" t="str">
        <f t="shared" si="435"/>
        <v>J</v>
      </c>
      <c r="L1323" t="str">
        <f t="shared" si="436"/>
        <v>C</v>
      </c>
      <c r="M1323" t="str">
        <f t="shared" si="437"/>
        <v>07</v>
      </c>
      <c r="N1323" t="str">
        <f t="shared" si="438"/>
        <v>F</v>
      </c>
      <c r="O1323" s="8">
        <f>VLOOKUP(raw!M1323,master!$B$2:$D$17,3,FALSE)</f>
        <v>44785</v>
      </c>
      <c r="P1323">
        <f t="shared" si="439"/>
        <v>8</v>
      </c>
      <c r="Q1323">
        <f t="shared" si="440"/>
        <v>6</v>
      </c>
      <c r="R1323" s="209">
        <f t="shared" si="441"/>
        <v>44842.433113425926</v>
      </c>
      <c r="S1323">
        <f t="shared" si="442"/>
        <v>41</v>
      </c>
    </row>
    <row r="1324" spans="1:19">
      <c r="A1324" s="319">
        <v>44841.439814814818</v>
      </c>
      <c r="B1324" t="s">
        <v>280</v>
      </c>
      <c r="C1324">
        <v>60</v>
      </c>
      <c r="D1324">
        <v>0.91100000000000003</v>
      </c>
      <c r="E1324">
        <v>7.5999999999999998E-2</v>
      </c>
      <c r="F1324">
        <v>8.3000000000000007</v>
      </c>
      <c r="G1324">
        <v>78.3</v>
      </c>
      <c r="H1324">
        <v>535</v>
      </c>
      <c r="I1324" s="18">
        <f t="shared" si="433"/>
        <v>911</v>
      </c>
      <c r="J1324" t="str">
        <f t="shared" si="434"/>
        <v>05</v>
      </c>
      <c r="K1324" t="str">
        <f t="shared" si="435"/>
        <v>J</v>
      </c>
      <c r="L1324" t="str">
        <f t="shared" si="436"/>
        <v>C</v>
      </c>
      <c r="M1324" t="str">
        <f t="shared" si="437"/>
        <v>07</v>
      </c>
      <c r="N1324" t="str">
        <f t="shared" si="438"/>
        <v>F</v>
      </c>
      <c r="O1324" s="8">
        <f>VLOOKUP(raw!M1324,master!$B$2:$D$17,3,FALSE)</f>
        <v>44785</v>
      </c>
      <c r="P1324">
        <f t="shared" si="439"/>
        <v>8</v>
      </c>
      <c r="Q1324">
        <f t="shared" si="440"/>
        <v>5</v>
      </c>
      <c r="R1324" s="209">
        <f t="shared" si="441"/>
        <v>44842.439814814818</v>
      </c>
      <c r="S1324">
        <f t="shared" si="442"/>
        <v>41</v>
      </c>
    </row>
    <row r="1325" spans="1:19">
      <c r="A1325" s="319">
        <v>44841.446458333332</v>
      </c>
      <c r="B1325" t="s">
        <v>279</v>
      </c>
      <c r="C1325">
        <v>60</v>
      </c>
      <c r="D1325">
        <v>0.92100000000000004</v>
      </c>
      <c r="E1325">
        <v>0.125</v>
      </c>
      <c r="F1325">
        <v>13.6</v>
      </c>
      <c r="G1325">
        <v>66.7</v>
      </c>
      <c r="H1325">
        <v>493</v>
      </c>
      <c r="I1325" s="18">
        <f t="shared" si="433"/>
        <v>921</v>
      </c>
      <c r="J1325" t="str">
        <f t="shared" si="434"/>
        <v>04</v>
      </c>
      <c r="K1325" t="str">
        <f t="shared" si="435"/>
        <v>J</v>
      </c>
      <c r="L1325" t="str">
        <f t="shared" si="436"/>
        <v>C</v>
      </c>
      <c r="M1325" t="str">
        <f t="shared" si="437"/>
        <v>07</v>
      </c>
      <c r="N1325" t="str">
        <f t="shared" si="438"/>
        <v>F</v>
      </c>
      <c r="O1325" s="8">
        <f>VLOOKUP(raw!M1325,master!$B$2:$D$17,3,FALSE)</f>
        <v>44785</v>
      </c>
      <c r="P1325">
        <f t="shared" si="439"/>
        <v>8</v>
      </c>
      <c r="Q1325">
        <f t="shared" si="440"/>
        <v>4</v>
      </c>
      <c r="R1325" s="209">
        <f t="shared" si="441"/>
        <v>44842.446458333332</v>
      </c>
      <c r="S1325">
        <f t="shared" si="442"/>
        <v>41</v>
      </c>
    </row>
    <row r="1326" spans="1:19">
      <c r="A1326" s="319">
        <v>44841.453287037039</v>
      </c>
      <c r="B1326" t="s">
        <v>278</v>
      </c>
      <c r="C1326">
        <v>60</v>
      </c>
      <c r="D1326">
        <v>0.92800000000000005</v>
      </c>
      <c r="E1326">
        <v>0.13300000000000001</v>
      </c>
      <c r="F1326">
        <v>14.3</v>
      </c>
      <c r="G1326">
        <v>40</v>
      </c>
      <c r="H1326">
        <v>511</v>
      </c>
      <c r="I1326" s="18">
        <f t="shared" si="433"/>
        <v>928</v>
      </c>
      <c r="J1326" t="str">
        <f t="shared" si="434"/>
        <v>03</v>
      </c>
      <c r="K1326" t="str">
        <f t="shared" si="435"/>
        <v>J</v>
      </c>
      <c r="L1326" t="str">
        <f t="shared" si="436"/>
        <v>C</v>
      </c>
      <c r="M1326" t="str">
        <f t="shared" si="437"/>
        <v>07</v>
      </c>
      <c r="N1326" t="str">
        <f t="shared" si="438"/>
        <v>F</v>
      </c>
      <c r="O1326" s="8">
        <f>VLOOKUP(raw!M1326,master!$B$2:$D$17,3,FALSE)</f>
        <v>44785</v>
      </c>
      <c r="P1326">
        <f t="shared" si="439"/>
        <v>8</v>
      </c>
      <c r="Q1326">
        <f t="shared" si="440"/>
        <v>3</v>
      </c>
      <c r="R1326" s="209">
        <f t="shared" si="441"/>
        <v>44842.453287037039</v>
      </c>
      <c r="S1326">
        <f t="shared" si="442"/>
        <v>41</v>
      </c>
    </row>
    <row r="1327" spans="1:19">
      <c r="A1327" s="319">
        <v>44841.459745370368</v>
      </c>
      <c r="B1327" t="s">
        <v>277</v>
      </c>
      <c r="C1327">
        <v>60</v>
      </c>
      <c r="D1327">
        <v>0.92200000000000004</v>
      </c>
      <c r="E1327">
        <v>9.0999999999999998E-2</v>
      </c>
      <c r="F1327">
        <v>9.8000000000000007</v>
      </c>
      <c r="G1327">
        <v>70</v>
      </c>
      <c r="H1327">
        <v>447</v>
      </c>
      <c r="I1327" s="18">
        <f t="shared" si="433"/>
        <v>922</v>
      </c>
      <c r="J1327" t="str">
        <f t="shared" si="434"/>
        <v>02</v>
      </c>
      <c r="K1327" t="str">
        <f t="shared" si="435"/>
        <v>J</v>
      </c>
      <c r="L1327" t="str">
        <f t="shared" si="436"/>
        <v>C</v>
      </c>
      <c r="M1327" t="str">
        <f t="shared" si="437"/>
        <v>07</v>
      </c>
      <c r="N1327" t="str">
        <f t="shared" si="438"/>
        <v>F</v>
      </c>
      <c r="O1327" s="8">
        <f>VLOOKUP(raw!M1327,master!$B$2:$D$17,3,FALSE)</f>
        <v>44785</v>
      </c>
      <c r="P1327">
        <f t="shared" si="439"/>
        <v>8</v>
      </c>
      <c r="Q1327">
        <f t="shared" si="440"/>
        <v>2</v>
      </c>
      <c r="R1327" s="209">
        <f t="shared" si="441"/>
        <v>44842.459745370368</v>
      </c>
      <c r="S1327">
        <f t="shared" si="442"/>
        <v>41</v>
      </c>
    </row>
    <row r="1328" spans="1:19">
      <c r="A1328" s="319">
        <v>44841.466979166667</v>
      </c>
      <c r="B1328" t="s">
        <v>276</v>
      </c>
      <c r="C1328">
        <v>60</v>
      </c>
      <c r="D1328">
        <v>0.95699999999999996</v>
      </c>
      <c r="E1328">
        <v>8.3000000000000004E-2</v>
      </c>
      <c r="F1328">
        <v>8.6999999999999993</v>
      </c>
      <c r="G1328">
        <v>73.3</v>
      </c>
      <c r="H1328">
        <v>478</v>
      </c>
      <c r="I1328" s="18">
        <f t="shared" si="433"/>
        <v>957</v>
      </c>
      <c r="J1328" t="str">
        <f t="shared" si="434"/>
        <v>01</v>
      </c>
      <c r="K1328" t="str">
        <f t="shared" si="435"/>
        <v>J</v>
      </c>
      <c r="L1328" t="str">
        <f t="shared" si="436"/>
        <v>C</v>
      </c>
      <c r="M1328" t="str">
        <f t="shared" si="437"/>
        <v>07</v>
      </c>
      <c r="N1328" t="str">
        <f t="shared" si="438"/>
        <v>F</v>
      </c>
      <c r="O1328" s="8">
        <f>VLOOKUP(raw!M1328,master!$B$2:$D$17,3,FALSE)</f>
        <v>44785</v>
      </c>
      <c r="P1328">
        <f t="shared" si="439"/>
        <v>8</v>
      </c>
      <c r="Q1328">
        <f t="shared" si="440"/>
        <v>1</v>
      </c>
      <c r="R1328" s="209">
        <f t="shared" si="441"/>
        <v>44842.466979166667</v>
      </c>
      <c r="S1328">
        <f t="shared" si="442"/>
        <v>41</v>
      </c>
    </row>
    <row r="1329" spans="1:19">
      <c r="A1329" s="319">
        <v>44841.348530092589</v>
      </c>
      <c r="B1329" t="s">
        <v>482</v>
      </c>
      <c r="C1329">
        <v>20</v>
      </c>
      <c r="D1329">
        <v>0.85</v>
      </c>
      <c r="E1329">
        <v>0.08</v>
      </c>
      <c r="F1329">
        <v>9.4</v>
      </c>
      <c r="G1329">
        <v>65</v>
      </c>
      <c r="H1329">
        <v>364</v>
      </c>
      <c r="I1329" s="18">
        <f t="shared" si="433"/>
        <v>850</v>
      </c>
      <c r="J1329" t="str">
        <f t="shared" si="434"/>
        <v>02</v>
      </c>
      <c r="K1329" t="str">
        <f t="shared" si="435"/>
        <v>J</v>
      </c>
      <c r="L1329" t="str">
        <f t="shared" si="436"/>
        <v>C</v>
      </c>
      <c r="M1329" t="str">
        <f t="shared" si="437"/>
        <v>15</v>
      </c>
      <c r="N1329" t="str">
        <f t="shared" si="438"/>
        <v>M</v>
      </c>
      <c r="O1329" s="8">
        <f>VLOOKUP(raw!M1329,master!$B$2:$D$17,3,FALSE)</f>
        <v>44799</v>
      </c>
      <c r="P1329">
        <f t="shared" si="439"/>
        <v>6</v>
      </c>
      <c r="Q1329">
        <f t="shared" si="440"/>
        <v>2</v>
      </c>
      <c r="R1329" s="209">
        <f t="shared" si="441"/>
        <v>44842.348530092589</v>
      </c>
      <c r="S1329">
        <f t="shared" si="442"/>
        <v>41</v>
      </c>
    </row>
    <row r="1330" spans="1:19">
      <c r="A1330" s="319">
        <v>44841.351689814815</v>
      </c>
      <c r="B1330" t="s">
        <v>483</v>
      </c>
      <c r="C1330">
        <v>20</v>
      </c>
      <c r="D1330">
        <v>0.89200000000000002</v>
      </c>
      <c r="E1330">
        <v>7.4999999999999997E-2</v>
      </c>
      <c r="F1330">
        <v>8.5</v>
      </c>
      <c r="G1330">
        <v>85</v>
      </c>
      <c r="H1330">
        <v>321</v>
      </c>
      <c r="I1330" s="18">
        <f t="shared" si="433"/>
        <v>892</v>
      </c>
      <c r="J1330" t="str">
        <f t="shared" si="434"/>
        <v>03</v>
      </c>
      <c r="K1330" t="str">
        <f t="shared" si="435"/>
        <v>J</v>
      </c>
      <c r="L1330" t="str">
        <f t="shared" si="436"/>
        <v>C</v>
      </c>
      <c r="M1330" t="str">
        <f t="shared" si="437"/>
        <v>15</v>
      </c>
      <c r="N1330" t="str">
        <f t="shared" si="438"/>
        <v>M</v>
      </c>
      <c r="O1330" s="8">
        <f>VLOOKUP(raw!M1330,master!$B$2:$D$17,3,FALSE)</f>
        <v>44799</v>
      </c>
      <c r="P1330">
        <f t="shared" si="439"/>
        <v>6</v>
      </c>
      <c r="Q1330">
        <f t="shared" si="440"/>
        <v>3</v>
      </c>
      <c r="R1330" s="209">
        <f t="shared" si="441"/>
        <v>44842.351689814815</v>
      </c>
      <c r="S1330">
        <f t="shared" si="442"/>
        <v>41</v>
      </c>
    </row>
    <row r="1331" spans="1:19">
      <c r="A1331" s="319">
        <v>44841.355034722219</v>
      </c>
      <c r="B1331" t="s">
        <v>484</v>
      </c>
      <c r="C1331">
        <v>20</v>
      </c>
      <c r="D1331">
        <v>0.96099999999999997</v>
      </c>
      <c r="E1331">
        <v>7.5999999999999998E-2</v>
      </c>
      <c r="F1331">
        <v>7.9</v>
      </c>
      <c r="G1331">
        <v>70</v>
      </c>
      <c r="H1331">
        <v>280</v>
      </c>
      <c r="I1331" s="18">
        <f t="shared" si="433"/>
        <v>961</v>
      </c>
      <c r="J1331" t="str">
        <f t="shared" si="434"/>
        <v>04</v>
      </c>
      <c r="K1331" t="str">
        <f t="shared" si="435"/>
        <v>J</v>
      </c>
      <c r="L1331" t="str">
        <f t="shared" si="436"/>
        <v>C</v>
      </c>
      <c r="M1331" t="str">
        <f t="shared" si="437"/>
        <v>15</v>
      </c>
      <c r="N1331" t="str">
        <f t="shared" si="438"/>
        <v>M</v>
      </c>
      <c r="O1331" s="8">
        <f>VLOOKUP(raw!M1331,master!$B$2:$D$17,3,FALSE)</f>
        <v>44799</v>
      </c>
      <c r="P1331">
        <f t="shared" si="439"/>
        <v>6</v>
      </c>
      <c r="Q1331">
        <f t="shared" si="440"/>
        <v>4</v>
      </c>
      <c r="R1331" s="209">
        <f t="shared" si="441"/>
        <v>44842.355034722219</v>
      </c>
      <c r="S1331">
        <f t="shared" si="442"/>
        <v>41</v>
      </c>
    </row>
    <row r="1332" spans="1:19">
      <c r="A1332" s="319">
        <v>44841.358888888892</v>
      </c>
      <c r="B1332" t="s">
        <v>485</v>
      </c>
      <c r="C1332">
        <v>20</v>
      </c>
      <c r="D1332">
        <v>0.93899999999999995</v>
      </c>
      <c r="E1332">
        <v>7.6999999999999999E-2</v>
      </c>
      <c r="F1332">
        <v>8.1999999999999993</v>
      </c>
      <c r="G1332">
        <v>65</v>
      </c>
      <c r="H1332">
        <v>285</v>
      </c>
      <c r="I1332" s="18">
        <f t="shared" si="433"/>
        <v>939</v>
      </c>
      <c r="J1332" t="str">
        <f t="shared" si="434"/>
        <v>05</v>
      </c>
      <c r="K1332" t="str">
        <f t="shared" si="435"/>
        <v>J</v>
      </c>
      <c r="L1332" t="str">
        <f t="shared" si="436"/>
        <v>C</v>
      </c>
      <c r="M1332" t="str">
        <f t="shared" si="437"/>
        <v>15</v>
      </c>
      <c r="N1332" t="str">
        <f t="shared" si="438"/>
        <v>M</v>
      </c>
      <c r="O1332" s="8">
        <f>VLOOKUP(raw!M1332,master!$B$2:$D$17,3,FALSE)</f>
        <v>44799</v>
      </c>
      <c r="P1332">
        <f t="shared" si="439"/>
        <v>6</v>
      </c>
      <c r="Q1332">
        <f t="shared" si="440"/>
        <v>5</v>
      </c>
      <c r="R1332" s="209">
        <f t="shared" si="441"/>
        <v>44842.358888888892</v>
      </c>
      <c r="S1332">
        <f t="shared" si="442"/>
        <v>41</v>
      </c>
    </row>
    <row r="1333" spans="1:19">
      <c r="A1333" s="319">
        <v>44841.362581018519</v>
      </c>
      <c r="B1333" t="s">
        <v>486</v>
      </c>
      <c r="C1333">
        <v>20</v>
      </c>
      <c r="D1333">
        <v>1.0209999999999999</v>
      </c>
      <c r="E1333">
        <v>0.08</v>
      </c>
      <c r="F1333">
        <v>7.8</v>
      </c>
      <c r="G1333">
        <v>85</v>
      </c>
      <c r="H1333">
        <v>274</v>
      </c>
      <c r="I1333" s="18">
        <f t="shared" si="433"/>
        <v>1020.9999999999999</v>
      </c>
      <c r="J1333" t="str">
        <f t="shared" si="434"/>
        <v>06</v>
      </c>
      <c r="K1333" t="str">
        <f t="shared" si="435"/>
        <v>J</v>
      </c>
      <c r="L1333" t="str">
        <f t="shared" si="436"/>
        <v>C</v>
      </c>
      <c r="M1333" t="str">
        <f t="shared" si="437"/>
        <v>15</v>
      </c>
      <c r="N1333" t="str">
        <f t="shared" si="438"/>
        <v>M</v>
      </c>
      <c r="O1333" s="8">
        <f>VLOOKUP(raw!M1333,master!$B$2:$D$17,3,FALSE)</f>
        <v>44799</v>
      </c>
      <c r="P1333">
        <f t="shared" si="439"/>
        <v>6</v>
      </c>
      <c r="Q1333">
        <f t="shared" si="440"/>
        <v>6</v>
      </c>
      <c r="R1333" s="209">
        <f t="shared" si="441"/>
        <v>44842.362581018519</v>
      </c>
      <c r="S1333">
        <f t="shared" si="442"/>
        <v>41</v>
      </c>
    </row>
    <row r="1334" spans="1:19">
      <c r="A1334" s="319">
        <v>44841.366701388892</v>
      </c>
      <c r="B1334" t="s">
        <v>532</v>
      </c>
      <c r="C1334">
        <v>20</v>
      </c>
      <c r="D1334">
        <v>0.98699999999999999</v>
      </c>
      <c r="E1334">
        <v>7.9000000000000001E-2</v>
      </c>
      <c r="F1334">
        <v>8</v>
      </c>
      <c r="G1334">
        <v>75</v>
      </c>
      <c r="H1334">
        <v>298</v>
      </c>
      <c r="I1334" s="18">
        <f t="shared" si="433"/>
        <v>987</v>
      </c>
      <c r="J1334" t="str">
        <f t="shared" si="434"/>
        <v>07</v>
      </c>
      <c r="K1334" t="str">
        <f t="shared" si="435"/>
        <v>J</v>
      </c>
      <c r="L1334" t="str">
        <f t="shared" si="436"/>
        <v>C</v>
      </c>
      <c r="M1334" t="str">
        <f t="shared" si="437"/>
        <v>15</v>
      </c>
      <c r="N1334" t="str">
        <f t="shared" si="438"/>
        <v>M</v>
      </c>
      <c r="O1334" s="8">
        <f>VLOOKUP(raw!M1334,master!$B$2:$D$17,3,FALSE)</f>
        <v>44799</v>
      </c>
      <c r="P1334">
        <f t="shared" si="439"/>
        <v>6</v>
      </c>
      <c r="Q1334">
        <f t="shared" si="440"/>
        <v>7</v>
      </c>
      <c r="R1334" s="209">
        <f t="shared" si="441"/>
        <v>44842.366701388892</v>
      </c>
      <c r="S1334">
        <f t="shared" si="442"/>
        <v>41</v>
      </c>
    </row>
    <row r="1335" spans="1:19">
      <c r="A1335" s="319">
        <v>44841.370949074073</v>
      </c>
      <c r="B1335" t="s">
        <v>487</v>
      </c>
      <c r="C1335">
        <v>60</v>
      </c>
      <c r="D1335">
        <v>0.72299999999999998</v>
      </c>
      <c r="E1335">
        <v>5.0999999999999997E-2</v>
      </c>
      <c r="F1335">
        <v>7.1</v>
      </c>
      <c r="G1335">
        <v>93.3</v>
      </c>
      <c r="H1335">
        <v>361</v>
      </c>
      <c r="I1335" s="18">
        <f t="shared" si="433"/>
        <v>723</v>
      </c>
      <c r="J1335" t="str">
        <f t="shared" si="434"/>
        <v>16</v>
      </c>
      <c r="K1335" t="str">
        <f t="shared" si="435"/>
        <v>J</v>
      </c>
      <c r="L1335" t="str">
        <f t="shared" si="436"/>
        <v>C</v>
      </c>
      <c r="M1335" t="str">
        <f t="shared" si="437"/>
        <v>15</v>
      </c>
      <c r="N1335" t="str">
        <f t="shared" si="438"/>
        <v>F</v>
      </c>
      <c r="O1335" s="8">
        <f>VLOOKUP(raw!M1335,master!$B$2:$D$17,3,FALSE)</f>
        <v>44799</v>
      </c>
      <c r="P1335">
        <f t="shared" si="439"/>
        <v>6</v>
      </c>
      <c r="Q1335">
        <f t="shared" si="440"/>
        <v>16</v>
      </c>
      <c r="R1335" s="209">
        <f t="shared" si="441"/>
        <v>44842.370949074073</v>
      </c>
      <c r="S1335">
        <f t="shared" si="442"/>
        <v>41</v>
      </c>
    </row>
    <row r="1336" spans="1:19">
      <c r="A1336" s="319">
        <v>44841.379837962966</v>
      </c>
      <c r="B1336" t="s">
        <v>488</v>
      </c>
      <c r="C1336">
        <v>60</v>
      </c>
      <c r="D1336">
        <v>0.71899999999999997</v>
      </c>
      <c r="E1336">
        <v>6.0999999999999999E-2</v>
      </c>
      <c r="F1336">
        <v>8.5</v>
      </c>
      <c r="G1336">
        <v>80</v>
      </c>
      <c r="H1336">
        <v>398</v>
      </c>
      <c r="I1336" s="18">
        <f t="shared" si="433"/>
        <v>719</v>
      </c>
      <c r="J1336" t="str">
        <f t="shared" si="434"/>
        <v>15</v>
      </c>
      <c r="K1336" t="str">
        <f t="shared" si="435"/>
        <v>J</v>
      </c>
      <c r="L1336" t="str">
        <f t="shared" si="436"/>
        <v>C</v>
      </c>
      <c r="M1336" t="str">
        <f t="shared" si="437"/>
        <v>15</v>
      </c>
      <c r="N1336" t="str">
        <f t="shared" si="438"/>
        <v>F</v>
      </c>
      <c r="O1336" s="8">
        <f>VLOOKUP(raw!M1336,master!$B$2:$D$17,3,FALSE)</f>
        <v>44799</v>
      </c>
      <c r="P1336">
        <f t="shared" si="439"/>
        <v>6</v>
      </c>
      <c r="Q1336">
        <f t="shared" si="440"/>
        <v>15</v>
      </c>
      <c r="R1336" s="209">
        <f t="shared" si="441"/>
        <v>44842.379837962966</v>
      </c>
      <c r="S1336">
        <f t="shared" si="442"/>
        <v>41</v>
      </c>
    </row>
    <row r="1337" spans="1:19">
      <c r="A1337" s="319">
        <v>44841.387685185182</v>
      </c>
      <c r="B1337" t="s">
        <v>489</v>
      </c>
      <c r="C1337">
        <v>60</v>
      </c>
      <c r="D1337">
        <v>0.73599999999999999</v>
      </c>
      <c r="E1337">
        <v>5.2999999999999999E-2</v>
      </c>
      <c r="F1337">
        <v>7.2</v>
      </c>
      <c r="G1337">
        <v>83.3</v>
      </c>
      <c r="H1337">
        <v>342</v>
      </c>
      <c r="I1337" s="18">
        <f t="shared" si="433"/>
        <v>736</v>
      </c>
      <c r="J1337" t="str">
        <f t="shared" si="434"/>
        <v>14</v>
      </c>
      <c r="K1337" t="str">
        <f t="shared" si="435"/>
        <v>J</v>
      </c>
      <c r="L1337" t="str">
        <f t="shared" si="436"/>
        <v>C</v>
      </c>
      <c r="M1337" t="str">
        <f t="shared" si="437"/>
        <v>15</v>
      </c>
      <c r="N1337" t="str">
        <f t="shared" si="438"/>
        <v>F</v>
      </c>
      <c r="O1337" s="8">
        <f>VLOOKUP(raw!M1337,master!$B$2:$D$17,3,FALSE)</f>
        <v>44799</v>
      </c>
      <c r="P1337">
        <f t="shared" si="439"/>
        <v>6</v>
      </c>
      <c r="Q1337">
        <f t="shared" si="440"/>
        <v>14</v>
      </c>
      <c r="R1337" s="209">
        <f t="shared" si="441"/>
        <v>44842.387685185182</v>
      </c>
      <c r="S1337">
        <f t="shared" si="442"/>
        <v>41</v>
      </c>
    </row>
    <row r="1338" spans="1:19">
      <c r="A1338" s="319">
        <v>44841.397094907406</v>
      </c>
      <c r="B1338" t="s">
        <v>490</v>
      </c>
      <c r="C1338">
        <v>60</v>
      </c>
      <c r="D1338">
        <v>0.73099999999999998</v>
      </c>
      <c r="E1338">
        <v>5.0999999999999997E-2</v>
      </c>
      <c r="F1338">
        <v>7</v>
      </c>
      <c r="G1338">
        <v>81.7</v>
      </c>
      <c r="H1338">
        <v>158</v>
      </c>
      <c r="I1338" s="18">
        <f t="shared" si="433"/>
        <v>731</v>
      </c>
      <c r="J1338" t="str">
        <f t="shared" si="434"/>
        <v>13</v>
      </c>
      <c r="K1338" t="str">
        <f t="shared" si="435"/>
        <v>J</v>
      </c>
      <c r="L1338" t="str">
        <f t="shared" si="436"/>
        <v>C</v>
      </c>
      <c r="M1338" t="str">
        <f t="shared" si="437"/>
        <v>15</v>
      </c>
      <c r="N1338" t="str">
        <f t="shared" si="438"/>
        <v>F</v>
      </c>
      <c r="O1338" s="8">
        <f>VLOOKUP(raw!M1338,master!$B$2:$D$17,3,FALSE)</f>
        <v>44799</v>
      </c>
      <c r="P1338">
        <f t="shared" si="439"/>
        <v>6</v>
      </c>
      <c r="Q1338">
        <f t="shared" si="440"/>
        <v>13</v>
      </c>
      <c r="R1338" s="209">
        <f t="shared" si="441"/>
        <v>44842.397094907406</v>
      </c>
      <c r="S1338">
        <f t="shared" si="442"/>
        <v>41</v>
      </c>
    </row>
    <row r="1339" spans="1:19">
      <c r="A1339" s="319">
        <v>44841.406030092592</v>
      </c>
      <c r="B1339" t="s">
        <v>491</v>
      </c>
      <c r="C1339">
        <v>60</v>
      </c>
      <c r="D1339">
        <v>0.73699999999999999</v>
      </c>
      <c r="E1339">
        <v>4.7E-2</v>
      </c>
      <c r="F1339">
        <v>6.4</v>
      </c>
      <c r="G1339">
        <v>91.7</v>
      </c>
      <c r="H1339">
        <v>390</v>
      </c>
      <c r="I1339" s="18">
        <f t="shared" si="433"/>
        <v>737</v>
      </c>
      <c r="J1339" t="str">
        <f t="shared" si="434"/>
        <v>12</v>
      </c>
      <c r="K1339" t="str">
        <f t="shared" si="435"/>
        <v>J</v>
      </c>
      <c r="L1339" t="str">
        <f t="shared" si="436"/>
        <v>C</v>
      </c>
      <c r="M1339" t="str">
        <f t="shared" si="437"/>
        <v>15</v>
      </c>
      <c r="N1339" t="str">
        <f t="shared" si="438"/>
        <v>F</v>
      </c>
      <c r="O1339" s="8">
        <f>VLOOKUP(raw!M1339,master!$B$2:$D$17,3,FALSE)</f>
        <v>44799</v>
      </c>
      <c r="P1339">
        <f t="shared" si="439"/>
        <v>6</v>
      </c>
      <c r="Q1339">
        <f t="shared" si="440"/>
        <v>12</v>
      </c>
      <c r="R1339" s="209">
        <f t="shared" si="441"/>
        <v>44842.406030092592</v>
      </c>
      <c r="S1339">
        <f t="shared" si="442"/>
        <v>41</v>
      </c>
    </row>
    <row r="1340" spans="1:19">
      <c r="A1340" s="319">
        <v>44841.415034722224</v>
      </c>
      <c r="B1340" t="s">
        <v>492</v>
      </c>
      <c r="C1340">
        <v>60</v>
      </c>
      <c r="D1340">
        <v>0.71399999999999997</v>
      </c>
      <c r="E1340">
        <v>4.4999999999999998E-2</v>
      </c>
      <c r="F1340">
        <v>6.3</v>
      </c>
      <c r="G1340">
        <v>91.7</v>
      </c>
      <c r="H1340">
        <v>417</v>
      </c>
      <c r="I1340" s="18">
        <f t="shared" si="433"/>
        <v>714</v>
      </c>
      <c r="J1340" t="str">
        <f t="shared" si="434"/>
        <v>11</v>
      </c>
      <c r="K1340" t="str">
        <f t="shared" si="435"/>
        <v>J</v>
      </c>
      <c r="L1340" t="str">
        <f t="shared" si="436"/>
        <v>C</v>
      </c>
      <c r="M1340" t="str">
        <f t="shared" si="437"/>
        <v>15</v>
      </c>
      <c r="N1340" t="str">
        <f t="shared" si="438"/>
        <v>F</v>
      </c>
      <c r="O1340" s="8">
        <f>VLOOKUP(raw!M1340,master!$B$2:$D$17,3,FALSE)</f>
        <v>44799</v>
      </c>
      <c r="P1340">
        <f t="shared" si="439"/>
        <v>6</v>
      </c>
      <c r="Q1340">
        <f t="shared" si="440"/>
        <v>11</v>
      </c>
      <c r="R1340" s="209">
        <f t="shared" si="441"/>
        <v>44842.415034722224</v>
      </c>
      <c r="S1340">
        <f t="shared" si="442"/>
        <v>41</v>
      </c>
    </row>
    <row r="1341" spans="1:19">
      <c r="A1341" s="319">
        <v>44841.422731481478</v>
      </c>
      <c r="B1341" t="s">
        <v>493</v>
      </c>
      <c r="C1341">
        <v>60</v>
      </c>
      <c r="D1341">
        <v>0.72499999999999998</v>
      </c>
      <c r="E1341">
        <v>5.0999999999999997E-2</v>
      </c>
      <c r="F1341">
        <v>7</v>
      </c>
      <c r="G1341">
        <v>85</v>
      </c>
      <c r="H1341">
        <v>402</v>
      </c>
      <c r="I1341" s="18">
        <f t="shared" si="433"/>
        <v>725</v>
      </c>
      <c r="J1341" t="str">
        <f t="shared" si="434"/>
        <v>10</v>
      </c>
      <c r="K1341" t="str">
        <f t="shared" si="435"/>
        <v>J</v>
      </c>
      <c r="L1341" t="str">
        <f t="shared" si="436"/>
        <v>C</v>
      </c>
      <c r="M1341" t="str">
        <f t="shared" si="437"/>
        <v>15</v>
      </c>
      <c r="N1341" t="str">
        <f t="shared" si="438"/>
        <v>F</v>
      </c>
      <c r="O1341" s="8">
        <f>VLOOKUP(raw!M1341,master!$B$2:$D$17,3,FALSE)</f>
        <v>44799</v>
      </c>
      <c r="P1341">
        <f t="shared" si="439"/>
        <v>6</v>
      </c>
      <c r="Q1341">
        <f t="shared" si="440"/>
        <v>10</v>
      </c>
      <c r="R1341" s="209">
        <f t="shared" si="441"/>
        <v>44842.422731481478</v>
      </c>
      <c r="S1341">
        <f t="shared" si="442"/>
        <v>41</v>
      </c>
    </row>
    <row r="1342" spans="1:19">
      <c r="A1342" s="319">
        <v>44841.431157407409</v>
      </c>
      <c r="B1342" t="s">
        <v>494</v>
      </c>
      <c r="C1342">
        <v>60</v>
      </c>
      <c r="D1342">
        <v>0.71399999999999997</v>
      </c>
      <c r="E1342">
        <v>5.8999999999999997E-2</v>
      </c>
      <c r="F1342">
        <v>8.3000000000000007</v>
      </c>
      <c r="G1342">
        <v>78.3</v>
      </c>
      <c r="H1342">
        <v>393</v>
      </c>
      <c r="I1342" s="18">
        <f t="shared" si="433"/>
        <v>714</v>
      </c>
      <c r="J1342" t="str">
        <f t="shared" si="434"/>
        <v>09</v>
      </c>
      <c r="K1342" t="str">
        <f t="shared" si="435"/>
        <v>J</v>
      </c>
      <c r="L1342" t="str">
        <f t="shared" si="436"/>
        <v>C</v>
      </c>
      <c r="M1342" t="str">
        <f t="shared" si="437"/>
        <v>15</v>
      </c>
      <c r="N1342" t="str">
        <f t="shared" si="438"/>
        <v>F</v>
      </c>
      <c r="O1342" s="8">
        <f>VLOOKUP(raw!M1342,master!$B$2:$D$17,3,FALSE)</f>
        <v>44799</v>
      </c>
      <c r="P1342">
        <f t="shared" si="439"/>
        <v>6</v>
      </c>
      <c r="Q1342">
        <f t="shared" si="440"/>
        <v>9</v>
      </c>
      <c r="R1342" s="209">
        <f t="shared" si="441"/>
        <v>44842.431157407409</v>
      </c>
      <c r="S1342">
        <f t="shared" si="442"/>
        <v>41</v>
      </c>
    </row>
    <row r="1343" spans="1:19">
      <c r="A1343" s="319">
        <v>44841.439479166664</v>
      </c>
      <c r="B1343" t="s">
        <v>495</v>
      </c>
      <c r="C1343">
        <v>60</v>
      </c>
      <c r="D1343">
        <v>0.81599999999999995</v>
      </c>
      <c r="E1343">
        <v>5.1999999999999998E-2</v>
      </c>
      <c r="F1343">
        <v>6.3</v>
      </c>
      <c r="G1343">
        <v>93.3</v>
      </c>
      <c r="H1343">
        <v>386</v>
      </c>
      <c r="I1343" s="18">
        <f t="shared" si="433"/>
        <v>816</v>
      </c>
      <c r="J1343" t="str">
        <f t="shared" si="434"/>
        <v>08</v>
      </c>
      <c r="K1343" t="str">
        <f t="shared" si="435"/>
        <v>J</v>
      </c>
      <c r="L1343" t="str">
        <f t="shared" si="436"/>
        <v>C</v>
      </c>
      <c r="M1343" t="str">
        <f t="shared" si="437"/>
        <v>15</v>
      </c>
      <c r="N1343" t="str">
        <f t="shared" si="438"/>
        <v>F</v>
      </c>
      <c r="O1343" s="8">
        <f>VLOOKUP(raw!M1343,master!$B$2:$D$17,3,FALSE)</f>
        <v>44799</v>
      </c>
      <c r="P1343">
        <f t="shared" si="439"/>
        <v>6</v>
      </c>
      <c r="Q1343">
        <f t="shared" si="440"/>
        <v>8</v>
      </c>
      <c r="R1343" s="209">
        <f t="shared" si="441"/>
        <v>44842.439479166664</v>
      </c>
      <c r="S1343">
        <f t="shared" si="442"/>
        <v>41</v>
      </c>
    </row>
    <row r="1344" spans="1:19">
      <c r="A1344" s="319">
        <v>44841.447928240741</v>
      </c>
      <c r="B1344" t="s">
        <v>497</v>
      </c>
      <c r="C1344">
        <v>61</v>
      </c>
      <c r="D1344">
        <v>0.81499999999999995</v>
      </c>
      <c r="E1344">
        <v>0.27900000000000003</v>
      </c>
      <c r="F1344">
        <v>34.200000000000003</v>
      </c>
      <c r="G1344">
        <v>80.3</v>
      </c>
      <c r="H1344">
        <v>471</v>
      </c>
      <c r="I1344" s="18">
        <f t="shared" si="433"/>
        <v>815</v>
      </c>
      <c r="J1344" t="str">
        <f t="shared" si="434"/>
        <v>07</v>
      </c>
      <c r="K1344" t="str">
        <f t="shared" si="435"/>
        <v>J</v>
      </c>
      <c r="L1344" t="str">
        <f t="shared" si="436"/>
        <v>C</v>
      </c>
      <c r="M1344" t="str">
        <f t="shared" si="437"/>
        <v>15</v>
      </c>
      <c r="N1344" t="str">
        <f t="shared" si="438"/>
        <v>F</v>
      </c>
      <c r="O1344" s="8">
        <f>VLOOKUP(raw!M1344,master!$B$2:$D$17,3,FALSE)</f>
        <v>44799</v>
      </c>
      <c r="P1344">
        <f t="shared" si="439"/>
        <v>6</v>
      </c>
      <c r="Q1344">
        <f t="shared" si="440"/>
        <v>7</v>
      </c>
      <c r="R1344" s="209">
        <f t="shared" si="441"/>
        <v>44842.447928240741</v>
      </c>
      <c r="S1344">
        <f t="shared" si="442"/>
        <v>41</v>
      </c>
    </row>
    <row r="1345" spans="1:19">
      <c r="A1345" s="319">
        <v>44841.45553240741</v>
      </c>
      <c r="B1345" t="s">
        <v>496</v>
      </c>
      <c r="C1345">
        <v>60</v>
      </c>
      <c r="D1345">
        <v>0.66500000000000004</v>
      </c>
      <c r="E1345">
        <v>0.05</v>
      </c>
      <c r="F1345">
        <v>7.5</v>
      </c>
      <c r="G1345">
        <v>81.7</v>
      </c>
      <c r="H1345">
        <v>482</v>
      </c>
      <c r="I1345" s="18">
        <f t="shared" si="433"/>
        <v>665</v>
      </c>
      <c r="J1345" t="str">
        <f t="shared" si="434"/>
        <v>06</v>
      </c>
      <c r="K1345" t="str">
        <f t="shared" si="435"/>
        <v>J</v>
      </c>
      <c r="L1345" t="str">
        <f t="shared" si="436"/>
        <v>C</v>
      </c>
      <c r="M1345" t="str">
        <f t="shared" si="437"/>
        <v>15</v>
      </c>
      <c r="N1345" t="str">
        <f t="shared" si="438"/>
        <v>F</v>
      </c>
      <c r="O1345" s="8">
        <f>VLOOKUP(raw!M1345,master!$B$2:$D$17,3,FALSE)</f>
        <v>44799</v>
      </c>
      <c r="P1345">
        <f t="shared" si="439"/>
        <v>6</v>
      </c>
      <c r="Q1345">
        <f t="shared" si="440"/>
        <v>6</v>
      </c>
      <c r="R1345" s="209">
        <f t="shared" si="441"/>
        <v>44842.45553240741</v>
      </c>
      <c r="S1345">
        <f t="shared" si="442"/>
        <v>41</v>
      </c>
    </row>
    <row r="1346" spans="1:19">
      <c r="A1346" s="319">
        <v>44841.462384259263</v>
      </c>
      <c r="B1346" t="s">
        <v>498</v>
      </c>
      <c r="C1346">
        <v>60</v>
      </c>
      <c r="D1346">
        <v>0.64900000000000002</v>
      </c>
      <c r="E1346">
        <v>5.1999999999999998E-2</v>
      </c>
      <c r="F1346">
        <v>8</v>
      </c>
      <c r="G1346">
        <v>86.7</v>
      </c>
      <c r="H1346">
        <v>317</v>
      </c>
      <c r="I1346" s="18">
        <f t="shared" si="433"/>
        <v>649</v>
      </c>
      <c r="J1346" t="str">
        <f t="shared" si="434"/>
        <v>05</v>
      </c>
      <c r="K1346" t="str">
        <f t="shared" si="435"/>
        <v>J</v>
      </c>
      <c r="L1346" t="str">
        <f t="shared" si="436"/>
        <v>C</v>
      </c>
      <c r="M1346" t="str">
        <f t="shared" si="437"/>
        <v>15</v>
      </c>
      <c r="N1346" t="str">
        <f t="shared" si="438"/>
        <v>F</v>
      </c>
      <c r="O1346" s="8">
        <f>VLOOKUP(raw!M1346,master!$B$2:$D$17,3,FALSE)</f>
        <v>44799</v>
      </c>
      <c r="P1346">
        <f t="shared" si="439"/>
        <v>6</v>
      </c>
      <c r="Q1346">
        <f t="shared" si="440"/>
        <v>5</v>
      </c>
      <c r="R1346" s="209">
        <f t="shared" si="441"/>
        <v>44842.462384259263</v>
      </c>
      <c r="S1346">
        <f t="shared" si="442"/>
        <v>41</v>
      </c>
    </row>
    <row r="1347" spans="1:19">
      <c r="A1347" s="319">
        <v>44841.472673611112</v>
      </c>
      <c r="B1347" t="s">
        <v>499</v>
      </c>
      <c r="C1347">
        <v>60</v>
      </c>
      <c r="D1347">
        <v>0.67500000000000004</v>
      </c>
      <c r="E1347">
        <v>0.06</v>
      </c>
      <c r="F1347">
        <v>8.8000000000000007</v>
      </c>
      <c r="G1347">
        <v>80</v>
      </c>
      <c r="H1347">
        <v>372</v>
      </c>
      <c r="I1347" s="18">
        <f t="shared" si="433"/>
        <v>675</v>
      </c>
      <c r="J1347" t="str">
        <f t="shared" si="434"/>
        <v>04</v>
      </c>
      <c r="K1347" t="str">
        <f t="shared" si="435"/>
        <v>J</v>
      </c>
      <c r="L1347" t="str">
        <f t="shared" si="436"/>
        <v>C</v>
      </c>
      <c r="M1347" t="str">
        <f t="shared" si="437"/>
        <v>15</v>
      </c>
      <c r="N1347" t="str">
        <f t="shared" si="438"/>
        <v>F</v>
      </c>
      <c r="O1347" s="8">
        <f>VLOOKUP(raw!M1347,master!$B$2:$D$17,3,FALSE)</f>
        <v>44799</v>
      </c>
      <c r="P1347">
        <f t="shared" si="439"/>
        <v>6</v>
      </c>
      <c r="Q1347">
        <f t="shared" si="440"/>
        <v>4</v>
      </c>
      <c r="R1347" s="209">
        <f t="shared" si="441"/>
        <v>44842.472673611112</v>
      </c>
      <c r="S1347">
        <f t="shared" si="442"/>
        <v>41</v>
      </c>
    </row>
    <row r="1348" spans="1:19">
      <c r="A1348" s="319">
        <v>44841.481249999997</v>
      </c>
      <c r="B1348" t="s">
        <v>500</v>
      </c>
      <c r="C1348">
        <v>60</v>
      </c>
      <c r="D1348">
        <v>0.66200000000000003</v>
      </c>
      <c r="E1348">
        <v>0.04</v>
      </c>
      <c r="F1348">
        <v>6.1</v>
      </c>
      <c r="G1348">
        <v>90</v>
      </c>
      <c r="H1348">
        <v>346</v>
      </c>
      <c r="I1348" s="18">
        <f t="shared" si="433"/>
        <v>662</v>
      </c>
      <c r="J1348" t="str">
        <f t="shared" si="434"/>
        <v>03</v>
      </c>
      <c r="K1348" t="str">
        <f t="shared" si="435"/>
        <v>J</v>
      </c>
      <c r="L1348" t="str">
        <f t="shared" si="436"/>
        <v>C</v>
      </c>
      <c r="M1348" t="str">
        <f t="shared" si="437"/>
        <v>15</v>
      </c>
      <c r="N1348" t="str">
        <f t="shared" si="438"/>
        <v>F</v>
      </c>
      <c r="O1348" s="8">
        <f>VLOOKUP(raw!M1348,master!$B$2:$D$17,3,FALSE)</f>
        <v>44799</v>
      </c>
      <c r="P1348">
        <f t="shared" si="439"/>
        <v>6</v>
      </c>
      <c r="Q1348">
        <f t="shared" si="440"/>
        <v>3</v>
      </c>
      <c r="R1348" s="209">
        <f t="shared" si="441"/>
        <v>44842.481249999997</v>
      </c>
      <c r="S1348">
        <f t="shared" si="442"/>
        <v>41</v>
      </c>
    </row>
    <row r="1349" spans="1:19">
      <c r="A1349" s="319">
        <v>44841.490729166668</v>
      </c>
      <c r="B1349" t="s">
        <v>501</v>
      </c>
      <c r="C1349">
        <v>60</v>
      </c>
      <c r="D1349">
        <v>0.68200000000000005</v>
      </c>
      <c r="E1349">
        <v>4.5999999999999999E-2</v>
      </c>
      <c r="F1349">
        <v>6.8</v>
      </c>
      <c r="G1349">
        <v>86.7</v>
      </c>
      <c r="H1349">
        <v>381</v>
      </c>
      <c r="I1349" s="18">
        <f t="shared" ref="I1349:I1393" si="443">D1349*1000</f>
        <v>682</v>
      </c>
      <c r="J1349" t="str">
        <f t="shared" ref="J1349:J1393" si="444">RIGHT(B1349,2)</f>
        <v>02</v>
      </c>
      <c r="K1349" t="str">
        <f t="shared" ref="K1349:K1393" si="445">LEFT(B1349,1)</f>
        <v>J</v>
      </c>
      <c r="L1349" t="str">
        <f t="shared" ref="L1349:L1393" si="446">MID(B1349,2,1)</f>
        <v>C</v>
      </c>
      <c r="M1349" t="str">
        <f t="shared" ref="M1349:M1393" si="447">MID(B1349,3,2)</f>
        <v>15</v>
      </c>
      <c r="N1349" t="str">
        <f t="shared" ref="N1349:N1393" si="448">MID(B1349,5,1)</f>
        <v>F</v>
      </c>
      <c r="O1349" s="8">
        <f>VLOOKUP(raw!M1349,master!$B$2:$D$17,3,FALSE)</f>
        <v>44799</v>
      </c>
      <c r="P1349">
        <f t="shared" ref="P1349:P1393" si="449">INT((A1349-O1349)/7)</f>
        <v>6</v>
      </c>
      <c r="Q1349">
        <f t="shared" ref="Q1349:Q1393" si="450">VALUE(J1349)</f>
        <v>2</v>
      </c>
      <c r="R1349" s="209">
        <f t="shared" ref="R1349:R1393" si="451">A1349-WEEKDAY(A1349)+7</f>
        <v>44842.490729166668</v>
      </c>
      <c r="S1349">
        <f t="shared" ref="S1349:S1393" si="452">WEEKNUM(R1349)</f>
        <v>41</v>
      </c>
    </row>
    <row r="1350" spans="1:19">
      <c r="A1350" s="319">
        <v>44841.499606481484</v>
      </c>
      <c r="B1350" t="s">
        <v>502</v>
      </c>
      <c r="C1350">
        <v>60</v>
      </c>
      <c r="D1350">
        <v>0.57799999999999996</v>
      </c>
      <c r="E1350">
        <v>4.3999999999999997E-2</v>
      </c>
      <c r="F1350">
        <v>7.7</v>
      </c>
      <c r="G1350">
        <v>83.3</v>
      </c>
      <c r="H1350">
        <v>367</v>
      </c>
      <c r="I1350" s="18">
        <f t="shared" si="443"/>
        <v>578</v>
      </c>
      <c r="J1350" t="str">
        <f t="shared" si="444"/>
        <v>01</v>
      </c>
      <c r="K1350" t="str">
        <f t="shared" si="445"/>
        <v>J</v>
      </c>
      <c r="L1350" t="str">
        <f t="shared" si="446"/>
        <v>C</v>
      </c>
      <c r="M1350" t="str">
        <f t="shared" si="447"/>
        <v>15</v>
      </c>
      <c r="N1350" t="str">
        <f t="shared" si="448"/>
        <v>F</v>
      </c>
      <c r="O1350" s="8">
        <f>VLOOKUP(raw!M1350,master!$B$2:$D$17,3,FALSE)</f>
        <v>44799</v>
      </c>
      <c r="P1350">
        <f t="shared" si="449"/>
        <v>6</v>
      </c>
      <c r="Q1350">
        <f t="shared" si="450"/>
        <v>1</v>
      </c>
      <c r="R1350" s="209">
        <f t="shared" si="451"/>
        <v>44842.499606481484</v>
      </c>
      <c r="S1350">
        <f t="shared" si="452"/>
        <v>41</v>
      </c>
    </row>
    <row r="1351" spans="1:19">
      <c r="A1351" s="319">
        <v>44841.547650462962</v>
      </c>
      <c r="B1351" t="s">
        <v>529</v>
      </c>
      <c r="C1351">
        <v>20</v>
      </c>
      <c r="D1351">
        <v>0.90800000000000003</v>
      </c>
      <c r="E1351">
        <v>8.1000000000000003E-2</v>
      </c>
      <c r="F1351">
        <v>8.9</v>
      </c>
      <c r="G1351">
        <v>80</v>
      </c>
      <c r="H1351">
        <v>393</v>
      </c>
      <c r="I1351" s="18">
        <f t="shared" si="443"/>
        <v>908</v>
      </c>
      <c r="J1351" t="str">
        <f t="shared" si="444"/>
        <v>01</v>
      </c>
      <c r="K1351" t="str">
        <f t="shared" si="445"/>
        <v>J</v>
      </c>
      <c r="L1351" t="str">
        <f t="shared" si="446"/>
        <v>C</v>
      </c>
      <c r="M1351" t="str">
        <f t="shared" si="447"/>
        <v>16</v>
      </c>
      <c r="N1351" t="str">
        <f t="shared" si="448"/>
        <v>M</v>
      </c>
      <c r="O1351" s="8">
        <f>VLOOKUP(raw!M1351,master!$B$2:$D$17,3,FALSE)</f>
        <v>44799</v>
      </c>
      <c r="P1351">
        <f t="shared" si="449"/>
        <v>6</v>
      </c>
      <c r="Q1351">
        <f t="shared" si="450"/>
        <v>1</v>
      </c>
      <c r="R1351" s="209">
        <f t="shared" si="451"/>
        <v>44842.547650462962</v>
      </c>
      <c r="S1351">
        <f t="shared" si="452"/>
        <v>41</v>
      </c>
    </row>
    <row r="1352" spans="1:19">
      <c r="A1352" s="319">
        <v>44841.550497685188</v>
      </c>
      <c r="B1352" t="s">
        <v>530</v>
      </c>
      <c r="C1352">
        <v>20</v>
      </c>
      <c r="D1352">
        <v>0.94299999999999995</v>
      </c>
      <c r="E1352">
        <v>9.7000000000000003E-2</v>
      </c>
      <c r="F1352">
        <v>10.3</v>
      </c>
      <c r="G1352">
        <v>65</v>
      </c>
      <c r="H1352">
        <v>365</v>
      </c>
      <c r="I1352" s="18">
        <f t="shared" si="443"/>
        <v>943</v>
      </c>
      <c r="J1352" t="str">
        <f t="shared" si="444"/>
        <v>02</v>
      </c>
      <c r="K1352" t="str">
        <f t="shared" si="445"/>
        <v>J</v>
      </c>
      <c r="L1352" t="str">
        <f t="shared" si="446"/>
        <v>C</v>
      </c>
      <c r="M1352" t="str">
        <f t="shared" si="447"/>
        <v>16</v>
      </c>
      <c r="N1352" t="str">
        <f t="shared" si="448"/>
        <v>M</v>
      </c>
      <c r="O1352" s="8">
        <f>VLOOKUP(raw!M1352,master!$B$2:$D$17,3,FALSE)</f>
        <v>44799</v>
      </c>
      <c r="P1352">
        <f t="shared" si="449"/>
        <v>6</v>
      </c>
      <c r="Q1352">
        <f t="shared" si="450"/>
        <v>2</v>
      </c>
      <c r="R1352" s="209">
        <f t="shared" si="451"/>
        <v>44842.550497685188</v>
      </c>
      <c r="S1352">
        <f t="shared" si="452"/>
        <v>41</v>
      </c>
    </row>
    <row r="1353" spans="1:19">
      <c r="A1353" s="319">
        <v>44841.553437499999</v>
      </c>
      <c r="B1353" t="s">
        <v>503</v>
      </c>
      <c r="C1353">
        <v>20</v>
      </c>
      <c r="D1353">
        <v>0.97899999999999998</v>
      </c>
      <c r="E1353">
        <v>6.2E-2</v>
      </c>
      <c r="F1353">
        <v>6.3</v>
      </c>
      <c r="G1353">
        <v>85</v>
      </c>
      <c r="H1353">
        <v>477</v>
      </c>
      <c r="I1353" s="18">
        <f t="shared" si="443"/>
        <v>979</v>
      </c>
      <c r="J1353" t="str">
        <f t="shared" si="444"/>
        <v>03</v>
      </c>
      <c r="K1353" t="str">
        <f t="shared" si="445"/>
        <v>J</v>
      </c>
      <c r="L1353" t="str">
        <f t="shared" si="446"/>
        <v>C</v>
      </c>
      <c r="M1353" t="str">
        <f t="shared" si="447"/>
        <v>16</v>
      </c>
      <c r="N1353" t="str">
        <f t="shared" si="448"/>
        <v>M</v>
      </c>
      <c r="O1353" s="8">
        <f>VLOOKUP(raw!M1353,master!$B$2:$D$17,3,FALSE)</f>
        <v>44799</v>
      </c>
      <c r="P1353">
        <f t="shared" si="449"/>
        <v>6</v>
      </c>
      <c r="Q1353">
        <f t="shared" si="450"/>
        <v>3</v>
      </c>
      <c r="R1353" s="209">
        <f t="shared" si="451"/>
        <v>44842.553437499999</v>
      </c>
      <c r="S1353">
        <f t="shared" si="452"/>
        <v>41</v>
      </c>
    </row>
    <row r="1354" spans="1:19">
      <c r="A1354" s="319">
        <v>44841.555856481478</v>
      </c>
      <c r="B1354" t="s">
        <v>504</v>
      </c>
      <c r="C1354">
        <v>20</v>
      </c>
      <c r="D1354">
        <v>1.0549999999999999</v>
      </c>
      <c r="E1354">
        <v>7.2999999999999995E-2</v>
      </c>
      <c r="F1354">
        <v>6.9</v>
      </c>
      <c r="G1354">
        <v>85</v>
      </c>
      <c r="H1354">
        <v>462</v>
      </c>
      <c r="I1354" s="18">
        <f t="shared" si="443"/>
        <v>1055</v>
      </c>
      <c r="J1354" t="str">
        <f t="shared" si="444"/>
        <v>04</v>
      </c>
      <c r="K1354" t="str">
        <f t="shared" si="445"/>
        <v>J</v>
      </c>
      <c r="L1354" t="str">
        <f t="shared" si="446"/>
        <v>C</v>
      </c>
      <c r="M1354" t="str">
        <f t="shared" si="447"/>
        <v>16</v>
      </c>
      <c r="N1354" t="str">
        <f t="shared" si="448"/>
        <v>M</v>
      </c>
      <c r="O1354" s="8">
        <f>VLOOKUP(raw!M1354,master!$B$2:$D$17,3,FALSE)</f>
        <v>44799</v>
      </c>
      <c r="P1354">
        <f t="shared" si="449"/>
        <v>6</v>
      </c>
      <c r="Q1354">
        <f t="shared" si="450"/>
        <v>4</v>
      </c>
      <c r="R1354" s="209">
        <f t="shared" si="451"/>
        <v>44842.555856481478</v>
      </c>
      <c r="S1354">
        <f t="shared" si="452"/>
        <v>41</v>
      </c>
    </row>
    <row r="1355" spans="1:19">
      <c r="A1355" s="319">
        <v>44841.558495370373</v>
      </c>
      <c r="B1355" t="s">
        <v>531</v>
      </c>
      <c r="C1355">
        <v>20</v>
      </c>
      <c r="D1355">
        <v>1.177</v>
      </c>
      <c r="E1355">
        <v>7.0000000000000007E-2</v>
      </c>
      <c r="F1355">
        <v>6</v>
      </c>
      <c r="G1355">
        <v>95</v>
      </c>
      <c r="H1355">
        <v>381</v>
      </c>
      <c r="I1355" s="18">
        <f t="shared" si="443"/>
        <v>1177</v>
      </c>
      <c r="J1355" t="str">
        <f t="shared" si="444"/>
        <v>05</v>
      </c>
      <c r="K1355" t="str">
        <f t="shared" si="445"/>
        <v>J</v>
      </c>
      <c r="L1355" t="str">
        <f t="shared" si="446"/>
        <v>C</v>
      </c>
      <c r="M1355" t="str">
        <f t="shared" si="447"/>
        <v>16</v>
      </c>
      <c r="N1355" t="str">
        <f t="shared" si="448"/>
        <v>M</v>
      </c>
      <c r="O1355" s="8">
        <f>VLOOKUP(raw!M1355,master!$B$2:$D$17,3,FALSE)</f>
        <v>44799</v>
      </c>
      <c r="P1355">
        <f t="shared" si="449"/>
        <v>6</v>
      </c>
      <c r="Q1355">
        <f t="shared" si="450"/>
        <v>5</v>
      </c>
      <c r="R1355" s="209">
        <f t="shared" si="451"/>
        <v>44842.558495370373</v>
      </c>
      <c r="S1355">
        <f t="shared" si="452"/>
        <v>41</v>
      </c>
    </row>
    <row r="1356" spans="1:19">
      <c r="A1356" s="319">
        <v>44841.562002314815</v>
      </c>
      <c r="B1356" t="s">
        <v>511</v>
      </c>
      <c r="C1356">
        <v>60</v>
      </c>
      <c r="D1356">
        <v>0.76200000000000001</v>
      </c>
      <c r="E1356">
        <v>6.3E-2</v>
      </c>
      <c r="F1356">
        <v>8.3000000000000007</v>
      </c>
      <c r="G1356">
        <v>83.3</v>
      </c>
      <c r="H1356">
        <v>424</v>
      </c>
      <c r="I1356" s="18">
        <f t="shared" si="443"/>
        <v>762</v>
      </c>
      <c r="J1356" t="str">
        <f t="shared" si="444"/>
        <v>09</v>
      </c>
      <c r="K1356" t="str">
        <f t="shared" si="445"/>
        <v>J</v>
      </c>
      <c r="L1356" t="str">
        <f t="shared" si="446"/>
        <v>C</v>
      </c>
      <c r="M1356" t="str">
        <f t="shared" si="447"/>
        <v>16</v>
      </c>
      <c r="N1356" t="str">
        <f t="shared" si="448"/>
        <v>F</v>
      </c>
      <c r="O1356" s="8">
        <f>VLOOKUP(raw!M1356,master!$B$2:$D$17,3,FALSE)</f>
        <v>44799</v>
      </c>
      <c r="P1356">
        <f t="shared" si="449"/>
        <v>6</v>
      </c>
      <c r="Q1356">
        <f t="shared" si="450"/>
        <v>9</v>
      </c>
      <c r="R1356" s="209">
        <f t="shared" si="451"/>
        <v>44842.562002314815</v>
      </c>
      <c r="S1356">
        <f t="shared" si="452"/>
        <v>41</v>
      </c>
    </row>
    <row r="1357" spans="1:19">
      <c r="A1357" s="319">
        <v>44841.569745370369</v>
      </c>
      <c r="B1357" t="s">
        <v>512</v>
      </c>
      <c r="C1357">
        <v>60</v>
      </c>
      <c r="D1357">
        <v>0.70299999999999996</v>
      </c>
      <c r="E1357">
        <v>5.2999999999999999E-2</v>
      </c>
      <c r="F1357">
        <v>7.5</v>
      </c>
      <c r="G1357">
        <v>78.3</v>
      </c>
      <c r="H1357">
        <v>441</v>
      </c>
      <c r="I1357" s="18">
        <f t="shared" si="443"/>
        <v>703</v>
      </c>
      <c r="J1357" t="str">
        <f t="shared" si="444"/>
        <v>10</v>
      </c>
      <c r="K1357" t="str">
        <f t="shared" si="445"/>
        <v>J</v>
      </c>
      <c r="L1357" t="str">
        <f t="shared" si="446"/>
        <v>C</v>
      </c>
      <c r="M1357" t="str">
        <f t="shared" si="447"/>
        <v>16</v>
      </c>
      <c r="N1357" t="str">
        <f t="shared" si="448"/>
        <v>F</v>
      </c>
      <c r="O1357" s="8">
        <f>VLOOKUP(raw!M1357,master!$B$2:$D$17,3,FALSE)</f>
        <v>44799</v>
      </c>
      <c r="P1357">
        <f t="shared" si="449"/>
        <v>6</v>
      </c>
      <c r="Q1357">
        <f t="shared" si="450"/>
        <v>10</v>
      </c>
      <c r="R1357" s="209">
        <f t="shared" si="451"/>
        <v>44842.569745370369</v>
      </c>
      <c r="S1357">
        <f t="shared" si="452"/>
        <v>41</v>
      </c>
    </row>
    <row r="1358" spans="1:19">
      <c r="A1358" s="319">
        <v>44841.577835648146</v>
      </c>
      <c r="B1358" t="s">
        <v>510</v>
      </c>
      <c r="C1358">
        <v>59</v>
      </c>
      <c r="D1358">
        <v>0.72099999999999997</v>
      </c>
      <c r="E1358">
        <v>4.5999999999999999E-2</v>
      </c>
      <c r="F1358">
        <v>6.4</v>
      </c>
      <c r="G1358">
        <v>93.2</v>
      </c>
      <c r="H1358">
        <v>363</v>
      </c>
      <c r="I1358" s="18">
        <f t="shared" si="443"/>
        <v>721</v>
      </c>
      <c r="J1358" t="str">
        <f t="shared" si="444"/>
        <v>11</v>
      </c>
      <c r="K1358" t="str">
        <f t="shared" si="445"/>
        <v>J</v>
      </c>
      <c r="L1358" t="str">
        <f t="shared" si="446"/>
        <v>C</v>
      </c>
      <c r="M1358" t="str">
        <f t="shared" si="447"/>
        <v>16</v>
      </c>
      <c r="N1358" t="str">
        <f t="shared" si="448"/>
        <v>F</v>
      </c>
      <c r="O1358" s="8">
        <f>VLOOKUP(raw!M1358,master!$B$2:$D$17,3,FALSE)</f>
        <v>44799</v>
      </c>
      <c r="P1358">
        <f t="shared" si="449"/>
        <v>6</v>
      </c>
      <c r="Q1358">
        <f t="shared" si="450"/>
        <v>11</v>
      </c>
      <c r="R1358" s="209">
        <f t="shared" si="451"/>
        <v>44842.577835648146</v>
      </c>
      <c r="S1358">
        <f t="shared" si="452"/>
        <v>41</v>
      </c>
    </row>
    <row r="1359" spans="1:19">
      <c r="A1359" s="319">
        <v>44841.586273148147</v>
      </c>
      <c r="B1359" t="s">
        <v>509</v>
      </c>
      <c r="C1359">
        <v>60</v>
      </c>
      <c r="D1359">
        <v>0.68700000000000006</v>
      </c>
      <c r="E1359">
        <v>4.3999999999999997E-2</v>
      </c>
      <c r="F1359">
        <v>6.4</v>
      </c>
      <c r="G1359">
        <v>88.3</v>
      </c>
      <c r="H1359">
        <v>379</v>
      </c>
      <c r="I1359" s="18">
        <f t="shared" si="443"/>
        <v>687</v>
      </c>
      <c r="J1359" t="str">
        <f t="shared" si="444"/>
        <v>12</v>
      </c>
      <c r="K1359" t="str">
        <f t="shared" si="445"/>
        <v>J</v>
      </c>
      <c r="L1359" t="str">
        <f t="shared" si="446"/>
        <v>C</v>
      </c>
      <c r="M1359" t="str">
        <f t="shared" si="447"/>
        <v>16</v>
      </c>
      <c r="N1359" t="str">
        <f t="shared" si="448"/>
        <v>F</v>
      </c>
      <c r="O1359" s="8">
        <f>VLOOKUP(raw!M1359,master!$B$2:$D$17,3,FALSE)</f>
        <v>44799</v>
      </c>
      <c r="P1359">
        <f t="shared" si="449"/>
        <v>6</v>
      </c>
      <c r="Q1359">
        <f t="shared" si="450"/>
        <v>12</v>
      </c>
      <c r="R1359" s="209">
        <f t="shared" si="451"/>
        <v>44842.586273148147</v>
      </c>
      <c r="S1359">
        <f t="shared" si="452"/>
        <v>41</v>
      </c>
    </row>
    <row r="1360" spans="1:19">
      <c r="A1360" s="319">
        <v>44841.595416666663</v>
      </c>
      <c r="B1360" t="s">
        <v>508</v>
      </c>
      <c r="C1360">
        <v>60</v>
      </c>
      <c r="D1360">
        <v>0.70499999999999996</v>
      </c>
      <c r="E1360">
        <v>4.2000000000000003E-2</v>
      </c>
      <c r="F1360">
        <v>5.9</v>
      </c>
      <c r="G1360">
        <v>90</v>
      </c>
      <c r="H1360">
        <v>382</v>
      </c>
      <c r="I1360" s="18">
        <f t="shared" si="443"/>
        <v>705</v>
      </c>
      <c r="J1360" t="str">
        <f t="shared" si="444"/>
        <v>13</v>
      </c>
      <c r="K1360" t="str">
        <f t="shared" si="445"/>
        <v>J</v>
      </c>
      <c r="L1360" t="str">
        <f t="shared" si="446"/>
        <v>C</v>
      </c>
      <c r="M1360" t="str">
        <f t="shared" si="447"/>
        <v>16</v>
      </c>
      <c r="N1360" t="str">
        <f t="shared" si="448"/>
        <v>F</v>
      </c>
      <c r="O1360" s="8">
        <f>VLOOKUP(raw!M1360,master!$B$2:$D$17,3,FALSE)</f>
        <v>44799</v>
      </c>
      <c r="P1360">
        <f t="shared" si="449"/>
        <v>6</v>
      </c>
      <c r="Q1360">
        <f t="shared" si="450"/>
        <v>13</v>
      </c>
      <c r="R1360" s="209">
        <f t="shared" si="451"/>
        <v>44842.595416666663</v>
      </c>
      <c r="S1360">
        <f t="shared" si="452"/>
        <v>41</v>
      </c>
    </row>
    <row r="1361" spans="1:19">
      <c r="A1361" s="319">
        <v>44841.604016203702</v>
      </c>
      <c r="B1361" t="s">
        <v>507</v>
      </c>
      <c r="C1361">
        <v>60</v>
      </c>
      <c r="D1361">
        <v>0.68899999999999995</v>
      </c>
      <c r="E1361">
        <v>4.7E-2</v>
      </c>
      <c r="F1361">
        <v>6.8</v>
      </c>
      <c r="G1361">
        <v>83.3</v>
      </c>
      <c r="H1361">
        <v>411</v>
      </c>
      <c r="I1361" s="18">
        <f t="shared" si="443"/>
        <v>689</v>
      </c>
      <c r="J1361" t="str">
        <f t="shared" si="444"/>
        <v>14</v>
      </c>
      <c r="K1361" t="str">
        <f t="shared" si="445"/>
        <v>J</v>
      </c>
      <c r="L1361" t="str">
        <f t="shared" si="446"/>
        <v>C</v>
      </c>
      <c r="M1361" t="str">
        <f t="shared" si="447"/>
        <v>16</v>
      </c>
      <c r="N1361" t="str">
        <f t="shared" si="448"/>
        <v>F</v>
      </c>
      <c r="O1361" s="8">
        <f>VLOOKUP(raw!M1361,master!$B$2:$D$17,3,FALSE)</f>
        <v>44799</v>
      </c>
      <c r="P1361">
        <f t="shared" si="449"/>
        <v>6</v>
      </c>
      <c r="Q1361">
        <f t="shared" si="450"/>
        <v>14</v>
      </c>
      <c r="R1361" s="209">
        <f t="shared" si="451"/>
        <v>44842.604016203702</v>
      </c>
      <c r="S1361">
        <f t="shared" si="452"/>
        <v>41</v>
      </c>
    </row>
    <row r="1362" spans="1:19">
      <c r="A1362" s="319">
        <v>44841.612430555557</v>
      </c>
      <c r="B1362" t="s">
        <v>506</v>
      </c>
      <c r="C1362">
        <v>60</v>
      </c>
      <c r="D1362">
        <v>0.69899999999999995</v>
      </c>
      <c r="E1362">
        <v>4.3999999999999997E-2</v>
      </c>
      <c r="F1362">
        <v>6.3</v>
      </c>
      <c r="G1362">
        <v>90</v>
      </c>
      <c r="H1362">
        <v>469</v>
      </c>
      <c r="I1362" s="18">
        <f t="shared" si="443"/>
        <v>699</v>
      </c>
      <c r="J1362" t="str">
        <f t="shared" si="444"/>
        <v>15</v>
      </c>
      <c r="K1362" t="str">
        <f t="shared" si="445"/>
        <v>J</v>
      </c>
      <c r="L1362" t="str">
        <f t="shared" si="446"/>
        <v>C</v>
      </c>
      <c r="M1362" t="str">
        <f t="shared" si="447"/>
        <v>16</v>
      </c>
      <c r="N1362" t="str">
        <f t="shared" si="448"/>
        <v>F</v>
      </c>
      <c r="O1362" s="8">
        <f>VLOOKUP(raw!M1362,master!$B$2:$D$17,3,FALSE)</f>
        <v>44799</v>
      </c>
      <c r="P1362">
        <f t="shared" si="449"/>
        <v>6</v>
      </c>
      <c r="Q1362">
        <f t="shared" si="450"/>
        <v>15</v>
      </c>
      <c r="R1362" s="209">
        <f t="shared" si="451"/>
        <v>44842.612430555557</v>
      </c>
      <c r="S1362">
        <f t="shared" si="452"/>
        <v>41</v>
      </c>
    </row>
    <row r="1363" spans="1:19">
      <c r="A1363" s="319">
        <v>44841.619699074072</v>
      </c>
      <c r="B1363" t="s">
        <v>505</v>
      </c>
      <c r="C1363">
        <v>60</v>
      </c>
      <c r="D1363">
        <v>0.66800000000000004</v>
      </c>
      <c r="E1363">
        <v>3.5000000000000003E-2</v>
      </c>
      <c r="F1363">
        <v>5.2</v>
      </c>
      <c r="G1363">
        <v>96.7</v>
      </c>
      <c r="H1363">
        <v>428</v>
      </c>
      <c r="I1363" s="18">
        <f t="shared" si="443"/>
        <v>668</v>
      </c>
      <c r="J1363" t="str">
        <f t="shared" si="444"/>
        <v>16</v>
      </c>
      <c r="K1363" t="str">
        <f t="shared" si="445"/>
        <v>J</v>
      </c>
      <c r="L1363" t="str">
        <f t="shared" si="446"/>
        <v>C</v>
      </c>
      <c r="M1363" t="str">
        <f t="shared" si="447"/>
        <v>16</v>
      </c>
      <c r="N1363" t="str">
        <f t="shared" si="448"/>
        <v>F</v>
      </c>
      <c r="O1363" s="8">
        <f>VLOOKUP(raw!M1363,master!$B$2:$D$17,3,FALSE)</f>
        <v>44799</v>
      </c>
      <c r="P1363">
        <f t="shared" si="449"/>
        <v>6</v>
      </c>
      <c r="Q1363">
        <f t="shared" si="450"/>
        <v>16</v>
      </c>
      <c r="R1363" s="209">
        <f t="shared" si="451"/>
        <v>44842.619699074072</v>
      </c>
      <c r="S1363">
        <f t="shared" si="452"/>
        <v>41</v>
      </c>
    </row>
    <row r="1364" spans="1:19">
      <c r="A1364" s="319">
        <v>44841.628564814811</v>
      </c>
      <c r="B1364" t="s">
        <v>513</v>
      </c>
      <c r="C1364">
        <v>60</v>
      </c>
      <c r="D1364">
        <v>0.78800000000000003</v>
      </c>
      <c r="E1364">
        <v>0.06</v>
      </c>
      <c r="F1364">
        <v>7.6</v>
      </c>
      <c r="G1364">
        <v>81.7</v>
      </c>
      <c r="H1364">
        <v>429</v>
      </c>
      <c r="I1364" s="18">
        <f t="shared" si="443"/>
        <v>788</v>
      </c>
      <c r="J1364" t="str">
        <f t="shared" si="444"/>
        <v>08</v>
      </c>
      <c r="K1364" t="str">
        <f t="shared" si="445"/>
        <v>J</v>
      </c>
      <c r="L1364" t="str">
        <f t="shared" si="446"/>
        <v>C</v>
      </c>
      <c r="M1364" t="str">
        <f t="shared" si="447"/>
        <v>16</v>
      </c>
      <c r="N1364" t="str">
        <f t="shared" si="448"/>
        <v>F</v>
      </c>
      <c r="O1364" s="8">
        <f>VLOOKUP(raw!M1364,master!$B$2:$D$17,3,FALSE)</f>
        <v>44799</v>
      </c>
      <c r="P1364">
        <f t="shared" si="449"/>
        <v>6</v>
      </c>
      <c r="Q1364">
        <f t="shared" si="450"/>
        <v>8</v>
      </c>
      <c r="R1364" s="209">
        <f t="shared" si="451"/>
        <v>44842.628564814811</v>
      </c>
      <c r="S1364">
        <f t="shared" si="452"/>
        <v>41</v>
      </c>
    </row>
    <row r="1365" spans="1:19">
      <c r="A1365" s="319">
        <v>44841.636412037034</v>
      </c>
      <c r="B1365" t="s">
        <v>514</v>
      </c>
      <c r="C1365">
        <v>60</v>
      </c>
      <c r="D1365">
        <v>0.77600000000000002</v>
      </c>
      <c r="E1365">
        <v>4.2999999999999997E-2</v>
      </c>
      <c r="F1365">
        <v>5.6</v>
      </c>
      <c r="G1365">
        <v>96.7</v>
      </c>
      <c r="H1365">
        <v>354</v>
      </c>
      <c r="I1365" s="18">
        <f t="shared" si="443"/>
        <v>776</v>
      </c>
      <c r="J1365" t="str">
        <f t="shared" si="444"/>
        <v>07</v>
      </c>
      <c r="K1365" t="str">
        <f t="shared" si="445"/>
        <v>J</v>
      </c>
      <c r="L1365" t="str">
        <f t="shared" si="446"/>
        <v>C</v>
      </c>
      <c r="M1365" t="str">
        <f t="shared" si="447"/>
        <v>16</v>
      </c>
      <c r="N1365" t="str">
        <f t="shared" si="448"/>
        <v>F</v>
      </c>
      <c r="O1365" s="8">
        <f>VLOOKUP(raw!M1365,master!$B$2:$D$17,3,FALSE)</f>
        <v>44799</v>
      </c>
      <c r="P1365">
        <f t="shared" si="449"/>
        <v>6</v>
      </c>
      <c r="Q1365">
        <f t="shared" si="450"/>
        <v>7</v>
      </c>
      <c r="R1365" s="209">
        <f t="shared" si="451"/>
        <v>44842.636412037034</v>
      </c>
      <c r="S1365">
        <f t="shared" si="452"/>
        <v>41</v>
      </c>
    </row>
    <row r="1366" spans="1:19">
      <c r="A1366" s="319">
        <v>44841.64570601852</v>
      </c>
      <c r="B1366" t="s">
        <v>515</v>
      </c>
      <c r="C1366">
        <v>60</v>
      </c>
      <c r="D1366">
        <v>0.69399999999999995</v>
      </c>
      <c r="E1366">
        <v>4.2000000000000003E-2</v>
      </c>
      <c r="F1366">
        <v>6</v>
      </c>
      <c r="G1366">
        <v>90</v>
      </c>
      <c r="H1366">
        <v>334</v>
      </c>
      <c r="I1366" s="18">
        <f t="shared" si="443"/>
        <v>694</v>
      </c>
      <c r="J1366" t="str">
        <f t="shared" si="444"/>
        <v>06</v>
      </c>
      <c r="K1366" t="str">
        <f t="shared" si="445"/>
        <v>J</v>
      </c>
      <c r="L1366" t="str">
        <f t="shared" si="446"/>
        <v>C</v>
      </c>
      <c r="M1366" t="str">
        <f t="shared" si="447"/>
        <v>16</v>
      </c>
      <c r="N1366" t="str">
        <f t="shared" si="448"/>
        <v>F</v>
      </c>
      <c r="O1366" s="8">
        <f>VLOOKUP(raw!M1366,master!$B$2:$D$17,3,FALSE)</f>
        <v>44799</v>
      </c>
      <c r="P1366">
        <f t="shared" si="449"/>
        <v>6</v>
      </c>
      <c r="Q1366">
        <f t="shared" si="450"/>
        <v>6</v>
      </c>
      <c r="R1366" s="209">
        <f t="shared" si="451"/>
        <v>44842.64570601852</v>
      </c>
      <c r="S1366">
        <f t="shared" si="452"/>
        <v>41</v>
      </c>
    </row>
    <row r="1367" spans="1:19">
      <c r="A1367" s="319">
        <v>44841.655289351853</v>
      </c>
      <c r="B1367" t="s">
        <v>516</v>
      </c>
      <c r="C1367">
        <v>60</v>
      </c>
      <c r="D1367">
        <v>0.66900000000000004</v>
      </c>
      <c r="E1367">
        <v>5.0999999999999997E-2</v>
      </c>
      <c r="F1367">
        <v>7.6</v>
      </c>
      <c r="G1367">
        <v>81.7</v>
      </c>
      <c r="H1367">
        <v>337</v>
      </c>
      <c r="I1367" s="18">
        <f t="shared" si="443"/>
        <v>669</v>
      </c>
      <c r="J1367" t="str">
        <f t="shared" si="444"/>
        <v>05</v>
      </c>
      <c r="K1367" t="str">
        <f t="shared" si="445"/>
        <v>J</v>
      </c>
      <c r="L1367" t="str">
        <f t="shared" si="446"/>
        <v>C</v>
      </c>
      <c r="M1367" t="str">
        <f t="shared" si="447"/>
        <v>16</v>
      </c>
      <c r="N1367" t="str">
        <f t="shared" si="448"/>
        <v>F</v>
      </c>
      <c r="O1367" s="8">
        <f>VLOOKUP(raw!M1367,master!$B$2:$D$17,3,FALSE)</f>
        <v>44799</v>
      </c>
      <c r="P1367">
        <f t="shared" si="449"/>
        <v>6</v>
      </c>
      <c r="Q1367">
        <f t="shared" si="450"/>
        <v>5</v>
      </c>
      <c r="R1367" s="209">
        <f t="shared" si="451"/>
        <v>44842.655289351853</v>
      </c>
      <c r="S1367">
        <f t="shared" si="452"/>
        <v>41</v>
      </c>
    </row>
    <row r="1368" spans="1:19">
      <c r="A1368" s="319">
        <v>44841.665023148147</v>
      </c>
      <c r="B1368" t="s">
        <v>517</v>
      </c>
      <c r="C1368">
        <v>60</v>
      </c>
      <c r="D1368">
        <v>0.67</v>
      </c>
      <c r="E1368">
        <v>4.4999999999999998E-2</v>
      </c>
      <c r="F1368">
        <v>6.6</v>
      </c>
      <c r="G1368">
        <v>83.3</v>
      </c>
      <c r="H1368">
        <v>68</v>
      </c>
      <c r="I1368" s="18">
        <f t="shared" si="443"/>
        <v>670</v>
      </c>
      <c r="J1368" t="str">
        <f t="shared" si="444"/>
        <v>04</v>
      </c>
      <c r="K1368" t="str">
        <f t="shared" si="445"/>
        <v>J</v>
      </c>
      <c r="L1368" t="str">
        <f t="shared" si="446"/>
        <v>C</v>
      </c>
      <c r="M1368" t="str">
        <f t="shared" si="447"/>
        <v>16</v>
      </c>
      <c r="N1368" t="str">
        <f t="shared" si="448"/>
        <v>F</v>
      </c>
      <c r="O1368" s="8">
        <f>VLOOKUP(raw!M1368,master!$B$2:$D$17,3,FALSE)</f>
        <v>44799</v>
      </c>
      <c r="P1368">
        <f t="shared" si="449"/>
        <v>6</v>
      </c>
      <c r="Q1368">
        <f t="shared" si="450"/>
        <v>4</v>
      </c>
      <c r="R1368" s="209">
        <f t="shared" si="451"/>
        <v>44842.665023148147</v>
      </c>
      <c r="S1368">
        <f t="shared" si="452"/>
        <v>41</v>
      </c>
    </row>
    <row r="1369" spans="1:19">
      <c r="A1369" s="319">
        <v>44841.702916666669</v>
      </c>
      <c r="B1369" t="s">
        <v>518</v>
      </c>
      <c r="C1369">
        <v>60</v>
      </c>
      <c r="D1369">
        <v>0.68200000000000005</v>
      </c>
      <c r="E1369">
        <v>5.0999999999999997E-2</v>
      </c>
      <c r="F1369">
        <v>7.4</v>
      </c>
      <c r="G1369">
        <v>83.3</v>
      </c>
      <c r="H1369">
        <v>481</v>
      </c>
      <c r="I1369" s="18">
        <f t="shared" si="443"/>
        <v>682</v>
      </c>
      <c r="J1369" t="str">
        <f t="shared" si="444"/>
        <v>03</v>
      </c>
      <c r="K1369" t="str">
        <f t="shared" si="445"/>
        <v>J</v>
      </c>
      <c r="L1369" t="str">
        <f t="shared" si="446"/>
        <v>C</v>
      </c>
      <c r="M1369" t="str">
        <f t="shared" si="447"/>
        <v>16</v>
      </c>
      <c r="N1369" t="str">
        <f t="shared" si="448"/>
        <v>F</v>
      </c>
      <c r="O1369" s="8">
        <f>VLOOKUP(raw!M1369,master!$B$2:$D$17,3,FALSE)</f>
        <v>44799</v>
      </c>
      <c r="P1369">
        <f t="shared" si="449"/>
        <v>6</v>
      </c>
      <c r="Q1369">
        <f t="shared" si="450"/>
        <v>3</v>
      </c>
      <c r="R1369" s="209">
        <f t="shared" si="451"/>
        <v>44842.702916666669</v>
      </c>
      <c r="S1369">
        <f t="shared" si="452"/>
        <v>41</v>
      </c>
    </row>
    <row r="1370" spans="1:19">
      <c r="A1370" s="319">
        <v>44841.709386574075</v>
      </c>
      <c r="B1370" t="s">
        <v>520</v>
      </c>
      <c r="C1370">
        <v>60</v>
      </c>
      <c r="D1370">
        <v>0.66500000000000004</v>
      </c>
      <c r="E1370">
        <v>5.7000000000000002E-2</v>
      </c>
      <c r="F1370">
        <v>8.5</v>
      </c>
      <c r="G1370">
        <v>75</v>
      </c>
      <c r="H1370">
        <v>475</v>
      </c>
      <c r="I1370" s="18">
        <f t="shared" si="443"/>
        <v>665</v>
      </c>
      <c r="J1370" t="str">
        <f t="shared" si="444"/>
        <v>02</v>
      </c>
      <c r="K1370" t="str">
        <f t="shared" si="445"/>
        <v>J</v>
      </c>
      <c r="L1370" t="str">
        <f t="shared" si="446"/>
        <v>C</v>
      </c>
      <c r="M1370" t="str">
        <f t="shared" si="447"/>
        <v>16</v>
      </c>
      <c r="N1370" t="str">
        <f t="shared" si="448"/>
        <v>F</v>
      </c>
      <c r="O1370" s="8">
        <f>VLOOKUP(raw!M1370,master!$B$2:$D$17,3,FALSE)</f>
        <v>44799</v>
      </c>
      <c r="P1370">
        <f t="shared" si="449"/>
        <v>6</v>
      </c>
      <c r="Q1370">
        <f t="shared" si="450"/>
        <v>2</v>
      </c>
      <c r="R1370" s="209">
        <f t="shared" si="451"/>
        <v>44842.709386574075</v>
      </c>
      <c r="S1370">
        <f t="shared" si="452"/>
        <v>41</v>
      </c>
    </row>
    <row r="1371" spans="1:19">
      <c r="A1371" s="319">
        <v>44841.715902777774</v>
      </c>
      <c r="B1371" t="s">
        <v>519</v>
      </c>
      <c r="C1371">
        <v>60</v>
      </c>
      <c r="D1371">
        <v>0.59699999999999998</v>
      </c>
      <c r="E1371">
        <v>5.2999999999999999E-2</v>
      </c>
      <c r="F1371">
        <v>9.8000000000000007</v>
      </c>
      <c r="G1371">
        <v>53.3</v>
      </c>
      <c r="H1371">
        <v>539</v>
      </c>
      <c r="I1371" s="18">
        <f t="shared" si="443"/>
        <v>597</v>
      </c>
      <c r="J1371" t="str">
        <f t="shared" si="444"/>
        <v>01</v>
      </c>
      <c r="K1371" t="str">
        <f t="shared" si="445"/>
        <v>J</v>
      </c>
      <c r="L1371" t="str">
        <f t="shared" si="446"/>
        <v>C</v>
      </c>
      <c r="M1371" t="str">
        <f t="shared" si="447"/>
        <v>16</v>
      </c>
      <c r="N1371" t="str">
        <f t="shared" si="448"/>
        <v>F</v>
      </c>
      <c r="O1371" s="8">
        <f>VLOOKUP(raw!M1371,master!$B$2:$D$17,3,FALSE)</f>
        <v>44799</v>
      </c>
      <c r="P1371">
        <f t="shared" si="449"/>
        <v>6</v>
      </c>
      <c r="Q1371">
        <f t="shared" si="450"/>
        <v>1</v>
      </c>
      <c r="R1371" s="209">
        <f t="shared" si="451"/>
        <v>44842.715902777774</v>
      </c>
      <c r="S1371">
        <f t="shared" si="452"/>
        <v>41</v>
      </c>
    </row>
    <row r="1372" spans="1:19">
      <c r="A1372" s="319">
        <v>44842.353807870371</v>
      </c>
      <c r="B1372" t="s">
        <v>392</v>
      </c>
      <c r="C1372">
        <v>20</v>
      </c>
      <c r="D1372">
        <v>1.1990000000000001</v>
      </c>
      <c r="E1372">
        <v>0.108</v>
      </c>
      <c r="F1372">
        <v>9</v>
      </c>
      <c r="G1372">
        <v>70</v>
      </c>
      <c r="H1372">
        <v>419</v>
      </c>
      <c r="I1372" s="18">
        <f t="shared" si="443"/>
        <v>1199</v>
      </c>
      <c r="J1372" t="str">
        <f t="shared" si="444"/>
        <v>02</v>
      </c>
      <c r="K1372" t="str">
        <f t="shared" si="445"/>
        <v>J</v>
      </c>
      <c r="L1372" t="str">
        <f t="shared" si="446"/>
        <v>C</v>
      </c>
      <c r="M1372" t="str">
        <f t="shared" si="447"/>
        <v>05</v>
      </c>
      <c r="N1372" t="str">
        <f t="shared" si="448"/>
        <v>M</v>
      </c>
      <c r="O1372" s="8">
        <f>VLOOKUP(raw!M1372,master!$B$2:$D$17,3,FALSE)</f>
        <v>44785</v>
      </c>
      <c r="P1372">
        <f t="shared" si="449"/>
        <v>8</v>
      </c>
      <c r="Q1372">
        <f t="shared" si="450"/>
        <v>2</v>
      </c>
      <c r="R1372" s="209">
        <f t="shared" si="451"/>
        <v>44842.353807870371</v>
      </c>
      <c r="S1372">
        <f t="shared" si="452"/>
        <v>41</v>
      </c>
    </row>
    <row r="1373" spans="1:19">
      <c r="A1373" s="319">
        <v>44842.356689814813</v>
      </c>
      <c r="B1373" t="s">
        <v>393</v>
      </c>
      <c r="C1373">
        <v>20</v>
      </c>
      <c r="D1373">
        <v>1.292</v>
      </c>
      <c r="E1373">
        <v>0.123</v>
      </c>
      <c r="F1373">
        <v>9.6</v>
      </c>
      <c r="G1373">
        <v>75</v>
      </c>
      <c r="H1373">
        <v>447</v>
      </c>
      <c r="I1373" s="18">
        <f t="shared" si="443"/>
        <v>1292</v>
      </c>
      <c r="J1373" t="str">
        <f t="shared" si="444"/>
        <v>03</v>
      </c>
      <c r="K1373" t="str">
        <f t="shared" si="445"/>
        <v>J</v>
      </c>
      <c r="L1373" t="str">
        <f t="shared" si="446"/>
        <v>C</v>
      </c>
      <c r="M1373" t="str">
        <f t="shared" si="447"/>
        <v>05</v>
      </c>
      <c r="N1373" t="str">
        <f t="shared" si="448"/>
        <v>M</v>
      </c>
      <c r="O1373" s="8">
        <f>VLOOKUP(raw!M1373,master!$B$2:$D$17,3,FALSE)</f>
        <v>44785</v>
      </c>
      <c r="P1373">
        <f t="shared" si="449"/>
        <v>8</v>
      </c>
      <c r="Q1373">
        <f t="shared" si="450"/>
        <v>3</v>
      </c>
      <c r="R1373" s="209">
        <f t="shared" si="451"/>
        <v>44842.356689814813</v>
      </c>
      <c r="S1373">
        <f t="shared" si="452"/>
        <v>41</v>
      </c>
    </row>
    <row r="1374" spans="1:19">
      <c r="A1374" s="319">
        <v>44842.359409722223</v>
      </c>
      <c r="B1374" t="s">
        <v>395</v>
      </c>
      <c r="C1374">
        <v>21</v>
      </c>
      <c r="D1374">
        <v>1.3939999999999999</v>
      </c>
      <c r="E1374">
        <v>0.17699999999999999</v>
      </c>
      <c r="F1374">
        <v>12.7</v>
      </c>
      <c r="G1374">
        <v>57.1</v>
      </c>
      <c r="H1374">
        <v>413</v>
      </c>
      <c r="I1374" s="18">
        <f t="shared" si="443"/>
        <v>1394</v>
      </c>
      <c r="J1374" t="str">
        <f t="shared" si="444"/>
        <v>04</v>
      </c>
      <c r="K1374" t="str">
        <f t="shared" si="445"/>
        <v>J</v>
      </c>
      <c r="L1374" t="str">
        <f t="shared" si="446"/>
        <v>C</v>
      </c>
      <c r="M1374" t="str">
        <f t="shared" si="447"/>
        <v>05</v>
      </c>
      <c r="N1374" t="str">
        <f t="shared" si="448"/>
        <v>M</v>
      </c>
      <c r="O1374" s="8">
        <f>VLOOKUP(raw!M1374,master!$B$2:$D$17,3,FALSE)</f>
        <v>44785</v>
      </c>
      <c r="P1374">
        <f t="shared" si="449"/>
        <v>8</v>
      </c>
      <c r="Q1374">
        <f t="shared" si="450"/>
        <v>4</v>
      </c>
      <c r="R1374" s="209">
        <f t="shared" si="451"/>
        <v>44842.359409722223</v>
      </c>
      <c r="S1374">
        <f t="shared" si="452"/>
        <v>41</v>
      </c>
    </row>
    <row r="1375" spans="1:19">
      <c r="A1375" s="319">
        <v>44842.362199074072</v>
      </c>
      <c r="B1375" t="s">
        <v>396</v>
      </c>
      <c r="C1375">
        <v>20</v>
      </c>
      <c r="D1375">
        <v>1.3109999999999999</v>
      </c>
      <c r="E1375">
        <v>0.14299999999999999</v>
      </c>
      <c r="F1375">
        <v>10.9</v>
      </c>
      <c r="G1375">
        <v>70</v>
      </c>
      <c r="H1375">
        <v>429</v>
      </c>
      <c r="I1375" s="18">
        <f t="shared" si="443"/>
        <v>1311</v>
      </c>
      <c r="J1375" t="str">
        <f t="shared" si="444"/>
        <v>05</v>
      </c>
      <c r="K1375" t="str">
        <f t="shared" si="445"/>
        <v>J</v>
      </c>
      <c r="L1375" t="str">
        <f t="shared" si="446"/>
        <v>C</v>
      </c>
      <c r="M1375" t="str">
        <f t="shared" si="447"/>
        <v>05</v>
      </c>
      <c r="N1375" t="str">
        <f t="shared" si="448"/>
        <v>M</v>
      </c>
      <c r="O1375" s="8">
        <f>VLOOKUP(raw!M1375,master!$B$2:$D$17,3,FALSE)</f>
        <v>44785</v>
      </c>
      <c r="P1375">
        <f t="shared" si="449"/>
        <v>8</v>
      </c>
      <c r="Q1375">
        <f t="shared" si="450"/>
        <v>5</v>
      </c>
      <c r="R1375" s="209">
        <f t="shared" si="451"/>
        <v>44842.362199074072</v>
      </c>
      <c r="S1375">
        <f t="shared" si="452"/>
        <v>41</v>
      </c>
    </row>
    <row r="1376" spans="1:19">
      <c r="A1376" s="319">
        <v>44842.364872685182</v>
      </c>
      <c r="B1376" t="s">
        <v>397</v>
      </c>
      <c r="C1376">
        <v>20</v>
      </c>
      <c r="D1376">
        <v>1.4419999999999999</v>
      </c>
      <c r="E1376">
        <v>0.115</v>
      </c>
      <c r="F1376">
        <v>8</v>
      </c>
      <c r="G1376">
        <v>80</v>
      </c>
      <c r="H1376">
        <v>442</v>
      </c>
      <c r="I1376" s="18">
        <f t="shared" si="443"/>
        <v>1442</v>
      </c>
      <c r="J1376" t="str">
        <f t="shared" si="444"/>
        <v>06</v>
      </c>
      <c r="K1376" t="str">
        <f t="shared" si="445"/>
        <v>J</v>
      </c>
      <c r="L1376" t="str">
        <f t="shared" si="446"/>
        <v>C</v>
      </c>
      <c r="M1376" t="str">
        <f t="shared" si="447"/>
        <v>05</v>
      </c>
      <c r="N1376" t="str">
        <f t="shared" si="448"/>
        <v>M</v>
      </c>
      <c r="O1376" s="8">
        <f>VLOOKUP(raw!M1376,master!$B$2:$D$17,3,FALSE)</f>
        <v>44785</v>
      </c>
      <c r="P1376">
        <f t="shared" si="449"/>
        <v>8</v>
      </c>
      <c r="Q1376">
        <f t="shared" si="450"/>
        <v>6</v>
      </c>
      <c r="R1376" s="209">
        <f t="shared" si="451"/>
        <v>44842.364872685182</v>
      </c>
      <c r="S1376">
        <f t="shared" si="452"/>
        <v>41</v>
      </c>
    </row>
    <row r="1377" spans="1:19">
      <c r="A1377" s="319">
        <v>44842.367581018516</v>
      </c>
      <c r="B1377" t="s">
        <v>398</v>
      </c>
      <c r="C1377">
        <v>20</v>
      </c>
      <c r="D1377">
        <v>1.526</v>
      </c>
      <c r="E1377">
        <v>0.13700000000000001</v>
      </c>
      <c r="F1377">
        <v>9</v>
      </c>
      <c r="G1377">
        <v>65</v>
      </c>
      <c r="H1377">
        <v>444</v>
      </c>
      <c r="I1377" s="18">
        <f t="shared" si="443"/>
        <v>1526</v>
      </c>
      <c r="J1377" t="str">
        <f t="shared" si="444"/>
        <v>07</v>
      </c>
      <c r="K1377" t="str">
        <f t="shared" si="445"/>
        <v>J</v>
      </c>
      <c r="L1377" t="str">
        <f t="shared" si="446"/>
        <v>C</v>
      </c>
      <c r="M1377" t="str">
        <f t="shared" si="447"/>
        <v>05</v>
      </c>
      <c r="N1377" t="str">
        <f t="shared" si="448"/>
        <v>M</v>
      </c>
      <c r="O1377" s="8">
        <f>VLOOKUP(raw!M1377,master!$B$2:$D$17,3,FALSE)</f>
        <v>44785</v>
      </c>
      <c r="P1377">
        <f t="shared" si="449"/>
        <v>8</v>
      </c>
      <c r="Q1377">
        <f t="shared" si="450"/>
        <v>7</v>
      </c>
      <c r="R1377" s="209">
        <f t="shared" si="451"/>
        <v>44842.367581018516</v>
      </c>
      <c r="S1377">
        <f t="shared" si="452"/>
        <v>41</v>
      </c>
    </row>
    <row r="1378" spans="1:19">
      <c r="A1378" s="319">
        <v>44842.370995370373</v>
      </c>
      <c r="B1378" t="s">
        <v>399</v>
      </c>
      <c r="C1378">
        <v>60</v>
      </c>
      <c r="D1378">
        <v>0.94799999999999995</v>
      </c>
      <c r="E1378">
        <v>0.08</v>
      </c>
      <c r="F1378">
        <v>8.5</v>
      </c>
      <c r="G1378">
        <v>81.7</v>
      </c>
      <c r="H1378">
        <v>527</v>
      </c>
      <c r="I1378" s="18">
        <f t="shared" si="443"/>
        <v>948</v>
      </c>
      <c r="J1378" t="str">
        <f t="shared" si="444"/>
        <v>16</v>
      </c>
      <c r="K1378" t="str">
        <f t="shared" si="445"/>
        <v>J</v>
      </c>
      <c r="L1378" t="str">
        <f t="shared" si="446"/>
        <v>C</v>
      </c>
      <c r="M1378" t="str">
        <f t="shared" si="447"/>
        <v>05</v>
      </c>
      <c r="N1378" t="str">
        <f t="shared" si="448"/>
        <v>F</v>
      </c>
      <c r="O1378" s="8">
        <f>VLOOKUP(raw!M1378,master!$B$2:$D$17,3,FALSE)</f>
        <v>44785</v>
      </c>
      <c r="P1378">
        <f t="shared" si="449"/>
        <v>8</v>
      </c>
      <c r="Q1378">
        <f t="shared" si="450"/>
        <v>16</v>
      </c>
      <c r="R1378" s="209">
        <f t="shared" si="451"/>
        <v>44842.370995370373</v>
      </c>
      <c r="S1378">
        <f t="shared" si="452"/>
        <v>41</v>
      </c>
    </row>
    <row r="1379" spans="1:19">
      <c r="A1379" s="319">
        <v>44842.376979166664</v>
      </c>
      <c r="B1379" t="s">
        <v>400</v>
      </c>
      <c r="C1379">
        <v>60</v>
      </c>
      <c r="D1379">
        <v>0.91900000000000004</v>
      </c>
      <c r="E1379">
        <v>8.5000000000000006E-2</v>
      </c>
      <c r="F1379">
        <v>9.3000000000000007</v>
      </c>
      <c r="G1379">
        <v>76.7</v>
      </c>
      <c r="H1379">
        <v>539</v>
      </c>
      <c r="I1379" s="18">
        <f t="shared" si="443"/>
        <v>919</v>
      </c>
      <c r="J1379" t="str">
        <f t="shared" si="444"/>
        <v>15</v>
      </c>
      <c r="K1379" t="str">
        <f t="shared" si="445"/>
        <v>J</v>
      </c>
      <c r="L1379" t="str">
        <f t="shared" si="446"/>
        <v>C</v>
      </c>
      <c r="M1379" t="str">
        <f t="shared" si="447"/>
        <v>05</v>
      </c>
      <c r="N1379" t="str">
        <f t="shared" si="448"/>
        <v>F</v>
      </c>
      <c r="O1379" s="8">
        <f>VLOOKUP(raw!M1379,master!$B$2:$D$17,3,FALSE)</f>
        <v>44785</v>
      </c>
      <c r="P1379">
        <f t="shared" si="449"/>
        <v>8</v>
      </c>
      <c r="Q1379">
        <f t="shared" si="450"/>
        <v>15</v>
      </c>
      <c r="R1379" s="209">
        <f t="shared" si="451"/>
        <v>44842.376979166664</v>
      </c>
      <c r="S1379">
        <f t="shared" si="452"/>
        <v>41</v>
      </c>
    </row>
    <row r="1380" spans="1:19">
      <c r="A1380" s="319">
        <v>44842.382870370369</v>
      </c>
      <c r="B1380" t="s">
        <v>401</v>
      </c>
      <c r="C1380">
        <v>60</v>
      </c>
      <c r="D1380">
        <v>0.871</v>
      </c>
      <c r="E1380">
        <v>6.7000000000000004E-2</v>
      </c>
      <c r="F1380">
        <v>7.7</v>
      </c>
      <c r="G1380">
        <v>80</v>
      </c>
      <c r="H1380">
        <v>494</v>
      </c>
      <c r="I1380" s="18">
        <f t="shared" si="443"/>
        <v>871</v>
      </c>
      <c r="J1380" t="str">
        <f t="shared" si="444"/>
        <v>14</v>
      </c>
      <c r="K1380" t="str">
        <f t="shared" si="445"/>
        <v>J</v>
      </c>
      <c r="L1380" t="str">
        <f t="shared" si="446"/>
        <v>C</v>
      </c>
      <c r="M1380" t="str">
        <f t="shared" si="447"/>
        <v>05</v>
      </c>
      <c r="N1380" t="str">
        <f t="shared" si="448"/>
        <v>F</v>
      </c>
      <c r="O1380" s="8">
        <f>VLOOKUP(raw!M1380,master!$B$2:$D$17,3,FALSE)</f>
        <v>44785</v>
      </c>
      <c r="P1380">
        <f t="shared" si="449"/>
        <v>8</v>
      </c>
      <c r="Q1380">
        <f t="shared" si="450"/>
        <v>14</v>
      </c>
      <c r="R1380" s="209">
        <f t="shared" si="451"/>
        <v>44842.382870370369</v>
      </c>
      <c r="S1380">
        <f t="shared" si="452"/>
        <v>41</v>
      </c>
    </row>
    <row r="1381" spans="1:19">
      <c r="A1381" s="319">
        <v>44842.389062499999</v>
      </c>
      <c r="B1381" t="s">
        <v>402</v>
      </c>
      <c r="C1381">
        <v>60</v>
      </c>
      <c r="D1381">
        <v>0.878</v>
      </c>
      <c r="E1381">
        <v>7.3999999999999996E-2</v>
      </c>
      <c r="F1381">
        <v>8.4</v>
      </c>
      <c r="G1381">
        <v>81.7</v>
      </c>
      <c r="H1381">
        <v>529</v>
      </c>
      <c r="I1381" s="18">
        <f t="shared" si="443"/>
        <v>878</v>
      </c>
      <c r="J1381" t="str">
        <f t="shared" si="444"/>
        <v>13</v>
      </c>
      <c r="K1381" t="str">
        <f t="shared" si="445"/>
        <v>J</v>
      </c>
      <c r="L1381" t="str">
        <f t="shared" si="446"/>
        <v>C</v>
      </c>
      <c r="M1381" t="str">
        <f t="shared" si="447"/>
        <v>05</v>
      </c>
      <c r="N1381" t="str">
        <f t="shared" si="448"/>
        <v>F</v>
      </c>
      <c r="O1381" s="8">
        <f>VLOOKUP(raw!M1381,master!$B$2:$D$17,3,FALSE)</f>
        <v>44785</v>
      </c>
      <c r="P1381">
        <f t="shared" si="449"/>
        <v>8</v>
      </c>
      <c r="Q1381">
        <f t="shared" si="450"/>
        <v>13</v>
      </c>
      <c r="R1381" s="209">
        <f t="shared" si="451"/>
        <v>44842.389062499999</v>
      </c>
      <c r="S1381">
        <f t="shared" si="452"/>
        <v>41</v>
      </c>
    </row>
    <row r="1382" spans="1:19">
      <c r="A1382" s="319">
        <v>44842.395115740743</v>
      </c>
      <c r="B1382" t="s">
        <v>403</v>
      </c>
      <c r="C1382">
        <v>60</v>
      </c>
      <c r="D1382">
        <v>0.871</v>
      </c>
      <c r="E1382">
        <v>0.09</v>
      </c>
      <c r="F1382">
        <v>10.3</v>
      </c>
      <c r="G1382">
        <v>76.7</v>
      </c>
      <c r="H1382">
        <v>518</v>
      </c>
      <c r="I1382" s="18">
        <f t="shared" si="443"/>
        <v>871</v>
      </c>
      <c r="J1382" t="str">
        <f t="shared" si="444"/>
        <v>12</v>
      </c>
      <c r="K1382" t="str">
        <f t="shared" si="445"/>
        <v>J</v>
      </c>
      <c r="L1382" t="str">
        <f t="shared" si="446"/>
        <v>C</v>
      </c>
      <c r="M1382" t="str">
        <f t="shared" si="447"/>
        <v>05</v>
      </c>
      <c r="N1382" t="str">
        <f t="shared" si="448"/>
        <v>F</v>
      </c>
      <c r="O1382" s="8">
        <f>VLOOKUP(raw!M1382,master!$B$2:$D$17,3,FALSE)</f>
        <v>44785</v>
      </c>
      <c r="P1382">
        <f t="shared" si="449"/>
        <v>8</v>
      </c>
      <c r="Q1382">
        <f t="shared" si="450"/>
        <v>12</v>
      </c>
      <c r="R1382" s="209">
        <f t="shared" si="451"/>
        <v>44842.395115740743</v>
      </c>
      <c r="S1382">
        <f t="shared" si="452"/>
        <v>41</v>
      </c>
    </row>
    <row r="1383" spans="1:19">
      <c r="A1383" s="319">
        <v>44842.401250000003</v>
      </c>
      <c r="B1383" t="s">
        <v>404</v>
      </c>
      <c r="C1383">
        <v>60</v>
      </c>
      <c r="D1383">
        <v>0.91600000000000004</v>
      </c>
      <c r="E1383">
        <v>8.6999999999999994E-2</v>
      </c>
      <c r="F1383">
        <v>9.5</v>
      </c>
      <c r="G1383">
        <v>78.3</v>
      </c>
      <c r="H1383">
        <v>533</v>
      </c>
      <c r="I1383" s="18">
        <f t="shared" si="443"/>
        <v>916</v>
      </c>
      <c r="J1383" t="str">
        <f t="shared" si="444"/>
        <v>11</v>
      </c>
      <c r="K1383" t="str">
        <f t="shared" si="445"/>
        <v>J</v>
      </c>
      <c r="L1383" t="str">
        <f t="shared" si="446"/>
        <v>C</v>
      </c>
      <c r="M1383" t="str">
        <f t="shared" si="447"/>
        <v>05</v>
      </c>
      <c r="N1383" t="str">
        <f t="shared" si="448"/>
        <v>F</v>
      </c>
      <c r="O1383" s="8">
        <f>VLOOKUP(raw!M1383,master!$B$2:$D$17,3,FALSE)</f>
        <v>44785</v>
      </c>
      <c r="P1383">
        <f t="shared" si="449"/>
        <v>8</v>
      </c>
      <c r="Q1383">
        <f t="shared" si="450"/>
        <v>11</v>
      </c>
      <c r="R1383" s="209">
        <f t="shared" si="451"/>
        <v>44842.401250000003</v>
      </c>
      <c r="S1383">
        <f t="shared" si="452"/>
        <v>41</v>
      </c>
    </row>
    <row r="1384" spans="1:19">
      <c r="A1384" s="319">
        <v>44842.407210648147</v>
      </c>
      <c r="B1384" t="s">
        <v>405</v>
      </c>
      <c r="C1384">
        <v>60</v>
      </c>
      <c r="D1384">
        <v>0.94199999999999995</v>
      </c>
      <c r="E1384">
        <v>6.4000000000000001E-2</v>
      </c>
      <c r="F1384">
        <v>6.7</v>
      </c>
      <c r="G1384">
        <v>88.3</v>
      </c>
      <c r="H1384">
        <v>535</v>
      </c>
      <c r="I1384" s="18">
        <f t="shared" si="443"/>
        <v>942</v>
      </c>
      <c r="J1384" t="str">
        <f t="shared" si="444"/>
        <v>10</v>
      </c>
      <c r="K1384" t="str">
        <f t="shared" si="445"/>
        <v>J</v>
      </c>
      <c r="L1384" t="str">
        <f t="shared" si="446"/>
        <v>C</v>
      </c>
      <c r="M1384" t="str">
        <f t="shared" si="447"/>
        <v>05</v>
      </c>
      <c r="N1384" t="str">
        <f t="shared" si="448"/>
        <v>F</v>
      </c>
      <c r="O1384" s="8">
        <f>VLOOKUP(raw!M1384,master!$B$2:$D$17,3,FALSE)</f>
        <v>44785</v>
      </c>
      <c r="P1384">
        <f t="shared" si="449"/>
        <v>8</v>
      </c>
      <c r="Q1384">
        <f t="shared" si="450"/>
        <v>10</v>
      </c>
      <c r="R1384" s="209">
        <f t="shared" si="451"/>
        <v>44842.407210648147</v>
      </c>
      <c r="S1384">
        <f t="shared" si="452"/>
        <v>41</v>
      </c>
    </row>
    <row r="1385" spans="1:19">
      <c r="A1385" s="319">
        <v>44842.413159722222</v>
      </c>
      <c r="B1385" t="s">
        <v>406</v>
      </c>
      <c r="C1385">
        <v>60</v>
      </c>
      <c r="D1385">
        <v>0.93899999999999995</v>
      </c>
      <c r="E1385">
        <v>9.2999999999999999E-2</v>
      </c>
      <c r="F1385">
        <v>9.9</v>
      </c>
      <c r="G1385">
        <v>80</v>
      </c>
      <c r="H1385">
        <v>495</v>
      </c>
      <c r="I1385" s="18">
        <f t="shared" si="443"/>
        <v>939</v>
      </c>
      <c r="J1385" t="str">
        <f t="shared" si="444"/>
        <v>09</v>
      </c>
      <c r="K1385" t="str">
        <f t="shared" si="445"/>
        <v>J</v>
      </c>
      <c r="L1385" t="str">
        <f t="shared" si="446"/>
        <v>C</v>
      </c>
      <c r="M1385" t="str">
        <f t="shared" si="447"/>
        <v>05</v>
      </c>
      <c r="N1385" t="str">
        <f t="shared" si="448"/>
        <v>F</v>
      </c>
      <c r="O1385" s="8">
        <f>VLOOKUP(raw!M1385,master!$B$2:$D$17,3,FALSE)</f>
        <v>44785</v>
      </c>
      <c r="P1385">
        <f t="shared" si="449"/>
        <v>8</v>
      </c>
      <c r="Q1385">
        <f t="shared" si="450"/>
        <v>9</v>
      </c>
      <c r="R1385" s="209">
        <f t="shared" si="451"/>
        <v>44842.413159722222</v>
      </c>
      <c r="S1385">
        <f t="shared" si="452"/>
        <v>41</v>
      </c>
    </row>
    <row r="1386" spans="1:19">
      <c r="A1386" s="319">
        <v>44842.419641203705</v>
      </c>
      <c r="B1386" t="s">
        <v>407</v>
      </c>
      <c r="C1386">
        <v>60</v>
      </c>
      <c r="D1386">
        <v>0.94199999999999995</v>
      </c>
      <c r="E1386">
        <v>7.3999999999999996E-2</v>
      </c>
      <c r="F1386">
        <v>7.9</v>
      </c>
      <c r="G1386">
        <v>80</v>
      </c>
      <c r="H1386">
        <v>500</v>
      </c>
      <c r="I1386" s="18">
        <f t="shared" si="443"/>
        <v>942</v>
      </c>
      <c r="J1386" t="str">
        <f t="shared" si="444"/>
        <v>08</v>
      </c>
      <c r="K1386" t="str">
        <f t="shared" si="445"/>
        <v>J</v>
      </c>
      <c r="L1386" t="str">
        <f t="shared" si="446"/>
        <v>C</v>
      </c>
      <c r="M1386" t="str">
        <f t="shared" si="447"/>
        <v>05</v>
      </c>
      <c r="N1386" t="str">
        <f t="shared" si="448"/>
        <v>F</v>
      </c>
      <c r="O1386" s="8">
        <f>VLOOKUP(raw!M1386,master!$B$2:$D$17,3,FALSE)</f>
        <v>44785</v>
      </c>
      <c r="P1386">
        <f t="shared" si="449"/>
        <v>8</v>
      </c>
      <c r="Q1386">
        <f t="shared" si="450"/>
        <v>8</v>
      </c>
      <c r="R1386" s="209">
        <f t="shared" si="451"/>
        <v>44842.419641203705</v>
      </c>
      <c r="S1386">
        <f t="shared" si="452"/>
        <v>41</v>
      </c>
    </row>
    <row r="1387" spans="1:19">
      <c r="A1387" s="319">
        <v>44842.426053240742</v>
      </c>
      <c r="B1387" t="s">
        <v>408</v>
      </c>
      <c r="C1387">
        <v>60</v>
      </c>
      <c r="D1387">
        <v>0.91200000000000003</v>
      </c>
      <c r="E1387">
        <v>6.4000000000000001E-2</v>
      </c>
      <c r="F1387">
        <v>7</v>
      </c>
      <c r="G1387">
        <v>81.7</v>
      </c>
      <c r="H1387">
        <v>509</v>
      </c>
      <c r="I1387" s="18">
        <f t="shared" si="443"/>
        <v>912</v>
      </c>
      <c r="J1387" t="str">
        <f t="shared" si="444"/>
        <v>07</v>
      </c>
      <c r="K1387" t="str">
        <f t="shared" si="445"/>
        <v>J</v>
      </c>
      <c r="L1387" t="str">
        <f t="shared" si="446"/>
        <v>C</v>
      </c>
      <c r="M1387" t="str">
        <f t="shared" si="447"/>
        <v>05</v>
      </c>
      <c r="N1387" t="str">
        <f t="shared" si="448"/>
        <v>F</v>
      </c>
      <c r="O1387" s="8">
        <f>VLOOKUP(raw!M1387,master!$B$2:$D$17,3,FALSE)</f>
        <v>44785</v>
      </c>
      <c r="P1387">
        <f t="shared" si="449"/>
        <v>8</v>
      </c>
      <c r="Q1387">
        <f t="shared" si="450"/>
        <v>7</v>
      </c>
      <c r="R1387" s="209">
        <f t="shared" si="451"/>
        <v>44842.426053240742</v>
      </c>
      <c r="S1387">
        <f t="shared" si="452"/>
        <v>41</v>
      </c>
    </row>
    <row r="1388" spans="1:19">
      <c r="A1388" s="319">
        <v>44842.433321759258</v>
      </c>
      <c r="B1388" t="s">
        <v>409</v>
      </c>
      <c r="C1388">
        <v>60</v>
      </c>
      <c r="D1388">
        <v>0.877</v>
      </c>
      <c r="E1388">
        <v>6.0999999999999999E-2</v>
      </c>
      <c r="F1388">
        <v>7</v>
      </c>
      <c r="G1388">
        <v>78.3</v>
      </c>
      <c r="H1388">
        <v>513</v>
      </c>
      <c r="I1388" s="18">
        <f t="shared" si="443"/>
        <v>877</v>
      </c>
      <c r="J1388" t="str">
        <f t="shared" si="444"/>
        <v>06</v>
      </c>
      <c r="K1388" t="str">
        <f t="shared" si="445"/>
        <v>J</v>
      </c>
      <c r="L1388" t="str">
        <f t="shared" si="446"/>
        <v>C</v>
      </c>
      <c r="M1388" t="str">
        <f t="shared" si="447"/>
        <v>05</v>
      </c>
      <c r="N1388" t="str">
        <f t="shared" si="448"/>
        <v>F</v>
      </c>
      <c r="O1388" s="8">
        <f>VLOOKUP(raw!M1388,master!$B$2:$D$17,3,FALSE)</f>
        <v>44785</v>
      </c>
      <c r="P1388">
        <f t="shared" si="449"/>
        <v>8</v>
      </c>
      <c r="Q1388">
        <f t="shared" si="450"/>
        <v>6</v>
      </c>
      <c r="R1388" s="209">
        <f t="shared" si="451"/>
        <v>44842.433321759258</v>
      </c>
      <c r="S1388">
        <f t="shared" si="452"/>
        <v>41</v>
      </c>
    </row>
    <row r="1389" spans="1:19">
      <c r="A1389" s="319">
        <v>44842.439571759256</v>
      </c>
      <c r="B1389" t="s">
        <v>410</v>
      </c>
      <c r="C1389">
        <v>61</v>
      </c>
      <c r="D1389">
        <v>0.90400000000000003</v>
      </c>
      <c r="E1389">
        <v>7.2999999999999995E-2</v>
      </c>
      <c r="F1389">
        <v>8.1</v>
      </c>
      <c r="G1389">
        <v>78.7</v>
      </c>
      <c r="H1389">
        <v>533</v>
      </c>
      <c r="I1389" s="18">
        <f t="shared" si="443"/>
        <v>904</v>
      </c>
      <c r="J1389" t="str">
        <f t="shared" si="444"/>
        <v>05</v>
      </c>
      <c r="K1389" t="str">
        <f t="shared" si="445"/>
        <v>J</v>
      </c>
      <c r="L1389" t="str">
        <f t="shared" si="446"/>
        <v>C</v>
      </c>
      <c r="M1389" t="str">
        <f t="shared" si="447"/>
        <v>05</v>
      </c>
      <c r="N1389" t="str">
        <f t="shared" si="448"/>
        <v>F</v>
      </c>
      <c r="O1389" s="8">
        <f>VLOOKUP(raw!M1389,master!$B$2:$D$17,3,FALSE)</f>
        <v>44785</v>
      </c>
      <c r="P1389">
        <f t="shared" si="449"/>
        <v>8</v>
      </c>
      <c r="Q1389">
        <f t="shared" si="450"/>
        <v>5</v>
      </c>
      <c r="R1389" s="209">
        <f t="shared" si="451"/>
        <v>44842.439571759256</v>
      </c>
      <c r="S1389">
        <f t="shared" si="452"/>
        <v>41</v>
      </c>
    </row>
    <row r="1390" spans="1:19">
      <c r="A1390" s="319">
        <v>44842.445949074077</v>
      </c>
      <c r="B1390" t="s">
        <v>411</v>
      </c>
      <c r="C1390">
        <v>60</v>
      </c>
      <c r="D1390">
        <v>0.93400000000000005</v>
      </c>
      <c r="E1390">
        <v>9.9000000000000005E-2</v>
      </c>
      <c r="F1390">
        <v>10.6</v>
      </c>
      <c r="G1390">
        <v>65</v>
      </c>
      <c r="H1390">
        <v>520</v>
      </c>
      <c r="I1390" s="18">
        <f t="shared" si="443"/>
        <v>934</v>
      </c>
      <c r="J1390" t="str">
        <f t="shared" si="444"/>
        <v>04</v>
      </c>
      <c r="K1390" t="str">
        <f t="shared" si="445"/>
        <v>J</v>
      </c>
      <c r="L1390" t="str">
        <f t="shared" si="446"/>
        <v>C</v>
      </c>
      <c r="M1390" t="str">
        <f t="shared" si="447"/>
        <v>05</v>
      </c>
      <c r="N1390" t="str">
        <f t="shared" si="448"/>
        <v>F</v>
      </c>
      <c r="O1390" s="8">
        <f>VLOOKUP(raw!M1390,master!$B$2:$D$17,3,FALSE)</f>
        <v>44785</v>
      </c>
      <c r="P1390">
        <f t="shared" si="449"/>
        <v>8</v>
      </c>
      <c r="Q1390">
        <f t="shared" si="450"/>
        <v>4</v>
      </c>
      <c r="R1390" s="209">
        <f t="shared" si="451"/>
        <v>44842.445949074077</v>
      </c>
      <c r="S1390">
        <f t="shared" si="452"/>
        <v>41</v>
      </c>
    </row>
    <row r="1391" spans="1:19">
      <c r="A1391" s="319">
        <v>44842.452685185184</v>
      </c>
      <c r="B1391" t="s">
        <v>412</v>
      </c>
      <c r="C1391">
        <v>60</v>
      </c>
      <c r="D1391">
        <v>0.93600000000000005</v>
      </c>
      <c r="E1391">
        <v>0.10100000000000001</v>
      </c>
      <c r="F1391">
        <v>10.8</v>
      </c>
      <c r="G1391">
        <v>66.7</v>
      </c>
      <c r="H1391">
        <v>513</v>
      </c>
      <c r="I1391" s="18">
        <f t="shared" si="443"/>
        <v>936</v>
      </c>
      <c r="J1391" t="str">
        <f t="shared" si="444"/>
        <v>03</v>
      </c>
      <c r="K1391" t="str">
        <f t="shared" si="445"/>
        <v>J</v>
      </c>
      <c r="L1391" t="str">
        <f t="shared" si="446"/>
        <v>C</v>
      </c>
      <c r="M1391" t="str">
        <f t="shared" si="447"/>
        <v>05</v>
      </c>
      <c r="N1391" t="str">
        <f t="shared" si="448"/>
        <v>F</v>
      </c>
      <c r="O1391" s="8">
        <f>VLOOKUP(raw!M1391,master!$B$2:$D$17,3,FALSE)</f>
        <v>44785</v>
      </c>
      <c r="P1391">
        <f t="shared" si="449"/>
        <v>8</v>
      </c>
      <c r="Q1391">
        <f t="shared" si="450"/>
        <v>3</v>
      </c>
      <c r="R1391" s="209">
        <f t="shared" si="451"/>
        <v>44842.452685185184</v>
      </c>
      <c r="S1391">
        <f t="shared" si="452"/>
        <v>41</v>
      </c>
    </row>
    <row r="1392" spans="1:19">
      <c r="A1392" s="319">
        <v>44842.459178240744</v>
      </c>
      <c r="B1392" t="s">
        <v>413</v>
      </c>
      <c r="C1392">
        <v>60</v>
      </c>
      <c r="D1392">
        <v>0.88100000000000001</v>
      </c>
      <c r="E1392">
        <v>9.6000000000000002E-2</v>
      </c>
      <c r="F1392">
        <v>10.9</v>
      </c>
      <c r="G1392">
        <v>60</v>
      </c>
      <c r="H1392">
        <v>497</v>
      </c>
      <c r="I1392" s="18">
        <f t="shared" si="443"/>
        <v>881</v>
      </c>
      <c r="J1392" t="str">
        <f t="shared" si="444"/>
        <v>02</v>
      </c>
      <c r="K1392" t="str">
        <f t="shared" si="445"/>
        <v>J</v>
      </c>
      <c r="L1392" t="str">
        <f t="shared" si="446"/>
        <v>C</v>
      </c>
      <c r="M1392" t="str">
        <f t="shared" si="447"/>
        <v>05</v>
      </c>
      <c r="N1392" t="str">
        <f t="shared" si="448"/>
        <v>F</v>
      </c>
      <c r="O1392" s="8">
        <f>VLOOKUP(raw!M1392,master!$B$2:$D$17,3,FALSE)</f>
        <v>44785</v>
      </c>
      <c r="P1392">
        <f t="shared" si="449"/>
        <v>8</v>
      </c>
      <c r="Q1392">
        <f t="shared" si="450"/>
        <v>2</v>
      </c>
      <c r="R1392" s="209">
        <f t="shared" si="451"/>
        <v>44842.459178240744</v>
      </c>
      <c r="S1392">
        <f t="shared" si="452"/>
        <v>41</v>
      </c>
    </row>
    <row r="1393" spans="1:19">
      <c r="A1393" s="319">
        <v>44842.465752314813</v>
      </c>
      <c r="B1393" t="s">
        <v>414</v>
      </c>
      <c r="C1393">
        <v>60</v>
      </c>
      <c r="D1393">
        <v>0.877</v>
      </c>
      <c r="E1393">
        <v>8.5999999999999993E-2</v>
      </c>
      <c r="F1393">
        <v>9.8000000000000007</v>
      </c>
      <c r="G1393">
        <v>70</v>
      </c>
      <c r="H1393">
        <v>477</v>
      </c>
      <c r="I1393" s="18">
        <f t="shared" ref="I1393:I1456" si="453">D1393*1000</f>
        <v>877</v>
      </c>
      <c r="J1393" t="str">
        <f t="shared" ref="J1393:J1456" si="454">RIGHT(B1393,2)</f>
        <v>01</v>
      </c>
      <c r="K1393" t="str">
        <f t="shared" ref="K1393:K1456" si="455">LEFT(B1393,1)</f>
        <v>J</v>
      </c>
      <c r="L1393" t="str">
        <f t="shared" ref="L1393:L1456" si="456">MID(B1393,2,1)</f>
        <v>C</v>
      </c>
      <c r="M1393" t="str">
        <f t="shared" ref="M1393:M1456" si="457">MID(B1393,3,2)</f>
        <v>05</v>
      </c>
      <c r="N1393" t="str">
        <f t="shared" ref="N1393:N1456" si="458">MID(B1393,5,1)</f>
        <v>F</v>
      </c>
      <c r="O1393" s="8">
        <f>VLOOKUP(raw!M1393,master!$B$2:$D$17,3,FALSE)</f>
        <v>44785</v>
      </c>
      <c r="P1393">
        <f t="shared" ref="P1393:P1456" si="459">INT((A1393-O1393)/7)</f>
        <v>8</v>
      </c>
      <c r="Q1393">
        <f t="shared" ref="Q1393:Q1456" si="460">VALUE(J1393)</f>
        <v>1</v>
      </c>
      <c r="R1393" s="209">
        <f t="shared" ref="R1393:R1456" si="461">A1393-WEEKDAY(A1393)+7</f>
        <v>44842.465752314813</v>
      </c>
      <c r="S1393">
        <f t="shared" ref="S1393:S1456" si="462">WEEKNUM(R1393)</f>
        <v>41</v>
      </c>
    </row>
    <row r="1394" spans="1:19">
      <c r="A1394" s="319">
        <v>44840.381203703706</v>
      </c>
      <c r="B1394" t="s">
        <v>368</v>
      </c>
      <c r="C1394">
        <v>20</v>
      </c>
      <c r="D1394">
        <v>1.153</v>
      </c>
      <c r="E1394">
        <v>6.4000000000000001E-2</v>
      </c>
      <c r="F1394">
        <v>5.5</v>
      </c>
      <c r="G1394">
        <v>85</v>
      </c>
      <c r="H1394">
        <v>429</v>
      </c>
      <c r="I1394" s="18">
        <f t="shared" si="453"/>
        <v>1153</v>
      </c>
      <c r="J1394" t="str">
        <f t="shared" si="454"/>
        <v>02</v>
      </c>
      <c r="K1394" t="str">
        <f t="shared" si="455"/>
        <v>J</v>
      </c>
      <c r="L1394" t="str">
        <f t="shared" si="456"/>
        <v>C</v>
      </c>
      <c r="M1394" t="str">
        <f t="shared" si="457"/>
        <v>10</v>
      </c>
      <c r="N1394" t="str">
        <f t="shared" si="458"/>
        <v>M</v>
      </c>
      <c r="O1394" s="8">
        <f>VLOOKUP(raw!M1394,master!$B$2:$D$17,3,FALSE)</f>
        <v>44791</v>
      </c>
      <c r="P1394">
        <f t="shared" si="459"/>
        <v>7</v>
      </c>
      <c r="Q1394">
        <f t="shared" si="460"/>
        <v>2</v>
      </c>
      <c r="R1394" s="209">
        <f t="shared" si="461"/>
        <v>44842.381203703706</v>
      </c>
      <c r="S1394">
        <f t="shared" si="462"/>
        <v>41</v>
      </c>
    </row>
    <row r="1395" spans="1:19">
      <c r="A1395" s="319">
        <v>44840.384479166663</v>
      </c>
      <c r="B1395" t="s">
        <v>367</v>
      </c>
      <c r="C1395">
        <v>20</v>
      </c>
      <c r="D1395">
        <v>1.202</v>
      </c>
      <c r="E1395">
        <v>9.9000000000000005E-2</v>
      </c>
      <c r="F1395">
        <v>8.3000000000000007</v>
      </c>
      <c r="G1395">
        <v>85</v>
      </c>
      <c r="H1395">
        <v>465</v>
      </c>
      <c r="I1395" s="18">
        <f t="shared" si="453"/>
        <v>1202</v>
      </c>
      <c r="J1395" t="str">
        <f t="shared" si="454"/>
        <v>03</v>
      </c>
      <c r="K1395" t="str">
        <f t="shared" si="455"/>
        <v>J</v>
      </c>
      <c r="L1395" t="str">
        <f t="shared" si="456"/>
        <v>C</v>
      </c>
      <c r="M1395" t="str">
        <f t="shared" si="457"/>
        <v>10</v>
      </c>
      <c r="N1395" t="str">
        <f t="shared" si="458"/>
        <v>M</v>
      </c>
      <c r="O1395" s="8">
        <f>VLOOKUP(raw!M1395,master!$B$2:$D$17,3,FALSE)</f>
        <v>44791</v>
      </c>
      <c r="P1395">
        <f t="shared" si="459"/>
        <v>7</v>
      </c>
      <c r="Q1395">
        <f t="shared" si="460"/>
        <v>3</v>
      </c>
      <c r="R1395" s="209">
        <f t="shared" si="461"/>
        <v>44842.384479166663</v>
      </c>
      <c r="S1395">
        <f t="shared" si="462"/>
        <v>41</v>
      </c>
    </row>
    <row r="1396" spans="1:19">
      <c r="A1396" s="319">
        <v>44840.387233796297</v>
      </c>
      <c r="B1396" t="s">
        <v>366</v>
      </c>
      <c r="C1396">
        <v>20</v>
      </c>
      <c r="D1396">
        <v>1.2110000000000001</v>
      </c>
      <c r="E1396">
        <v>7.1999999999999995E-2</v>
      </c>
      <c r="F1396">
        <v>6</v>
      </c>
      <c r="G1396">
        <v>95</v>
      </c>
      <c r="H1396">
        <v>391</v>
      </c>
      <c r="I1396" s="18">
        <f t="shared" si="453"/>
        <v>1211</v>
      </c>
      <c r="J1396" t="str">
        <f t="shared" si="454"/>
        <v>04</v>
      </c>
      <c r="K1396" t="str">
        <f t="shared" si="455"/>
        <v>J</v>
      </c>
      <c r="L1396" t="str">
        <f t="shared" si="456"/>
        <v>C</v>
      </c>
      <c r="M1396" t="str">
        <f t="shared" si="457"/>
        <v>10</v>
      </c>
      <c r="N1396" t="str">
        <f t="shared" si="458"/>
        <v>M</v>
      </c>
      <c r="O1396" s="8">
        <f>VLOOKUP(raw!M1396,master!$B$2:$D$17,3,FALSE)</f>
        <v>44791</v>
      </c>
      <c r="P1396">
        <f t="shared" si="459"/>
        <v>7</v>
      </c>
      <c r="Q1396">
        <f t="shared" si="460"/>
        <v>4</v>
      </c>
      <c r="R1396" s="209">
        <f t="shared" si="461"/>
        <v>44842.387233796297</v>
      </c>
      <c r="S1396">
        <f t="shared" si="462"/>
        <v>41</v>
      </c>
    </row>
    <row r="1397" spans="1:19">
      <c r="A1397" s="319">
        <v>44840.3903587963</v>
      </c>
      <c r="B1397" t="s">
        <v>355</v>
      </c>
      <c r="C1397">
        <v>20</v>
      </c>
      <c r="D1397">
        <v>1.212</v>
      </c>
      <c r="E1397">
        <v>9.8000000000000004E-2</v>
      </c>
      <c r="F1397">
        <v>8.1</v>
      </c>
      <c r="G1397">
        <v>95</v>
      </c>
      <c r="H1397">
        <v>459</v>
      </c>
      <c r="I1397" s="18">
        <f t="shared" si="453"/>
        <v>1212</v>
      </c>
      <c r="J1397" t="str">
        <f t="shared" si="454"/>
        <v>05</v>
      </c>
      <c r="K1397" t="str">
        <f t="shared" si="455"/>
        <v>J</v>
      </c>
      <c r="L1397" t="str">
        <f t="shared" si="456"/>
        <v>C</v>
      </c>
      <c r="M1397" t="str">
        <f t="shared" si="457"/>
        <v>10</v>
      </c>
      <c r="N1397" t="str">
        <f t="shared" si="458"/>
        <v>M</v>
      </c>
      <c r="O1397" s="8">
        <f>VLOOKUP(raw!M1397,master!$B$2:$D$17,3,FALSE)</f>
        <v>44791</v>
      </c>
      <c r="P1397">
        <f t="shared" si="459"/>
        <v>7</v>
      </c>
      <c r="Q1397">
        <f t="shared" si="460"/>
        <v>5</v>
      </c>
      <c r="R1397" s="209">
        <f t="shared" si="461"/>
        <v>44842.3903587963</v>
      </c>
      <c r="S1397">
        <f t="shared" si="462"/>
        <v>41</v>
      </c>
    </row>
    <row r="1398" spans="1:19">
      <c r="A1398" s="319">
        <v>44840.393252314818</v>
      </c>
      <c r="B1398" t="s">
        <v>361</v>
      </c>
      <c r="C1398">
        <v>20</v>
      </c>
      <c r="D1398">
        <v>1.3149999999999999</v>
      </c>
      <c r="E1398">
        <v>9.1999999999999998E-2</v>
      </c>
      <c r="F1398">
        <v>7</v>
      </c>
      <c r="G1398">
        <v>95</v>
      </c>
      <c r="H1398">
        <v>369</v>
      </c>
      <c r="I1398" s="18">
        <f t="shared" si="453"/>
        <v>1315</v>
      </c>
      <c r="J1398" t="str">
        <f t="shared" si="454"/>
        <v>06</v>
      </c>
      <c r="K1398" t="str">
        <f t="shared" si="455"/>
        <v>J</v>
      </c>
      <c r="L1398" t="str">
        <f t="shared" si="456"/>
        <v>C</v>
      </c>
      <c r="M1398" t="str">
        <f t="shared" si="457"/>
        <v>10</v>
      </c>
      <c r="N1398" t="str">
        <f t="shared" si="458"/>
        <v>M</v>
      </c>
      <c r="O1398" s="8">
        <f>VLOOKUP(raw!M1398,master!$B$2:$D$17,3,FALSE)</f>
        <v>44791</v>
      </c>
      <c r="P1398">
        <f t="shared" si="459"/>
        <v>7</v>
      </c>
      <c r="Q1398">
        <f t="shared" si="460"/>
        <v>6</v>
      </c>
      <c r="R1398" s="209">
        <f t="shared" si="461"/>
        <v>44842.393252314818</v>
      </c>
      <c r="S1398">
        <f t="shared" si="462"/>
        <v>41</v>
      </c>
    </row>
    <row r="1399" spans="1:19">
      <c r="A1399" s="319">
        <v>44840.396562499998</v>
      </c>
      <c r="B1399" t="s">
        <v>356</v>
      </c>
      <c r="C1399">
        <v>20</v>
      </c>
      <c r="D1399">
        <v>1.1259999999999999</v>
      </c>
      <c r="E1399">
        <v>0.109</v>
      </c>
      <c r="F1399">
        <v>9.6</v>
      </c>
      <c r="G1399">
        <v>75</v>
      </c>
      <c r="H1399">
        <v>477</v>
      </c>
      <c r="I1399" s="18">
        <f t="shared" si="453"/>
        <v>1126</v>
      </c>
      <c r="J1399" t="str">
        <f t="shared" si="454"/>
        <v>07</v>
      </c>
      <c r="K1399" t="str">
        <f t="shared" si="455"/>
        <v>J</v>
      </c>
      <c r="L1399" t="str">
        <f t="shared" si="456"/>
        <v>C</v>
      </c>
      <c r="M1399" t="str">
        <f t="shared" si="457"/>
        <v>10</v>
      </c>
      <c r="N1399" t="str">
        <f t="shared" si="458"/>
        <v>M</v>
      </c>
      <c r="O1399" s="8">
        <f>VLOOKUP(raw!M1399,master!$B$2:$D$17,3,FALSE)</f>
        <v>44791</v>
      </c>
      <c r="P1399">
        <f t="shared" si="459"/>
        <v>7</v>
      </c>
      <c r="Q1399">
        <f t="shared" si="460"/>
        <v>7</v>
      </c>
      <c r="R1399" s="209">
        <f t="shared" si="461"/>
        <v>44842.396562499998</v>
      </c>
      <c r="S1399">
        <f t="shared" si="462"/>
        <v>41</v>
      </c>
    </row>
    <row r="1400" spans="1:19">
      <c r="A1400" s="319">
        <v>44840.399050925924</v>
      </c>
      <c r="B1400" t="s">
        <v>481</v>
      </c>
      <c r="C1400">
        <v>20</v>
      </c>
      <c r="D1400">
        <v>0.91500000000000004</v>
      </c>
      <c r="E1400">
        <v>5.8000000000000003E-2</v>
      </c>
      <c r="F1400">
        <v>6.3</v>
      </c>
      <c r="G1400">
        <v>90</v>
      </c>
      <c r="H1400">
        <v>320</v>
      </c>
      <c r="I1400" s="18">
        <f t="shared" si="453"/>
        <v>915</v>
      </c>
      <c r="J1400" t="str">
        <f t="shared" si="454"/>
        <v>02</v>
      </c>
      <c r="K1400" t="str">
        <f t="shared" si="455"/>
        <v>J</v>
      </c>
      <c r="L1400" t="str">
        <f t="shared" si="456"/>
        <v>C</v>
      </c>
      <c r="M1400" t="str">
        <f t="shared" si="457"/>
        <v>14</v>
      </c>
      <c r="N1400" t="str">
        <f t="shared" si="458"/>
        <v>M</v>
      </c>
      <c r="O1400" s="8">
        <f>VLOOKUP(raw!M1400,master!$B$2:$D$17,3,FALSE)</f>
        <v>44798</v>
      </c>
      <c r="P1400">
        <f t="shared" si="459"/>
        <v>6</v>
      </c>
      <c r="Q1400">
        <f t="shared" si="460"/>
        <v>2</v>
      </c>
      <c r="R1400" s="209">
        <f t="shared" si="461"/>
        <v>44842.399050925924</v>
      </c>
      <c r="S1400">
        <f t="shared" si="462"/>
        <v>41</v>
      </c>
    </row>
    <row r="1401" spans="1:19">
      <c r="A1401" s="319">
        <v>44840.400243055556</v>
      </c>
      <c r="B1401" t="s">
        <v>360</v>
      </c>
      <c r="C1401">
        <v>60</v>
      </c>
      <c r="D1401">
        <v>0.84299999999999997</v>
      </c>
      <c r="E1401">
        <v>5.7000000000000002E-2</v>
      </c>
      <c r="F1401">
        <v>6.8</v>
      </c>
      <c r="G1401">
        <v>91.7</v>
      </c>
      <c r="H1401">
        <v>561</v>
      </c>
      <c r="I1401" s="18">
        <f t="shared" si="453"/>
        <v>843</v>
      </c>
      <c r="J1401" t="str">
        <f t="shared" si="454"/>
        <v>16</v>
      </c>
      <c r="K1401" t="str">
        <f t="shared" si="455"/>
        <v>J</v>
      </c>
      <c r="L1401" t="str">
        <f t="shared" si="456"/>
        <v>C</v>
      </c>
      <c r="M1401" t="str">
        <f t="shared" si="457"/>
        <v>10</v>
      </c>
      <c r="N1401" t="str">
        <f t="shared" si="458"/>
        <v>F</v>
      </c>
      <c r="O1401" s="8">
        <f>VLOOKUP(raw!M1401,master!$B$2:$D$17,3,FALSE)</f>
        <v>44791</v>
      </c>
      <c r="P1401">
        <f t="shared" si="459"/>
        <v>7</v>
      </c>
      <c r="Q1401">
        <f t="shared" si="460"/>
        <v>16</v>
      </c>
      <c r="R1401" s="209">
        <f t="shared" si="461"/>
        <v>44842.400243055556</v>
      </c>
      <c r="S1401">
        <f t="shared" si="462"/>
        <v>41</v>
      </c>
    </row>
    <row r="1402" spans="1:19">
      <c r="A1402" s="319">
        <v>44840.402407407404</v>
      </c>
      <c r="B1402" t="s">
        <v>480</v>
      </c>
      <c r="C1402">
        <v>44</v>
      </c>
      <c r="D1402">
        <v>0.995</v>
      </c>
      <c r="E1402">
        <v>0.09</v>
      </c>
      <c r="F1402">
        <v>9</v>
      </c>
      <c r="G1402">
        <v>77.3</v>
      </c>
      <c r="H1402">
        <v>356</v>
      </c>
      <c r="I1402" s="18">
        <f t="shared" si="453"/>
        <v>995</v>
      </c>
      <c r="J1402" t="str">
        <f t="shared" si="454"/>
        <v>03</v>
      </c>
      <c r="K1402" t="str">
        <f t="shared" si="455"/>
        <v>J</v>
      </c>
      <c r="L1402" t="str">
        <f t="shared" si="456"/>
        <v>C</v>
      </c>
      <c r="M1402" t="str">
        <f t="shared" si="457"/>
        <v>14</v>
      </c>
      <c r="N1402" t="str">
        <f t="shared" si="458"/>
        <v>M</v>
      </c>
      <c r="O1402" s="8">
        <f>VLOOKUP(raw!M1402,master!$B$2:$D$17,3,FALSE)</f>
        <v>44798</v>
      </c>
      <c r="P1402">
        <f t="shared" si="459"/>
        <v>6</v>
      </c>
      <c r="Q1402">
        <f t="shared" si="460"/>
        <v>3</v>
      </c>
      <c r="R1402" s="209">
        <f t="shared" si="461"/>
        <v>44842.402407407404</v>
      </c>
      <c r="S1402">
        <f t="shared" si="462"/>
        <v>41</v>
      </c>
    </row>
    <row r="1403" spans="1:19">
      <c r="A1403" s="319">
        <v>44840.406157407408</v>
      </c>
      <c r="B1403" t="s">
        <v>359</v>
      </c>
      <c r="C1403">
        <v>60</v>
      </c>
      <c r="D1403">
        <v>0.86299999999999999</v>
      </c>
      <c r="E1403">
        <v>4.5999999999999999E-2</v>
      </c>
      <c r="F1403">
        <v>5.3</v>
      </c>
      <c r="G1403">
        <v>93.3</v>
      </c>
      <c r="H1403">
        <v>570</v>
      </c>
      <c r="I1403" s="18">
        <f t="shared" si="453"/>
        <v>863</v>
      </c>
      <c r="J1403" t="str">
        <f t="shared" si="454"/>
        <v>15</v>
      </c>
      <c r="K1403" t="str">
        <f t="shared" si="455"/>
        <v>J</v>
      </c>
      <c r="L1403" t="str">
        <f t="shared" si="456"/>
        <v>C</v>
      </c>
      <c r="M1403" t="str">
        <f t="shared" si="457"/>
        <v>10</v>
      </c>
      <c r="N1403" t="str">
        <f t="shared" si="458"/>
        <v>F</v>
      </c>
      <c r="O1403" s="8">
        <f>VLOOKUP(raw!M1403,master!$B$2:$D$17,3,FALSE)</f>
        <v>44791</v>
      </c>
      <c r="P1403">
        <f t="shared" si="459"/>
        <v>7</v>
      </c>
      <c r="Q1403">
        <f t="shared" si="460"/>
        <v>15</v>
      </c>
      <c r="R1403" s="209">
        <f t="shared" si="461"/>
        <v>44842.406157407408</v>
      </c>
      <c r="S1403">
        <f t="shared" si="462"/>
        <v>41</v>
      </c>
    </row>
    <row r="1404" spans="1:19">
      <c r="A1404" s="319">
        <v>44840.408368055556</v>
      </c>
      <c r="B1404" t="s">
        <v>479</v>
      </c>
      <c r="C1404">
        <v>20</v>
      </c>
      <c r="D1404">
        <v>0.98799999999999999</v>
      </c>
      <c r="E1404">
        <v>8.3000000000000004E-2</v>
      </c>
      <c r="F1404">
        <v>8.4</v>
      </c>
      <c r="G1404">
        <v>85</v>
      </c>
      <c r="H1404">
        <v>421</v>
      </c>
      <c r="I1404" s="18">
        <f t="shared" si="453"/>
        <v>988</v>
      </c>
      <c r="J1404" t="str">
        <f t="shared" si="454"/>
        <v>04</v>
      </c>
      <c r="K1404" t="str">
        <f t="shared" si="455"/>
        <v>J</v>
      </c>
      <c r="L1404" t="str">
        <f t="shared" si="456"/>
        <v>C</v>
      </c>
      <c r="M1404" t="str">
        <f t="shared" si="457"/>
        <v>14</v>
      </c>
      <c r="N1404" t="str">
        <f t="shared" si="458"/>
        <v>M</v>
      </c>
      <c r="O1404" s="8">
        <f>VLOOKUP(raw!M1404,master!$B$2:$D$17,3,FALSE)</f>
        <v>44798</v>
      </c>
      <c r="P1404">
        <f t="shared" si="459"/>
        <v>6</v>
      </c>
      <c r="Q1404">
        <f t="shared" si="460"/>
        <v>4</v>
      </c>
      <c r="R1404" s="209">
        <f t="shared" si="461"/>
        <v>44842.408368055556</v>
      </c>
      <c r="S1404">
        <f t="shared" si="462"/>
        <v>41</v>
      </c>
    </row>
    <row r="1405" spans="1:19">
      <c r="A1405" s="319">
        <v>44840.411053240743</v>
      </c>
      <c r="B1405" t="s">
        <v>478</v>
      </c>
      <c r="C1405">
        <v>28</v>
      </c>
      <c r="D1405">
        <v>0.98799999999999999</v>
      </c>
      <c r="E1405">
        <v>0.08</v>
      </c>
      <c r="F1405">
        <v>8.1</v>
      </c>
      <c r="G1405">
        <v>85.7</v>
      </c>
      <c r="H1405">
        <v>380</v>
      </c>
      <c r="I1405" s="18">
        <f t="shared" si="453"/>
        <v>988</v>
      </c>
      <c r="J1405" t="str">
        <f t="shared" si="454"/>
        <v>05</v>
      </c>
      <c r="K1405" t="str">
        <f t="shared" si="455"/>
        <v>J</v>
      </c>
      <c r="L1405" t="str">
        <f t="shared" si="456"/>
        <v>C</v>
      </c>
      <c r="M1405" t="str">
        <f t="shared" si="457"/>
        <v>14</v>
      </c>
      <c r="N1405" t="str">
        <f t="shared" si="458"/>
        <v>M</v>
      </c>
      <c r="O1405" s="8">
        <f>VLOOKUP(raw!M1405,master!$B$2:$D$17,3,FALSE)</f>
        <v>44798</v>
      </c>
      <c r="P1405">
        <f t="shared" si="459"/>
        <v>6</v>
      </c>
      <c r="Q1405">
        <f t="shared" si="460"/>
        <v>5</v>
      </c>
      <c r="R1405" s="209">
        <f t="shared" si="461"/>
        <v>44842.411053240743</v>
      </c>
      <c r="S1405">
        <f t="shared" si="462"/>
        <v>41</v>
      </c>
    </row>
    <row r="1406" spans="1:19">
      <c r="A1406" s="319">
        <v>44840.412280092591</v>
      </c>
      <c r="B1406" t="s">
        <v>358</v>
      </c>
      <c r="C1406">
        <v>60</v>
      </c>
      <c r="D1406">
        <v>0.84199999999999997</v>
      </c>
      <c r="E1406">
        <v>5.0999999999999997E-2</v>
      </c>
      <c r="F1406">
        <v>6</v>
      </c>
      <c r="G1406">
        <v>93.3</v>
      </c>
      <c r="H1406">
        <v>523</v>
      </c>
      <c r="I1406" s="18">
        <f t="shared" si="453"/>
        <v>842</v>
      </c>
      <c r="J1406" t="str">
        <f t="shared" si="454"/>
        <v>14</v>
      </c>
      <c r="K1406" t="str">
        <f t="shared" si="455"/>
        <v>J</v>
      </c>
      <c r="L1406" t="str">
        <f t="shared" si="456"/>
        <v>C</v>
      </c>
      <c r="M1406" t="str">
        <f t="shared" si="457"/>
        <v>10</v>
      </c>
      <c r="N1406" t="str">
        <f t="shared" si="458"/>
        <v>F</v>
      </c>
      <c r="O1406" s="8">
        <f>VLOOKUP(raw!M1406,master!$B$2:$D$17,3,FALSE)</f>
        <v>44791</v>
      </c>
      <c r="P1406">
        <f t="shared" si="459"/>
        <v>7</v>
      </c>
      <c r="Q1406">
        <f t="shared" si="460"/>
        <v>14</v>
      </c>
      <c r="R1406" s="209">
        <f t="shared" si="461"/>
        <v>44842.412280092591</v>
      </c>
      <c r="S1406">
        <f t="shared" si="462"/>
        <v>41</v>
      </c>
    </row>
    <row r="1407" spans="1:19">
      <c r="A1407" s="319">
        <v>44840.415925925925</v>
      </c>
      <c r="B1407" t="s">
        <v>477</v>
      </c>
      <c r="C1407">
        <v>20</v>
      </c>
      <c r="D1407">
        <v>1.0760000000000001</v>
      </c>
      <c r="E1407">
        <v>0.1</v>
      </c>
      <c r="F1407">
        <v>9.3000000000000007</v>
      </c>
      <c r="G1407">
        <v>60</v>
      </c>
      <c r="H1407">
        <v>407</v>
      </c>
      <c r="I1407" s="18">
        <f t="shared" si="453"/>
        <v>1076</v>
      </c>
      <c r="J1407" t="str">
        <f t="shared" si="454"/>
        <v>06</v>
      </c>
      <c r="K1407" t="str">
        <f t="shared" si="455"/>
        <v>J</v>
      </c>
      <c r="L1407" t="str">
        <f t="shared" si="456"/>
        <v>C</v>
      </c>
      <c r="M1407" t="str">
        <f t="shared" si="457"/>
        <v>14</v>
      </c>
      <c r="N1407" t="str">
        <f t="shared" si="458"/>
        <v>M</v>
      </c>
      <c r="O1407" s="8">
        <f>VLOOKUP(raw!M1407,master!$B$2:$D$17,3,FALSE)</f>
        <v>44798</v>
      </c>
      <c r="P1407">
        <f t="shared" si="459"/>
        <v>6</v>
      </c>
      <c r="Q1407">
        <f t="shared" si="460"/>
        <v>6</v>
      </c>
      <c r="R1407" s="209">
        <f t="shared" si="461"/>
        <v>44842.415925925925</v>
      </c>
      <c r="S1407">
        <f t="shared" si="462"/>
        <v>41</v>
      </c>
    </row>
    <row r="1408" spans="1:19">
      <c r="A1408" s="319">
        <v>44840.418599537035</v>
      </c>
      <c r="B1408" t="s">
        <v>476</v>
      </c>
      <c r="C1408">
        <v>20</v>
      </c>
      <c r="D1408">
        <v>1.1240000000000001</v>
      </c>
      <c r="E1408">
        <v>9.5000000000000001E-2</v>
      </c>
      <c r="F1408">
        <v>8.4</v>
      </c>
      <c r="G1408">
        <v>70</v>
      </c>
      <c r="H1408">
        <v>365</v>
      </c>
      <c r="I1408" s="18">
        <f t="shared" si="453"/>
        <v>1124</v>
      </c>
      <c r="J1408" t="str">
        <f t="shared" si="454"/>
        <v>07</v>
      </c>
      <c r="K1408" t="str">
        <f t="shared" si="455"/>
        <v>J</v>
      </c>
      <c r="L1408" t="str">
        <f t="shared" si="456"/>
        <v>C</v>
      </c>
      <c r="M1408" t="str">
        <f t="shared" si="457"/>
        <v>14</v>
      </c>
      <c r="N1408" t="str">
        <f t="shared" si="458"/>
        <v>M</v>
      </c>
      <c r="O1408" s="8">
        <f>VLOOKUP(raw!M1408,master!$B$2:$D$17,3,FALSE)</f>
        <v>44798</v>
      </c>
      <c r="P1408">
        <f t="shared" si="459"/>
        <v>6</v>
      </c>
      <c r="Q1408">
        <f t="shared" si="460"/>
        <v>7</v>
      </c>
      <c r="R1408" s="209">
        <f t="shared" si="461"/>
        <v>44842.418599537035</v>
      </c>
      <c r="S1408">
        <f t="shared" si="462"/>
        <v>41</v>
      </c>
    </row>
    <row r="1409" spans="1:19">
      <c r="A1409" s="319">
        <v>44840.418749999997</v>
      </c>
      <c r="B1409" t="s">
        <v>357</v>
      </c>
      <c r="C1409">
        <v>60</v>
      </c>
      <c r="D1409">
        <v>0.83199999999999996</v>
      </c>
      <c r="E1409">
        <v>6.2E-2</v>
      </c>
      <c r="F1409">
        <v>7.4</v>
      </c>
      <c r="G1409">
        <v>83.3</v>
      </c>
      <c r="H1409">
        <v>501</v>
      </c>
      <c r="I1409" s="18">
        <f t="shared" si="453"/>
        <v>832</v>
      </c>
      <c r="J1409" t="str">
        <f t="shared" si="454"/>
        <v>13</v>
      </c>
      <c r="K1409" t="str">
        <f t="shared" si="455"/>
        <v>J</v>
      </c>
      <c r="L1409" t="str">
        <f t="shared" si="456"/>
        <v>C</v>
      </c>
      <c r="M1409" t="str">
        <f t="shared" si="457"/>
        <v>10</v>
      </c>
      <c r="N1409" t="str">
        <f t="shared" si="458"/>
        <v>F</v>
      </c>
      <c r="O1409" s="8">
        <f>VLOOKUP(raw!M1409,master!$B$2:$D$17,3,FALSE)</f>
        <v>44791</v>
      </c>
      <c r="P1409">
        <f t="shared" si="459"/>
        <v>7</v>
      </c>
      <c r="Q1409">
        <f t="shared" si="460"/>
        <v>13</v>
      </c>
      <c r="R1409" s="209">
        <f t="shared" si="461"/>
        <v>44842.418749999997</v>
      </c>
      <c r="S1409">
        <f t="shared" si="462"/>
        <v>41</v>
      </c>
    </row>
    <row r="1410" spans="1:19">
      <c r="A1410" s="319">
        <v>44840.422534722224</v>
      </c>
      <c r="B1410" t="s">
        <v>475</v>
      </c>
      <c r="C1410">
        <v>60</v>
      </c>
      <c r="D1410">
        <v>0.71099999999999997</v>
      </c>
      <c r="E1410">
        <v>5.1999999999999998E-2</v>
      </c>
      <c r="F1410">
        <v>7.4</v>
      </c>
      <c r="G1410">
        <v>85</v>
      </c>
      <c r="H1410">
        <v>404</v>
      </c>
      <c r="I1410" s="18">
        <f t="shared" si="453"/>
        <v>711</v>
      </c>
      <c r="J1410" t="str">
        <f t="shared" si="454"/>
        <v>16</v>
      </c>
      <c r="K1410" t="str">
        <f t="shared" si="455"/>
        <v>J</v>
      </c>
      <c r="L1410" t="str">
        <f t="shared" si="456"/>
        <v>C</v>
      </c>
      <c r="M1410" t="str">
        <f t="shared" si="457"/>
        <v>14</v>
      </c>
      <c r="N1410" t="str">
        <f t="shared" si="458"/>
        <v>F</v>
      </c>
      <c r="O1410" s="8">
        <f>VLOOKUP(raw!M1410,master!$B$2:$D$17,3,FALSE)</f>
        <v>44798</v>
      </c>
      <c r="P1410">
        <f t="shared" si="459"/>
        <v>6</v>
      </c>
      <c r="Q1410">
        <f t="shared" si="460"/>
        <v>16</v>
      </c>
      <c r="R1410" s="209">
        <f t="shared" si="461"/>
        <v>44842.422534722224</v>
      </c>
      <c r="S1410">
        <f t="shared" si="462"/>
        <v>41</v>
      </c>
    </row>
    <row r="1411" spans="1:19">
      <c r="A1411" s="319">
        <v>44840.425995370373</v>
      </c>
      <c r="B1411" t="s">
        <v>363</v>
      </c>
      <c r="C1411">
        <v>60</v>
      </c>
      <c r="D1411">
        <v>0.82099999999999995</v>
      </c>
      <c r="E1411">
        <v>6.7000000000000004E-2</v>
      </c>
      <c r="F1411">
        <v>8.1999999999999993</v>
      </c>
      <c r="G1411">
        <v>90</v>
      </c>
      <c r="H1411">
        <v>508</v>
      </c>
      <c r="I1411" s="18">
        <f t="shared" si="453"/>
        <v>821</v>
      </c>
      <c r="J1411" t="str">
        <f t="shared" si="454"/>
        <v>12</v>
      </c>
      <c r="K1411" t="str">
        <f t="shared" si="455"/>
        <v>J</v>
      </c>
      <c r="L1411" t="str">
        <f t="shared" si="456"/>
        <v>C</v>
      </c>
      <c r="M1411" t="str">
        <f t="shared" si="457"/>
        <v>10</v>
      </c>
      <c r="N1411" t="str">
        <f t="shared" si="458"/>
        <v>F</v>
      </c>
      <c r="O1411" s="8">
        <f>VLOOKUP(raw!M1411,master!$B$2:$D$17,3,FALSE)</f>
        <v>44791</v>
      </c>
      <c r="P1411">
        <f t="shared" si="459"/>
        <v>7</v>
      </c>
      <c r="Q1411">
        <f t="shared" si="460"/>
        <v>12</v>
      </c>
      <c r="R1411" s="209">
        <f t="shared" si="461"/>
        <v>44842.425995370373</v>
      </c>
      <c r="S1411">
        <f t="shared" si="462"/>
        <v>41</v>
      </c>
    </row>
    <row r="1412" spans="1:19">
      <c r="A1412" s="319">
        <v>44840.430023148147</v>
      </c>
      <c r="B1412" t="s">
        <v>474</v>
      </c>
      <c r="C1412">
        <v>60</v>
      </c>
      <c r="D1412">
        <v>0.72099999999999997</v>
      </c>
      <c r="E1412">
        <v>5.1999999999999998E-2</v>
      </c>
      <c r="F1412">
        <v>7.2</v>
      </c>
      <c r="G1412">
        <v>86.7</v>
      </c>
      <c r="H1412">
        <v>468</v>
      </c>
      <c r="I1412" s="18">
        <f t="shared" si="453"/>
        <v>721</v>
      </c>
      <c r="J1412" t="str">
        <f t="shared" si="454"/>
        <v>15</v>
      </c>
      <c r="K1412" t="str">
        <f t="shared" si="455"/>
        <v>J</v>
      </c>
      <c r="L1412" t="str">
        <f t="shared" si="456"/>
        <v>C</v>
      </c>
      <c r="M1412" t="str">
        <f t="shared" si="457"/>
        <v>14</v>
      </c>
      <c r="N1412" t="str">
        <f t="shared" si="458"/>
        <v>F</v>
      </c>
      <c r="O1412" s="8">
        <f>VLOOKUP(raw!M1412,master!$B$2:$D$17,3,FALSE)</f>
        <v>44798</v>
      </c>
      <c r="P1412">
        <f t="shared" si="459"/>
        <v>6</v>
      </c>
      <c r="Q1412">
        <f t="shared" si="460"/>
        <v>15</v>
      </c>
      <c r="R1412" s="209">
        <f t="shared" si="461"/>
        <v>44842.430023148147</v>
      </c>
      <c r="S1412">
        <f t="shared" si="462"/>
        <v>41</v>
      </c>
    </row>
    <row r="1413" spans="1:19">
      <c r="A1413" s="319">
        <v>44840.432881944442</v>
      </c>
      <c r="B1413" t="s">
        <v>362</v>
      </c>
      <c r="C1413">
        <v>60</v>
      </c>
      <c r="D1413">
        <v>0.85</v>
      </c>
      <c r="E1413">
        <v>5.7000000000000002E-2</v>
      </c>
      <c r="F1413">
        <v>6.7</v>
      </c>
      <c r="G1413">
        <v>86.7</v>
      </c>
      <c r="H1413">
        <v>454</v>
      </c>
      <c r="I1413" s="18">
        <f t="shared" si="453"/>
        <v>850</v>
      </c>
      <c r="J1413" t="str">
        <f t="shared" si="454"/>
        <v>11</v>
      </c>
      <c r="K1413" t="str">
        <f t="shared" si="455"/>
        <v>J</v>
      </c>
      <c r="L1413" t="str">
        <f t="shared" si="456"/>
        <v>C</v>
      </c>
      <c r="M1413" t="str">
        <f t="shared" si="457"/>
        <v>10</v>
      </c>
      <c r="N1413" t="str">
        <f t="shared" si="458"/>
        <v>F</v>
      </c>
      <c r="O1413" s="8">
        <f>VLOOKUP(raw!M1413,master!$B$2:$D$17,3,FALSE)</f>
        <v>44791</v>
      </c>
      <c r="P1413">
        <f t="shared" si="459"/>
        <v>7</v>
      </c>
      <c r="Q1413">
        <f t="shared" si="460"/>
        <v>11</v>
      </c>
      <c r="R1413" s="209">
        <f t="shared" si="461"/>
        <v>44842.432881944442</v>
      </c>
      <c r="S1413">
        <f t="shared" si="462"/>
        <v>41</v>
      </c>
    </row>
    <row r="1414" spans="1:19">
      <c r="A1414" s="319">
        <v>44840.437002314815</v>
      </c>
      <c r="B1414" t="s">
        <v>473</v>
      </c>
      <c r="C1414">
        <v>60</v>
      </c>
      <c r="D1414">
        <v>0.72099999999999997</v>
      </c>
      <c r="E1414">
        <v>4.5999999999999999E-2</v>
      </c>
      <c r="F1414">
        <v>6.4</v>
      </c>
      <c r="G1414">
        <v>90</v>
      </c>
      <c r="H1414">
        <v>401</v>
      </c>
      <c r="I1414" s="18">
        <f t="shared" si="453"/>
        <v>721</v>
      </c>
      <c r="J1414" t="str">
        <f t="shared" si="454"/>
        <v>14</v>
      </c>
      <c r="K1414" t="str">
        <f t="shared" si="455"/>
        <v>J</v>
      </c>
      <c r="L1414" t="str">
        <f t="shared" si="456"/>
        <v>C</v>
      </c>
      <c r="M1414" t="str">
        <f t="shared" si="457"/>
        <v>14</v>
      </c>
      <c r="N1414" t="str">
        <f t="shared" si="458"/>
        <v>F</v>
      </c>
      <c r="O1414" s="8">
        <f>VLOOKUP(raw!M1414,master!$B$2:$D$17,3,FALSE)</f>
        <v>44798</v>
      </c>
      <c r="P1414">
        <f t="shared" si="459"/>
        <v>6</v>
      </c>
      <c r="Q1414">
        <f t="shared" si="460"/>
        <v>14</v>
      </c>
      <c r="R1414" s="209">
        <f t="shared" si="461"/>
        <v>44842.437002314815</v>
      </c>
      <c r="S1414">
        <f t="shared" si="462"/>
        <v>41</v>
      </c>
    </row>
    <row r="1415" spans="1:19">
      <c r="A1415" s="319">
        <v>44840.44091435185</v>
      </c>
      <c r="B1415" t="s">
        <v>365</v>
      </c>
      <c r="C1415">
        <v>60</v>
      </c>
      <c r="D1415">
        <v>0.82799999999999996</v>
      </c>
      <c r="E1415">
        <v>4.4999999999999998E-2</v>
      </c>
      <c r="F1415">
        <v>5.4</v>
      </c>
      <c r="G1415">
        <v>95</v>
      </c>
      <c r="H1415">
        <v>424</v>
      </c>
      <c r="I1415" s="18">
        <f t="shared" si="453"/>
        <v>828</v>
      </c>
      <c r="J1415" t="str">
        <f t="shared" si="454"/>
        <v>10</v>
      </c>
      <c r="K1415" t="str">
        <f t="shared" si="455"/>
        <v>J</v>
      </c>
      <c r="L1415" t="str">
        <f t="shared" si="456"/>
        <v>C</v>
      </c>
      <c r="M1415" t="str">
        <f t="shared" si="457"/>
        <v>10</v>
      </c>
      <c r="N1415" t="str">
        <f t="shared" si="458"/>
        <v>F</v>
      </c>
      <c r="O1415" s="8">
        <f>VLOOKUP(raw!M1415,master!$B$2:$D$17,3,FALSE)</f>
        <v>44791</v>
      </c>
      <c r="P1415">
        <f t="shared" si="459"/>
        <v>7</v>
      </c>
      <c r="Q1415">
        <f t="shared" si="460"/>
        <v>10</v>
      </c>
      <c r="R1415" s="209">
        <f t="shared" si="461"/>
        <v>44842.44091435185</v>
      </c>
      <c r="S1415">
        <f t="shared" si="462"/>
        <v>41</v>
      </c>
    </row>
    <row r="1416" spans="1:19">
      <c r="A1416" s="319">
        <v>44840.444872685184</v>
      </c>
      <c r="B1416" t="s">
        <v>472</v>
      </c>
      <c r="C1416">
        <v>60</v>
      </c>
      <c r="D1416">
        <v>0.72199999999999998</v>
      </c>
      <c r="E1416">
        <v>4.2999999999999997E-2</v>
      </c>
      <c r="F1416">
        <v>5.9</v>
      </c>
      <c r="G1416">
        <v>93.3</v>
      </c>
      <c r="H1416">
        <v>444</v>
      </c>
      <c r="I1416" s="18">
        <f t="shared" si="453"/>
        <v>722</v>
      </c>
      <c r="J1416" t="str">
        <f t="shared" si="454"/>
        <v>13</v>
      </c>
      <c r="K1416" t="str">
        <f t="shared" si="455"/>
        <v>J</v>
      </c>
      <c r="L1416" t="str">
        <f t="shared" si="456"/>
        <v>C</v>
      </c>
      <c r="M1416" t="str">
        <f t="shared" si="457"/>
        <v>14</v>
      </c>
      <c r="N1416" t="str">
        <f t="shared" si="458"/>
        <v>F</v>
      </c>
      <c r="O1416" s="8">
        <f>VLOOKUP(raw!M1416,master!$B$2:$D$17,3,FALSE)</f>
        <v>44798</v>
      </c>
      <c r="P1416">
        <f t="shared" si="459"/>
        <v>6</v>
      </c>
      <c r="Q1416">
        <f t="shared" si="460"/>
        <v>13</v>
      </c>
      <c r="R1416" s="209">
        <f t="shared" si="461"/>
        <v>44842.444872685184</v>
      </c>
      <c r="S1416">
        <f t="shared" si="462"/>
        <v>41</v>
      </c>
    </row>
    <row r="1417" spans="1:19">
      <c r="A1417" s="319">
        <v>44840.448807870373</v>
      </c>
      <c r="B1417" t="s">
        <v>364</v>
      </c>
      <c r="C1417">
        <v>60</v>
      </c>
      <c r="D1417">
        <v>0.84</v>
      </c>
      <c r="E1417">
        <v>7.1999999999999995E-2</v>
      </c>
      <c r="F1417">
        <v>8.6</v>
      </c>
      <c r="G1417">
        <v>76.7</v>
      </c>
      <c r="H1417">
        <v>445</v>
      </c>
      <c r="I1417" s="18">
        <f t="shared" si="453"/>
        <v>840</v>
      </c>
      <c r="J1417" t="str">
        <f t="shared" si="454"/>
        <v>09</v>
      </c>
      <c r="K1417" t="str">
        <f t="shared" si="455"/>
        <v>J</v>
      </c>
      <c r="L1417" t="str">
        <f t="shared" si="456"/>
        <v>C</v>
      </c>
      <c r="M1417" t="str">
        <f t="shared" si="457"/>
        <v>10</v>
      </c>
      <c r="N1417" t="str">
        <f t="shared" si="458"/>
        <v>F</v>
      </c>
      <c r="O1417" s="8">
        <f>VLOOKUP(raw!M1417,master!$B$2:$D$17,3,FALSE)</f>
        <v>44791</v>
      </c>
      <c r="P1417">
        <f t="shared" si="459"/>
        <v>7</v>
      </c>
      <c r="Q1417">
        <f t="shared" si="460"/>
        <v>9</v>
      </c>
      <c r="R1417" s="209">
        <f t="shared" si="461"/>
        <v>44842.448807870373</v>
      </c>
      <c r="S1417">
        <f t="shared" si="462"/>
        <v>41</v>
      </c>
    </row>
    <row r="1418" spans="1:19">
      <c r="A1418" s="319">
        <v>44840.452280092592</v>
      </c>
      <c r="B1418" t="s">
        <v>471</v>
      </c>
      <c r="C1418">
        <v>60</v>
      </c>
      <c r="D1418">
        <v>0.71</v>
      </c>
      <c r="E1418">
        <v>4.7E-2</v>
      </c>
      <c r="F1418">
        <v>6.7</v>
      </c>
      <c r="G1418">
        <v>88.3</v>
      </c>
      <c r="H1418">
        <v>421</v>
      </c>
      <c r="I1418" s="18">
        <f t="shared" si="453"/>
        <v>710</v>
      </c>
      <c r="J1418" t="str">
        <f t="shared" si="454"/>
        <v>12</v>
      </c>
      <c r="K1418" t="str">
        <f t="shared" si="455"/>
        <v>J</v>
      </c>
      <c r="L1418" t="str">
        <f t="shared" si="456"/>
        <v>C</v>
      </c>
      <c r="M1418" t="str">
        <f t="shared" si="457"/>
        <v>14</v>
      </c>
      <c r="N1418" t="str">
        <f t="shared" si="458"/>
        <v>F</v>
      </c>
      <c r="O1418" s="8">
        <f>VLOOKUP(raw!M1418,master!$B$2:$D$17,3,FALSE)</f>
        <v>44798</v>
      </c>
      <c r="P1418">
        <f t="shared" si="459"/>
        <v>6</v>
      </c>
      <c r="Q1418">
        <f t="shared" si="460"/>
        <v>12</v>
      </c>
      <c r="R1418" s="209">
        <f t="shared" si="461"/>
        <v>44842.452280092592</v>
      </c>
      <c r="S1418">
        <f t="shared" si="462"/>
        <v>41</v>
      </c>
    </row>
    <row r="1419" spans="1:19">
      <c r="A1419" s="319">
        <v>44840.456273148149</v>
      </c>
      <c r="B1419" t="s">
        <v>354</v>
      </c>
      <c r="C1419">
        <v>60</v>
      </c>
      <c r="D1419">
        <v>0.98499999999999999</v>
      </c>
      <c r="E1419">
        <v>7.0999999999999994E-2</v>
      </c>
      <c r="F1419">
        <v>7.2</v>
      </c>
      <c r="G1419">
        <v>90</v>
      </c>
      <c r="H1419">
        <v>453</v>
      </c>
      <c r="I1419" s="18">
        <f t="shared" si="453"/>
        <v>985</v>
      </c>
      <c r="J1419" t="str">
        <f t="shared" si="454"/>
        <v>08</v>
      </c>
      <c r="K1419" t="str">
        <f t="shared" si="455"/>
        <v>J</v>
      </c>
      <c r="L1419" t="str">
        <f t="shared" si="456"/>
        <v>C</v>
      </c>
      <c r="M1419" t="str">
        <f t="shared" si="457"/>
        <v>10</v>
      </c>
      <c r="N1419" t="str">
        <f t="shared" si="458"/>
        <v>F</v>
      </c>
      <c r="O1419" s="8">
        <f>VLOOKUP(raw!M1419,master!$B$2:$D$17,3,FALSE)</f>
        <v>44791</v>
      </c>
      <c r="P1419">
        <f t="shared" si="459"/>
        <v>7</v>
      </c>
      <c r="Q1419">
        <f t="shared" si="460"/>
        <v>8</v>
      </c>
      <c r="R1419" s="209">
        <f t="shared" si="461"/>
        <v>44842.456273148149</v>
      </c>
      <c r="S1419">
        <f t="shared" si="462"/>
        <v>41</v>
      </c>
    </row>
    <row r="1420" spans="1:19">
      <c r="A1420" s="319">
        <v>44840.460185185184</v>
      </c>
      <c r="B1420" t="s">
        <v>470</v>
      </c>
      <c r="C1420">
        <v>59</v>
      </c>
      <c r="D1420">
        <v>0.73399999999999999</v>
      </c>
      <c r="E1420">
        <v>5.8000000000000003E-2</v>
      </c>
      <c r="F1420">
        <v>7.8</v>
      </c>
      <c r="G1420">
        <v>79.7</v>
      </c>
      <c r="H1420">
        <v>402</v>
      </c>
      <c r="I1420" s="18">
        <f t="shared" si="453"/>
        <v>734</v>
      </c>
      <c r="J1420" t="str">
        <f t="shared" si="454"/>
        <v>11</v>
      </c>
      <c r="K1420" t="str">
        <f t="shared" si="455"/>
        <v>J</v>
      </c>
      <c r="L1420" t="str">
        <f t="shared" si="456"/>
        <v>C</v>
      </c>
      <c r="M1420" t="str">
        <f t="shared" si="457"/>
        <v>14</v>
      </c>
      <c r="N1420" t="str">
        <f t="shared" si="458"/>
        <v>F</v>
      </c>
      <c r="O1420" s="8">
        <f>VLOOKUP(raw!M1420,master!$B$2:$D$17,3,FALSE)</f>
        <v>44798</v>
      </c>
      <c r="P1420">
        <f t="shared" si="459"/>
        <v>6</v>
      </c>
      <c r="Q1420">
        <f t="shared" si="460"/>
        <v>11</v>
      </c>
      <c r="R1420" s="209">
        <f t="shared" si="461"/>
        <v>44842.460185185184</v>
      </c>
      <c r="S1420">
        <f t="shared" si="462"/>
        <v>41</v>
      </c>
    </row>
    <row r="1421" spans="1:19">
      <c r="A1421" s="319">
        <v>44840.463182870371</v>
      </c>
      <c r="B1421" t="s">
        <v>353</v>
      </c>
      <c r="C1421">
        <v>60</v>
      </c>
      <c r="D1421">
        <v>0.96899999999999997</v>
      </c>
      <c r="E1421">
        <v>6.2E-2</v>
      </c>
      <c r="F1421">
        <v>6.4</v>
      </c>
      <c r="G1421">
        <v>90</v>
      </c>
      <c r="H1421">
        <v>489</v>
      </c>
      <c r="I1421" s="18">
        <f t="shared" si="453"/>
        <v>969</v>
      </c>
      <c r="J1421" t="str">
        <f t="shared" si="454"/>
        <v>07</v>
      </c>
      <c r="K1421" t="str">
        <f t="shared" si="455"/>
        <v>J</v>
      </c>
      <c r="L1421" t="str">
        <f t="shared" si="456"/>
        <v>C</v>
      </c>
      <c r="M1421" t="str">
        <f t="shared" si="457"/>
        <v>10</v>
      </c>
      <c r="N1421" t="str">
        <f t="shared" si="458"/>
        <v>F</v>
      </c>
      <c r="O1421" s="8">
        <f>VLOOKUP(raw!M1421,master!$B$2:$D$17,3,FALSE)</f>
        <v>44791</v>
      </c>
      <c r="P1421">
        <f t="shared" si="459"/>
        <v>7</v>
      </c>
      <c r="Q1421">
        <f t="shared" si="460"/>
        <v>7</v>
      </c>
      <c r="R1421" s="209">
        <f t="shared" si="461"/>
        <v>44842.463182870371</v>
      </c>
      <c r="S1421">
        <f t="shared" si="462"/>
        <v>41</v>
      </c>
    </row>
    <row r="1422" spans="1:19">
      <c r="A1422" s="319">
        <v>44840.468206018515</v>
      </c>
      <c r="B1422" t="s">
        <v>469</v>
      </c>
      <c r="C1422">
        <v>60</v>
      </c>
      <c r="D1422">
        <v>0.79200000000000004</v>
      </c>
      <c r="E1422">
        <v>5.5E-2</v>
      </c>
      <c r="F1422">
        <v>6.9</v>
      </c>
      <c r="G1422">
        <v>88.3</v>
      </c>
      <c r="H1422">
        <v>442</v>
      </c>
      <c r="I1422" s="18">
        <f t="shared" si="453"/>
        <v>792</v>
      </c>
      <c r="J1422" t="str">
        <f t="shared" si="454"/>
        <v>10</v>
      </c>
      <c r="K1422" t="str">
        <f t="shared" si="455"/>
        <v>J</v>
      </c>
      <c r="L1422" t="str">
        <f t="shared" si="456"/>
        <v>C</v>
      </c>
      <c r="M1422" t="str">
        <f t="shared" si="457"/>
        <v>14</v>
      </c>
      <c r="N1422" t="str">
        <f t="shared" si="458"/>
        <v>F</v>
      </c>
      <c r="O1422" s="8">
        <f>VLOOKUP(raw!M1422,master!$B$2:$D$17,3,FALSE)</f>
        <v>44798</v>
      </c>
      <c r="P1422">
        <f t="shared" si="459"/>
        <v>6</v>
      </c>
      <c r="Q1422">
        <f t="shared" si="460"/>
        <v>10</v>
      </c>
      <c r="R1422" s="209">
        <f t="shared" si="461"/>
        <v>44842.468206018515</v>
      </c>
      <c r="S1422">
        <f t="shared" si="462"/>
        <v>41</v>
      </c>
    </row>
    <row r="1423" spans="1:19">
      <c r="A1423" s="319">
        <v>44840.469965277778</v>
      </c>
      <c r="B1423" t="s">
        <v>352</v>
      </c>
      <c r="C1423">
        <v>60</v>
      </c>
      <c r="D1423">
        <v>0.88400000000000001</v>
      </c>
      <c r="E1423">
        <v>8.5999999999999993E-2</v>
      </c>
      <c r="F1423">
        <v>9.6999999999999993</v>
      </c>
      <c r="G1423">
        <v>70</v>
      </c>
      <c r="H1423">
        <v>536</v>
      </c>
      <c r="I1423" s="18">
        <f t="shared" si="453"/>
        <v>884</v>
      </c>
      <c r="J1423" t="str">
        <f t="shared" si="454"/>
        <v>06</v>
      </c>
      <c r="K1423" t="str">
        <f t="shared" si="455"/>
        <v>J</v>
      </c>
      <c r="L1423" t="str">
        <f t="shared" si="456"/>
        <v>C</v>
      </c>
      <c r="M1423" t="str">
        <f t="shared" si="457"/>
        <v>10</v>
      </c>
      <c r="N1423" t="str">
        <f t="shared" si="458"/>
        <v>F</v>
      </c>
      <c r="O1423" s="8">
        <f>VLOOKUP(raw!M1423,master!$B$2:$D$17,3,FALSE)</f>
        <v>44791</v>
      </c>
      <c r="P1423">
        <f t="shared" si="459"/>
        <v>7</v>
      </c>
      <c r="Q1423">
        <f t="shared" si="460"/>
        <v>6</v>
      </c>
      <c r="R1423" s="209">
        <f t="shared" si="461"/>
        <v>44842.469965277778</v>
      </c>
      <c r="S1423">
        <f t="shared" si="462"/>
        <v>41</v>
      </c>
    </row>
    <row r="1424" spans="1:19">
      <c r="A1424" s="319">
        <v>44840.475706018522</v>
      </c>
      <c r="B1424" t="s">
        <v>468</v>
      </c>
      <c r="C1424">
        <v>60</v>
      </c>
      <c r="D1424">
        <v>0.79600000000000004</v>
      </c>
      <c r="E1424">
        <v>5.7000000000000002E-2</v>
      </c>
      <c r="F1424">
        <v>7.1</v>
      </c>
      <c r="G1424">
        <v>85</v>
      </c>
      <c r="H1424">
        <v>439</v>
      </c>
      <c r="I1424" s="18">
        <f t="shared" si="453"/>
        <v>796</v>
      </c>
      <c r="J1424" t="str">
        <f t="shared" si="454"/>
        <v>09</v>
      </c>
      <c r="K1424" t="str">
        <f t="shared" si="455"/>
        <v>J</v>
      </c>
      <c r="L1424" t="str">
        <f t="shared" si="456"/>
        <v>C</v>
      </c>
      <c r="M1424" t="str">
        <f t="shared" si="457"/>
        <v>14</v>
      </c>
      <c r="N1424" t="str">
        <f t="shared" si="458"/>
        <v>F</v>
      </c>
      <c r="O1424" s="8">
        <f>VLOOKUP(raw!M1424,master!$B$2:$D$17,3,FALSE)</f>
        <v>44798</v>
      </c>
      <c r="P1424">
        <f t="shared" si="459"/>
        <v>6</v>
      </c>
      <c r="Q1424">
        <f t="shared" si="460"/>
        <v>9</v>
      </c>
      <c r="R1424" s="209">
        <f t="shared" si="461"/>
        <v>44842.475706018522</v>
      </c>
      <c r="S1424">
        <f t="shared" si="462"/>
        <v>41</v>
      </c>
    </row>
    <row r="1425" spans="1:19">
      <c r="A1425" s="319">
        <v>44840.47619212963</v>
      </c>
      <c r="B1425" t="s">
        <v>351</v>
      </c>
      <c r="C1425">
        <v>60</v>
      </c>
      <c r="D1425">
        <v>0.77400000000000002</v>
      </c>
      <c r="E1425">
        <v>4.7E-2</v>
      </c>
      <c r="F1425">
        <v>6</v>
      </c>
      <c r="G1425">
        <v>91.7</v>
      </c>
      <c r="H1425">
        <v>493</v>
      </c>
      <c r="I1425" s="18">
        <f t="shared" si="453"/>
        <v>774</v>
      </c>
      <c r="J1425" t="str">
        <f t="shared" si="454"/>
        <v>05</v>
      </c>
      <c r="K1425" t="str">
        <f t="shared" si="455"/>
        <v>J</v>
      </c>
      <c r="L1425" t="str">
        <f t="shared" si="456"/>
        <v>C</v>
      </c>
      <c r="M1425" t="str">
        <f t="shared" si="457"/>
        <v>10</v>
      </c>
      <c r="N1425" t="str">
        <f t="shared" si="458"/>
        <v>F</v>
      </c>
      <c r="O1425" s="8">
        <f>VLOOKUP(raw!M1425,master!$B$2:$D$17,3,FALSE)</f>
        <v>44791</v>
      </c>
      <c r="P1425">
        <f t="shared" si="459"/>
        <v>7</v>
      </c>
      <c r="Q1425">
        <f t="shared" si="460"/>
        <v>5</v>
      </c>
      <c r="R1425" s="209">
        <f t="shared" si="461"/>
        <v>44842.47619212963</v>
      </c>
      <c r="S1425">
        <f t="shared" si="462"/>
        <v>41</v>
      </c>
    </row>
    <row r="1426" spans="1:19">
      <c r="A1426" s="319">
        <v>44840.482754629629</v>
      </c>
      <c r="B1426" t="s">
        <v>350</v>
      </c>
      <c r="C1426">
        <v>59</v>
      </c>
      <c r="D1426">
        <v>0.78900000000000003</v>
      </c>
      <c r="E1426">
        <v>4.9000000000000002E-2</v>
      </c>
      <c r="F1426">
        <v>6.3</v>
      </c>
      <c r="G1426">
        <v>93.2</v>
      </c>
      <c r="H1426">
        <v>461</v>
      </c>
      <c r="I1426" s="18">
        <f t="shared" si="453"/>
        <v>789</v>
      </c>
      <c r="J1426" t="str">
        <f t="shared" si="454"/>
        <v>04</v>
      </c>
      <c r="K1426" t="str">
        <f t="shared" si="455"/>
        <v>J</v>
      </c>
      <c r="L1426" t="str">
        <f t="shared" si="456"/>
        <v>C</v>
      </c>
      <c r="M1426" t="str">
        <f t="shared" si="457"/>
        <v>10</v>
      </c>
      <c r="N1426" t="str">
        <f t="shared" si="458"/>
        <v>F</v>
      </c>
      <c r="O1426" s="8">
        <f>VLOOKUP(raw!M1426,master!$B$2:$D$17,3,FALSE)</f>
        <v>44791</v>
      </c>
      <c r="P1426">
        <f t="shared" si="459"/>
        <v>7</v>
      </c>
      <c r="Q1426">
        <f t="shared" si="460"/>
        <v>4</v>
      </c>
      <c r="R1426" s="209">
        <f t="shared" si="461"/>
        <v>44842.482754629629</v>
      </c>
      <c r="S1426">
        <f t="shared" si="462"/>
        <v>41</v>
      </c>
    </row>
    <row r="1427" spans="1:19">
      <c r="A1427" s="319">
        <v>44840.48945601852</v>
      </c>
      <c r="B1427" t="s">
        <v>349</v>
      </c>
      <c r="C1427">
        <v>60</v>
      </c>
      <c r="D1427">
        <v>0.76400000000000001</v>
      </c>
      <c r="E1427">
        <v>4.7E-2</v>
      </c>
      <c r="F1427">
        <v>6.2</v>
      </c>
      <c r="G1427">
        <v>90</v>
      </c>
      <c r="H1427">
        <v>539</v>
      </c>
      <c r="I1427" s="18">
        <f t="shared" si="453"/>
        <v>764</v>
      </c>
      <c r="J1427" t="str">
        <f t="shared" si="454"/>
        <v>03</v>
      </c>
      <c r="K1427" t="str">
        <f t="shared" si="455"/>
        <v>J</v>
      </c>
      <c r="L1427" t="str">
        <f t="shared" si="456"/>
        <v>C</v>
      </c>
      <c r="M1427" t="str">
        <f t="shared" si="457"/>
        <v>10</v>
      </c>
      <c r="N1427" t="str">
        <f t="shared" si="458"/>
        <v>F</v>
      </c>
      <c r="O1427" s="8">
        <f>VLOOKUP(raw!M1427,master!$B$2:$D$17,3,FALSE)</f>
        <v>44791</v>
      </c>
      <c r="P1427">
        <f t="shared" si="459"/>
        <v>7</v>
      </c>
      <c r="Q1427">
        <f t="shared" si="460"/>
        <v>3</v>
      </c>
      <c r="R1427" s="209">
        <f t="shared" si="461"/>
        <v>44842.48945601852</v>
      </c>
      <c r="S1427">
        <f t="shared" si="462"/>
        <v>41</v>
      </c>
    </row>
    <row r="1428" spans="1:19">
      <c r="A1428" s="319">
        <v>44840.495497685188</v>
      </c>
      <c r="B1428" t="s">
        <v>348</v>
      </c>
      <c r="C1428">
        <v>60</v>
      </c>
      <c r="D1428">
        <v>0.77600000000000002</v>
      </c>
      <c r="E1428">
        <v>4.3999999999999997E-2</v>
      </c>
      <c r="F1428">
        <v>5.7</v>
      </c>
      <c r="G1428">
        <v>88.3</v>
      </c>
      <c r="H1428">
        <v>532</v>
      </c>
      <c r="I1428" s="18">
        <f t="shared" si="453"/>
        <v>776</v>
      </c>
      <c r="J1428" t="str">
        <f t="shared" si="454"/>
        <v>02</v>
      </c>
      <c r="K1428" t="str">
        <f t="shared" si="455"/>
        <v>J</v>
      </c>
      <c r="L1428" t="str">
        <f t="shared" si="456"/>
        <v>C</v>
      </c>
      <c r="M1428" t="str">
        <f t="shared" si="457"/>
        <v>10</v>
      </c>
      <c r="N1428" t="str">
        <f t="shared" si="458"/>
        <v>F</v>
      </c>
      <c r="O1428" s="8">
        <f>VLOOKUP(raw!M1428,master!$B$2:$D$17,3,FALSE)</f>
        <v>44791</v>
      </c>
      <c r="P1428">
        <f t="shared" si="459"/>
        <v>7</v>
      </c>
      <c r="Q1428">
        <f t="shared" si="460"/>
        <v>2</v>
      </c>
      <c r="R1428" s="209">
        <f t="shared" si="461"/>
        <v>44842.495497685188</v>
      </c>
      <c r="S1428">
        <f t="shared" si="462"/>
        <v>41</v>
      </c>
    </row>
    <row r="1429" spans="1:19">
      <c r="A1429" s="319">
        <v>44840.501435185186</v>
      </c>
      <c r="B1429" t="s">
        <v>347</v>
      </c>
      <c r="C1429">
        <v>60</v>
      </c>
      <c r="D1429">
        <v>0.78700000000000003</v>
      </c>
      <c r="E1429">
        <v>4.7E-2</v>
      </c>
      <c r="F1429">
        <v>6</v>
      </c>
      <c r="G1429">
        <v>90</v>
      </c>
      <c r="H1429">
        <v>536</v>
      </c>
      <c r="I1429" s="18">
        <f t="shared" si="453"/>
        <v>787</v>
      </c>
      <c r="J1429" t="str">
        <f t="shared" si="454"/>
        <v>01</v>
      </c>
      <c r="K1429" t="str">
        <f t="shared" si="455"/>
        <v>J</v>
      </c>
      <c r="L1429" t="str">
        <f t="shared" si="456"/>
        <v>C</v>
      </c>
      <c r="M1429" t="str">
        <f t="shared" si="457"/>
        <v>10</v>
      </c>
      <c r="N1429" t="str">
        <f t="shared" si="458"/>
        <v>F</v>
      </c>
      <c r="O1429" s="8">
        <f>VLOOKUP(raw!M1429,master!$B$2:$D$17,3,FALSE)</f>
        <v>44791</v>
      </c>
      <c r="P1429">
        <f t="shared" si="459"/>
        <v>7</v>
      </c>
      <c r="Q1429">
        <f t="shared" si="460"/>
        <v>1</v>
      </c>
      <c r="R1429" s="209">
        <f t="shared" si="461"/>
        <v>44842.501435185186</v>
      </c>
      <c r="S1429">
        <f t="shared" si="462"/>
        <v>41</v>
      </c>
    </row>
    <row r="1430" spans="1:19">
      <c r="A1430" s="319">
        <v>44840.551574074074</v>
      </c>
      <c r="B1430" t="s">
        <v>467</v>
      </c>
      <c r="C1430">
        <v>60</v>
      </c>
      <c r="D1430">
        <v>0.78700000000000003</v>
      </c>
      <c r="E1430">
        <v>6.8000000000000005E-2</v>
      </c>
      <c r="F1430">
        <v>8.6</v>
      </c>
      <c r="G1430">
        <v>75</v>
      </c>
      <c r="H1430">
        <v>366</v>
      </c>
      <c r="I1430" s="18">
        <f t="shared" si="453"/>
        <v>787</v>
      </c>
      <c r="J1430" t="str">
        <f t="shared" si="454"/>
        <v>08</v>
      </c>
      <c r="K1430" t="str">
        <f t="shared" si="455"/>
        <v>J</v>
      </c>
      <c r="L1430" t="str">
        <f t="shared" si="456"/>
        <v>C</v>
      </c>
      <c r="M1430" t="str">
        <f t="shared" si="457"/>
        <v>14</v>
      </c>
      <c r="N1430" t="str">
        <f t="shared" si="458"/>
        <v>F</v>
      </c>
      <c r="O1430" s="8">
        <f>VLOOKUP(raw!M1430,master!$B$2:$D$17,3,FALSE)</f>
        <v>44798</v>
      </c>
      <c r="P1430">
        <f t="shared" si="459"/>
        <v>6</v>
      </c>
      <c r="Q1430">
        <f t="shared" si="460"/>
        <v>8</v>
      </c>
      <c r="R1430" s="209">
        <f t="shared" si="461"/>
        <v>44842.551574074074</v>
      </c>
      <c r="S1430">
        <f t="shared" si="462"/>
        <v>41</v>
      </c>
    </row>
    <row r="1431" spans="1:19">
      <c r="A1431" s="319">
        <v>44840.551712962966</v>
      </c>
      <c r="B1431" t="s">
        <v>373</v>
      </c>
      <c r="C1431">
        <v>20</v>
      </c>
      <c r="D1431">
        <v>1.105</v>
      </c>
      <c r="E1431">
        <v>8.3000000000000004E-2</v>
      </c>
      <c r="F1431">
        <v>7.5</v>
      </c>
      <c r="G1431">
        <v>90</v>
      </c>
      <c r="H1431">
        <v>456</v>
      </c>
      <c r="I1431" s="18">
        <f t="shared" si="453"/>
        <v>1105</v>
      </c>
      <c r="J1431" t="str">
        <f t="shared" si="454"/>
        <v>02</v>
      </c>
      <c r="K1431" t="str">
        <f t="shared" si="455"/>
        <v>J</v>
      </c>
      <c r="L1431" t="str">
        <f t="shared" si="456"/>
        <v>C</v>
      </c>
      <c r="M1431" t="str">
        <f t="shared" si="457"/>
        <v>11</v>
      </c>
      <c r="N1431" t="str">
        <f t="shared" si="458"/>
        <v>M</v>
      </c>
      <c r="O1431" s="8">
        <f>VLOOKUP(raw!M1431,master!$B$2:$D$17,3,FALSE)</f>
        <v>44791</v>
      </c>
      <c r="P1431">
        <f t="shared" si="459"/>
        <v>7</v>
      </c>
      <c r="Q1431">
        <f t="shared" si="460"/>
        <v>2</v>
      </c>
      <c r="R1431" s="209">
        <f t="shared" si="461"/>
        <v>44842.551712962966</v>
      </c>
      <c r="S1431">
        <f t="shared" si="462"/>
        <v>41</v>
      </c>
    </row>
    <row r="1432" spans="1:19">
      <c r="A1432" s="319">
        <v>44840.554930555554</v>
      </c>
      <c r="B1432" t="s">
        <v>374</v>
      </c>
      <c r="C1432">
        <v>20</v>
      </c>
      <c r="D1432">
        <v>1.1599999999999999</v>
      </c>
      <c r="E1432">
        <v>0.11700000000000001</v>
      </c>
      <c r="F1432">
        <v>10.1</v>
      </c>
      <c r="G1432">
        <v>80</v>
      </c>
      <c r="H1432">
        <v>409</v>
      </c>
      <c r="I1432" s="18">
        <f t="shared" si="453"/>
        <v>1160</v>
      </c>
      <c r="J1432" t="str">
        <f t="shared" si="454"/>
        <v>03</v>
      </c>
      <c r="K1432" t="str">
        <f t="shared" si="455"/>
        <v>J</v>
      </c>
      <c r="L1432" t="str">
        <f t="shared" si="456"/>
        <v>C</v>
      </c>
      <c r="M1432" t="str">
        <f t="shared" si="457"/>
        <v>11</v>
      </c>
      <c r="N1432" t="str">
        <f t="shared" si="458"/>
        <v>M</v>
      </c>
      <c r="O1432" s="8">
        <f>VLOOKUP(raw!M1432,master!$B$2:$D$17,3,FALSE)</f>
        <v>44791</v>
      </c>
      <c r="P1432">
        <f t="shared" si="459"/>
        <v>7</v>
      </c>
      <c r="Q1432">
        <f t="shared" si="460"/>
        <v>3</v>
      </c>
      <c r="R1432" s="209">
        <f t="shared" si="461"/>
        <v>44842.554930555554</v>
      </c>
      <c r="S1432">
        <f t="shared" si="462"/>
        <v>41</v>
      </c>
    </row>
    <row r="1433" spans="1:19">
      <c r="A1433" s="319">
        <v>44840.557638888888</v>
      </c>
      <c r="B1433" t="s">
        <v>379</v>
      </c>
      <c r="C1433">
        <v>20</v>
      </c>
      <c r="D1433">
        <v>1.214</v>
      </c>
      <c r="E1433">
        <v>9.1999999999999998E-2</v>
      </c>
      <c r="F1433">
        <v>7.6</v>
      </c>
      <c r="G1433">
        <v>85</v>
      </c>
      <c r="H1433">
        <v>493</v>
      </c>
      <c r="I1433" s="18">
        <f t="shared" si="453"/>
        <v>1214</v>
      </c>
      <c r="J1433" t="str">
        <f t="shared" si="454"/>
        <v>04</v>
      </c>
      <c r="K1433" t="str">
        <f t="shared" si="455"/>
        <v>J</v>
      </c>
      <c r="L1433" t="str">
        <f t="shared" si="456"/>
        <v>C</v>
      </c>
      <c r="M1433" t="str">
        <f t="shared" si="457"/>
        <v>11</v>
      </c>
      <c r="N1433" t="str">
        <f t="shared" si="458"/>
        <v>M</v>
      </c>
      <c r="O1433" s="8">
        <f>VLOOKUP(raw!M1433,master!$B$2:$D$17,3,FALSE)</f>
        <v>44791</v>
      </c>
      <c r="P1433">
        <f t="shared" si="459"/>
        <v>7</v>
      </c>
      <c r="Q1433">
        <f t="shared" si="460"/>
        <v>4</v>
      </c>
      <c r="R1433" s="209">
        <f t="shared" si="461"/>
        <v>44842.557638888888</v>
      </c>
      <c r="S1433">
        <f t="shared" si="462"/>
        <v>41</v>
      </c>
    </row>
    <row r="1434" spans="1:19">
      <c r="A1434" s="319">
        <v>44840.559953703705</v>
      </c>
      <c r="B1434" t="s">
        <v>466</v>
      </c>
      <c r="C1434">
        <v>60</v>
      </c>
      <c r="D1434">
        <v>0.81899999999999995</v>
      </c>
      <c r="E1434">
        <v>5.2999999999999999E-2</v>
      </c>
      <c r="F1434">
        <v>6.5</v>
      </c>
      <c r="G1434">
        <v>91.7</v>
      </c>
      <c r="H1434">
        <v>443</v>
      </c>
      <c r="I1434" s="18">
        <f t="shared" si="453"/>
        <v>819</v>
      </c>
      <c r="J1434" t="str">
        <f t="shared" si="454"/>
        <v>07</v>
      </c>
      <c r="K1434" t="str">
        <f t="shared" si="455"/>
        <v>J</v>
      </c>
      <c r="L1434" t="str">
        <f t="shared" si="456"/>
        <v>C</v>
      </c>
      <c r="M1434" t="str">
        <f t="shared" si="457"/>
        <v>14</v>
      </c>
      <c r="N1434" t="str">
        <f t="shared" si="458"/>
        <v>F</v>
      </c>
      <c r="O1434" s="8">
        <f>VLOOKUP(raw!M1434,master!$B$2:$D$17,3,FALSE)</f>
        <v>44798</v>
      </c>
      <c r="P1434">
        <f t="shared" si="459"/>
        <v>6</v>
      </c>
      <c r="Q1434">
        <f t="shared" si="460"/>
        <v>7</v>
      </c>
      <c r="R1434" s="209">
        <f t="shared" si="461"/>
        <v>44842.559953703705</v>
      </c>
      <c r="S1434">
        <f t="shared" si="462"/>
        <v>41</v>
      </c>
    </row>
    <row r="1435" spans="1:19">
      <c r="A1435" s="319">
        <v>44840.560011574074</v>
      </c>
      <c r="B1435" t="s">
        <v>380</v>
      </c>
      <c r="C1435">
        <v>20</v>
      </c>
      <c r="D1435">
        <v>1.266</v>
      </c>
      <c r="E1435">
        <v>8.4000000000000005E-2</v>
      </c>
      <c r="F1435">
        <v>6.7</v>
      </c>
      <c r="G1435">
        <v>85</v>
      </c>
      <c r="H1435">
        <v>439</v>
      </c>
      <c r="I1435" s="18">
        <f t="shared" si="453"/>
        <v>1266</v>
      </c>
      <c r="J1435" t="str">
        <f t="shared" si="454"/>
        <v>05</v>
      </c>
      <c r="K1435" t="str">
        <f t="shared" si="455"/>
        <v>J</v>
      </c>
      <c r="L1435" t="str">
        <f t="shared" si="456"/>
        <v>C</v>
      </c>
      <c r="M1435" t="str">
        <f t="shared" si="457"/>
        <v>11</v>
      </c>
      <c r="N1435" t="str">
        <f t="shared" si="458"/>
        <v>M</v>
      </c>
      <c r="O1435" s="8">
        <f>VLOOKUP(raw!M1435,master!$B$2:$D$17,3,FALSE)</f>
        <v>44791</v>
      </c>
      <c r="P1435">
        <f t="shared" si="459"/>
        <v>7</v>
      </c>
      <c r="Q1435">
        <f t="shared" si="460"/>
        <v>5</v>
      </c>
      <c r="R1435" s="209">
        <f t="shared" si="461"/>
        <v>44842.560011574074</v>
      </c>
      <c r="S1435">
        <f t="shared" si="462"/>
        <v>41</v>
      </c>
    </row>
    <row r="1436" spans="1:19">
      <c r="A1436" s="319">
        <v>44840.56287037037</v>
      </c>
      <c r="B1436" t="s">
        <v>385</v>
      </c>
      <c r="C1436">
        <v>20</v>
      </c>
      <c r="D1436">
        <v>1.3939999999999999</v>
      </c>
      <c r="E1436">
        <v>6.9000000000000006E-2</v>
      </c>
      <c r="F1436">
        <v>4.9000000000000004</v>
      </c>
      <c r="G1436">
        <v>100</v>
      </c>
      <c r="H1436">
        <v>456</v>
      </c>
      <c r="I1436" s="18">
        <f t="shared" si="453"/>
        <v>1394</v>
      </c>
      <c r="J1436" t="str">
        <f t="shared" si="454"/>
        <v>06</v>
      </c>
      <c r="K1436" t="str">
        <f t="shared" si="455"/>
        <v>J</v>
      </c>
      <c r="L1436" t="str">
        <f t="shared" si="456"/>
        <v>C</v>
      </c>
      <c r="M1436" t="str">
        <f t="shared" si="457"/>
        <v>11</v>
      </c>
      <c r="N1436" t="str">
        <f t="shared" si="458"/>
        <v>M</v>
      </c>
      <c r="O1436" s="8">
        <f>VLOOKUP(raw!M1436,master!$B$2:$D$17,3,FALSE)</f>
        <v>44791</v>
      </c>
      <c r="P1436">
        <f t="shared" si="459"/>
        <v>7</v>
      </c>
      <c r="Q1436">
        <f t="shared" si="460"/>
        <v>6</v>
      </c>
      <c r="R1436" s="209">
        <f t="shared" si="461"/>
        <v>44842.56287037037</v>
      </c>
      <c r="S1436">
        <f t="shared" si="462"/>
        <v>41</v>
      </c>
    </row>
    <row r="1437" spans="1:19">
      <c r="A1437" s="319">
        <v>44840.565358796295</v>
      </c>
      <c r="B1437" t="s">
        <v>386</v>
      </c>
      <c r="C1437">
        <v>20</v>
      </c>
      <c r="D1437">
        <v>0.97499999999999998</v>
      </c>
      <c r="E1437">
        <v>4.2999999999999997E-2</v>
      </c>
      <c r="F1437">
        <v>4.4000000000000004</v>
      </c>
      <c r="G1437">
        <v>100</v>
      </c>
      <c r="H1437">
        <v>483</v>
      </c>
      <c r="I1437" s="18">
        <f t="shared" si="453"/>
        <v>975</v>
      </c>
      <c r="J1437" t="str">
        <f t="shared" si="454"/>
        <v>07</v>
      </c>
      <c r="K1437" t="str">
        <f t="shared" si="455"/>
        <v>J</v>
      </c>
      <c r="L1437" t="str">
        <f t="shared" si="456"/>
        <v>C</v>
      </c>
      <c r="M1437" t="str">
        <f t="shared" si="457"/>
        <v>11</v>
      </c>
      <c r="N1437" t="str">
        <f t="shared" si="458"/>
        <v>M</v>
      </c>
      <c r="O1437" s="8">
        <f>VLOOKUP(raw!M1437,master!$B$2:$D$17,3,FALSE)</f>
        <v>44791</v>
      </c>
      <c r="P1437">
        <f t="shared" si="459"/>
        <v>7</v>
      </c>
      <c r="Q1437">
        <f t="shared" si="460"/>
        <v>7</v>
      </c>
      <c r="R1437" s="209">
        <f t="shared" si="461"/>
        <v>44842.565358796295</v>
      </c>
      <c r="S1437">
        <f t="shared" si="462"/>
        <v>41</v>
      </c>
    </row>
    <row r="1438" spans="1:19">
      <c r="A1438" s="319">
        <v>44840.567465277774</v>
      </c>
      <c r="B1438" t="s">
        <v>465</v>
      </c>
      <c r="C1438">
        <v>60</v>
      </c>
      <c r="D1438">
        <v>0.71099999999999997</v>
      </c>
      <c r="E1438">
        <v>4.8000000000000001E-2</v>
      </c>
      <c r="F1438">
        <v>6.8</v>
      </c>
      <c r="G1438">
        <v>86.7</v>
      </c>
      <c r="H1438">
        <v>433</v>
      </c>
      <c r="I1438" s="18">
        <f t="shared" si="453"/>
        <v>711</v>
      </c>
      <c r="J1438" t="str">
        <f t="shared" si="454"/>
        <v>06</v>
      </c>
      <c r="K1438" t="str">
        <f t="shared" si="455"/>
        <v>J</v>
      </c>
      <c r="L1438" t="str">
        <f t="shared" si="456"/>
        <v>C</v>
      </c>
      <c r="M1438" t="str">
        <f t="shared" si="457"/>
        <v>14</v>
      </c>
      <c r="N1438" t="str">
        <f t="shared" si="458"/>
        <v>F</v>
      </c>
      <c r="O1438" s="8">
        <f>VLOOKUP(raw!M1438,master!$B$2:$D$17,3,FALSE)</f>
        <v>44798</v>
      </c>
      <c r="P1438">
        <f t="shared" si="459"/>
        <v>6</v>
      </c>
      <c r="Q1438">
        <f t="shared" si="460"/>
        <v>6</v>
      </c>
      <c r="R1438" s="209">
        <f t="shared" si="461"/>
        <v>44842.567465277774</v>
      </c>
      <c r="S1438">
        <f t="shared" si="462"/>
        <v>41</v>
      </c>
    </row>
    <row r="1439" spans="1:19">
      <c r="A1439" s="319">
        <v>44840.568749999999</v>
      </c>
      <c r="B1439" t="s">
        <v>390</v>
      </c>
      <c r="C1439">
        <v>60</v>
      </c>
      <c r="D1439">
        <v>0.86</v>
      </c>
      <c r="E1439">
        <v>0.05</v>
      </c>
      <c r="F1439">
        <v>5.8</v>
      </c>
      <c r="G1439">
        <v>91.7</v>
      </c>
      <c r="H1439">
        <v>513</v>
      </c>
      <c r="I1439" s="18">
        <f t="shared" si="453"/>
        <v>860</v>
      </c>
      <c r="J1439" t="str">
        <f t="shared" si="454"/>
        <v>16</v>
      </c>
      <c r="K1439" t="str">
        <f t="shared" si="455"/>
        <v>J</v>
      </c>
      <c r="L1439" t="str">
        <f t="shared" si="456"/>
        <v>C</v>
      </c>
      <c r="M1439" t="str">
        <f t="shared" si="457"/>
        <v>11</v>
      </c>
      <c r="N1439" t="str">
        <f t="shared" si="458"/>
        <v>F</v>
      </c>
      <c r="O1439" s="8">
        <f>VLOOKUP(raw!M1439,master!$B$2:$D$17,3,FALSE)</f>
        <v>44791</v>
      </c>
      <c r="P1439">
        <f t="shared" si="459"/>
        <v>7</v>
      </c>
      <c r="Q1439">
        <f t="shared" si="460"/>
        <v>16</v>
      </c>
      <c r="R1439" s="209">
        <f t="shared" si="461"/>
        <v>44842.568749999999</v>
      </c>
      <c r="S1439">
        <f t="shared" si="462"/>
        <v>41</v>
      </c>
    </row>
    <row r="1440" spans="1:19">
      <c r="A1440" s="319">
        <v>44840.575208333335</v>
      </c>
      <c r="B1440" t="s">
        <v>389</v>
      </c>
      <c r="C1440">
        <v>60</v>
      </c>
      <c r="D1440">
        <v>0.82699999999999996</v>
      </c>
      <c r="E1440">
        <v>5.6000000000000001E-2</v>
      </c>
      <c r="F1440">
        <v>6.8</v>
      </c>
      <c r="G1440">
        <v>90</v>
      </c>
      <c r="H1440">
        <v>502</v>
      </c>
      <c r="I1440" s="18">
        <f t="shared" si="453"/>
        <v>827</v>
      </c>
      <c r="J1440" t="str">
        <f t="shared" si="454"/>
        <v>15</v>
      </c>
      <c r="K1440" t="str">
        <f t="shared" si="455"/>
        <v>J</v>
      </c>
      <c r="L1440" t="str">
        <f t="shared" si="456"/>
        <v>C</v>
      </c>
      <c r="M1440" t="str">
        <f t="shared" si="457"/>
        <v>11</v>
      </c>
      <c r="N1440" t="str">
        <f t="shared" si="458"/>
        <v>F</v>
      </c>
      <c r="O1440" s="8">
        <f>VLOOKUP(raw!M1440,master!$B$2:$D$17,3,FALSE)</f>
        <v>44791</v>
      </c>
      <c r="P1440">
        <f t="shared" si="459"/>
        <v>7</v>
      </c>
      <c r="Q1440">
        <f t="shared" si="460"/>
        <v>15</v>
      </c>
      <c r="R1440" s="209">
        <f t="shared" si="461"/>
        <v>44842.575208333335</v>
      </c>
      <c r="S1440">
        <f t="shared" si="462"/>
        <v>41</v>
      </c>
    </row>
    <row r="1441" spans="1:19">
      <c r="A1441" s="319">
        <v>44840.575370370374</v>
      </c>
      <c r="B1441" t="s">
        <v>464</v>
      </c>
      <c r="C1441">
        <v>60</v>
      </c>
      <c r="D1441">
        <v>0.70899999999999996</v>
      </c>
      <c r="E1441">
        <v>7.2999999999999995E-2</v>
      </c>
      <c r="F1441">
        <v>10.3</v>
      </c>
      <c r="G1441">
        <v>78.3</v>
      </c>
      <c r="H1441">
        <v>430</v>
      </c>
      <c r="I1441" s="18">
        <f t="shared" si="453"/>
        <v>709</v>
      </c>
      <c r="J1441" t="str">
        <f t="shared" si="454"/>
        <v>05</v>
      </c>
      <c r="K1441" t="str">
        <f t="shared" si="455"/>
        <v>J</v>
      </c>
      <c r="L1441" t="str">
        <f t="shared" si="456"/>
        <v>C</v>
      </c>
      <c r="M1441" t="str">
        <f t="shared" si="457"/>
        <v>14</v>
      </c>
      <c r="N1441" t="str">
        <f t="shared" si="458"/>
        <v>F</v>
      </c>
      <c r="O1441" s="8">
        <f>VLOOKUP(raw!M1441,master!$B$2:$D$17,3,FALSE)</f>
        <v>44798</v>
      </c>
      <c r="P1441">
        <f t="shared" si="459"/>
        <v>6</v>
      </c>
      <c r="Q1441">
        <f t="shared" si="460"/>
        <v>5</v>
      </c>
      <c r="R1441" s="209">
        <f t="shared" si="461"/>
        <v>44842.575370370374</v>
      </c>
      <c r="S1441">
        <f t="shared" si="462"/>
        <v>41</v>
      </c>
    </row>
    <row r="1442" spans="1:19">
      <c r="A1442" s="319">
        <v>44840.582118055558</v>
      </c>
      <c r="B1442" t="s">
        <v>388</v>
      </c>
      <c r="C1442">
        <v>60</v>
      </c>
      <c r="D1442">
        <v>0.83599999999999997</v>
      </c>
      <c r="E1442">
        <v>5.5E-2</v>
      </c>
      <c r="F1442">
        <v>6.6</v>
      </c>
      <c r="G1442">
        <v>88.3</v>
      </c>
      <c r="H1442">
        <v>483</v>
      </c>
      <c r="I1442" s="18">
        <f t="shared" si="453"/>
        <v>836</v>
      </c>
      <c r="J1442" t="str">
        <f t="shared" si="454"/>
        <v>14</v>
      </c>
      <c r="K1442" t="str">
        <f t="shared" si="455"/>
        <v>J</v>
      </c>
      <c r="L1442" t="str">
        <f t="shared" si="456"/>
        <v>C</v>
      </c>
      <c r="M1442" t="str">
        <f t="shared" si="457"/>
        <v>11</v>
      </c>
      <c r="N1442" t="str">
        <f t="shared" si="458"/>
        <v>F</v>
      </c>
      <c r="O1442" s="8">
        <f>VLOOKUP(raw!M1442,master!$B$2:$D$17,3,FALSE)</f>
        <v>44791</v>
      </c>
      <c r="P1442">
        <f t="shared" si="459"/>
        <v>7</v>
      </c>
      <c r="Q1442">
        <f t="shared" si="460"/>
        <v>14</v>
      </c>
      <c r="R1442" s="209">
        <f t="shared" si="461"/>
        <v>44842.582118055558</v>
      </c>
      <c r="S1442">
        <f t="shared" si="462"/>
        <v>41</v>
      </c>
    </row>
    <row r="1443" spans="1:19">
      <c r="A1443" s="319">
        <v>44840.583043981482</v>
      </c>
      <c r="B1443" t="s">
        <v>463</v>
      </c>
      <c r="C1443">
        <v>60</v>
      </c>
      <c r="D1443">
        <v>0.84599999999999997</v>
      </c>
      <c r="E1443">
        <v>7.0000000000000007E-2</v>
      </c>
      <c r="F1443">
        <v>8.3000000000000007</v>
      </c>
      <c r="G1443">
        <v>81.7</v>
      </c>
      <c r="H1443">
        <v>435</v>
      </c>
      <c r="I1443" s="18">
        <f t="shared" si="453"/>
        <v>846</v>
      </c>
      <c r="J1443" t="str">
        <f t="shared" si="454"/>
        <v>04</v>
      </c>
      <c r="K1443" t="str">
        <f t="shared" si="455"/>
        <v>J</v>
      </c>
      <c r="L1443" t="str">
        <f t="shared" si="456"/>
        <v>C</v>
      </c>
      <c r="M1443" t="str">
        <f t="shared" si="457"/>
        <v>14</v>
      </c>
      <c r="N1443" t="str">
        <f t="shared" si="458"/>
        <v>F</v>
      </c>
      <c r="O1443" s="8">
        <f>VLOOKUP(raw!M1443,master!$B$2:$D$17,3,FALSE)</f>
        <v>44798</v>
      </c>
      <c r="P1443">
        <f t="shared" si="459"/>
        <v>6</v>
      </c>
      <c r="Q1443">
        <f t="shared" si="460"/>
        <v>4</v>
      </c>
      <c r="R1443" s="209">
        <f t="shared" si="461"/>
        <v>44842.583043981482</v>
      </c>
      <c r="S1443">
        <f t="shared" si="462"/>
        <v>41</v>
      </c>
    </row>
    <row r="1444" spans="1:19">
      <c r="A1444" s="319">
        <v>44840.588854166665</v>
      </c>
      <c r="B1444" t="s">
        <v>387</v>
      </c>
      <c r="C1444">
        <v>60</v>
      </c>
      <c r="D1444">
        <v>0.82299999999999995</v>
      </c>
      <c r="E1444">
        <v>5.3999999999999999E-2</v>
      </c>
      <c r="F1444">
        <v>6.5</v>
      </c>
      <c r="G1444">
        <v>90</v>
      </c>
      <c r="H1444">
        <v>548</v>
      </c>
      <c r="I1444" s="18">
        <f t="shared" si="453"/>
        <v>823</v>
      </c>
      <c r="J1444" t="str">
        <f t="shared" si="454"/>
        <v>13</v>
      </c>
      <c r="K1444" t="str">
        <f t="shared" si="455"/>
        <v>J</v>
      </c>
      <c r="L1444" t="str">
        <f t="shared" si="456"/>
        <v>C</v>
      </c>
      <c r="M1444" t="str">
        <f t="shared" si="457"/>
        <v>11</v>
      </c>
      <c r="N1444" t="str">
        <f t="shared" si="458"/>
        <v>F</v>
      </c>
      <c r="O1444" s="8">
        <f>VLOOKUP(raw!M1444,master!$B$2:$D$17,3,FALSE)</f>
        <v>44791</v>
      </c>
      <c r="P1444">
        <f t="shared" si="459"/>
        <v>7</v>
      </c>
      <c r="Q1444">
        <f t="shared" si="460"/>
        <v>13</v>
      </c>
      <c r="R1444" s="209">
        <f t="shared" si="461"/>
        <v>44842.588854166665</v>
      </c>
      <c r="S1444">
        <f t="shared" si="462"/>
        <v>41</v>
      </c>
    </row>
    <row r="1445" spans="1:19">
      <c r="A1445" s="319">
        <v>44840.590277777781</v>
      </c>
      <c r="B1445" t="s">
        <v>462</v>
      </c>
      <c r="C1445">
        <v>60</v>
      </c>
      <c r="D1445">
        <v>0.63400000000000001</v>
      </c>
      <c r="E1445">
        <v>3.7999999999999999E-2</v>
      </c>
      <c r="F1445">
        <v>6</v>
      </c>
      <c r="G1445">
        <v>90</v>
      </c>
      <c r="H1445">
        <v>425</v>
      </c>
      <c r="I1445" s="18">
        <f t="shared" si="453"/>
        <v>634</v>
      </c>
      <c r="J1445" t="str">
        <f t="shared" si="454"/>
        <v>03</v>
      </c>
      <c r="K1445" t="str">
        <f t="shared" si="455"/>
        <v>J</v>
      </c>
      <c r="L1445" t="str">
        <f t="shared" si="456"/>
        <v>C</v>
      </c>
      <c r="M1445" t="str">
        <f t="shared" si="457"/>
        <v>14</v>
      </c>
      <c r="N1445" t="str">
        <f t="shared" si="458"/>
        <v>F</v>
      </c>
      <c r="O1445" s="8">
        <f>VLOOKUP(raw!M1445,master!$B$2:$D$17,3,FALSE)</f>
        <v>44798</v>
      </c>
      <c r="P1445">
        <f t="shared" si="459"/>
        <v>6</v>
      </c>
      <c r="Q1445">
        <f t="shared" si="460"/>
        <v>3</v>
      </c>
      <c r="R1445" s="209">
        <f t="shared" si="461"/>
        <v>44842.590277777781</v>
      </c>
      <c r="S1445">
        <f t="shared" si="462"/>
        <v>41</v>
      </c>
    </row>
    <row r="1446" spans="1:19">
      <c r="A1446" s="319">
        <v>44840.595300925925</v>
      </c>
      <c r="B1446" t="s">
        <v>384</v>
      </c>
      <c r="C1446">
        <v>60</v>
      </c>
      <c r="D1446">
        <v>0.82299999999999995</v>
      </c>
      <c r="E1446">
        <v>5.5E-2</v>
      </c>
      <c r="F1446">
        <v>6.7</v>
      </c>
      <c r="G1446">
        <v>88.3</v>
      </c>
      <c r="H1446">
        <v>531</v>
      </c>
      <c r="I1446" s="18">
        <f t="shared" si="453"/>
        <v>823</v>
      </c>
      <c r="J1446" t="str">
        <f t="shared" si="454"/>
        <v>12</v>
      </c>
      <c r="K1446" t="str">
        <f t="shared" si="455"/>
        <v>J</v>
      </c>
      <c r="L1446" t="str">
        <f t="shared" si="456"/>
        <v>C</v>
      </c>
      <c r="M1446" t="str">
        <f t="shared" si="457"/>
        <v>11</v>
      </c>
      <c r="N1446" t="str">
        <f t="shared" si="458"/>
        <v>F</v>
      </c>
      <c r="O1446" s="8">
        <f>VLOOKUP(raw!M1446,master!$B$2:$D$17,3,FALSE)</f>
        <v>44791</v>
      </c>
      <c r="P1446">
        <f t="shared" si="459"/>
        <v>7</v>
      </c>
      <c r="Q1446">
        <f t="shared" si="460"/>
        <v>12</v>
      </c>
      <c r="R1446" s="209">
        <f t="shared" si="461"/>
        <v>44842.595300925925</v>
      </c>
      <c r="S1446">
        <f t="shared" si="462"/>
        <v>41</v>
      </c>
    </row>
    <row r="1447" spans="1:19">
      <c r="A1447" s="319">
        <v>44840.598495370374</v>
      </c>
      <c r="B1447" t="s">
        <v>461</v>
      </c>
      <c r="C1447">
        <v>60</v>
      </c>
      <c r="D1447">
        <v>0.67100000000000004</v>
      </c>
      <c r="E1447">
        <v>3.7999999999999999E-2</v>
      </c>
      <c r="F1447">
        <v>5.7</v>
      </c>
      <c r="G1447">
        <v>90</v>
      </c>
      <c r="H1447">
        <v>393</v>
      </c>
      <c r="I1447" s="18">
        <f t="shared" si="453"/>
        <v>671</v>
      </c>
      <c r="J1447" t="str">
        <f t="shared" si="454"/>
        <v>02</v>
      </c>
      <c r="K1447" t="str">
        <f t="shared" si="455"/>
        <v>J</v>
      </c>
      <c r="L1447" t="str">
        <f t="shared" si="456"/>
        <v>C</v>
      </c>
      <c r="M1447" t="str">
        <f t="shared" si="457"/>
        <v>14</v>
      </c>
      <c r="N1447" t="str">
        <f t="shared" si="458"/>
        <v>F</v>
      </c>
      <c r="O1447" s="8">
        <f>VLOOKUP(raw!M1447,master!$B$2:$D$17,3,FALSE)</f>
        <v>44798</v>
      </c>
      <c r="P1447">
        <f t="shared" si="459"/>
        <v>6</v>
      </c>
      <c r="Q1447">
        <f t="shared" si="460"/>
        <v>2</v>
      </c>
      <c r="R1447" s="209">
        <f t="shared" si="461"/>
        <v>44842.598495370374</v>
      </c>
      <c r="S1447">
        <f t="shared" si="462"/>
        <v>41</v>
      </c>
    </row>
    <row r="1448" spans="1:19">
      <c r="A1448" s="319">
        <v>44840.601412037038</v>
      </c>
      <c r="B1448" t="s">
        <v>383</v>
      </c>
      <c r="C1448">
        <v>60</v>
      </c>
      <c r="D1448">
        <v>0.83499999999999996</v>
      </c>
      <c r="E1448">
        <v>5.2999999999999999E-2</v>
      </c>
      <c r="F1448">
        <v>6.4</v>
      </c>
      <c r="G1448">
        <v>91.7</v>
      </c>
      <c r="H1448">
        <v>513</v>
      </c>
      <c r="I1448" s="18">
        <f t="shared" si="453"/>
        <v>835</v>
      </c>
      <c r="J1448" t="str">
        <f t="shared" si="454"/>
        <v>11</v>
      </c>
      <c r="K1448" t="str">
        <f t="shared" si="455"/>
        <v>J</v>
      </c>
      <c r="L1448" t="str">
        <f t="shared" si="456"/>
        <v>C</v>
      </c>
      <c r="M1448" t="str">
        <f t="shared" si="457"/>
        <v>11</v>
      </c>
      <c r="N1448" t="str">
        <f t="shared" si="458"/>
        <v>F</v>
      </c>
      <c r="O1448" s="8">
        <f>VLOOKUP(raw!M1448,master!$B$2:$D$17,3,FALSE)</f>
        <v>44791</v>
      </c>
      <c r="P1448">
        <f t="shared" si="459"/>
        <v>7</v>
      </c>
      <c r="Q1448">
        <f t="shared" si="460"/>
        <v>11</v>
      </c>
      <c r="R1448" s="209">
        <f t="shared" si="461"/>
        <v>44842.601412037038</v>
      </c>
      <c r="S1448">
        <f t="shared" si="462"/>
        <v>41</v>
      </c>
    </row>
    <row r="1449" spans="1:19">
      <c r="A1449" s="319">
        <v>44840.606874999998</v>
      </c>
      <c r="B1449" t="s">
        <v>460</v>
      </c>
      <c r="C1449">
        <v>60</v>
      </c>
      <c r="D1449">
        <v>0.625</v>
      </c>
      <c r="E1449">
        <v>3.7999999999999999E-2</v>
      </c>
      <c r="F1449">
        <v>6.1</v>
      </c>
      <c r="G1449">
        <v>88.3</v>
      </c>
      <c r="H1449">
        <v>372</v>
      </c>
      <c r="I1449" s="18">
        <f t="shared" si="453"/>
        <v>625</v>
      </c>
      <c r="J1449" t="str">
        <f t="shared" si="454"/>
        <v>01</v>
      </c>
      <c r="K1449" t="str">
        <f t="shared" si="455"/>
        <v>J</v>
      </c>
      <c r="L1449" t="str">
        <f t="shared" si="456"/>
        <v>C</v>
      </c>
      <c r="M1449" t="str">
        <f t="shared" si="457"/>
        <v>14</v>
      </c>
      <c r="N1449" t="str">
        <f t="shared" si="458"/>
        <v>F</v>
      </c>
      <c r="O1449" s="8">
        <f>VLOOKUP(raw!M1449,master!$B$2:$D$17,3,FALSE)</f>
        <v>44798</v>
      </c>
      <c r="P1449">
        <f t="shared" si="459"/>
        <v>6</v>
      </c>
      <c r="Q1449">
        <f t="shared" si="460"/>
        <v>1</v>
      </c>
      <c r="R1449" s="209">
        <f t="shared" si="461"/>
        <v>44842.606874999998</v>
      </c>
      <c r="S1449">
        <f t="shared" si="462"/>
        <v>41</v>
      </c>
    </row>
    <row r="1450" spans="1:19">
      <c r="A1450" s="319">
        <v>44840.607847222222</v>
      </c>
      <c r="B1450" t="s">
        <v>381</v>
      </c>
      <c r="C1450">
        <v>60</v>
      </c>
      <c r="D1450">
        <v>0.84399999999999997</v>
      </c>
      <c r="E1450">
        <v>6.0999999999999999E-2</v>
      </c>
      <c r="F1450">
        <v>7.2</v>
      </c>
      <c r="G1450">
        <v>83.3</v>
      </c>
      <c r="H1450">
        <v>518</v>
      </c>
      <c r="I1450" s="18">
        <f t="shared" si="453"/>
        <v>844</v>
      </c>
      <c r="J1450" t="str">
        <f t="shared" si="454"/>
        <v>10</v>
      </c>
      <c r="K1450" t="str">
        <f t="shared" si="455"/>
        <v>J</v>
      </c>
      <c r="L1450" t="str">
        <f t="shared" si="456"/>
        <v>C</v>
      </c>
      <c r="M1450" t="str">
        <f t="shared" si="457"/>
        <v>11</v>
      </c>
      <c r="N1450" t="str">
        <f t="shared" si="458"/>
        <v>F</v>
      </c>
      <c r="O1450" s="8">
        <f>VLOOKUP(raw!M1450,master!$B$2:$D$17,3,FALSE)</f>
        <v>44791</v>
      </c>
      <c r="P1450">
        <f t="shared" si="459"/>
        <v>7</v>
      </c>
      <c r="Q1450">
        <f t="shared" si="460"/>
        <v>10</v>
      </c>
      <c r="R1450" s="209">
        <f t="shared" si="461"/>
        <v>44842.607847222222</v>
      </c>
      <c r="S1450">
        <f t="shared" si="462"/>
        <v>41</v>
      </c>
    </row>
    <row r="1451" spans="1:19">
      <c r="A1451" s="319">
        <v>44840.614050925928</v>
      </c>
      <c r="B1451" t="s">
        <v>382</v>
      </c>
      <c r="C1451">
        <v>60</v>
      </c>
      <c r="D1451">
        <v>0.79400000000000004</v>
      </c>
      <c r="E1451">
        <v>4.5999999999999999E-2</v>
      </c>
      <c r="F1451">
        <v>5.8</v>
      </c>
      <c r="G1451">
        <v>88.3</v>
      </c>
      <c r="H1451">
        <v>479</v>
      </c>
      <c r="I1451" s="18">
        <f t="shared" si="453"/>
        <v>794</v>
      </c>
      <c r="J1451" t="str">
        <f t="shared" si="454"/>
        <v>09</v>
      </c>
      <c r="K1451" t="str">
        <f t="shared" si="455"/>
        <v>J</v>
      </c>
      <c r="L1451" t="str">
        <f t="shared" si="456"/>
        <v>C</v>
      </c>
      <c r="M1451" t="str">
        <f t="shared" si="457"/>
        <v>11</v>
      </c>
      <c r="N1451" t="str">
        <f t="shared" si="458"/>
        <v>F</v>
      </c>
      <c r="O1451" s="8">
        <f>VLOOKUP(raw!M1451,master!$B$2:$D$17,3,FALSE)</f>
        <v>44791</v>
      </c>
      <c r="P1451">
        <f t="shared" si="459"/>
        <v>7</v>
      </c>
      <c r="Q1451">
        <f t="shared" si="460"/>
        <v>9</v>
      </c>
      <c r="R1451" s="209">
        <f t="shared" si="461"/>
        <v>44842.614050925928</v>
      </c>
      <c r="S1451">
        <f t="shared" si="462"/>
        <v>41</v>
      </c>
    </row>
    <row r="1452" spans="1:19">
      <c r="A1452" s="319">
        <v>44840.620520833334</v>
      </c>
      <c r="B1452" t="s">
        <v>378</v>
      </c>
      <c r="C1452">
        <v>60</v>
      </c>
      <c r="D1452">
        <v>0.93500000000000005</v>
      </c>
      <c r="E1452">
        <v>0.06</v>
      </c>
      <c r="F1452">
        <v>6.4</v>
      </c>
      <c r="G1452">
        <v>86.7</v>
      </c>
      <c r="H1452">
        <v>483</v>
      </c>
      <c r="I1452" s="18">
        <f t="shared" si="453"/>
        <v>935</v>
      </c>
      <c r="J1452" t="str">
        <f t="shared" si="454"/>
        <v>08</v>
      </c>
      <c r="K1452" t="str">
        <f t="shared" si="455"/>
        <v>J</v>
      </c>
      <c r="L1452" t="str">
        <f t="shared" si="456"/>
        <v>C</v>
      </c>
      <c r="M1452" t="str">
        <f t="shared" si="457"/>
        <v>11</v>
      </c>
      <c r="N1452" t="str">
        <f t="shared" si="458"/>
        <v>F</v>
      </c>
      <c r="O1452" s="8">
        <f>VLOOKUP(raw!M1452,master!$B$2:$D$17,3,FALSE)</f>
        <v>44791</v>
      </c>
      <c r="P1452">
        <f t="shared" si="459"/>
        <v>7</v>
      </c>
      <c r="Q1452">
        <f t="shared" si="460"/>
        <v>8</v>
      </c>
      <c r="R1452" s="209">
        <f t="shared" si="461"/>
        <v>44842.620520833334</v>
      </c>
      <c r="S1452">
        <f t="shared" si="462"/>
        <v>41</v>
      </c>
    </row>
    <row r="1453" spans="1:19">
      <c r="A1453" s="319">
        <v>44840.627199074072</v>
      </c>
      <c r="B1453" t="s">
        <v>377</v>
      </c>
      <c r="C1453">
        <v>60</v>
      </c>
      <c r="D1453">
        <v>0.95699999999999996</v>
      </c>
      <c r="E1453">
        <v>7.5999999999999998E-2</v>
      </c>
      <c r="F1453">
        <v>8</v>
      </c>
      <c r="G1453">
        <v>83.3</v>
      </c>
      <c r="H1453">
        <v>493</v>
      </c>
      <c r="I1453" s="18">
        <f t="shared" si="453"/>
        <v>957</v>
      </c>
      <c r="J1453" t="str">
        <f t="shared" si="454"/>
        <v>07</v>
      </c>
      <c r="K1453" t="str">
        <f t="shared" si="455"/>
        <v>J</v>
      </c>
      <c r="L1453" t="str">
        <f t="shared" si="456"/>
        <v>C</v>
      </c>
      <c r="M1453" t="str">
        <f t="shared" si="457"/>
        <v>11</v>
      </c>
      <c r="N1453" t="str">
        <f t="shared" si="458"/>
        <v>F</v>
      </c>
      <c r="O1453" s="8">
        <f>VLOOKUP(raw!M1453,master!$B$2:$D$17,3,FALSE)</f>
        <v>44791</v>
      </c>
      <c r="P1453">
        <f t="shared" si="459"/>
        <v>7</v>
      </c>
      <c r="Q1453">
        <f t="shared" si="460"/>
        <v>7</v>
      </c>
      <c r="R1453" s="209">
        <f t="shared" si="461"/>
        <v>44842.627199074072</v>
      </c>
      <c r="S1453">
        <f t="shared" si="462"/>
        <v>41</v>
      </c>
    </row>
    <row r="1454" spans="1:19">
      <c r="A1454" s="319">
        <v>44840.634259259263</v>
      </c>
      <c r="B1454" t="s">
        <v>376</v>
      </c>
      <c r="C1454">
        <v>60</v>
      </c>
      <c r="D1454">
        <v>0.81299999999999994</v>
      </c>
      <c r="E1454">
        <v>0.11</v>
      </c>
      <c r="F1454">
        <v>13.6</v>
      </c>
      <c r="G1454">
        <v>50</v>
      </c>
      <c r="H1454">
        <v>489</v>
      </c>
      <c r="I1454" s="18">
        <f t="shared" si="453"/>
        <v>813</v>
      </c>
      <c r="J1454" t="str">
        <f t="shared" si="454"/>
        <v>06</v>
      </c>
      <c r="K1454" t="str">
        <f t="shared" si="455"/>
        <v>J</v>
      </c>
      <c r="L1454" t="str">
        <f t="shared" si="456"/>
        <v>C</v>
      </c>
      <c r="M1454" t="str">
        <f t="shared" si="457"/>
        <v>11</v>
      </c>
      <c r="N1454" t="str">
        <f t="shared" si="458"/>
        <v>F</v>
      </c>
      <c r="O1454" s="8">
        <f>VLOOKUP(raw!M1454,master!$B$2:$D$17,3,FALSE)</f>
        <v>44791</v>
      </c>
      <c r="P1454">
        <f t="shared" si="459"/>
        <v>7</v>
      </c>
      <c r="Q1454">
        <f t="shared" si="460"/>
        <v>6</v>
      </c>
      <c r="R1454" s="209">
        <f t="shared" si="461"/>
        <v>44842.634259259263</v>
      </c>
      <c r="S1454">
        <f t="shared" si="462"/>
        <v>41</v>
      </c>
    </row>
    <row r="1455" spans="1:19">
      <c r="A1455" s="319">
        <v>44840.641111111108</v>
      </c>
      <c r="B1455" t="s">
        <v>375</v>
      </c>
      <c r="C1455">
        <v>60</v>
      </c>
      <c r="D1455">
        <v>0.73599999999999999</v>
      </c>
      <c r="E1455">
        <v>4.9000000000000002E-2</v>
      </c>
      <c r="F1455">
        <v>6.7</v>
      </c>
      <c r="G1455">
        <v>90</v>
      </c>
      <c r="H1455">
        <v>475</v>
      </c>
      <c r="I1455" s="18">
        <f t="shared" si="453"/>
        <v>736</v>
      </c>
      <c r="J1455" t="str">
        <f t="shared" si="454"/>
        <v>05</v>
      </c>
      <c r="K1455" t="str">
        <f t="shared" si="455"/>
        <v>J</v>
      </c>
      <c r="L1455" t="str">
        <f t="shared" si="456"/>
        <v>C</v>
      </c>
      <c r="M1455" t="str">
        <f t="shared" si="457"/>
        <v>11</v>
      </c>
      <c r="N1455" t="str">
        <f t="shared" si="458"/>
        <v>F</v>
      </c>
      <c r="O1455" s="8">
        <f>VLOOKUP(raw!M1455,master!$B$2:$D$17,3,FALSE)</f>
        <v>44791</v>
      </c>
      <c r="P1455">
        <f t="shared" si="459"/>
        <v>7</v>
      </c>
      <c r="Q1455">
        <f t="shared" si="460"/>
        <v>5</v>
      </c>
      <c r="R1455" s="209">
        <f t="shared" si="461"/>
        <v>44842.641111111108</v>
      </c>
      <c r="S1455">
        <f t="shared" si="462"/>
        <v>41</v>
      </c>
    </row>
    <row r="1456" spans="1:19">
      <c r="A1456" s="319">
        <v>44840.647638888891</v>
      </c>
      <c r="B1456" t="s">
        <v>372</v>
      </c>
      <c r="C1456">
        <v>60</v>
      </c>
      <c r="D1456">
        <v>0.77700000000000002</v>
      </c>
      <c r="E1456">
        <v>4.2999999999999997E-2</v>
      </c>
      <c r="F1456">
        <v>5.6</v>
      </c>
      <c r="G1456">
        <v>91.7</v>
      </c>
      <c r="H1456">
        <v>506</v>
      </c>
      <c r="I1456" s="18">
        <f t="shared" si="453"/>
        <v>777</v>
      </c>
      <c r="J1456" t="str">
        <f t="shared" si="454"/>
        <v>04</v>
      </c>
      <c r="K1456" t="str">
        <f t="shared" si="455"/>
        <v>J</v>
      </c>
      <c r="L1456" t="str">
        <f t="shared" si="456"/>
        <v>C</v>
      </c>
      <c r="M1456" t="str">
        <f t="shared" si="457"/>
        <v>11</v>
      </c>
      <c r="N1456" t="str">
        <f t="shared" si="458"/>
        <v>F</v>
      </c>
      <c r="O1456" s="8">
        <f>VLOOKUP(raw!M1456,master!$B$2:$D$17,3,FALSE)</f>
        <v>44791</v>
      </c>
      <c r="P1456">
        <f t="shared" si="459"/>
        <v>7</v>
      </c>
      <c r="Q1456">
        <f t="shared" si="460"/>
        <v>4</v>
      </c>
      <c r="R1456" s="209">
        <f t="shared" si="461"/>
        <v>44842.647638888891</v>
      </c>
      <c r="S1456">
        <f t="shared" si="462"/>
        <v>41</v>
      </c>
    </row>
    <row r="1457" spans="1:19">
      <c r="A1457" s="319">
        <v>44840.654039351852</v>
      </c>
      <c r="B1457" t="s">
        <v>371</v>
      </c>
      <c r="C1457">
        <v>60</v>
      </c>
      <c r="D1457">
        <v>0.78</v>
      </c>
      <c r="E1457">
        <v>5.0999999999999997E-2</v>
      </c>
      <c r="F1457">
        <v>6.6</v>
      </c>
      <c r="G1457">
        <v>86.7</v>
      </c>
      <c r="H1457">
        <v>451</v>
      </c>
      <c r="I1457" s="18">
        <f t="shared" ref="I1457:I1459" si="463">D1457*1000</f>
        <v>780</v>
      </c>
      <c r="J1457" t="str">
        <f t="shared" ref="J1457:J1459" si="464">RIGHT(B1457,2)</f>
        <v>03</v>
      </c>
      <c r="K1457" t="str">
        <f t="shared" ref="K1457:K1459" si="465">LEFT(B1457,1)</f>
        <v>J</v>
      </c>
      <c r="L1457" t="str">
        <f t="shared" ref="L1457:L1459" si="466">MID(B1457,2,1)</f>
        <v>C</v>
      </c>
      <c r="M1457" t="str">
        <f t="shared" ref="M1457:M1459" si="467">MID(B1457,3,2)</f>
        <v>11</v>
      </c>
      <c r="N1457" t="str">
        <f t="shared" ref="N1457:N1459" si="468">MID(B1457,5,1)</f>
        <v>F</v>
      </c>
      <c r="O1457" s="8">
        <f>VLOOKUP(raw!M1457,master!$B$2:$D$17,3,FALSE)</f>
        <v>44791</v>
      </c>
      <c r="P1457">
        <f t="shared" ref="P1457:P1459" si="469">INT((A1457-O1457)/7)</f>
        <v>7</v>
      </c>
      <c r="Q1457">
        <f t="shared" ref="Q1457:Q1459" si="470">VALUE(J1457)</f>
        <v>3</v>
      </c>
      <c r="R1457" s="209">
        <f t="shared" ref="R1457:R1459" si="471">A1457-WEEKDAY(A1457)+7</f>
        <v>44842.654039351852</v>
      </c>
      <c r="S1457">
        <f t="shared" ref="S1457:S1459" si="472">WEEKNUM(R1457)</f>
        <v>41</v>
      </c>
    </row>
    <row r="1458" spans="1:19">
      <c r="A1458" s="319">
        <v>44840.661261574074</v>
      </c>
      <c r="B1458" t="s">
        <v>370</v>
      </c>
      <c r="C1458">
        <v>60</v>
      </c>
      <c r="D1458">
        <v>0.73799999999999999</v>
      </c>
      <c r="E1458">
        <v>5.6000000000000001E-2</v>
      </c>
      <c r="F1458">
        <v>7.6</v>
      </c>
      <c r="G1458">
        <v>85</v>
      </c>
      <c r="H1458">
        <v>461</v>
      </c>
      <c r="I1458" s="18">
        <f t="shared" si="463"/>
        <v>738</v>
      </c>
      <c r="J1458" t="str">
        <f t="shared" si="464"/>
        <v>02</v>
      </c>
      <c r="K1458" t="str">
        <f t="shared" si="465"/>
        <v>J</v>
      </c>
      <c r="L1458" t="str">
        <f t="shared" si="466"/>
        <v>C</v>
      </c>
      <c r="M1458" t="str">
        <f t="shared" si="467"/>
        <v>11</v>
      </c>
      <c r="N1458" t="str">
        <f t="shared" si="468"/>
        <v>F</v>
      </c>
      <c r="O1458" s="8">
        <f>VLOOKUP(raw!M1458,master!$B$2:$D$17,3,FALSE)</f>
        <v>44791</v>
      </c>
      <c r="P1458">
        <f t="shared" si="469"/>
        <v>7</v>
      </c>
      <c r="Q1458">
        <f t="shared" si="470"/>
        <v>2</v>
      </c>
      <c r="R1458" s="209">
        <f t="shared" si="471"/>
        <v>44842.661261574074</v>
      </c>
      <c r="S1458">
        <f t="shared" si="472"/>
        <v>41</v>
      </c>
    </row>
    <row r="1459" spans="1:19">
      <c r="A1459" s="319">
        <v>44840.668090277781</v>
      </c>
      <c r="B1459" t="s">
        <v>369</v>
      </c>
      <c r="C1459">
        <v>60</v>
      </c>
      <c r="D1459">
        <v>0.79100000000000004</v>
      </c>
      <c r="E1459">
        <v>7.0000000000000007E-2</v>
      </c>
      <c r="F1459">
        <v>8.9</v>
      </c>
      <c r="G1459">
        <v>78.3</v>
      </c>
      <c r="H1459">
        <v>489</v>
      </c>
      <c r="I1459" s="18">
        <f t="shared" si="463"/>
        <v>791</v>
      </c>
      <c r="J1459" t="str">
        <f t="shared" si="464"/>
        <v>01</v>
      </c>
      <c r="K1459" t="str">
        <f t="shared" si="465"/>
        <v>J</v>
      </c>
      <c r="L1459" t="str">
        <f t="shared" si="466"/>
        <v>C</v>
      </c>
      <c r="M1459" t="str">
        <f t="shared" si="467"/>
        <v>11</v>
      </c>
      <c r="N1459" t="str">
        <f t="shared" si="468"/>
        <v>F</v>
      </c>
      <c r="O1459" s="8">
        <f>VLOOKUP(raw!M1459,master!$B$2:$D$17,3,FALSE)</f>
        <v>44791</v>
      </c>
      <c r="P1459">
        <f t="shared" si="469"/>
        <v>7</v>
      </c>
      <c r="Q1459">
        <f t="shared" si="470"/>
        <v>1</v>
      </c>
      <c r="R1459" s="209">
        <f t="shared" si="471"/>
        <v>44842.668090277781</v>
      </c>
      <c r="S1459">
        <f t="shared" si="472"/>
        <v>41</v>
      </c>
    </row>
  </sheetData>
  <autoFilter ref="A1:S1380" xr:uid="{00000000-0009-0000-0000-000034000000}">
    <filterColumn colId="0">
      <filters blank="1">
        <dateGroupItem year="2022" month="9" day="19" dateTimeGrouping="day"/>
      </filters>
    </filterColumn>
  </autoFilter>
  <pageMargins left="0.7" right="0.7" top="0.75" bottom="0.75" header="0.3" footer="0.3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B1:E6"/>
  <sheetViews>
    <sheetView workbookViewId="0">
      <selection activeCell="J24" sqref="J24:J25"/>
    </sheetView>
  </sheetViews>
  <sheetFormatPr defaultRowHeight="14.1"/>
  <cols>
    <col min="2" max="2" width="7.375" customWidth="1"/>
    <col min="3" max="3" width="15.625" bestFit="1" customWidth="1"/>
    <col min="4" max="4" width="9.5" customWidth="1"/>
    <col min="5" max="5" width="9.125" customWidth="1"/>
    <col min="6" max="7" width="9.625" bestFit="1" customWidth="1"/>
  </cols>
  <sheetData>
    <row r="1" spans="2:5">
      <c r="B1" s="10" t="s">
        <v>165</v>
      </c>
      <c r="C1" t="s">
        <v>37</v>
      </c>
    </row>
    <row r="2" spans="2:5">
      <c r="B2" s="10" t="s">
        <v>36</v>
      </c>
      <c r="C2" t="s">
        <v>37</v>
      </c>
    </row>
    <row r="4" spans="2:5">
      <c r="D4" s="10" t="s">
        <v>162</v>
      </c>
      <c r="E4" s="10" t="s">
        <v>534</v>
      </c>
    </row>
    <row r="6" spans="2:5">
      <c r="B6" s="10" t="s">
        <v>46</v>
      </c>
      <c r="C6" s="10" t="s">
        <v>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4BD05769E5B54FB926A78BC28E692A" ma:contentTypeVersion="14" ma:contentTypeDescription="Create a new document." ma:contentTypeScope="" ma:versionID="4aa62caded7321ea34ba529aa44b11dc">
  <xsd:schema xmlns:xsd="http://www.w3.org/2001/XMLSchema" xmlns:xs="http://www.w3.org/2001/XMLSchema" xmlns:p="http://schemas.microsoft.com/office/2006/metadata/properties" xmlns:ns3="b75a5b8a-f3f7-40ab-b60a-72a1baa74cd5" xmlns:ns4="0e31f8f5-5d44-427c-8365-fc11b4a40cc5" targetNamespace="http://schemas.microsoft.com/office/2006/metadata/properties" ma:root="true" ma:fieldsID="3f9ef265e97e4fe3f0cfd0593654258e" ns3:_="" ns4:_="">
    <xsd:import namespace="b75a5b8a-f3f7-40ab-b60a-72a1baa74cd5"/>
    <xsd:import namespace="0e31f8f5-5d44-427c-8365-fc11b4a40cc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4:MediaServiceLocation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5a5b8a-f3f7-40ab-b60a-72a1baa74cd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1f8f5-5d44-427c-8365-fc11b4a40c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34E25C-DA2B-4456-846E-F07A865A0319}"/>
</file>

<file path=customXml/itemProps2.xml><?xml version="1.0" encoding="utf-8"?>
<ds:datastoreItem xmlns:ds="http://schemas.openxmlformats.org/officeDocument/2006/customXml" ds:itemID="{1AF1237C-AB9E-4F74-AD9F-DEBFFBBEDB8C}"/>
</file>

<file path=customXml/itemProps3.xml><?xml version="1.0" encoding="utf-8"?>
<ds:datastoreItem xmlns:ds="http://schemas.openxmlformats.org/officeDocument/2006/customXml" ds:itemID="{58FF48E6-D07A-4B25-8A72-85740DB2A79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HP Inc.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Duangpon Panyangarm</dc:creator>
  <cp:keywords/>
  <dc:description/>
  <cp:lastModifiedBy>Amnad Taowsoam</cp:lastModifiedBy>
  <cp:revision/>
  <dcterms:created xsi:type="dcterms:W3CDTF">2022-07-04T13:48:09Z</dcterms:created>
  <dcterms:modified xsi:type="dcterms:W3CDTF">2022-10-10T10:43:32Z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0x010100304BD05769E5B54FB926A78BC28E692A</vt:lpwstr>
  </property>
</Properties>
</file>