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iro\Desktop\full\6 семестр\LATEX\tex\Exams\ТИ\excel решение теория игр\"/>
    </mc:Choice>
  </mc:AlternateContent>
  <xr:revisionPtr revIDLastSave="0" documentId="13_ncr:1_{8CACD1A9-322F-49FD-B60F-6401FA448F1F}" xr6:coauthVersionLast="45" xr6:coauthVersionMax="45" xr10:uidLastSave="{00000000-0000-0000-0000-000000000000}"/>
  <bookViews>
    <workbookView xWindow="0" yWindow="825" windowWidth="28800" windowHeight="15375" activeTab="1" xr2:uid="{00000000-000D-0000-FFFF-FFFF00000000}"/>
  </bookViews>
  <sheets>
    <sheet name="Граф. реш. 2xn" sheetId="5" r:id="rId1"/>
    <sheet name="Граф. реш. mx2" sheetId="6" r:id="rId2"/>
  </sheets>
  <definedNames>
    <definedName name="_xlnm.Print_Area" localSheetId="0">'Граф. реш. 2xn'!$A$1:$S$52</definedName>
    <definedName name="_xlnm.Print_Area" localSheetId="1">'Граф. реш. mx2'!$A$1:$S$48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6" l="1"/>
  <c r="B27" i="6" s="1"/>
  <c r="F25" i="6"/>
  <c r="E25" i="6"/>
  <c r="D25" i="6"/>
  <c r="C25" i="6"/>
  <c r="G6" i="6"/>
  <c r="F6" i="6"/>
  <c r="E6" i="6"/>
  <c r="D6" i="6"/>
  <c r="H5" i="6"/>
  <c r="H4" i="6"/>
  <c r="I3" i="6" s="1"/>
  <c r="D10" i="6" s="1"/>
  <c r="B26" i="5"/>
  <c r="F26" i="5" s="1"/>
  <c r="F25" i="5"/>
  <c r="E25" i="5"/>
  <c r="D25" i="5"/>
  <c r="C25" i="5"/>
  <c r="G6" i="5"/>
  <c r="F6" i="5"/>
  <c r="E6" i="5"/>
  <c r="D6" i="5"/>
  <c r="H5" i="5"/>
  <c r="H4" i="5"/>
  <c r="I3" i="5" l="1"/>
  <c r="C7" i="6"/>
  <c r="D11" i="6" s="1"/>
  <c r="H11" i="6" s="1"/>
  <c r="D26" i="6"/>
  <c r="G25" i="6"/>
  <c r="E26" i="6"/>
  <c r="F27" i="6"/>
  <c r="B28" i="6"/>
  <c r="E27" i="6"/>
  <c r="C27" i="6"/>
  <c r="D27" i="6"/>
  <c r="F26" i="6"/>
  <c r="C26" i="6"/>
  <c r="E26" i="5"/>
  <c r="G25" i="5"/>
  <c r="C7" i="5"/>
  <c r="D10" i="5" s="1"/>
  <c r="D11" i="5"/>
  <c r="D26" i="5"/>
  <c r="B27" i="5"/>
  <c r="C26" i="5"/>
  <c r="H10" i="6" l="1"/>
  <c r="J17" i="6" s="1"/>
  <c r="J15" i="6"/>
  <c r="H25" i="6"/>
  <c r="G26" i="5"/>
  <c r="H26" i="5" s="1"/>
  <c r="G26" i="6"/>
  <c r="H26" i="6" s="1"/>
  <c r="J16" i="6"/>
  <c r="E28" i="6"/>
  <c r="D28" i="6"/>
  <c r="B29" i="6"/>
  <c r="C28" i="6"/>
  <c r="F28" i="6"/>
  <c r="G27" i="6"/>
  <c r="H27" i="6" s="1"/>
  <c r="H11" i="5"/>
  <c r="H10" i="5"/>
  <c r="G17" i="5" s="1"/>
  <c r="G16" i="5"/>
  <c r="B28" i="5"/>
  <c r="C27" i="5"/>
  <c r="F27" i="5"/>
  <c r="E27" i="5"/>
  <c r="D27" i="5"/>
  <c r="G15" i="5"/>
  <c r="H25" i="5"/>
  <c r="G28" i="6" l="1"/>
  <c r="H28" i="6" s="1"/>
  <c r="D29" i="6"/>
  <c r="B30" i="6"/>
  <c r="C29" i="6"/>
  <c r="F29" i="6"/>
  <c r="E29" i="6"/>
  <c r="F28" i="5"/>
  <c r="E28" i="5"/>
  <c r="D28" i="5"/>
  <c r="B29" i="5"/>
  <c r="C28" i="5"/>
  <c r="G27" i="5"/>
  <c r="G29" i="6" l="1"/>
  <c r="H29" i="6" s="1"/>
  <c r="C30" i="6"/>
  <c r="F30" i="6"/>
  <c r="B31" i="6"/>
  <c r="E30" i="6"/>
  <c r="D30" i="6"/>
  <c r="E29" i="5"/>
  <c r="D29" i="5"/>
  <c r="C29" i="5"/>
  <c r="F29" i="5"/>
  <c r="B30" i="5"/>
  <c r="H27" i="5"/>
  <c r="G28" i="5"/>
  <c r="H28" i="5" s="1"/>
  <c r="D31" i="6" l="1"/>
  <c r="E31" i="6"/>
  <c r="C31" i="6"/>
  <c r="F31" i="6"/>
  <c r="B32" i="6"/>
  <c r="G30" i="6"/>
  <c r="G29" i="5"/>
  <c r="H29" i="5" s="1"/>
  <c r="D30" i="5"/>
  <c r="C30" i="5"/>
  <c r="F30" i="5"/>
  <c r="E30" i="5"/>
  <c r="B31" i="5"/>
  <c r="G31" i="6" l="1"/>
  <c r="H31" i="6" s="1"/>
  <c r="H30" i="6"/>
  <c r="B33" i="6"/>
  <c r="E32" i="6"/>
  <c r="F32" i="6"/>
  <c r="D32" i="6"/>
  <c r="C32" i="6"/>
  <c r="G30" i="5"/>
  <c r="H30" i="5" s="1"/>
  <c r="B32" i="5"/>
  <c r="E31" i="5"/>
  <c r="D31" i="5"/>
  <c r="C31" i="5"/>
  <c r="F31" i="5"/>
  <c r="G32" i="6" l="1"/>
  <c r="H32" i="6" s="1"/>
  <c r="F33" i="6"/>
  <c r="B34" i="6"/>
  <c r="E33" i="6"/>
  <c r="C33" i="6"/>
  <c r="D33" i="6"/>
  <c r="G31" i="5"/>
  <c r="H31" i="5" s="1"/>
  <c r="F32" i="5"/>
  <c r="B33" i="5"/>
  <c r="E32" i="5"/>
  <c r="C32" i="5"/>
  <c r="D32" i="5"/>
  <c r="G33" i="6" l="1"/>
  <c r="H33" i="6" s="1"/>
  <c r="C34" i="6"/>
  <c r="F34" i="6"/>
  <c r="D34" i="6"/>
  <c r="E34" i="6"/>
  <c r="B35" i="6"/>
  <c r="G32" i="5"/>
  <c r="H32" i="5" s="1"/>
  <c r="C33" i="5"/>
  <c r="F33" i="5"/>
  <c r="B34" i="5"/>
  <c r="E33" i="5"/>
  <c r="D33" i="5"/>
  <c r="B36" i="6" l="1"/>
  <c r="E35" i="6"/>
  <c r="F35" i="6"/>
  <c r="D35" i="6"/>
  <c r="C35" i="6"/>
  <c r="G34" i="6"/>
  <c r="H34" i="6" s="1"/>
  <c r="B35" i="5"/>
  <c r="D34" i="5"/>
  <c r="C34" i="5"/>
  <c r="E34" i="5"/>
  <c r="F34" i="5"/>
  <c r="G33" i="5"/>
  <c r="H33" i="5" s="1"/>
  <c r="G35" i="6" l="1"/>
  <c r="H35" i="6" s="1"/>
  <c r="F36" i="6"/>
  <c r="B37" i="6"/>
  <c r="E36" i="6"/>
  <c r="C36" i="6"/>
  <c r="D36" i="6"/>
  <c r="G34" i="5"/>
  <c r="H34" i="5" s="1"/>
  <c r="F35" i="5"/>
  <c r="B36" i="5"/>
  <c r="E35" i="5"/>
  <c r="D35" i="5"/>
  <c r="C35" i="5"/>
  <c r="G36" i="6" l="1"/>
  <c r="H36" i="6" s="1"/>
  <c r="C37" i="6"/>
  <c r="D37" i="6"/>
  <c r="F37" i="6"/>
  <c r="E37" i="6"/>
  <c r="B38" i="6"/>
  <c r="C36" i="5"/>
  <c r="F36" i="5"/>
  <c r="B37" i="5"/>
  <c r="E36" i="5"/>
  <c r="D36" i="5"/>
  <c r="G35" i="5"/>
  <c r="H35" i="5" s="1"/>
  <c r="E38" i="6" l="1"/>
  <c r="D38" i="6"/>
  <c r="F38" i="6"/>
  <c r="B39" i="6"/>
  <c r="C38" i="6"/>
  <c r="G37" i="6"/>
  <c r="H37" i="6" s="1"/>
  <c r="B38" i="5"/>
  <c r="D37" i="5"/>
  <c r="C37" i="5"/>
  <c r="F37" i="5"/>
  <c r="E37" i="5"/>
  <c r="G36" i="5"/>
  <c r="H36" i="5" s="1"/>
  <c r="G38" i="6" l="1"/>
  <c r="H38" i="6" s="1"/>
  <c r="D39" i="6"/>
  <c r="B40" i="6"/>
  <c r="C39" i="6"/>
  <c r="G39" i="6" s="1"/>
  <c r="H39" i="6" s="1"/>
  <c r="F39" i="6"/>
  <c r="E39" i="6"/>
  <c r="G37" i="5"/>
  <c r="H37" i="5" s="1"/>
  <c r="F38" i="5"/>
  <c r="E38" i="5"/>
  <c r="B39" i="5"/>
  <c r="D38" i="5"/>
  <c r="C38" i="5"/>
  <c r="B41" i="6" l="1"/>
  <c r="E40" i="6"/>
  <c r="D40" i="6"/>
  <c r="F40" i="6"/>
  <c r="C40" i="6"/>
  <c r="B40" i="5"/>
  <c r="E39" i="5"/>
  <c r="D39" i="5"/>
  <c r="C39" i="5"/>
  <c r="F39" i="5"/>
  <c r="G38" i="5"/>
  <c r="H38" i="5" s="1"/>
  <c r="G39" i="5" l="1"/>
  <c r="H39" i="5" s="1"/>
  <c r="G40" i="6"/>
  <c r="H40" i="6" s="1"/>
  <c r="B42" i="6"/>
  <c r="F41" i="6"/>
  <c r="E41" i="6"/>
  <c r="D41" i="6"/>
  <c r="C41" i="6"/>
  <c r="F40" i="5"/>
  <c r="B41" i="5"/>
  <c r="E40" i="5"/>
  <c r="D40" i="5"/>
  <c r="C40" i="5"/>
  <c r="G41" i="6" l="1"/>
  <c r="H41" i="6" s="1"/>
  <c r="F42" i="6"/>
  <c r="D42" i="6"/>
  <c r="B43" i="6"/>
  <c r="C42" i="6"/>
  <c r="E42" i="6"/>
  <c r="C41" i="5"/>
  <c r="F41" i="5"/>
  <c r="B42" i="5"/>
  <c r="E41" i="5"/>
  <c r="D41" i="5"/>
  <c r="G40" i="5"/>
  <c r="H40" i="5" s="1"/>
  <c r="G42" i="6" l="1"/>
  <c r="H42" i="6" s="1"/>
  <c r="C43" i="6"/>
  <c r="B44" i="6"/>
  <c r="E43" i="6"/>
  <c r="D43" i="6"/>
  <c r="F43" i="6"/>
  <c r="F42" i="5"/>
  <c r="B43" i="5"/>
  <c r="E42" i="5"/>
  <c r="D42" i="5"/>
  <c r="C42" i="5"/>
  <c r="G41" i="5"/>
  <c r="H41" i="5" s="1"/>
  <c r="D44" i="6" l="1"/>
  <c r="B45" i="6"/>
  <c r="C44" i="6"/>
  <c r="F44" i="6"/>
  <c r="E44" i="6"/>
  <c r="G43" i="6"/>
  <c r="H43" i="6" s="1"/>
  <c r="C43" i="5"/>
  <c r="F43" i="5"/>
  <c r="E43" i="5"/>
  <c r="D43" i="5"/>
  <c r="B44" i="5"/>
  <c r="G42" i="5"/>
  <c r="H42" i="5" s="1"/>
  <c r="C45" i="6" l="1"/>
  <c r="F45" i="6"/>
  <c r="B46" i="6"/>
  <c r="E45" i="6"/>
  <c r="D45" i="6"/>
  <c r="G44" i="6"/>
  <c r="H44" i="6" s="1"/>
  <c r="D44" i="5"/>
  <c r="B45" i="5"/>
  <c r="C44" i="5"/>
  <c r="F44" i="5"/>
  <c r="E44" i="5"/>
  <c r="G43" i="5"/>
  <c r="H43" i="5" s="1"/>
  <c r="D46" i="6" l="1"/>
  <c r="C46" i="6"/>
  <c r="B47" i="6"/>
  <c r="F46" i="6"/>
  <c r="E46" i="6"/>
  <c r="G45" i="6"/>
  <c r="H45" i="6" s="1"/>
  <c r="G44" i="5"/>
  <c r="H44" i="5" s="1"/>
  <c r="C45" i="5"/>
  <c r="F45" i="5"/>
  <c r="B46" i="5"/>
  <c r="E45" i="5"/>
  <c r="D45" i="5"/>
  <c r="D47" i="6" l="1"/>
  <c r="C47" i="6"/>
  <c r="F47" i="6"/>
  <c r="B48" i="6"/>
  <c r="E47" i="6"/>
  <c r="G46" i="6"/>
  <c r="H46" i="6" s="1"/>
  <c r="D46" i="5"/>
  <c r="C46" i="5"/>
  <c r="B47" i="5"/>
  <c r="F46" i="5"/>
  <c r="E46" i="5"/>
  <c r="G45" i="5"/>
  <c r="H45" i="5" s="1"/>
  <c r="G47" i="6" l="1"/>
  <c r="H47" i="6" s="1"/>
  <c r="B49" i="6"/>
  <c r="E48" i="6"/>
  <c r="D48" i="6"/>
  <c r="C48" i="6"/>
  <c r="F48" i="6"/>
  <c r="D47" i="5"/>
  <c r="C47" i="5"/>
  <c r="B48" i="5"/>
  <c r="F47" i="5"/>
  <c r="E47" i="5"/>
  <c r="G46" i="5"/>
  <c r="H46" i="5" s="1"/>
  <c r="G48" i="6" l="1"/>
  <c r="H48" i="6" s="1"/>
  <c r="F49" i="6"/>
  <c r="B50" i="6"/>
  <c r="E49" i="6"/>
  <c r="D49" i="6"/>
  <c r="C49" i="6"/>
  <c r="B49" i="5"/>
  <c r="E48" i="5"/>
  <c r="D48" i="5"/>
  <c r="C48" i="5"/>
  <c r="F48" i="5"/>
  <c r="G47" i="5"/>
  <c r="H47" i="5" s="1"/>
  <c r="G48" i="5" l="1"/>
  <c r="H48" i="5" s="1"/>
  <c r="C50" i="6"/>
  <c r="F50" i="6"/>
  <c r="B51" i="6"/>
  <c r="E50" i="6"/>
  <c r="D50" i="6"/>
  <c r="G49" i="6"/>
  <c r="H49" i="6" s="1"/>
  <c r="F49" i="5"/>
  <c r="B50" i="5"/>
  <c r="E49" i="5"/>
  <c r="D49" i="5"/>
  <c r="C49" i="5"/>
  <c r="D51" i="6" l="1"/>
  <c r="C51" i="6"/>
  <c r="F51" i="6"/>
  <c r="E51" i="6"/>
  <c r="B52" i="6"/>
  <c r="G50" i="6"/>
  <c r="H50" i="6" s="1"/>
  <c r="C50" i="5"/>
  <c r="F50" i="5"/>
  <c r="E50" i="5"/>
  <c r="D50" i="5"/>
  <c r="B51" i="5"/>
  <c r="G49" i="5"/>
  <c r="H49" i="5" s="1"/>
  <c r="G51" i="6" l="1"/>
  <c r="H51" i="6" s="1"/>
  <c r="B53" i="6"/>
  <c r="E52" i="6"/>
  <c r="D52" i="6"/>
  <c r="C52" i="6"/>
  <c r="F52" i="6"/>
  <c r="D51" i="5"/>
  <c r="C51" i="5"/>
  <c r="F51" i="5"/>
  <c r="E51" i="5"/>
  <c r="B52" i="5"/>
  <c r="G50" i="5"/>
  <c r="H50" i="5" s="1"/>
  <c r="F53" i="6" l="1"/>
  <c r="B54" i="6"/>
  <c r="E53" i="6"/>
  <c r="D53" i="6"/>
  <c r="C53" i="6"/>
  <c r="G52" i="6"/>
  <c r="H52" i="6" s="1"/>
  <c r="G51" i="5"/>
  <c r="H51" i="5" s="1"/>
  <c r="B53" i="5"/>
  <c r="E52" i="5"/>
  <c r="D52" i="5"/>
  <c r="F52" i="5"/>
  <c r="C52" i="5"/>
  <c r="C54" i="6" l="1"/>
  <c r="F54" i="6"/>
  <c r="B55" i="6"/>
  <c r="E54" i="6"/>
  <c r="D54" i="6"/>
  <c r="G53" i="6"/>
  <c r="H53" i="6" s="1"/>
  <c r="G52" i="5"/>
  <c r="H52" i="5" s="1"/>
  <c r="F53" i="5"/>
  <c r="B54" i="5"/>
  <c r="E53" i="5"/>
  <c r="D53" i="5"/>
  <c r="C53" i="5"/>
  <c r="D55" i="6" l="1"/>
  <c r="C55" i="6"/>
  <c r="F55" i="6"/>
  <c r="E55" i="6"/>
  <c r="B56" i="6"/>
  <c r="G54" i="6"/>
  <c r="H54" i="6" s="1"/>
  <c r="G53" i="5"/>
  <c r="H53" i="5" s="1"/>
  <c r="C54" i="5"/>
  <c r="F54" i="5"/>
  <c r="B55" i="5"/>
  <c r="E54" i="5"/>
  <c r="D54" i="5"/>
  <c r="G55" i="6" l="1"/>
  <c r="H55" i="6" s="1"/>
  <c r="B57" i="6"/>
  <c r="E56" i="6"/>
  <c r="D56" i="6"/>
  <c r="C56" i="6"/>
  <c r="F56" i="6"/>
  <c r="D55" i="5"/>
  <c r="C55" i="5"/>
  <c r="B56" i="5"/>
  <c r="F55" i="5"/>
  <c r="E55" i="5"/>
  <c r="G54" i="5"/>
  <c r="H54" i="5" s="1"/>
  <c r="G56" i="6" l="1"/>
  <c r="H56" i="6" s="1"/>
  <c r="F57" i="6"/>
  <c r="B58" i="6"/>
  <c r="E57" i="6"/>
  <c r="D57" i="6"/>
  <c r="C57" i="6"/>
  <c r="B57" i="5"/>
  <c r="E56" i="5"/>
  <c r="D56" i="5"/>
  <c r="C56" i="5"/>
  <c r="F56" i="5"/>
  <c r="G55" i="5"/>
  <c r="H55" i="5" s="1"/>
  <c r="G56" i="5" l="1"/>
  <c r="H56" i="5" s="1"/>
  <c r="C58" i="6"/>
  <c r="F58" i="6"/>
  <c r="B59" i="6"/>
  <c r="E58" i="6"/>
  <c r="D58" i="6"/>
  <c r="G57" i="6"/>
  <c r="H57" i="6" s="1"/>
  <c r="F57" i="5"/>
  <c r="B58" i="5"/>
  <c r="E57" i="5"/>
  <c r="D57" i="5"/>
  <c r="C57" i="5"/>
  <c r="D59" i="6" l="1"/>
  <c r="C59" i="6"/>
  <c r="F59" i="6"/>
  <c r="B60" i="6"/>
  <c r="E59" i="6"/>
  <c r="G58" i="6"/>
  <c r="H58" i="6" s="1"/>
  <c r="C58" i="5"/>
  <c r="F58" i="5"/>
  <c r="E58" i="5"/>
  <c r="D58" i="5"/>
  <c r="B59" i="5"/>
  <c r="G57" i="5"/>
  <c r="H57" i="5" s="1"/>
  <c r="B61" i="6" l="1"/>
  <c r="E60" i="6"/>
  <c r="D60" i="6"/>
  <c r="C60" i="6"/>
  <c r="F60" i="6"/>
  <c r="G59" i="6"/>
  <c r="H59" i="6" s="1"/>
  <c r="D59" i="5"/>
  <c r="C59" i="5"/>
  <c r="F59" i="5"/>
  <c r="E59" i="5"/>
  <c r="B60" i="5"/>
  <c r="G58" i="5"/>
  <c r="H58" i="5" s="1"/>
  <c r="G60" i="6" l="1"/>
  <c r="H60" i="6" s="1"/>
  <c r="F61" i="6"/>
  <c r="B62" i="6"/>
  <c r="E61" i="6"/>
  <c r="D61" i="6"/>
  <c r="C61" i="6"/>
  <c r="G59" i="5"/>
  <c r="H59" i="5" s="1"/>
  <c r="B61" i="5"/>
  <c r="E60" i="5"/>
  <c r="D60" i="5"/>
  <c r="F60" i="5"/>
  <c r="C60" i="5"/>
  <c r="G61" i="6" l="1"/>
  <c r="H61" i="6" s="1"/>
  <c r="C62" i="6"/>
  <c r="F62" i="6"/>
  <c r="B63" i="6"/>
  <c r="E62" i="6"/>
  <c r="D62" i="6"/>
  <c r="G60" i="5"/>
  <c r="H60" i="5" s="1"/>
  <c r="F61" i="5"/>
  <c r="B62" i="5"/>
  <c r="E61" i="5"/>
  <c r="D61" i="5"/>
  <c r="C61" i="5"/>
  <c r="D63" i="6" l="1"/>
  <c r="C63" i="6"/>
  <c r="F63" i="6"/>
  <c r="B64" i="6"/>
  <c r="E63" i="6"/>
  <c r="G62" i="6"/>
  <c r="H62" i="6" s="1"/>
  <c r="C62" i="5"/>
  <c r="F62" i="5"/>
  <c r="B63" i="5"/>
  <c r="E62" i="5"/>
  <c r="D62" i="5"/>
  <c r="G61" i="5"/>
  <c r="H61" i="5" s="1"/>
  <c r="G63" i="6" l="1"/>
  <c r="H63" i="6" s="1"/>
  <c r="B65" i="6"/>
  <c r="E64" i="6"/>
  <c r="D64" i="6"/>
  <c r="C64" i="6"/>
  <c r="F64" i="6"/>
  <c r="D63" i="5"/>
  <c r="C63" i="5"/>
  <c r="B64" i="5"/>
  <c r="F63" i="5"/>
  <c r="E63" i="5"/>
  <c r="G62" i="5"/>
  <c r="H62" i="5" s="1"/>
  <c r="G64" i="6" l="1"/>
  <c r="H64" i="6" s="1"/>
  <c r="F65" i="6"/>
  <c r="B66" i="6"/>
  <c r="E65" i="6"/>
  <c r="D65" i="6"/>
  <c r="C65" i="6"/>
  <c r="B65" i="5"/>
  <c r="E64" i="5"/>
  <c r="D64" i="5"/>
  <c r="C64" i="5"/>
  <c r="F64" i="5"/>
  <c r="G63" i="5"/>
  <c r="H63" i="5" s="1"/>
  <c r="G64" i="5" l="1"/>
  <c r="H64" i="5" s="1"/>
  <c r="C66" i="6"/>
  <c r="F66" i="6"/>
  <c r="B67" i="6"/>
  <c r="E66" i="6"/>
  <c r="D66" i="6"/>
  <c r="G65" i="6"/>
  <c r="H65" i="6" s="1"/>
  <c r="F65" i="5"/>
  <c r="B66" i="5"/>
  <c r="E65" i="5"/>
  <c r="D65" i="5"/>
  <c r="C65" i="5"/>
  <c r="D67" i="6" l="1"/>
  <c r="C67" i="6"/>
  <c r="F67" i="6"/>
  <c r="E67" i="6"/>
  <c r="B68" i="6"/>
  <c r="G66" i="6"/>
  <c r="H66" i="6" s="1"/>
  <c r="C66" i="5"/>
  <c r="F66" i="5"/>
  <c r="E66" i="5"/>
  <c r="D66" i="5"/>
  <c r="B67" i="5"/>
  <c r="G65" i="5"/>
  <c r="H65" i="5" s="1"/>
  <c r="G67" i="6" l="1"/>
  <c r="H67" i="6" s="1"/>
  <c r="B69" i="6"/>
  <c r="E68" i="6"/>
  <c r="D68" i="6"/>
  <c r="C68" i="6"/>
  <c r="F68" i="6"/>
  <c r="D67" i="5"/>
  <c r="C67" i="5"/>
  <c r="F67" i="5"/>
  <c r="E67" i="5"/>
  <c r="B68" i="5"/>
  <c r="G66" i="5"/>
  <c r="H66" i="5" s="1"/>
  <c r="F69" i="6" l="1"/>
  <c r="B70" i="6"/>
  <c r="E69" i="6"/>
  <c r="D69" i="6"/>
  <c r="C69" i="6"/>
  <c r="G68" i="6"/>
  <c r="H68" i="6" s="1"/>
  <c r="G67" i="5"/>
  <c r="H67" i="5" s="1"/>
  <c r="B69" i="5"/>
  <c r="E68" i="5"/>
  <c r="D68" i="5"/>
  <c r="F68" i="5"/>
  <c r="C68" i="5"/>
  <c r="C70" i="6" l="1"/>
  <c r="F70" i="6"/>
  <c r="B71" i="6"/>
  <c r="E70" i="6"/>
  <c r="D70" i="6"/>
  <c r="G69" i="6"/>
  <c r="H69" i="6" s="1"/>
  <c r="F69" i="5"/>
  <c r="B70" i="5"/>
  <c r="E69" i="5"/>
  <c r="D69" i="5"/>
  <c r="C69" i="5"/>
  <c r="G68" i="5"/>
  <c r="H68" i="5" s="1"/>
  <c r="D71" i="6" l="1"/>
  <c r="C71" i="6"/>
  <c r="F71" i="6"/>
  <c r="E71" i="6"/>
  <c r="B72" i="6"/>
  <c r="G70" i="6"/>
  <c r="H70" i="6" s="1"/>
  <c r="C70" i="5"/>
  <c r="F70" i="5"/>
  <c r="B71" i="5"/>
  <c r="E70" i="5"/>
  <c r="D70" i="5"/>
  <c r="G69" i="5"/>
  <c r="H69" i="5" s="1"/>
  <c r="G71" i="6" l="1"/>
  <c r="H71" i="6" s="1"/>
  <c r="B73" i="6"/>
  <c r="E72" i="6"/>
  <c r="D72" i="6"/>
  <c r="C72" i="6"/>
  <c r="F72" i="6"/>
  <c r="D71" i="5"/>
  <c r="C71" i="5"/>
  <c r="B72" i="5"/>
  <c r="F71" i="5"/>
  <c r="E71" i="5"/>
  <c r="G70" i="5"/>
  <c r="H70" i="5" s="1"/>
  <c r="F73" i="6" l="1"/>
  <c r="B74" i="6"/>
  <c r="E73" i="6"/>
  <c r="D73" i="6"/>
  <c r="C73" i="6"/>
  <c r="G72" i="6"/>
  <c r="H72" i="6" s="1"/>
  <c r="B73" i="5"/>
  <c r="E72" i="5"/>
  <c r="D72" i="5"/>
  <c r="C72" i="5"/>
  <c r="F72" i="5"/>
  <c r="G71" i="5"/>
  <c r="H71" i="5" s="1"/>
  <c r="G72" i="5" l="1"/>
  <c r="H72" i="5" s="1"/>
  <c r="C74" i="6"/>
  <c r="F74" i="6"/>
  <c r="B75" i="6"/>
  <c r="E74" i="6"/>
  <c r="D74" i="6"/>
  <c r="G73" i="6"/>
  <c r="H73" i="6" s="1"/>
  <c r="F73" i="5"/>
  <c r="B74" i="5"/>
  <c r="E73" i="5"/>
  <c r="D73" i="5"/>
  <c r="C73" i="5"/>
  <c r="D75" i="6" l="1"/>
  <c r="C75" i="6"/>
  <c r="F75" i="6"/>
  <c r="B76" i="6"/>
  <c r="E75" i="6"/>
  <c r="G74" i="6"/>
  <c r="H74" i="6" s="1"/>
  <c r="C74" i="5"/>
  <c r="F74" i="5"/>
  <c r="E74" i="5"/>
  <c r="D74" i="5"/>
  <c r="B75" i="5"/>
  <c r="G73" i="5"/>
  <c r="H73" i="5" s="1"/>
  <c r="G75" i="6" l="1"/>
  <c r="H75" i="6" s="1"/>
  <c r="B77" i="6"/>
  <c r="E76" i="6"/>
  <c r="D76" i="6"/>
  <c r="C76" i="6"/>
  <c r="F76" i="6"/>
  <c r="D75" i="5"/>
  <c r="C75" i="5"/>
  <c r="F75" i="5"/>
  <c r="E75" i="5"/>
  <c r="B76" i="5"/>
  <c r="G74" i="5"/>
  <c r="H74" i="5" s="1"/>
  <c r="G76" i="6" l="1"/>
  <c r="H76" i="6" s="1"/>
  <c r="B78" i="6"/>
  <c r="E77" i="6"/>
  <c r="F77" i="6"/>
  <c r="D77" i="6"/>
  <c r="C77" i="6"/>
  <c r="G75" i="5"/>
  <c r="H75" i="5" s="1"/>
  <c r="B77" i="5"/>
  <c r="E76" i="5"/>
  <c r="D76" i="5"/>
  <c r="C76" i="5"/>
  <c r="F76" i="5"/>
  <c r="G77" i="6" l="1"/>
  <c r="H77" i="6" s="1"/>
  <c r="D78" i="6"/>
  <c r="F78" i="6"/>
  <c r="B79" i="6"/>
  <c r="E78" i="6"/>
  <c r="C78" i="6"/>
  <c r="F77" i="5"/>
  <c r="B78" i="5"/>
  <c r="E77" i="5"/>
  <c r="D77" i="5"/>
  <c r="C77" i="5"/>
  <c r="G76" i="5"/>
  <c r="H76" i="5" s="1"/>
  <c r="B80" i="6" l="1"/>
  <c r="E79" i="6"/>
  <c r="C79" i="6"/>
  <c r="F79" i="6"/>
  <c r="D79" i="6"/>
  <c r="G78" i="6"/>
  <c r="H78" i="6" s="1"/>
  <c r="C78" i="5"/>
  <c r="F78" i="5"/>
  <c r="B79" i="5"/>
  <c r="E78" i="5"/>
  <c r="D78" i="5"/>
  <c r="G77" i="5"/>
  <c r="H77" i="5" s="1"/>
  <c r="G79" i="6" l="1"/>
  <c r="H79" i="6" s="1"/>
  <c r="F80" i="6"/>
  <c r="B81" i="6"/>
  <c r="D80" i="6"/>
  <c r="C80" i="6"/>
  <c r="E80" i="6"/>
  <c r="B80" i="5"/>
  <c r="E79" i="5"/>
  <c r="D79" i="5"/>
  <c r="C79" i="5"/>
  <c r="F79" i="5"/>
  <c r="G78" i="5"/>
  <c r="H78" i="5" s="1"/>
  <c r="G79" i="5" l="1"/>
  <c r="H79" i="5" s="1"/>
  <c r="C81" i="6"/>
  <c r="F81" i="6"/>
  <c r="B82" i="6"/>
  <c r="E81" i="6"/>
  <c r="D81" i="6"/>
  <c r="G80" i="6"/>
  <c r="H80" i="6" s="1"/>
  <c r="F80" i="5"/>
  <c r="B81" i="5"/>
  <c r="E80" i="5"/>
  <c r="D80" i="5"/>
  <c r="C80" i="5"/>
  <c r="D82" i="6" l="1"/>
  <c r="C82" i="6"/>
  <c r="F82" i="6"/>
  <c r="B83" i="6"/>
  <c r="E82" i="6"/>
  <c r="G81" i="6"/>
  <c r="H81" i="6" s="1"/>
  <c r="C81" i="5"/>
  <c r="F81" i="5"/>
  <c r="B82" i="5"/>
  <c r="E81" i="5"/>
  <c r="D81" i="5"/>
  <c r="G80" i="5"/>
  <c r="H80" i="5" s="1"/>
  <c r="G82" i="6" l="1"/>
  <c r="H82" i="6" s="1"/>
  <c r="B84" i="6"/>
  <c r="E83" i="6"/>
  <c r="D83" i="6"/>
  <c r="C83" i="6"/>
  <c r="F83" i="6"/>
  <c r="D82" i="5"/>
  <c r="C82" i="5"/>
  <c r="F82" i="5"/>
  <c r="B83" i="5"/>
  <c r="E82" i="5"/>
  <c r="G81" i="5"/>
  <c r="H81" i="5" s="1"/>
  <c r="G83" i="6" l="1"/>
  <c r="H83" i="6" s="1"/>
  <c r="F84" i="6"/>
  <c r="B85" i="6"/>
  <c r="E84" i="6"/>
  <c r="D84" i="6"/>
  <c r="C84" i="6"/>
  <c r="B84" i="5"/>
  <c r="E83" i="5"/>
  <c r="D83" i="5"/>
  <c r="C83" i="5"/>
  <c r="F83" i="5"/>
  <c r="G82" i="5"/>
  <c r="H82" i="5" s="1"/>
  <c r="G83" i="5" l="1"/>
  <c r="H83" i="5" s="1"/>
  <c r="C85" i="6"/>
  <c r="F85" i="6"/>
  <c r="B86" i="6"/>
  <c r="E85" i="6"/>
  <c r="D85" i="6"/>
  <c r="G84" i="6"/>
  <c r="H84" i="6" s="1"/>
  <c r="F84" i="5"/>
  <c r="B85" i="5"/>
  <c r="E84" i="5"/>
  <c r="D84" i="5"/>
  <c r="C84" i="5"/>
  <c r="D86" i="6" l="1"/>
  <c r="C86" i="6"/>
  <c r="F86" i="6"/>
  <c r="E86" i="6"/>
  <c r="B87" i="6"/>
  <c r="G85" i="6"/>
  <c r="H85" i="6" s="1"/>
  <c r="C85" i="5"/>
  <c r="F85" i="5"/>
  <c r="B86" i="5"/>
  <c r="E85" i="5"/>
  <c r="D85" i="5"/>
  <c r="G84" i="5"/>
  <c r="H84" i="5" s="1"/>
  <c r="G86" i="6" l="1"/>
  <c r="H86" i="6" s="1"/>
  <c r="B88" i="6"/>
  <c r="E87" i="6"/>
  <c r="D87" i="6"/>
  <c r="C87" i="6"/>
  <c r="F87" i="6"/>
  <c r="D86" i="5"/>
  <c r="C86" i="5"/>
  <c r="F86" i="5"/>
  <c r="E86" i="5"/>
  <c r="B87" i="5"/>
  <c r="G85" i="5"/>
  <c r="H85" i="5" s="1"/>
  <c r="F88" i="6" l="1"/>
  <c r="B89" i="6"/>
  <c r="E88" i="6"/>
  <c r="D88" i="6"/>
  <c r="C88" i="6"/>
  <c r="G87" i="6"/>
  <c r="H87" i="6" s="1"/>
  <c r="G86" i="5"/>
  <c r="H86" i="5" s="1"/>
  <c r="B88" i="5"/>
  <c r="E87" i="5"/>
  <c r="D87" i="5"/>
  <c r="C87" i="5"/>
  <c r="F87" i="5"/>
  <c r="C89" i="6" l="1"/>
  <c r="F89" i="6"/>
  <c r="B90" i="6"/>
  <c r="E89" i="6"/>
  <c r="D89" i="6"/>
  <c r="G88" i="6"/>
  <c r="H88" i="6" s="1"/>
  <c r="F88" i="5"/>
  <c r="B89" i="5"/>
  <c r="E88" i="5"/>
  <c r="D88" i="5"/>
  <c r="C88" i="5"/>
  <c r="G87" i="5"/>
  <c r="H87" i="5" s="1"/>
  <c r="D90" i="6" l="1"/>
  <c r="C90" i="6"/>
  <c r="F90" i="6"/>
  <c r="B91" i="6"/>
  <c r="E90" i="6"/>
  <c r="G89" i="6"/>
  <c r="H89" i="6" s="1"/>
  <c r="C89" i="5"/>
  <c r="F89" i="5"/>
  <c r="B90" i="5"/>
  <c r="E89" i="5"/>
  <c r="D89" i="5"/>
  <c r="G88" i="5"/>
  <c r="H88" i="5" s="1"/>
  <c r="B92" i="6" l="1"/>
  <c r="E91" i="6"/>
  <c r="D91" i="6"/>
  <c r="C91" i="6"/>
  <c r="G91" i="6" s="1"/>
  <c r="H91" i="6" s="1"/>
  <c r="F91" i="6"/>
  <c r="G90" i="6"/>
  <c r="H90" i="6" s="1"/>
  <c r="D90" i="5"/>
  <c r="C90" i="5"/>
  <c r="F90" i="5"/>
  <c r="B91" i="5"/>
  <c r="E90" i="5"/>
  <c r="G89" i="5"/>
  <c r="H89" i="5" s="1"/>
  <c r="F92" i="6" l="1"/>
  <c r="B93" i="6"/>
  <c r="E92" i="6"/>
  <c r="D92" i="6"/>
  <c r="C92" i="6"/>
  <c r="B92" i="5"/>
  <c r="E91" i="5"/>
  <c r="D91" i="5"/>
  <c r="C91" i="5"/>
  <c r="F91" i="5"/>
  <c r="G90" i="5"/>
  <c r="H90" i="5" s="1"/>
  <c r="G91" i="5" l="1"/>
  <c r="H91" i="5" s="1"/>
  <c r="C93" i="6"/>
  <c r="F93" i="6"/>
  <c r="B94" i="6"/>
  <c r="E93" i="6"/>
  <c r="D93" i="6"/>
  <c r="G92" i="6"/>
  <c r="H92" i="6" s="1"/>
  <c r="F92" i="5"/>
  <c r="B93" i="5"/>
  <c r="E92" i="5"/>
  <c r="D92" i="5"/>
  <c r="C92" i="5"/>
  <c r="D94" i="6" l="1"/>
  <c r="C94" i="6"/>
  <c r="F94" i="6"/>
  <c r="B95" i="6"/>
  <c r="E94" i="6"/>
  <c r="G93" i="6"/>
  <c r="H93" i="6" s="1"/>
  <c r="C93" i="5"/>
  <c r="F93" i="5"/>
  <c r="B94" i="5"/>
  <c r="E93" i="5"/>
  <c r="D93" i="5"/>
  <c r="G92" i="5"/>
  <c r="H92" i="5" s="1"/>
  <c r="G94" i="6" l="1"/>
  <c r="H94" i="6" s="1"/>
  <c r="B96" i="6"/>
  <c r="E95" i="6"/>
  <c r="D95" i="6"/>
  <c r="C95" i="6"/>
  <c r="F95" i="6"/>
  <c r="D94" i="5"/>
  <c r="C94" i="5"/>
  <c r="F94" i="5"/>
  <c r="B95" i="5"/>
  <c r="E94" i="5"/>
  <c r="G93" i="5"/>
  <c r="H93" i="5" s="1"/>
  <c r="F96" i="6" l="1"/>
  <c r="B97" i="6"/>
  <c r="E96" i="6"/>
  <c r="D96" i="6"/>
  <c r="C96" i="6"/>
  <c r="G95" i="6"/>
  <c r="H95" i="6" s="1"/>
  <c r="B96" i="5"/>
  <c r="E95" i="5"/>
  <c r="D95" i="5"/>
  <c r="C95" i="5"/>
  <c r="F95" i="5"/>
  <c r="G94" i="5"/>
  <c r="H94" i="5" s="1"/>
  <c r="G95" i="5" l="1"/>
  <c r="H95" i="5" s="1"/>
  <c r="C97" i="6"/>
  <c r="F97" i="6"/>
  <c r="B98" i="6"/>
  <c r="E97" i="6"/>
  <c r="D97" i="6"/>
  <c r="G96" i="6"/>
  <c r="H96" i="6" s="1"/>
  <c r="F96" i="5"/>
  <c r="B97" i="5"/>
  <c r="E96" i="5"/>
  <c r="D96" i="5"/>
  <c r="C96" i="5"/>
  <c r="D98" i="6" l="1"/>
  <c r="C98" i="6"/>
  <c r="F98" i="6"/>
  <c r="B99" i="6"/>
  <c r="E98" i="6"/>
  <c r="G97" i="6"/>
  <c r="H97" i="6" s="1"/>
  <c r="C97" i="5"/>
  <c r="F97" i="5"/>
  <c r="B98" i="5"/>
  <c r="E97" i="5"/>
  <c r="D97" i="5"/>
  <c r="G96" i="5"/>
  <c r="H96" i="5" s="1"/>
  <c r="B100" i="6" l="1"/>
  <c r="E99" i="6"/>
  <c r="D99" i="6"/>
  <c r="C99" i="6"/>
  <c r="F99" i="6"/>
  <c r="G98" i="6"/>
  <c r="H98" i="6" s="1"/>
  <c r="D98" i="5"/>
  <c r="C98" i="5"/>
  <c r="F98" i="5"/>
  <c r="B99" i="5"/>
  <c r="E98" i="5"/>
  <c r="G97" i="5"/>
  <c r="H97" i="5" s="1"/>
  <c r="G99" i="6" l="1"/>
  <c r="H99" i="6" s="1"/>
  <c r="F100" i="6"/>
  <c r="B101" i="6"/>
  <c r="E100" i="6"/>
  <c r="D100" i="6"/>
  <c r="C100" i="6"/>
  <c r="B100" i="5"/>
  <c r="E99" i="5"/>
  <c r="D99" i="5"/>
  <c r="C99" i="5"/>
  <c r="F99" i="5"/>
  <c r="G98" i="5"/>
  <c r="H98" i="5" s="1"/>
  <c r="G99" i="5" l="1"/>
  <c r="H99" i="5" s="1"/>
  <c r="C101" i="6"/>
  <c r="F101" i="6"/>
  <c r="B102" i="6"/>
  <c r="E101" i="6"/>
  <c r="D101" i="6"/>
  <c r="G100" i="6"/>
  <c r="H100" i="6" s="1"/>
  <c r="F100" i="5"/>
  <c r="B101" i="5"/>
  <c r="E100" i="5"/>
  <c r="D100" i="5"/>
  <c r="C100" i="5"/>
  <c r="D102" i="6" l="1"/>
  <c r="C102" i="6"/>
  <c r="F102" i="6"/>
  <c r="E102" i="6"/>
  <c r="B103" i="6"/>
  <c r="G101" i="6"/>
  <c r="H101" i="6" s="1"/>
  <c r="C101" i="5"/>
  <c r="F101" i="5"/>
  <c r="B102" i="5"/>
  <c r="E101" i="5"/>
  <c r="D101" i="5"/>
  <c r="G100" i="5"/>
  <c r="H100" i="5" s="1"/>
  <c r="G102" i="6" l="1"/>
  <c r="H102" i="6" s="1"/>
  <c r="B104" i="6"/>
  <c r="E103" i="6"/>
  <c r="D103" i="6"/>
  <c r="C103" i="6"/>
  <c r="F103" i="6"/>
  <c r="D102" i="5"/>
  <c r="C102" i="5"/>
  <c r="F102" i="5"/>
  <c r="E102" i="5"/>
  <c r="B103" i="5"/>
  <c r="G101" i="5"/>
  <c r="H101" i="5" s="1"/>
  <c r="F104" i="6" l="1"/>
  <c r="B105" i="6"/>
  <c r="E104" i="6"/>
  <c r="D104" i="6"/>
  <c r="C104" i="6"/>
  <c r="G103" i="6"/>
  <c r="H103" i="6" s="1"/>
  <c r="G102" i="5"/>
  <c r="H102" i="5" s="1"/>
  <c r="B104" i="5"/>
  <c r="E103" i="5"/>
  <c r="D103" i="5"/>
  <c r="C103" i="5"/>
  <c r="F103" i="5"/>
  <c r="C105" i="6" l="1"/>
  <c r="F105" i="6"/>
  <c r="B106" i="6"/>
  <c r="E105" i="6"/>
  <c r="D105" i="6"/>
  <c r="G104" i="6"/>
  <c r="H104" i="6" s="1"/>
  <c r="F104" i="5"/>
  <c r="B105" i="5"/>
  <c r="E104" i="5"/>
  <c r="D104" i="5"/>
  <c r="C104" i="5"/>
  <c r="G103" i="5"/>
  <c r="H103" i="5" s="1"/>
  <c r="D106" i="6" l="1"/>
  <c r="C106" i="6"/>
  <c r="F106" i="6"/>
  <c r="B107" i="6"/>
  <c r="E106" i="6"/>
  <c r="G105" i="6"/>
  <c r="H105" i="6" s="1"/>
  <c r="C105" i="5"/>
  <c r="F105" i="5"/>
  <c r="B106" i="5"/>
  <c r="E105" i="5"/>
  <c r="D105" i="5"/>
  <c r="G104" i="5"/>
  <c r="H104" i="5" s="1"/>
  <c r="B108" i="6" l="1"/>
  <c r="E107" i="6"/>
  <c r="D107" i="6"/>
  <c r="C107" i="6"/>
  <c r="F107" i="6"/>
  <c r="G106" i="6"/>
  <c r="H106" i="6" s="1"/>
  <c r="D106" i="5"/>
  <c r="C106" i="5"/>
  <c r="F106" i="5"/>
  <c r="B107" i="5"/>
  <c r="E106" i="5"/>
  <c r="G105" i="5"/>
  <c r="H105" i="5" s="1"/>
  <c r="G107" i="6" l="1"/>
  <c r="H107" i="6" s="1"/>
  <c r="F108" i="6"/>
  <c r="B109" i="6"/>
  <c r="E108" i="6"/>
  <c r="D108" i="6"/>
  <c r="C108" i="6"/>
  <c r="B108" i="5"/>
  <c r="E107" i="5"/>
  <c r="D107" i="5"/>
  <c r="C107" i="5"/>
  <c r="F107" i="5"/>
  <c r="G106" i="5"/>
  <c r="H106" i="5" s="1"/>
  <c r="G107" i="5" l="1"/>
  <c r="H107" i="5" s="1"/>
  <c r="C109" i="6"/>
  <c r="F109" i="6"/>
  <c r="B110" i="6"/>
  <c r="E109" i="6"/>
  <c r="D109" i="6"/>
  <c r="G108" i="6"/>
  <c r="H108" i="6" s="1"/>
  <c r="F108" i="5"/>
  <c r="B109" i="5"/>
  <c r="E108" i="5"/>
  <c r="D108" i="5"/>
  <c r="C108" i="5"/>
  <c r="D110" i="6" l="1"/>
  <c r="C110" i="6"/>
  <c r="F110" i="6"/>
  <c r="B111" i="6"/>
  <c r="E110" i="6"/>
  <c r="G109" i="6"/>
  <c r="H109" i="6" s="1"/>
  <c r="C109" i="5"/>
  <c r="F109" i="5"/>
  <c r="B110" i="5"/>
  <c r="E109" i="5"/>
  <c r="D109" i="5"/>
  <c r="G108" i="5"/>
  <c r="H108" i="5" s="1"/>
  <c r="B112" i="6" l="1"/>
  <c r="E111" i="6"/>
  <c r="D111" i="6"/>
  <c r="C111" i="6"/>
  <c r="F111" i="6"/>
  <c r="G110" i="6"/>
  <c r="H110" i="6" s="1"/>
  <c r="D110" i="5"/>
  <c r="C110" i="5"/>
  <c r="F110" i="5"/>
  <c r="B111" i="5"/>
  <c r="E110" i="5"/>
  <c r="G109" i="5"/>
  <c r="H109" i="5" s="1"/>
  <c r="G111" i="6" l="1"/>
  <c r="H111" i="6" s="1"/>
  <c r="F112" i="6"/>
  <c r="B113" i="6"/>
  <c r="E112" i="6"/>
  <c r="D112" i="6"/>
  <c r="C112" i="6"/>
  <c r="B112" i="5"/>
  <c r="E111" i="5"/>
  <c r="D111" i="5"/>
  <c r="C111" i="5"/>
  <c r="F111" i="5"/>
  <c r="G110" i="5"/>
  <c r="H110" i="5" s="1"/>
  <c r="G111" i="5" l="1"/>
  <c r="H111" i="5" s="1"/>
  <c r="C113" i="6"/>
  <c r="F113" i="6"/>
  <c r="B114" i="6"/>
  <c r="E113" i="6"/>
  <c r="D113" i="6"/>
  <c r="G112" i="6"/>
  <c r="H112" i="6" s="1"/>
  <c r="F112" i="5"/>
  <c r="B113" i="5"/>
  <c r="E112" i="5"/>
  <c r="D112" i="5"/>
  <c r="C112" i="5"/>
  <c r="D114" i="6" l="1"/>
  <c r="C114" i="6"/>
  <c r="F114" i="6"/>
  <c r="B115" i="6"/>
  <c r="E114" i="6"/>
  <c r="G113" i="6"/>
  <c r="H113" i="6" s="1"/>
  <c r="C113" i="5"/>
  <c r="F113" i="5"/>
  <c r="B114" i="5"/>
  <c r="E113" i="5"/>
  <c r="D113" i="5"/>
  <c r="G112" i="5"/>
  <c r="H112" i="5" s="1"/>
  <c r="B116" i="6" l="1"/>
  <c r="E115" i="6"/>
  <c r="D115" i="6"/>
  <c r="C115" i="6"/>
  <c r="F115" i="6"/>
  <c r="G114" i="6"/>
  <c r="H114" i="6" s="1"/>
  <c r="D114" i="5"/>
  <c r="C114" i="5"/>
  <c r="F114" i="5"/>
  <c r="B115" i="5"/>
  <c r="E114" i="5"/>
  <c r="G113" i="5"/>
  <c r="H113" i="5" s="1"/>
  <c r="G115" i="6" l="1"/>
  <c r="H115" i="6" s="1"/>
  <c r="F116" i="6"/>
  <c r="B117" i="6"/>
  <c r="E116" i="6"/>
  <c r="D116" i="6"/>
  <c r="C116" i="6"/>
  <c r="B116" i="5"/>
  <c r="E115" i="5"/>
  <c r="D115" i="5"/>
  <c r="C115" i="5"/>
  <c r="F115" i="5"/>
  <c r="G114" i="5"/>
  <c r="H114" i="5" s="1"/>
  <c r="G115" i="5" l="1"/>
  <c r="H115" i="5" s="1"/>
  <c r="C117" i="6"/>
  <c r="F117" i="6"/>
  <c r="B118" i="6"/>
  <c r="E117" i="6"/>
  <c r="D117" i="6"/>
  <c r="G116" i="6"/>
  <c r="H116" i="6" s="1"/>
  <c r="F116" i="5"/>
  <c r="B117" i="5"/>
  <c r="E116" i="5"/>
  <c r="D116" i="5"/>
  <c r="C116" i="5"/>
  <c r="D118" i="6" l="1"/>
  <c r="C118" i="6"/>
  <c r="F118" i="6"/>
  <c r="E118" i="6"/>
  <c r="B119" i="6"/>
  <c r="G117" i="6"/>
  <c r="H117" i="6" s="1"/>
  <c r="C117" i="5"/>
  <c r="F117" i="5"/>
  <c r="B118" i="5"/>
  <c r="E117" i="5"/>
  <c r="D117" i="5"/>
  <c r="G116" i="5"/>
  <c r="H116" i="5" s="1"/>
  <c r="G118" i="6" l="1"/>
  <c r="H118" i="6" s="1"/>
  <c r="B120" i="6"/>
  <c r="E119" i="6"/>
  <c r="D119" i="6"/>
  <c r="C119" i="6"/>
  <c r="F119" i="6"/>
  <c r="D118" i="5"/>
  <c r="C118" i="5"/>
  <c r="F118" i="5"/>
  <c r="E118" i="5"/>
  <c r="B119" i="5"/>
  <c r="G117" i="5"/>
  <c r="H117" i="5" s="1"/>
  <c r="F120" i="6" l="1"/>
  <c r="B121" i="6"/>
  <c r="E120" i="6"/>
  <c r="D120" i="6"/>
  <c r="C120" i="6"/>
  <c r="G119" i="6"/>
  <c r="H119" i="6" s="1"/>
  <c r="G118" i="5"/>
  <c r="H118" i="5" s="1"/>
  <c r="B120" i="5"/>
  <c r="E119" i="5"/>
  <c r="D119" i="5"/>
  <c r="C119" i="5"/>
  <c r="F119" i="5"/>
  <c r="C121" i="6" l="1"/>
  <c r="F121" i="6"/>
  <c r="B122" i="6"/>
  <c r="E121" i="6"/>
  <c r="D121" i="6"/>
  <c r="G120" i="6"/>
  <c r="H120" i="6" s="1"/>
  <c r="F120" i="5"/>
  <c r="B121" i="5"/>
  <c r="E120" i="5"/>
  <c r="D120" i="5"/>
  <c r="C120" i="5"/>
  <c r="G119" i="5"/>
  <c r="H119" i="5" s="1"/>
  <c r="D122" i="6" l="1"/>
  <c r="C122" i="6"/>
  <c r="F122" i="6"/>
  <c r="B123" i="6"/>
  <c r="E122" i="6"/>
  <c r="G121" i="6"/>
  <c r="H121" i="6" s="1"/>
  <c r="C121" i="5"/>
  <c r="F121" i="5"/>
  <c r="B122" i="5"/>
  <c r="E121" i="5"/>
  <c r="D121" i="5"/>
  <c r="G120" i="5"/>
  <c r="H120" i="5" s="1"/>
  <c r="G122" i="6" l="1"/>
  <c r="H122" i="6" s="1"/>
  <c r="B124" i="6"/>
  <c r="E123" i="6"/>
  <c r="D123" i="6"/>
  <c r="C123" i="6"/>
  <c r="F123" i="6"/>
  <c r="D122" i="5"/>
  <c r="C122" i="5"/>
  <c r="F122" i="5"/>
  <c r="B123" i="5"/>
  <c r="E122" i="5"/>
  <c r="G121" i="5"/>
  <c r="H121" i="5" s="1"/>
  <c r="G123" i="6" l="1"/>
  <c r="H123" i="6" s="1"/>
  <c r="F124" i="6"/>
  <c r="B125" i="6"/>
  <c r="E124" i="6"/>
  <c r="D124" i="6"/>
  <c r="C124" i="6"/>
  <c r="B124" i="5"/>
  <c r="E123" i="5"/>
  <c r="D123" i="5"/>
  <c r="C123" i="5"/>
  <c r="F123" i="5"/>
  <c r="G122" i="5"/>
  <c r="H122" i="5" s="1"/>
  <c r="G123" i="5" l="1"/>
  <c r="H123" i="5" s="1"/>
  <c r="C125" i="6"/>
  <c r="F125" i="6"/>
  <c r="E125" i="6"/>
  <c r="D125" i="6"/>
  <c r="G124" i="6"/>
  <c r="H124" i="6" s="1"/>
  <c r="F124" i="5"/>
  <c r="B125" i="5"/>
  <c r="E124" i="5"/>
  <c r="D124" i="5"/>
  <c r="C124" i="5"/>
  <c r="G125" i="6" l="1"/>
  <c r="J26" i="6" s="1"/>
  <c r="C125" i="5"/>
  <c r="F125" i="5"/>
  <c r="E125" i="5"/>
  <c r="D125" i="5"/>
  <c r="G124" i="5"/>
  <c r="H124" i="5" s="1"/>
  <c r="H125" i="6" l="1"/>
  <c r="J27" i="6"/>
  <c r="L26" i="6" s="1"/>
  <c r="G125" i="5"/>
  <c r="J26" i="5" s="1"/>
  <c r="L28" i="6" l="1"/>
  <c r="K28" i="6"/>
  <c r="L27" i="6"/>
  <c r="H125" i="5"/>
  <c r="J27" i="5"/>
  <c r="L26" i="5" s="1"/>
  <c r="K29" i="6" l="1"/>
  <c r="L29" i="6"/>
  <c r="L28" i="5"/>
  <c r="K28" i="5"/>
  <c r="L27" i="5"/>
  <c r="L36" i="6" l="1"/>
  <c r="L35" i="6"/>
  <c r="I44" i="6"/>
  <c r="J44" i="6"/>
  <c r="K35" i="6"/>
  <c r="K36" i="6"/>
  <c r="L29" i="5"/>
  <c r="K29" i="5"/>
  <c r="M36" i="6" l="1"/>
  <c r="L37" i="6"/>
  <c r="K37" i="6"/>
  <c r="M35" i="6"/>
  <c r="K34" i="6"/>
  <c r="J35" i="6"/>
  <c r="L44" i="5"/>
  <c r="N44" i="5"/>
  <c r="K35" i="5"/>
  <c r="K36" i="5"/>
  <c r="L35" i="5"/>
  <c r="L36" i="5"/>
  <c r="J38" i="6" l="1"/>
  <c r="N34" i="6"/>
  <c r="M44" i="6"/>
  <c r="J36" i="6"/>
  <c r="N44" i="6" s="1"/>
  <c r="L34" i="6"/>
  <c r="L44" i="6" s="1"/>
  <c r="K44" i="6"/>
  <c r="L37" i="5"/>
  <c r="K37" i="5"/>
  <c r="M35" i="5"/>
  <c r="M36" i="5"/>
  <c r="K34" i="5"/>
  <c r="J35" i="5"/>
  <c r="N37" i="6" l="1"/>
  <c r="N38" i="6"/>
  <c r="M46" i="6" s="1"/>
  <c r="J38" i="5"/>
  <c r="N34" i="5"/>
  <c r="I44" i="5"/>
  <c r="J36" i="5"/>
  <c r="J44" i="5" s="1"/>
  <c r="L34" i="5"/>
  <c r="M44" i="5" s="1"/>
  <c r="K44" i="5"/>
  <c r="N37" i="5" l="1"/>
  <c r="N38" i="5"/>
  <c r="M46" i="5" s="1"/>
</calcChain>
</file>

<file path=xl/sharedStrings.xml><?xml version="1.0" encoding="utf-8"?>
<sst xmlns="http://schemas.openxmlformats.org/spreadsheetml/2006/main" count="112" uniqueCount="71">
  <si>
    <t>Графическое решение игры  2 × n</t>
  </si>
  <si>
    <t>maxmin:</t>
  </si>
  <si>
    <t>Матрица игры</t>
  </si>
  <si>
    <t>min</t>
  </si>
  <si>
    <t>Смеш. страт. Игрока 1</t>
  </si>
  <si>
    <t>max</t>
  </si>
  <si>
    <t xml:space="preserve">minmax: </t>
  </si>
  <si>
    <t>Результаты в чистых стратегиях</t>
  </si>
  <si>
    <t xml:space="preserve">Верхняя цена игры: </t>
  </si>
  <si>
    <t xml:space="preserve">Цена игры: </t>
  </si>
  <si>
    <t xml:space="preserve">Нижняя цена игры: </t>
  </si>
  <si>
    <t xml:space="preserve">Седловая точка: </t>
  </si>
  <si>
    <t>Стратегия Первого игрока: строка номер</t>
  </si>
  <si>
    <t>Стратегия Второго игрока: столбец номер</t>
  </si>
  <si>
    <t>Цена игры</t>
  </si>
  <si>
    <t xml:space="preserve">Число шагов разбиения вероятности p: </t>
  </si>
  <si>
    <t>№</t>
  </si>
  <si>
    <t>Вер-сть p</t>
  </si>
  <si>
    <t>maxmin =</t>
  </si>
  <si>
    <t>p =</t>
  </si>
  <si>
    <t>Позиция:</t>
  </si>
  <si>
    <t xml:space="preserve">1-p = </t>
  </si>
  <si>
    <t>Уточненные ответы</t>
  </si>
  <si>
    <t>Для Игрока 2:</t>
  </si>
  <si>
    <t>q</t>
  </si>
  <si>
    <t>1-q</t>
  </si>
  <si>
    <t>maxmin</t>
  </si>
  <si>
    <t>q1</t>
  </si>
  <si>
    <t>q2</t>
  </si>
  <si>
    <t>q3</t>
  </si>
  <si>
    <t>q4</t>
  </si>
  <si>
    <t>p            q</t>
  </si>
  <si>
    <t>p</t>
  </si>
  <si>
    <t>Для Игрока 1:</t>
  </si>
  <si>
    <t>1-p</t>
  </si>
  <si>
    <t>p1</t>
  </si>
  <si>
    <t>p2</t>
  </si>
  <si>
    <t>Седл. точка:</t>
  </si>
  <si>
    <t>minmax</t>
  </si>
  <si>
    <t>Цена игры:</t>
  </si>
  <si>
    <t>Активные стратегии:</t>
  </si>
  <si>
    <t>Уточненные расчеты</t>
  </si>
  <si>
    <t xml:space="preserve">По порядку: </t>
  </si>
  <si>
    <t>№ огиб. страт.</t>
  </si>
  <si>
    <t>Номера стратегий 2-го игрока</t>
  </si>
  <si>
    <t>Смешанные стратегии игроков:</t>
  </si>
  <si>
    <t>Активная подматрица 2х2 исходной матрицы</t>
  </si>
  <si>
    <t>Приближенный ответ для Игрока 1</t>
  </si>
  <si>
    <t>Графическое решение игры  m × 2</t>
  </si>
  <si>
    <t>Матрица игры трансп.</t>
  </si>
  <si>
    <t>Смеш. страт. Игрока 2</t>
  </si>
  <si>
    <t>1 - q</t>
  </si>
  <si>
    <t>Стратегия Первого игрока: столбец транспонир. матрицы номер</t>
  </si>
  <si>
    <t>Стратегия Второго игрока: строка транспонир. матрицы номер</t>
  </si>
  <si>
    <t xml:space="preserve">Число шагов разбиения вероятности q: </t>
  </si>
  <si>
    <t>Вер-сть q</t>
  </si>
  <si>
    <t>minmax =</t>
  </si>
  <si>
    <t>q =</t>
  </si>
  <si>
    <t xml:space="preserve">1-q = </t>
  </si>
  <si>
    <t>p3</t>
  </si>
  <si>
    <t>p4</t>
  </si>
  <si>
    <t>Номера стратегий 1-го игрока</t>
  </si>
  <si>
    <t>Приближенный ответ для Игрока 2:</t>
  </si>
  <si>
    <t>Активная подматрица 2х2 исходной транспонир. матрицы</t>
  </si>
  <si>
    <t>Нижн. огиб.</t>
  </si>
  <si>
    <t>Верх. огиб.</t>
  </si>
  <si>
    <r>
      <t>p</t>
    </r>
    <r>
      <rPr>
        <vertAlign val="subscript"/>
        <sz val="10"/>
        <rFont val="Segoe UI"/>
        <family val="2"/>
        <charset val="204"/>
      </rPr>
      <t>1</t>
    </r>
    <r>
      <rPr>
        <sz val="10"/>
        <rFont val="Segoe UI"/>
        <family val="2"/>
        <charset val="204"/>
      </rPr>
      <t xml:space="preserve"> = p</t>
    </r>
  </si>
  <si>
    <r>
      <t>p</t>
    </r>
    <r>
      <rPr>
        <vertAlign val="subscript"/>
        <sz val="10"/>
        <rFont val="Segoe UI"/>
        <family val="2"/>
        <charset val="204"/>
      </rPr>
      <t>2</t>
    </r>
    <r>
      <rPr>
        <sz val="10"/>
        <rFont val="Segoe UI"/>
        <family val="2"/>
        <charset val="204"/>
      </rPr>
      <t xml:space="preserve"> = 1 - p</t>
    </r>
  </si>
  <si>
    <t>Если седловая точка есть, то формируем решение в чистых стратегиях</t>
  </si>
  <si>
    <r>
      <rPr>
        <sz val="13"/>
        <rFont val="Segoe UI"/>
        <family val="2"/>
        <charset val="204"/>
      </rPr>
      <t>Если седловой точки нет</t>
    </r>
    <r>
      <rPr>
        <sz val="12"/>
        <rFont val="Segoe UI"/>
        <family val="2"/>
        <charset val="204"/>
      </rPr>
      <t>, то ищем решение в смешанных стратегиях</t>
    </r>
  </si>
  <si>
    <t>q \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</si>
</sst>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&quot; &quot;???/???"/>
  </numFmts>
  <fonts count="7" x14ac:knownFonts="1">
    <font>
      <sz val="10"/>
      <name val="Arial Cyr"/>
      <charset val="204"/>
    </font>
    <font>
      <sz val="10"/>
      <name val="Segoe UI"/>
      <family val="2"/>
      <charset val="204"/>
    </font>
    <font>
      <vertAlign val="subscript"/>
      <sz val="10"/>
      <name val="Segoe UI"/>
      <family val="2"/>
      <charset val="204"/>
    </font>
    <font>
      <sz val="11"/>
      <name val="Segoe UI"/>
      <family val="2"/>
      <charset val="204"/>
    </font>
    <font>
      <sz val="12"/>
      <name val="Segoe UI"/>
      <family val="2"/>
      <charset val="204"/>
    </font>
    <font>
      <sz val="13"/>
      <name val="Segoe UI"/>
      <family val="2"/>
      <charset val="204"/>
    </font>
    <font>
      <sz val="16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9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165" fontId="3" fillId="0" borderId="1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6" fontId="1" fillId="0" borderId="16" xfId="0" applyNumberFormat="1" applyFont="1" applyFill="1" applyBorder="1" applyAlignment="1">
      <alignment horizontal="center" vertical="center"/>
    </xf>
    <xf numFmtId="166" fontId="1" fillId="0" borderId="15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166" fontId="1" fillId="0" borderId="21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66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166" fontId="3" fillId="0" borderId="15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16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2" fontId="1" fillId="0" borderId="23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1" fillId="0" borderId="14" xfId="0" applyFont="1" applyFill="1" applyBorder="1" applyAlignment="1">
      <alignment horizontal="right" vertical="center" wrapText="1"/>
    </xf>
    <xf numFmtId="0" fontId="1" fillId="0" borderId="16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1" fontId="1" fillId="0" borderId="15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Continuous" vertical="center"/>
    </xf>
    <xf numFmtId="0" fontId="3" fillId="0" borderId="1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right" vertical="center"/>
    </xf>
    <xf numFmtId="2" fontId="1" fillId="0" borderId="16" xfId="0" applyNumberFormat="1" applyFont="1" applyFill="1" applyBorder="1" applyAlignment="1">
      <alignment horizontal="left" vertical="center"/>
    </xf>
    <xf numFmtId="165" fontId="1" fillId="0" borderId="15" xfId="0" applyNumberFormat="1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18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right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b val="0"/>
        <i val="0"/>
        <color rgb="FFFF0000"/>
      </font>
      <fill>
        <patternFill>
          <bgColor theme="4" tint="0.39994506668294322"/>
        </patternFill>
      </fill>
    </dxf>
    <dxf>
      <font>
        <b val="0"/>
        <i val="0"/>
        <color rgb="FFFF0000"/>
      </font>
      <fill>
        <patternFill>
          <bgColor theme="4" tint="0.39994506668294322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  <fill>
        <patternFill>
          <bgColor theme="4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  <fill>
        <patternFill>
          <bgColor theme="4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33C0C"/>
      <color rgb="FF955E0D"/>
      <color rgb="FFB16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 решения  игры</a:t>
            </a:r>
          </a:p>
        </c:rich>
      </c:tx>
      <c:layout>
        <c:manualLayout>
          <c:xMode val="edge"/>
          <c:yMode val="edge"/>
          <c:x val="0.1320387427986596"/>
          <c:y val="5.2941290233457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582626200851111E-2"/>
          <c:y val="0.15490225739556027"/>
          <c:w val="0.87572815533980586"/>
          <c:h val="0.74509946595332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2xn'!$C$24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2xn'!$B$25:$B$125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2xn'!$C$25:$C$125</c:f>
              <c:numCache>
                <c:formatCode>0.000</c:formatCode>
                <c:ptCount val="101"/>
                <c:pt idx="0">
                  <c:v>2</c:v>
                </c:pt>
                <c:pt idx="1">
                  <c:v>1.99</c:v>
                </c:pt>
                <c:pt idx="2">
                  <c:v>1.98</c:v>
                </c:pt>
                <c:pt idx="3">
                  <c:v>1.97</c:v>
                </c:pt>
                <c:pt idx="4">
                  <c:v>1.96</c:v>
                </c:pt>
                <c:pt idx="5">
                  <c:v>1.95</c:v>
                </c:pt>
                <c:pt idx="6">
                  <c:v>1.94</c:v>
                </c:pt>
                <c:pt idx="7">
                  <c:v>1.93</c:v>
                </c:pt>
                <c:pt idx="8">
                  <c:v>1.9200000000000002</c:v>
                </c:pt>
                <c:pt idx="9">
                  <c:v>1.9100000000000001</c:v>
                </c:pt>
                <c:pt idx="10">
                  <c:v>1.9000000000000001</c:v>
                </c:pt>
                <c:pt idx="11">
                  <c:v>1.8900000000000001</c:v>
                </c:pt>
                <c:pt idx="12">
                  <c:v>1.88</c:v>
                </c:pt>
                <c:pt idx="13">
                  <c:v>1.8699999999999999</c:v>
                </c:pt>
                <c:pt idx="14">
                  <c:v>1.8599999999999999</c:v>
                </c:pt>
                <c:pt idx="15">
                  <c:v>1.8499999999999999</c:v>
                </c:pt>
                <c:pt idx="16">
                  <c:v>1.8399999999999999</c:v>
                </c:pt>
                <c:pt idx="17">
                  <c:v>1.8299999999999998</c:v>
                </c:pt>
                <c:pt idx="18">
                  <c:v>1.8199999999999998</c:v>
                </c:pt>
                <c:pt idx="19">
                  <c:v>1.8099999999999998</c:v>
                </c:pt>
                <c:pt idx="20">
                  <c:v>1.7999999999999998</c:v>
                </c:pt>
                <c:pt idx="21">
                  <c:v>1.7899999999999998</c:v>
                </c:pt>
                <c:pt idx="22">
                  <c:v>1.7799999999999998</c:v>
                </c:pt>
                <c:pt idx="23">
                  <c:v>1.7699999999999998</c:v>
                </c:pt>
                <c:pt idx="24">
                  <c:v>1.7599999999999998</c:v>
                </c:pt>
                <c:pt idx="25">
                  <c:v>1.75</c:v>
                </c:pt>
                <c:pt idx="26">
                  <c:v>1.74</c:v>
                </c:pt>
                <c:pt idx="27">
                  <c:v>1.73</c:v>
                </c:pt>
                <c:pt idx="28">
                  <c:v>1.72</c:v>
                </c:pt>
                <c:pt idx="29">
                  <c:v>1.71</c:v>
                </c:pt>
                <c:pt idx="30">
                  <c:v>1.7</c:v>
                </c:pt>
                <c:pt idx="31">
                  <c:v>1.69</c:v>
                </c:pt>
                <c:pt idx="32">
                  <c:v>1.68</c:v>
                </c:pt>
                <c:pt idx="33">
                  <c:v>1.67</c:v>
                </c:pt>
                <c:pt idx="34">
                  <c:v>1.66</c:v>
                </c:pt>
                <c:pt idx="35">
                  <c:v>1.65</c:v>
                </c:pt>
                <c:pt idx="36">
                  <c:v>1.64</c:v>
                </c:pt>
                <c:pt idx="37">
                  <c:v>1.63</c:v>
                </c:pt>
                <c:pt idx="38">
                  <c:v>1.6199999999999999</c:v>
                </c:pt>
                <c:pt idx="39">
                  <c:v>1.6099999999999999</c:v>
                </c:pt>
                <c:pt idx="40">
                  <c:v>1.5999999999999999</c:v>
                </c:pt>
                <c:pt idx="41">
                  <c:v>1.5899999999999999</c:v>
                </c:pt>
                <c:pt idx="42">
                  <c:v>1.5799999999999998</c:v>
                </c:pt>
                <c:pt idx="43">
                  <c:v>1.5699999999999998</c:v>
                </c:pt>
                <c:pt idx="44">
                  <c:v>1.5599999999999998</c:v>
                </c:pt>
                <c:pt idx="45">
                  <c:v>1.5499999999999998</c:v>
                </c:pt>
                <c:pt idx="46">
                  <c:v>1.5399999999999998</c:v>
                </c:pt>
                <c:pt idx="47">
                  <c:v>1.5299999999999998</c:v>
                </c:pt>
                <c:pt idx="48">
                  <c:v>1.5199999999999998</c:v>
                </c:pt>
                <c:pt idx="49">
                  <c:v>1.5099999999999998</c:v>
                </c:pt>
                <c:pt idx="50">
                  <c:v>1.4999999999999998</c:v>
                </c:pt>
                <c:pt idx="51">
                  <c:v>1.4899999999999998</c:v>
                </c:pt>
                <c:pt idx="52">
                  <c:v>1.4799999999999998</c:v>
                </c:pt>
                <c:pt idx="53">
                  <c:v>1.4699999999999998</c:v>
                </c:pt>
                <c:pt idx="54">
                  <c:v>1.4599999999999997</c:v>
                </c:pt>
                <c:pt idx="55">
                  <c:v>1.4499999999999997</c:v>
                </c:pt>
                <c:pt idx="56">
                  <c:v>1.4399999999999997</c:v>
                </c:pt>
                <c:pt idx="57">
                  <c:v>1.4299999999999997</c:v>
                </c:pt>
                <c:pt idx="58">
                  <c:v>1.4199999999999997</c:v>
                </c:pt>
                <c:pt idx="59">
                  <c:v>1.4099999999999997</c:v>
                </c:pt>
                <c:pt idx="60">
                  <c:v>1.3999999999999997</c:v>
                </c:pt>
                <c:pt idx="61">
                  <c:v>1.3899999999999997</c:v>
                </c:pt>
                <c:pt idx="62">
                  <c:v>1.3799999999999997</c:v>
                </c:pt>
                <c:pt idx="63">
                  <c:v>1.3699999999999997</c:v>
                </c:pt>
                <c:pt idx="64">
                  <c:v>1.3599999999999997</c:v>
                </c:pt>
                <c:pt idx="65">
                  <c:v>1.3499999999999996</c:v>
                </c:pt>
                <c:pt idx="66">
                  <c:v>1.3399999999999996</c:v>
                </c:pt>
                <c:pt idx="67">
                  <c:v>1.3299999999999996</c:v>
                </c:pt>
                <c:pt idx="68">
                  <c:v>1.3199999999999996</c:v>
                </c:pt>
                <c:pt idx="69">
                  <c:v>1.3099999999999996</c:v>
                </c:pt>
                <c:pt idx="70">
                  <c:v>1.2999999999999996</c:v>
                </c:pt>
                <c:pt idx="71">
                  <c:v>1.2899999999999996</c:v>
                </c:pt>
                <c:pt idx="72">
                  <c:v>1.2799999999999996</c:v>
                </c:pt>
                <c:pt idx="73">
                  <c:v>1.2699999999999996</c:v>
                </c:pt>
                <c:pt idx="74">
                  <c:v>1.2599999999999996</c:v>
                </c:pt>
                <c:pt idx="75">
                  <c:v>1.2499999999999996</c:v>
                </c:pt>
                <c:pt idx="76">
                  <c:v>1.2399999999999995</c:v>
                </c:pt>
                <c:pt idx="77">
                  <c:v>1.2299999999999995</c:v>
                </c:pt>
                <c:pt idx="78">
                  <c:v>1.2199999999999995</c:v>
                </c:pt>
                <c:pt idx="79">
                  <c:v>1.2099999999999995</c:v>
                </c:pt>
                <c:pt idx="80">
                  <c:v>1.1999999999999995</c:v>
                </c:pt>
                <c:pt idx="81">
                  <c:v>1.1899999999999995</c:v>
                </c:pt>
                <c:pt idx="82">
                  <c:v>1.1799999999999995</c:v>
                </c:pt>
                <c:pt idx="83">
                  <c:v>1.1699999999999995</c:v>
                </c:pt>
                <c:pt idx="84">
                  <c:v>1.1599999999999995</c:v>
                </c:pt>
                <c:pt idx="85">
                  <c:v>1.1499999999999995</c:v>
                </c:pt>
                <c:pt idx="86">
                  <c:v>1.1399999999999995</c:v>
                </c:pt>
                <c:pt idx="87">
                  <c:v>1.1299999999999994</c:v>
                </c:pt>
                <c:pt idx="88">
                  <c:v>1.1199999999999994</c:v>
                </c:pt>
                <c:pt idx="89">
                  <c:v>1.1099999999999994</c:v>
                </c:pt>
                <c:pt idx="90">
                  <c:v>1.0999999999999994</c:v>
                </c:pt>
                <c:pt idx="91">
                  <c:v>1.0899999999999994</c:v>
                </c:pt>
                <c:pt idx="92">
                  <c:v>1.0799999999999994</c:v>
                </c:pt>
                <c:pt idx="93">
                  <c:v>1.0699999999999994</c:v>
                </c:pt>
                <c:pt idx="94">
                  <c:v>1.0599999999999994</c:v>
                </c:pt>
                <c:pt idx="95">
                  <c:v>1.0499999999999994</c:v>
                </c:pt>
                <c:pt idx="96">
                  <c:v>1.0399999999999994</c:v>
                </c:pt>
                <c:pt idx="97">
                  <c:v>1.0299999999999994</c:v>
                </c:pt>
                <c:pt idx="98">
                  <c:v>1.0199999999999994</c:v>
                </c:pt>
                <c:pt idx="99">
                  <c:v>1.0099999999999993</c:v>
                </c:pt>
                <c:pt idx="100">
                  <c:v>0.99999999999999933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F27-8E18-F76689489F37}"/>
            </c:ext>
          </c:extLst>
        </c:ser>
        <c:ser>
          <c:idx val="1"/>
          <c:order val="1"/>
          <c:tx>
            <c:strRef>
              <c:f>'Граф. реш. 2xn'!$D$24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2xn'!$B$25:$B$125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2xn'!$D$25:$D$125</c:f>
              <c:numCache>
                <c:formatCode>0.000</c:formatCode>
                <c:ptCount val="101"/>
                <c:pt idx="0">
                  <c:v>3</c:v>
                </c:pt>
                <c:pt idx="1">
                  <c:v>2.9699999999999998</c:v>
                </c:pt>
                <c:pt idx="2">
                  <c:v>2.94</c:v>
                </c:pt>
                <c:pt idx="3">
                  <c:v>2.91</c:v>
                </c:pt>
                <c:pt idx="4">
                  <c:v>2.88</c:v>
                </c:pt>
                <c:pt idx="5">
                  <c:v>2.8499999999999996</c:v>
                </c:pt>
                <c:pt idx="6">
                  <c:v>2.82</c:v>
                </c:pt>
                <c:pt idx="7">
                  <c:v>2.79</c:v>
                </c:pt>
                <c:pt idx="8">
                  <c:v>2.7600000000000002</c:v>
                </c:pt>
                <c:pt idx="9">
                  <c:v>2.73</c:v>
                </c:pt>
                <c:pt idx="10">
                  <c:v>2.7</c:v>
                </c:pt>
                <c:pt idx="11">
                  <c:v>2.67</c:v>
                </c:pt>
                <c:pt idx="12">
                  <c:v>2.64</c:v>
                </c:pt>
                <c:pt idx="13">
                  <c:v>2.61</c:v>
                </c:pt>
                <c:pt idx="14">
                  <c:v>2.58</c:v>
                </c:pt>
                <c:pt idx="15">
                  <c:v>2.5499999999999998</c:v>
                </c:pt>
                <c:pt idx="16">
                  <c:v>2.52</c:v>
                </c:pt>
                <c:pt idx="17">
                  <c:v>2.4899999999999998</c:v>
                </c:pt>
                <c:pt idx="18">
                  <c:v>2.46</c:v>
                </c:pt>
                <c:pt idx="19">
                  <c:v>2.4299999999999997</c:v>
                </c:pt>
                <c:pt idx="20">
                  <c:v>2.4</c:v>
                </c:pt>
                <c:pt idx="21">
                  <c:v>2.3699999999999997</c:v>
                </c:pt>
                <c:pt idx="22">
                  <c:v>2.34</c:v>
                </c:pt>
                <c:pt idx="23">
                  <c:v>2.3099999999999996</c:v>
                </c:pt>
                <c:pt idx="24">
                  <c:v>2.2799999999999998</c:v>
                </c:pt>
                <c:pt idx="25">
                  <c:v>2.25</c:v>
                </c:pt>
                <c:pt idx="26">
                  <c:v>2.2199999999999998</c:v>
                </c:pt>
                <c:pt idx="27">
                  <c:v>2.19</c:v>
                </c:pt>
                <c:pt idx="28">
                  <c:v>2.16</c:v>
                </c:pt>
                <c:pt idx="29">
                  <c:v>2.13</c:v>
                </c:pt>
                <c:pt idx="30">
                  <c:v>2.0999999999999996</c:v>
                </c:pt>
                <c:pt idx="31">
                  <c:v>2.0699999999999998</c:v>
                </c:pt>
                <c:pt idx="32">
                  <c:v>2.04</c:v>
                </c:pt>
                <c:pt idx="33">
                  <c:v>2.0099999999999998</c:v>
                </c:pt>
                <c:pt idx="34">
                  <c:v>1.9799999999999998</c:v>
                </c:pt>
                <c:pt idx="35">
                  <c:v>1.9499999999999997</c:v>
                </c:pt>
                <c:pt idx="36">
                  <c:v>1.9199999999999997</c:v>
                </c:pt>
                <c:pt idx="37">
                  <c:v>1.8899999999999997</c:v>
                </c:pt>
                <c:pt idx="38">
                  <c:v>1.8599999999999997</c:v>
                </c:pt>
                <c:pt idx="39">
                  <c:v>1.8299999999999996</c:v>
                </c:pt>
                <c:pt idx="40">
                  <c:v>1.7999999999999996</c:v>
                </c:pt>
                <c:pt idx="41">
                  <c:v>1.7699999999999996</c:v>
                </c:pt>
                <c:pt idx="42">
                  <c:v>1.7399999999999995</c:v>
                </c:pt>
                <c:pt idx="43">
                  <c:v>1.7099999999999995</c:v>
                </c:pt>
                <c:pt idx="44">
                  <c:v>1.6799999999999995</c:v>
                </c:pt>
                <c:pt idx="45">
                  <c:v>1.6499999999999995</c:v>
                </c:pt>
                <c:pt idx="46">
                  <c:v>1.6199999999999994</c:v>
                </c:pt>
                <c:pt idx="47">
                  <c:v>1.5899999999999994</c:v>
                </c:pt>
                <c:pt idx="48">
                  <c:v>1.5599999999999994</c:v>
                </c:pt>
                <c:pt idx="49">
                  <c:v>1.5299999999999994</c:v>
                </c:pt>
                <c:pt idx="50">
                  <c:v>1.4999999999999993</c:v>
                </c:pt>
                <c:pt idx="51">
                  <c:v>1.4699999999999993</c:v>
                </c:pt>
                <c:pt idx="52">
                  <c:v>1.4399999999999993</c:v>
                </c:pt>
                <c:pt idx="53">
                  <c:v>1.4099999999999993</c:v>
                </c:pt>
                <c:pt idx="54">
                  <c:v>1.3799999999999992</c:v>
                </c:pt>
                <c:pt idx="55">
                  <c:v>1.3499999999999992</c:v>
                </c:pt>
                <c:pt idx="56">
                  <c:v>1.3199999999999992</c:v>
                </c:pt>
                <c:pt idx="57">
                  <c:v>1.2899999999999991</c:v>
                </c:pt>
                <c:pt idx="58">
                  <c:v>1.2599999999999991</c:v>
                </c:pt>
                <c:pt idx="59">
                  <c:v>1.2299999999999991</c:v>
                </c:pt>
                <c:pt idx="60">
                  <c:v>1.1999999999999991</c:v>
                </c:pt>
                <c:pt idx="61">
                  <c:v>1.169999999999999</c:v>
                </c:pt>
                <c:pt idx="62">
                  <c:v>1.139999999999999</c:v>
                </c:pt>
                <c:pt idx="63">
                  <c:v>1.109999999999999</c:v>
                </c:pt>
                <c:pt idx="64">
                  <c:v>1.079999999999999</c:v>
                </c:pt>
                <c:pt idx="65">
                  <c:v>1.0499999999999989</c:v>
                </c:pt>
                <c:pt idx="66">
                  <c:v>1.0199999999999989</c:v>
                </c:pt>
                <c:pt idx="67">
                  <c:v>0.98999999999999888</c:v>
                </c:pt>
                <c:pt idx="68">
                  <c:v>0.95999999999999885</c:v>
                </c:pt>
                <c:pt idx="69">
                  <c:v>0.92999999999999883</c:v>
                </c:pt>
                <c:pt idx="70">
                  <c:v>0.8999999999999988</c:v>
                </c:pt>
                <c:pt idx="71">
                  <c:v>0.86999999999999877</c:v>
                </c:pt>
                <c:pt idx="72">
                  <c:v>0.83999999999999875</c:v>
                </c:pt>
                <c:pt idx="73">
                  <c:v>0.80999999999999872</c:v>
                </c:pt>
                <c:pt idx="74">
                  <c:v>0.77999999999999869</c:v>
                </c:pt>
                <c:pt idx="75">
                  <c:v>0.74999999999999867</c:v>
                </c:pt>
                <c:pt idx="76">
                  <c:v>0.71999999999999864</c:v>
                </c:pt>
                <c:pt idx="77">
                  <c:v>0.68999999999999861</c:v>
                </c:pt>
                <c:pt idx="78">
                  <c:v>0.65999999999999859</c:v>
                </c:pt>
                <c:pt idx="79">
                  <c:v>0.62999999999999856</c:v>
                </c:pt>
                <c:pt idx="80">
                  <c:v>0.59999999999999853</c:v>
                </c:pt>
                <c:pt idx="81">
                  <c:v>0.56999999999999851</c:v>
                </c:pt>
                <c:pt idx="82">
                  <c:v>0.53999999999999848</c:v>
                </c:pt>
                <c:pt idx="83">
                  <c:v>0.50999999999999845</c:v>
                </c:pt>
                <c:pt idx="84">
                  <c:v>0.47999999999999843</c:v>
                </c:pt>
                <c:pt idx="85">
                  <c:v>0.4499999999999984</c:v>
                </c:pt>
                <c:pt idx="86">
                  <c:v>0.41999999999999837</c:v>
                </c:pt>
                <c:pt idx="87">
                  <c:v>0.38999999999999835</c:v>
                </c:pt>
                <c:pt idx="88">
                  <c:v>0.35999999999999832</c:v>
                </c:pt>
                <c:pt idx="89">
                  <c:v>0.32999999999999829</c:v>
                </c:pt>
                <c:pt idx="90">
                  <c:v>0.29999999999999827</c:v>
                </c:pt>
                <c:pt idx="91">
                  <c:v>0.26999999999999824</c:v>
                </c:pt>
                <c:pt idx="92">
                  <c:v>0.23999999999999821</c:v>
                </c:pt>
                <c:pt idx="93">
                  <c:v>0.20999999999999819</c:v>
                </c:pt>
                <c:pt idx="94">
                  <c:v>0.17999999999999816</c:v>
                </c:pt>
                <c:pt idx="95">
                  <c:v>0.14999999999999813</c:v>
                </c:pt>
                <c:pt idx="96">
                  <c:v>0.11999999999999811</c:v>
                </c:pt>
                <c:pt idx="97">
                  <c:v>8.9999999999998082E-2</c:v>
                </c:pt>
                <c:pt idx="98">
                  <c:v>5.9999999999998055E-2</c:v>
                </c:pt>
                <c:pt idx="99">
                  <c:v>2.9999999999998028E-2</c:v>
                </c:pt>
                <c:pt idx="100">
                  <c:v>-1.9984014443252818E-15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F27-8E18-F76689489F37}"/>
            </c:ext>
          </c:extLst>
        </c:ser>
        <c:ser>
          <c:idx val="2"/>
          <c:order val="2"/>
          <c:tx>
            <c:strRef>
              <c:f>'Граф. реш. 2xn'!$E$24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2xn'!$B$25:$B$125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2xn'!$E$25:$E$125</c:f>
              <c:numCache>
                <c:formatCode>0.000</c:formatCode>
                <c:ptCount val="101"/>
                <c:pt idx="0">
                  <c:v>1.2</c:v>
                </c:pt>
                <c:pt idx="1">
                  <c:v>1.212</c:v>
                </c:pt>
                <c:pt idx="2">
                  <c:v>1.224</c:v>
                </c:pt>
                <c:pt idx="3">
                  <c:v>1.236</c:v>
                </c:pt>
                <c:pt idx="4">
                  <c:v>1.248</c:v>
                </c:pt>
                <c:pt idx="5">
                  <c:v>1.2599999999999998</c:v>
                </c:pt>
                <c:pt idx="6">
                  <c:v>1.2719999999999998</c:v>
                </c:pt>
                <c:pt idx="7">
                  <c:v>1.2839999999999998</c:v>
                </c:pt>
                <c:pt idx="8">
                  <c:v>1.296</c:v>
                </c:pt>
                <c:pt idx="9">
                  <c:v>1.3080000000000001</c:v>
                </c:pt>
                <c:pt idx="10">
                  <c:v>1.32</c:v>
                </c:pt>
                <c:pt idx="11">
                  <c:v>1.3320000000000001</c:v>
                </c:pt>
                <c:pt idx="12">
                  <c:v>1.3439999999999999</c:v>
                </c:pt>
                <c:pt idx="13">
                  <c:v>1.3559999999999999</c:v>
                </c:pt>
                <c:pt idx="14">
                  <c:v>1.3679999999999999</c:v>
                </c:pt>
                <c:pt idx="15">
                  <c:v>1.38</c:v>
                </c:pt>
                <c:pt idx="16">
                  <c:v>1.3919999999999999</c:v>
                </c:pt>
                <c:pt idx="17">
                  <c:v>1.4039999999999999</c:v>
                </c:pt>
                <c:pt idx="18">
                  <c:v>1.4159999999999999</c:v>
                </c:pt>
                <c:pt idx="19">
                  <c:v>1.4279999999999999</c:v>
                </c:pt>
                <c:pt idx="20">
                  <c:v>1.44</c:v>
                </c:pt>
                <c:pt idx="21">
                  <c:v>1.452</c:v>
                </c:pt>
                <c:pt idx="22">
                  <c:v>1.464</c:v>
                </c:pt>
                <c:pt idx="23">
                  <c:v>1.476</c:v>
                </c:pt>
                <c:pt idx="24">
                  <c:v>1.488</c:v>
                </c:pt>
                <c:pt idx="25">
                  <c:v>1.5</c:v>
                </c:pt>
                <c:pt idx="26">
                  <c:v>1.512</c:v>
                </c:pt>
                <c:pt idx="27">
                  <c:v>1.524</c:v>
                </c:pt>
                <c:pt idx="28">
                  <c:v>1.536</c:v>
                </c:pt>
                <c:pt idx="29">
                  <c:v>1.548</c:v>
                </c:pt>
                <c:pt idx="30">
                  <c:v>1.56</c:v>
                </c:pt>
                <c:pt idx="31">
                  <c:v>1.5720000000000001</c:v>
                </c:pt>
                <c:pt idx="32">
                  <c:v>1.5840000000000001</c:v>
                </c:pt>
                <c:pt idx="33">
                  <c:v>1.5960000000000001</c:v>
                </c:pt>
                <c:pt idx="34">
                  <c:v>1.6080000000000001</c:v>
                </c:pt>
                <c:pt idx="35">
                  <c:v>1.62</c:v>
                </c:pt>
                <c:pt idx="36">
                  <c:v>1.6320000000000001</c:v>
                </c:pt>
                <c:pt idx="37">
                  <c:v>1.6440000000000001</c:v>
                </c:pt>
                <c:pt idx="38">
                  <c:v>1.6560000000000001</c:v>
                </c:pt>
                <c:pt idx="39">
                  <c:v>1.6680000000000001</c:v>
                </c:pt>
                <c:pt idx="40">
                  <c:v>1.6800000000000002</c:v>
                </c:pt>
                <c:pt idx="41">
                  <c:v>1.6920000000000002</c:v>
                </c:pt>
                <c:pt idx="42">
                  <c:v>1.7040000000000002</c:v>
                </c:pt>
                <c:pt idx="43">
                  <c:v>1.7160000000000002</c:v>
                </c:pt>
                <c:pt idx="44">
                  <c:v>1.7280000000000002</c:v>
                </c:pt>
                <c:pt idx="45">
                  <c:v>1.7400000000000002</c:v>
                </c:pt>
                <c:pt idx="46">
                  <c:v>1.7520000000000002</c:v>
                </c:pt>
                <c:pt idx="47">
                  <c:v>1.7640000000000002</c:v>
                </c:pt>
                <c:pt idx="48">
                  <c:v>1.7760000000000002</c:v>
                </c:pt>
                <c:pt idx="49">
                  <c:v>1.7880000000000003</c:v>
                </c:pt>
                <c:pt idx="50">
                  <c:v>1.8000000000000003</c:v>
                </c:pt>
                <c:pt idx="51">
                  <c:v>1.8120000000000003</c:v>
                </c:pt>
                <c:pt idx="52">
                  <c:v>1.8240000000000003</c:v>
                </c:pt>
                <c:pt idx="53">
                  <c:v>1.8360000000000003</c:v>
                </c:pt>
                <c:pt idx="54">
                  <c:v>1.8480000000000003</c:v>
                </c:pt>
                <c:pt idx="55">
                  <c:v>1.8600000000000003</c:v>
                </c:pt>
                <c:pt idx="56">
                  <c:v>1.8720000000000003</c:v>
                </c:pt>
                <c:pt idx="57">
                  <c:v>1.8840000000000003</c:v>
                </c:pt>
                <c:pt idx="58">
                  <c:v>1.8960000000000004</c:v>
                </c:pt>
                <c:pt idx="59">
                  <c:v>1.9080000000000001</c:v>
                </c:pt>
                <c:pt idx="60">
                  <c:v>1.9200000000000002</c:v>
                </c:pt>
                <c:pt idx="61">
                  <c:v>1.9320000000000002</c:v>
                </c:pt>
                <c:pt idx="62">
                  <c:v>1.9440000000000002</c:v>
                </c:pt>
                <c:pt idx="63">
                  <c:v>1.9560000000000002</c:v>
                </c:pt>
                <c:pt idx="64">
                  <c:v>1.9680000000000002</c:v>
                </c:pt>
                <c:pt idx="65">
                  <c:v>1.9800000000000002</c:v>
                </c:pt>
                <c:pt idx="66">
                  <c:v>1.9920000000000002</c:v>
                </c:pt>
                <c:pt idx="67">
                  <c:v>2.0040000000000004</c:v>
                </c:pt>
                <c:pt idx="68">
                  <c:v>2.0160000000000005</c:v>
                </c:pt>
                <c:pt idx="69">
                  <c:v>2.0280000000000005</c:v>
                </c:pt>
                <c:pt idx="70">
                  <c:v>2.0400000000000005</c:v>
                </c:pt>
                <c:pt idx="71">
                  <c:v>2.0520000000000005</c:v>
                </c:pt>
                <c:pt idx="72">
                  <c:v>2.0640000000000005</c:v>
                </c:pt>
                <c:pt idx="73">
                  <c:v>2.0760000000000005</c:v>
                </c:pt>
                <c:pt idx="74">
                  <c:v>2.0880000000000005</c:v>
                </c:pt>
                <c:pt idx="75">
                  <c:v>2.1000000000000005</c:v>
                </c:pt>
                <c:pt idx="76">
                  <c:v>2.1120000000000005</c:v>
                </c:pt>
                <c:pt idx="77">
                  <c:v>2.1240000000000006</c:v>
                </c:pt>
                <c:pt idx="78">
                  <c:v>2.1360000000000006</c:v>
                </c:pt>
                <c:pt idx="79">
                  <c:v>2.1480000000000006</c:v>
                </c:pt>
                <c:pt idx="80">
                  <c:v>2.1600000000000006</c:v>
                </c:pt>
                <c:pt idx="81">
                  <c:v>2.1720000000000006</c:v>
                </c:pt>
                <c:pt idx="82">
                  <c:v>2.1840000000000006</c:v>
                </c:pt>
                <c:pt idx="83">
                  <c:v>2.1960000000000006</c:v>
                </c:pt>
                <c:pt idx="84">
                  <c:v>2.2080000000000006</c:v>
                </c:pt>
                <c:pt idx="85">
                  <c:v>2.2200000000000006</c:v>
                </c:pt>
                <c:pt idx="86">
                  <c:v>2.2320000000000007</c:v>
                </c:pt>
                <c:pt idx="87">
                  <c:v>2.2440000000000007</c:v>
                </c:pt>
                <c:pt idx="88">
                  <c:v>2.2560000000000007</c:v>
                </c:pt>
                <c:pt idx="89">
                  <c:v>2.2680000000000007</c:v>
                </c:pt>
                <c:pt idx="90">
                  <c:v>2.2800000000000007</c:v>
                </c:pt>
                <c:pt idx="91">
                  <c:v>2.2920000000000007</c:v>
                </c:pt>
                <c:pt idx="92">
                  <c:v>2.3040000000000007</c:v>
                </c:pt>
                <c:pt idx="93">
                  <c:v>2.3160000000000007</c:v>
                </c:pt>
                <c:pt idx="94">
                  <c:v>2.3280000000000007</c:v>
                </c:pt>
                <c:pt idx="95">
                  <c:v>2.3400000000000007</c:v>
                </c:pt>
                <c:pt idx="96">
                  <c:v>2.3520000000000008</c:v>
                </c:pt>
                <c:pt idx="97">
                  <c:v>2.3640000000000008</c:v>
                </c:pt>
                <c:pt idx="98">
                  <c:v>2.3760000000000008</c:v>
                </c:pt>
                <c:pt idx="99">
                  <c:v>2.3880000000000008</c:v>
                </c:pt>
                <c:pt idx="100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A-4F27-8E18-F76689489F37}"/>
            </c:ext>
          </c:extLst>
        </c:ser>
        <c:ser>
          <c:idx val="3"/>
          <c:order val="3"/>
          <c:tx>
            <c:strRef>
              <c:f>'Граф. реш. 2xn'!$F$24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2xn'!$B$25:$B$125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2xn'!$F$25:$F$125</c:f>
              <c:numCache>
                <c:formatCode>0.000</c:formatCode>
                <c:ptCount val="101"/>
                <c:pt idx="0">
                  <c:v>3</c:v>
                </c:pt>
                <c:pt idx="1">
                  <c:v>2.9749999999999996</c:v>
                </c:pt>
                <c:pt idx="2">
                  <c:v>2.9499999999999997</c:v>
                </c:pt>
                <c:pt idx="3">
                  <c:v>2.9250000000000003</c:v>
                </c:pt>
                <c:pt idx="4">
                  <c:v>2.9</c:v>
                </c:pt>
                <c:pt idx="5">
                  <c:v>2.8749999999999996</c:v>
                </c:pt>
                <c:pt idx="6">
                  <c:v>2.8499999999999996</c:v>
                </c:pt>
                <c:pt idx="7">
                  <c:v>2.8250000000000002</c:v>
                </c:pt>
                <c:pt idx="8">
                  <c:v>2.8000000000000003</c:v>
                </c:pt>
                <c:pt idx="9">
                  <c:v>2.7749999999999999</c:v>
                </c:pt>
                <c:pt idx="10">
                  <c:v>2.75</c:v>
                </c:pt>
                <c:pt idx="11">
                  <c:v>2.7250000000000001</c:v>
                </c:pt>
                <c:pt idx="12">
                  <c:v>2.7</c:v>
                </c:pt>
                <c:pt idx="13">
                  <c:v>2.6749999999999998</c:v>
                </c:pt>
                <c:pt idx="14">
                  <c:v>2.65</c:v>
                </c:pt>
                <c:pt idx="15">
                  <c:v>2.625</c:v>
                </c:pt>
                <c:pt idx="16">
                  <c:v>2.6</c:v>
                </c:pt>
                <c:pt idx="17">
                  <c:v>2.5749999999999997</c:v>
                </c:pt>
                <c:pt idx="18">
                  <c:v>2.5499999999999998</c:v>
                </c:pt>
                <c:pt idx="19">
                  <c:v>2.5249999999999999</c:v>
                </c:pt>
                <c:pt idx="20">
                  <c:v>2.5</c:v>
                </c:pt>
                <c:pt idx="21">
                  <c:v>2.4749999999999996</c:v>
                </c:pt>
                <c:pt idx="22">
                  <c:v>2.4499999999999997</c:v>
                </c:pt>
                <c:pt idx="23">
                  <c:v>2.4249999999999998</c:v>
                </c:pt>
                <c:pt idx="24">
                  <c:v>2.4</c:v>
                </c:pt>
                <c:pt idx="25">
                  <c:v>2.375</c:v>
                </c:pt>
                <c:pt idx="26">
                  <c:v>2.3499999999999996</c:v>
                </c:pt>
                <c:pt idx="27">
                  <c:v>2.3250000000000002</c:v>
                </c:pt>
                <c:pt idx="28">
                  <c:v>2.3000000000000003</c:v>
                </c:pt>
                <c:pt idx="29">
                  <c:v>2.2749999999999999</c:v>
                </c:pt>
                <c:pt idx="30">
                  <c:v>2.2499999999999996</c:v>
                </c:pt>
                <c:pt idx="31">
                  <c:v>2.2250000000000001</c:v>
                </c:pt>
                <c:pt idx="32">
                  <c:v>2.2000000000000002</c:v>
                </c:pt>
                <c:pt idx="33">
                  <c:v>2.1749999999999998</c:v>
                </c:pt>
                <c:pt idx="34">
                  <c:v>2.15</c:v>
                </c:pt>
                <c:pt idx="35">
                  <c:v>2.125</c:v>
                </c:pt>
                <c:pt idx="36">
                  <c:v>2.0999999999999996</c:v>
                </c:pt>
                <c:pt idx="37">
                  <c:v>2.0749999999999997</c:v>
                </c:pt>
                <c:pt idx="38">
                  <c:v>2.0499999999999998</c:v>
                </c:pt>
                <c:pt idx="39">
                  <c:v>2.0249999999999999</c:v>
                </c:pt>
                <c:pt idx="40">
                  <c:v>1.9999999999999998</c:v>
                </c:pt>
                <c:pt idx="41">
                  <c:v>1.9749999999999996</c:v>
                </c:pt>
                <c:pt idx="42">
                  <c:v>1.9499999999999997</c:v>
                </c:pt>
                <c:pt idx="43">
                  <c:v>1.9249999999999996</c:v>
                </c:pt>
                <c:pt idx="44">
                  <c:v>1.8999999999999997</c:v>
                </c:pt>
                <c:pt idx="45">
                  <c:v>1.8749999999999996</c:v>
                </c:pt>
                <c:pt idx="46">
                  <c:v>1.8499999999999996</c:v>
                </c:pt>
                <c:pt idx="47">
                  <c:v>1.8249999999999995</c:v>
                </c:pt>
                <c:pt idx="48">
                  <c:v>1.7999999999999996</c:v>
                </c:pt>
                <c:pt idx="49">
                  <c:v>1.7749999999999995</c:v>
                </c:pt>
                <c:pt idx="50">
                  <c:v>1.7499999999999996</c:v>
                </c:pt>
                <c:pt idx="51">
                  <c:v>1.7249999999999994</c:v>
                </c:pt>
                <c:pt idx="52">
                  <c:v>1.6999999999999993</c:v>
                </c:pt>
                <c:pt idx="53">
                  <c:v>1.6749999999999994</c:v>
                </c:pt>
                <c:pt idx="54">
                  <c:v>1.6499999999999995</c:v>
                </c:pt>
                <c:pt idx="55">
                  <c:v>1.6249999999999993</c:v>
                </c:pt>
                <c:pt idx="56">
                  <c:v>1.5999999999999992</c:v>
                </c:pt>
                <c:pt idx="57">
                  <c:v>1.5749999999999993</c:v>
                </c:pt>
                <c:pt idx="58">
                  <c:v>1.5499999999999994</c:v>
                </c:pt>
                <c:pt idx="59">
                  <c:v>1.5249999999999992</c:v>
                </c:pt>
                <c:pt idx="60">
                  <c:v>1.4999999999999991</c:v>
                </c:pt>
                <c:pt idx="61">
                  <c:v>1.4749999999999992</c:v>
                </c:pt>
                <c:pt idx="62">
                  <c:v>1.4499999999999993</c:v>
                </c:pt>
                <c:pt idx="63">
                  <c:v>1.4249999999999992</c:v>
                </c:pt>
                <c:pt idx="64">
                  <c:v>1.399999999999999</c:v>
                </c:pt>
                <c:pt idx="65">
                  <c:v>1.3749999999999991</c:v>
                </c:pt>
                <c:pt idx="66">
                  <c:v>1.3499999999999992</c:v>
                </c:pt>
                <c:pt idx="67">
                  <c:v>1.3249999999999991</c:v>
                </c:pt>
                <c:pt idx="68">
                  <c:v>1.2999999999999989</c:v>
                </c:pt>
                <c:pt idx="69">
                  <c:v>1.274999999999999</c:v>
                </c:pt>
                <c:pt idx="70">
                  <c:v>1.2499999999999991</c:v>
                </c:pt>
                <c:pt idx="71">
                  <c:v>1.224999999999999</c:v>
                </c:pt>
                <c:pt idx="72">
                  <c:v>1.1999999999999988</c:v>
                </c:pt>
                <c:pt idx="73">
                  <c:v>1.1749999999999989</c:v>
                </c:pt>
                <c:pt idx="74">
                  <c:v>1.149999999999999</c:v>
                </c:pt>
                <c:pt idx="75">
                  <c:v>1.1249999999999989</c:v>
                </c:pt>
                <c:pt idx="76">
                  <c:v>1.0999999999999988</c:v>
                </c:pt>
                <c:pt idx="77">
                  <c:v>1.0749999999999988</c:v>
                </c:pt>
                <c:pt idx="78">
                  <c:v>1.0499999999999989</c:v>
                </c:pt>
                <c:pt idx="79">
                  <c:v>1.0249999999999988</c:v>
                </c:pt>
                <c:pt idx="80">
                  <c:v>0.99999999999999878</c:v>
                </c:pt>
                <c:pt idx="81">
                  <c:v>0.97499999999999876</c:v>
                </c:pt>
                <c:pt idx="82">
                  <c:v>0.94999999999999873</c:v>
                </c:pt>
                <c:pt idx="83">
                  <c:v>0.92499999999999871</c:v>
                </c:pt>
                <c:pt idx="84">
                  <c:v>0.89999999999999869</c:v>
                </c:pt>
                <c:pt idx="85">
                  <c:v>0.87499999999999867</c:v>
                </c:pt>
                <c:pt idx="86">
                  <c:v>0.84999999999999865</c:v>
                </c:pt>
                <c:pt idx="87">
                  <c:v>0.82499999999999862</c:v>
                </c:pt>
                <c:pt idx="88">
                  <c:v>0.7999999999999986</c:v>
                </c:pt>
                <c:pt idx="89">
                  <c:v>0.77499999999999858</c:v>
                </c:pt>
                <c:pt idx="90">
                  <c:v>0.74999999999999856</c:v>
                </c:pt>
                <c:pt idx="91">
                  <c:v>0.72499999999999853</c:v>
                </c:pt>
                <c:pt idx="92">
                  <c:v>0.69999999999999851</c:v>
                </c:pt>
                <c:pt idx="93">
                  <c:v>0.67499999999999849</c:v>
                </c:pt>
                <c:pt idx="94">
                  <c:v>0.64999999999999847</c:v>
                </c:pt>
                <c:pt idx="95">
                  <c:v>0.62499999999999845</c:v>
                </c:pt>
                <c:pt idx="96">
                  <c:v>0.59999999999999842</c:v>
                </c:pt>
                <c:pt idx="97">
                  <c:v>0.5749999999999984</c:v>
                </c:pt>
                <c:pt idx="98">
                  <c:v>0.54999999999999838</c:v>
                </c:pt>
                <c:pt idx="99">
                  <c:v>0.52499999999999836</c:v>
                </c:pt>
                <c:pt idx="100">
                  <c:v>0.49999999999999833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A-4F27-8E18-F76689489F37}"/>
            </c:ext>
          </c:extLst>
        </c:ser>
        <c:ser>
          <c:idx val="4"/>
          <c:order val="4"/>
          <c:tx>
            <c:strRef>
              <c:f>'Граф. реш. 2xn'!$G$24</c:f>
              <c:strCache>
                <c:ptCount val="1"/>
                <c:pt idx="0">
                  <c:v>Нижн. огиб.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'Граф. реш. 2xn'!$B$25:$B$125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2xn'!$G$25:$G$125</c:f>
              <c:numCache>
                <c:formatCode>0.000</c:formatCode>
                <c:ptCount val="101"/>
                <c:pt idx="0">
                  <c:v>1.2</c:v>
                </c:pt>
                <c:pt idx="1">
                  <c:v>1.212</c:v>
                </c:pt>
                <c:pt idx="2">
                  <c:v>1.224</c:v>
                </c:pt>
                <c:pt idx="3">
                  <c:v>1.236</c:v>
                </c:pt>
                <c:pt idx="4">
                  <c:v>1.248</c:v>
                </c:pt>
                <c:pt idx="5">
                  <c:v>1.2599999999999998</c:v>
                </c:pt>
                <c:pt idx="6">
                  <c:v>1.2719999999999998</c:v>
                </c:pt>
                <c:pt idx="7">
                  <c:v>1.2839999999999998</c:v>
                </c:pt>
                <c:pt idx="8">
                  <c:v>1.296</c:v>
                </c:pt>
                <c:pt idx="9">
                  <c:v>1.3080000000000001</c:v>
                </c:pt>
                <c:pt idx="10">
                  <c:v>1.32</c:v>
                </c:pt>
                <c:pt idx="11">
                  <c:v>1.3320000000000001</c:v>
                </c:pt>
                <c:pt idx="12">
                  <c:v>1.3439999999999999</c:v>
                </c:pt>
                <c:pt idx="13">
                  <c:v>1.3559999999999999</c:v>
                </c:pt>
                <c:pt idx="14">
                  <c:v>1.3679999999999999</c:v>
                </c:pt>
                <c:pt idx="15">
                  <c:v>1.38</c:v>
                </c:pt>
                <c:pt idx="16">
                  <c:v>1.3919999999999999</c:v>
                </c:pt>
                <c:pt idx="17">
                  <c:v>1.4039999999999999</c:v>
                </c:pt>
                <c:pt idx="18">
                  <c:v>1.4159999999999999</c:v>
                </c:pt>
                <c:pt idx="19">
                  <c:v>1.4279999999999999</c:v>
                </c:pt>
                <c:pt idx="20">
                  <c:v>1.44</c:v>
                </c:pt>
                <c:pt idx="21">
                  <c:v>1.452</c:v>
                </c:pt>
                <c:pt idx="22">
                  <c:v>1.464</c:v>
                </c:pt>
                <c:pt idx="23">
                  <c:v>1.476</c:v>
                </c:pt>
                <c:pt idx="24">
                  <c:v>1.488</c:v>
                </c:pt>
                <c:pt idx="25">
                  <c:v>1.5</c:v>
                </c:pt>
                <c:pt idx="26">
                  <c:v>1.512</c:v>
                </c:pt>
                <c:pt idx="27">
                  <c:v>1.524</c:v>
                </c:pt>
                <c:pt idx="28">
                  <c:v>1.536</c:v>
                </c:pt>
                <c:pt idx="29">
                  <c:v>1.548</c:v>
                </c:pt>
                <c:pt idx="30">
                  <c:v>1.56</c:v>
                </c:pt>
                <c:pt idx="31">
                  <c:v>1.5720000000000001</c:v>
                </c:pt>
                <c:pt idx="32">
                  <c:v>1.5840000000000001</c:v>
                </c:pt>
                <c:pt idx="33">
                  <c:v>1.5960000000000001</c:v>
                </c:pt>
                <c:pt idx="34">
                  <c:v>1.6080000000000001</c:v>
                </c:pt>
                <c:pt idx="35">
                  <c:v>1.62</c:v>
                </c:pt>
                <c:pt idx="36">
                  <c:v>1.6320000000000001</c:v>
                </c:pt>
                <c:pt idx="37">
                  <c:v>1.63</c:v>
                </c:pt>
                <c:pt idx="38">
                  <c:v>1.6199999999999999</c:v>
                </c:pt>
                <c:pt idx="39">
                  <c:v>1.6099999999999999</c:v>
                </c:pt>
                <c:pt idx="40">
                  <c:v>1.5999999999999999</c:v>
                </c:pt>
                <c:pt idx="41">
                  <c:v>1.5899999999999999</c:v>
                </c:pt>
                <c:pt idx="42">
                  <c:v>1.5799999999999998</c:v>
                </c:pt>
                <c:pt idx="43">
                  <c:v>1.5699999999999998</c:v>
                </c:pt>
                <c:pt idx="44">
                  <c:v>1.5599999999999998</c:v>
                </c:pt>
                <c:pt idx="45">
                  <c:v>1.5499999999999998</c:v>
                </c:pt>
                <c:pt idx="46">
                  <c:v>1.5399999999999998</c:v>
                </c:pt>
                <c:pt idx="47">
                  <c:v>1.5299999999999998</c:v>
                </c:pt>
                <c:pt idx="48">
                  <c:v>1.5199999999999998</c:v>
                </c:pt>
                <c:pt idx="49">
                  <c:v>1.5099999999999998</c:v>
                </c:pt>
                <c:pt idx="50">
                  <c:v>1.4999999999999993</c:v>
                </c:pt>
                <c:pt idx="51">
                  <c:v>1.4699999999999993</c:v>
                </c:pt>
                <c:pt idx="52">
                  <c:v>1.4399999999999993</c:v>
                </c:pt>
                <c:pt idx="53">
                  <c:v>1.4099999999999993</c:v>
                </c:pt>
                <c:pt idx="54">
                  <c:v>1.3799999999999992</c:v>
                </c:pt>
                <c:pt idx="55">
                  <c:v>1.3499999999999992</c:v>
                </c:pt>
                <c:pt idx="56">
                  <c:v>1.3199999999999992</c:v>
                </c:pt>
                <c:pt idx="57">
                  <c:v>1.2899999999999991</c:v>
                </c:pt>
                <c:pt idx="58">
                  <c:v>1.2599999999999991</c:v>
                </c:pt>
                <c:pt idx="59">
                  <c:v>1.2299999999999991</c:v>
                </c:pt>
                <c:pt idx="60">
                  <c:v>1.1999999999999991</c:v>
                </c:pt>
                <c:pt idx="61">
                  <c:v>1.169999999999999</c:v>
                </c:pt>
                <c:pt idx="62">
                  <c:v>1.139999999999999</c:v>
                </c:pt>
                <c:pt idx="63">
                  <c:v>1.109999999999999</c:v>
                </c:pt>
                <c:pt idx="64">
                  <c:v>1.079999999999999</c:v>
                </c:pt>
                <c:pt idx="65">
                  <c:v>1.0499999999999989</c:v>
                </c:pt>
                <c:pt idx="66">
                  <c:v>1.0199999999999989</c:v>
                </c:pt>
                <c:pt idx="67">
                  <c:v>0.98999999999999888</c:v>
                </c:pt>
                <c:pt idx="68">
                  <c:v>0.95999999999999885</c:v>
                </c:pt>
                <c:pt idx="69">
                  <c:v>0.92999999999999883</c:v>
                </c:pt>
                <c:pt idx="70">
                  <c:v>0.8999999999999988</c:v>
                </c:pt>
                <c:pt idx="71">
                  <c:v>0.86999999999999877</c:v>
                </c:pt>
                <c:pt idx="72">
                  <c:v>0.83999999999999875</c:v>
                </c:pt>
                <c:pt idx="73">
                  <c:v>0.80999999999999872</c:v>
                </c:pt>
                <c:pt idx="74">
                  <c:v>0.77999999999999869</c:v>
                </c:pt>
                <c:pt idx="75">
                  <c:v>0.74999999999999867</c:v>
                </c:pt>
                <c:pt idx="76">
                  <c:v>0.71999999999999864</c:v>
                </c:pt>
                <c:pt idx="77">
                  <c:v>0.68999999999999861</c:v>
                </c:pt>
                <c:pt idx="78">
                  <c:v>0.65999999999999859</c:v>
                </c:pt>
                <c:pt idx="79">
                  <c:v>0.62999999999999856</c:v>
                </c:pt>
                <c:pt idx="80">
                  <c:v>0.59999999999999853</c:v>
                </c:pt>
                <c:pt idx="81">
                  <c:v>0.56999999999999851</c:v>
                </c:pt>
                <c:pt idx="82">
                  <c:v>0.53999999999999848</c:v>
                </c:pt>
                <c:pt idx="83">
                  <c:v>0.50999999999999845</c:v>
                </c:pt>
                <c:pt idx="84">
                  <c:v>0.47999999999999843</c:v>
                </c:pt>
                <c:pt idx="85">
                  <c:v>0.4499999999999984</c:v>
                </c:pt>
                <c:pt idx="86">
                  <c:v>0.41999999999999837</c:v>
                </c:pt>
                <c:pt idx="87">
                  <c:v>0.38999999999999835</c:v>
                </c:pt>
                <c:pt idx="88">
                  <c:v>0.35999999999999832</c:v>
                </c:pt>
                <c:pt idx="89">
                  <c:v>0.32999999999999829</c:v>
                </c:pt>
                <c:pt idx="90">
                  <c:v>0.29999999999999827</c:v>
                </c:pt>
                <c:pt idx="91">
                  <c:v>0.26999999999999824</c:v>
                </c:pt>
                <c:pt idx="92">
                  <c:v>0.23999999999999821</c:v>
                </c:pt>
                <c:pt idx="93">
                  <c:v>0.20999999999999819</c:v>
                </c:pt>
                <c:pt idx="94">
                  <c:v>0.17999999999999816</c:v>
                </c:pt>
                <c:pt idx="95">
                  <c:v>0.14999999999999813</c:v>
                </c:pt>
                <c:pt idx="96">
                  <c:v>0.11999999999999811</c:v>
                </c:pt>
                <c:pt idx="97">
                  <c:v>8.9999999999998082E-2</c:v>
                </c:pt>
                <c:pt idx="98">
                  <c:v>5.9999999999998055E-2</c:v>
                </c:pt>
                <c:pt idx="99">
                  <c:v>2.9999999999998028E-2</c:v>
                </c:pt>
                <c:pt idx="100">
                  <c:v>-1.9984014443252818E-15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A-4F27-8E18-F76689489F37}"/>
            </c:ext>
          </c:extLst>
        </c:ser>
        <c:ser>
          <c:idx val="5"/>
          <c:order val="5"/>
          <c:tx>
            <c:v>Максимин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'Граф. реш. 2xn'!$L$26</c:f>
              <c:numCache>
                <c:formatCode>0.0000</c:formatCode>
                <c:ptCount val="1"/>
                <c:pt idx="0">
                  <c:v>0.36000000000000015</c:v>
                </c:pt>
              </c:numCache>
            </c:numRef>
          </c:xVal>
          <c:yVal>
            <c:numRef>
              <c:f>'Граф. реш. 2xn'!$J$26</c:f>
              <c:numCache>
                <c:formatCode>0.0000</c:formatCode>
                <c:ptCount val="1"/>
                <c:pt idx="0">
                  <c:v>1.6320000000000001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7A-4F27-8E18-F7668948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2911088"/>
        <c:axId val="-1162889328"/>
      </c:scatterChart>
      <c:valAx>
        <c:axId val="-1162911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р в смешанной стратегии Игрока 1</a:t>
                </a:r>
              </a:p>
            </c:rich>
          </c:tx>
          <c:layout>
            <c:manualLayout>
              <c:xMode val="edge"/>
              <c:yMode val="edge"/>
              <c:x val="0.23883462090823551"/>
              <c:y val="0.94845047658516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62889328"/>
        <c:crosses val="autoZero"/>
        <c:crossBetween val="midCat"/>
      </c:valAx>
      <c:valAx>
        <c:axId val="-1162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Выигрыш Игрока 1</a:t>
                </a:r>
              </a:p>
            </c:rich>
          </c:tx>
          <c:layout>
            <c:manualLayout>
              <c:xMode val="edge"/>
              <c:yMode val="edge"/>
              <c:x val="9.7086036415259414E-3"/>
              <c:y val="0.41176543721508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629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01575838523143"/>
          <c:y val="0.90353952635858614"/>
          <c:w val="0.78396827615482978"/>
          <c:h val="8.2301178974971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ru-RU"/>
              <a:t>График  решения  игры</a:t>
            </a:r>
          </a:p>
        </c:rich>
      </c:tx>
      <c:layout>
        <c:manualLayout>
          <c:xMode val="edge"/>
          <c:yMode val="edge"/>
          <c:x val="0.37562862334515884"/>
          <c:y val="4.8660835709160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582677165354326E-2"/>
          <c:y val="0.11637889921831106"/>
          <c:w val="0.87572815533980586"/>
          <c:h val="0.74509946595332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mx2'!$C$24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mx2'!$B$25:$B$125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mx2'!$C$25:$C$125</c:f>
              <c:numCache>
                <c:formatCode>0.000</c:formatCode>
                <c:ptCount val="101"/>
                <c:pt idx="0">
                  <c:v>4</c:v>
                </c:pt>
                <c:pt idx="1">
                  <c:v>3.9899999999999998</c:v>
                </c:pt>
                <c:pt idx="2">
                  <c:v>3.98</c:v>
                </c:pt>
                <c:pt idx="3">
                  <c:v>3.9699999999999998</c:v>
                </c:pt>
                <c:pt idx="4">
                  <c:v>3.96</c:v>
                </c:pt>
                <c:pt idx="5">
                  <c:v>3.9499999999999997</c:v>
                </c:pt>
                <c:pt idx="6">
                  <c:v>3.94</c:v>
                </c:pt>
                <c:pt idx="7">
                  <c:v>3.9299999999999997</c:v>
                </c:pt>
                <c:pt idx="8">
                  <c:v>3.92</c:v>
                </c:pt>
                <c:pt idx="9">
                  <c:v>3.91</c:v>
                </c:pt>
                <c:pt idx="10">
                  <c:v>3.9</c:v>
                </c:pt>
                <c:pt idx="11">
                  <c:v>3.89</c:v>
                </c:pt>
                <c:pt idx="12">
                  <c:v>3.88</c:v>
                </c:pt>
                <c:pt idx="13">
                  <c:v>3.87</c:v>
                </c:pt>
                <c:pt idx="14">
                  <c:v>3.86</c:v>
                </c:pt>
                <c:pt idx="15">
                  <c:v>3.8499999999999996</c:v>
                </c:pt>
                <c:pt idx="16">
                  <c:v>3.84</c:v>
                </c:pt>
                <c:pt idx="17">
                  <c:v>3.83</c:v>
                </c:pt>
                <c:pt idx="18">
                  <c:v>3.82</c:v>
                </c:pt>
                <c:pt idx="19">
                  <c:v>3.8099999999999996</c:v>
                </c:pt>
                <c:pt idx="20">
                  <c:v>3.8</c:v>
                </c:pt>
                <c:pt idx="21">
                  <c:v>3.79</c:v>
                </c:pt>
                <c:pt idx="22">
                  <c:v>3.78</c:v>
                </c:pt>
                <c:pt idx="23">
                  <c:v>3.7699999999999996</c:v>
                </c:pt>
                <c:pt idx="24">
                  <c:v>3.76</c:v>
                </c:pt>
                <c:pt idx="25">
                  <c:v>3.75</c:v>
                </c:pt>
                <c:pt idx="26">
                  <c:v>3.74</c:v>
                </c:pt>
                <c:pt idx="27">
                  <c:v>3.7300000000000004</c:v>
                </c:pt>
                <c:pt idx="28">
                  <c:v>3.72</c:v>
                </c:pt>
                <c:pt idx="29">
                  <c:v>3.71</c:v>
                </c:pt>
                <c:pt idx="30">
                  <c:v>3.7</c:v>
                </c:pt>
                <c:pt idx="31">
                  <c:v>3.6900000000000004</c:v>
                </c:pt>
                <c:pt idx="32">
                  <c:v>3.68</c:v>
                </c:pt>
                <c:pt idx="33">
                  <c:v>3.67</c:v>
                </c:pt>
                <c:pt idx="34">
                  <c:v>3.66</c:v>
                </c:pt>
                <c:pt idx="35">
                  <c:v>3.6500000000000004</c:v>
                </c:pt>
                <c:pt idx="36">
                  <c:v>3.64</c:v>
                </c:pt>
                <c:pt idx="37">
                  <c:v>3.63</c:v>
                </c:pt>
                <c:pt idx="38">
                  <c:v>3.62</c:v>
                </c:pt>
                <c:pt idx="39">
                  <c:v>3.6100000000000003</c:v>
                </c:pt>
                <c:pt idx="40">
                  <c:v>3.6</c:v>
                </c:pt>
                <c:pt idx="41">
                  <c:v>3.59</c:v>
                </c:pt>
                <c:pt idx="42">
                  <c:v>3.58</c:v>
                </c:pt>
                <c:pt idx="43">
                  <c:v>3.5700000000000003</c:v>
                </c:pt>
                <c:pt idx="44">
                  <c:v>3.56</c:v>
                </c:pt>
                <c:pt idx="45">
                  <c:v>3.55</c:v>
                </c:pt>
                <c:pt idx="46">
                  <c:v>3.54</c:v>
                </c:pt>
                <c:pt idx="47">
                  <c:v>3.5300000000000002</c:v>
                </c:pt>
                <c:pt idx="48">
                  <c:v>3.52</c:v>
                </c:pt>
                <c:pt idx="49">
                  <c:v>3.51</c:v>
                </c:pt>
                <c:pt idx="50">
                  <c:v>3.5</c:v>
                </c:pt>
                <c:pt idx="51">
                  <c:v>3.4899999999999998</c:v>
                </c:pt>
                <c:pt idx="52">
                  <c:v>3.4799999999999995</c:v>
                </c:pt>
                <c:pt idx="53">
                  <c:v>3.4699999999999998</c:v>
                </c:pt>
                <c:pt idx="54">
                  <c:v>3.46</c:v>
                </c:pt>
                <c:pt idx="55">
                  <c:v>3.4499999999999997</c:v>
                </c:pt>
                <c:pt idx="56">
                  <c:v>3.4399999999999995</c:v>
                </c:pt>
                <c:pt idx="57">
                  <c:v>3.4299999999999997</c:v>
                </c:pt>
                <c:pt idx="58">
                  <c:v>3.42</c:v>
                </c:pt>
                <c:pt idx="59">
                  <c:v>3.4099999999999997</c:v>
                </c:pt>
                <c:pt idx="60">
                  <c:v>3.3999999999999995</c:v>
                </c:pt>
                <c:pt idx="61">
                  <c:v>3.3899999999999997</c:v>
                </c:pt>
                <c:pt idx="62">
                  <c:v>3.38</c:v>
                </c:pt>
                <c:pt idx="63">
                  <c:v>3.3699999999999997</c:v>
                </c:pt>
                <c:pt idx="64">
                  <c:v>3.3599999999999994</c:v>
                </c:pt>
                <c:pt idx="65">
                  <c:v>3.3499999999999996</c:v>
                </c:pt>
                <c:pt idx="66">
                  <c:v>3.34</c:v>
                </c:pt>
                <c:pt idx="67">
                  <c:v>3.3299999999999996</c:v>
                </c:pt>
                <c:pt idx="68">
                  <c:v>3.3199999999999994</c:v>
                </c:pt>
                <c:pt idx="69">
                  <c:v>3.3099999999999996</c:v>
                </c:pt>
                <c:pt idx="70">
                  <c:v>3.3</c:v>
                </c:pt>
                <c:pt idx="71">
                  <c:v>3.2899999999999996</c:v>
                </c:pt>
                <c:pt idx="72">
                  <c:v>3.2799999999999994</c:v>
                </c:pt>
                <c:pt idx="73">
                  <c:v>3.2699999999999996</c:v>
                </c:pt>
                <c:pt idx="74">
                  <c:v>3.26</c:v>
                </c:pt>
                <c:pt idx="75">
                  <c:v>3.2499999999999996</c:v>
                </c:pt>
                <c:pt idx="76">
                  <c:v>3.2399999999999993</c:v>
                </c:pt>
                <c:pt idx="77">
                  <c:v>3.2299999999999995</c:v>
                </c:pt>
                <c:pt idx="78">
                  <c:v>3.2199999999999998</c:v>
                </c:pt>
                <c:pt idx="79">
                  <c:v>3.2099999999999995</c:v>
                </c:pt>
                <c:pt idx="80">
                  <c:v>3.1999999999999993</c:v>
                </c:pt>
                <c:pt idx="81">
                  <c:v>3.1899999999999995</c:v>
                </c:pt>
                <c:pt idx="82">
                  <c:v>3.1799999999999997</c:v>
                </c:pt>
                <c:pt idx="83">
                  <c:v>3.1699999999999995</c:v>
                </c:pt>
                <c:pt idx="84">
                  <c:v>3.1599999999999993</c:v>
                </c:pt>
                <c:pt idx="85">
                  <c:v>3.1499999999999995</c:v>
                </c:pt>
                <c:pt idx="86">
                  <c:v>3.1399999999999997</c:v>
                </c:pt>
                <c:pt idx="87">
                  <c:v>3.1299999999999994</c:v>
                </c:pt>
                <c:pt idx="88">
                  <c:v>3.1199999999999992</c:v>
                </c:pt>
                <c:pt idx="89">
                  <c:v>3.1099999999999994</c:v>
                </c:pt>
                <c:pt idx="90">
                  <c:v>3.0999999999999996</c:v>
                </c:pt>
                <c:pt idx="91">
                  <c:v>3.0899999999999994</c:v>
                </c:pt>
                <c:pt idx="92">
                  <c:v>3.0799999999999992</c:v>
                </c:pt>
                <c:pt idx="93">
                  <c:v>3.0699999999999994</c:v>
                </c:pt>
                <c:pt idx="94">
                  <c:v>3.0599999999999996</c:v>
                </c:pt>
                <c:pt idx="95">
                  <c:v>3.0499999999999994</c:v>
                </c:pt>
                <c:pt idx="96">
                  <c:v>3.0399999999999991</c:v>
                </c:pt>
                <c:pt idx="97">
                  <c:v>3.0299999999999994</c:v>
                </c:pt>
                <c:pt idx="98">
                  <c:v>3.0199999999999996</c:v>
                </c:pt>
                <c:pt idx="99">
                  <c:v>3.0099999999999993</c:v>
                </c:pt>
                <c:pt idx="100">
                  <c:v>2.9999999999999991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3-419A-AC3C-8189C2E5573C}"/>
            </c:ext>
          </c:extLst>
        </c:ser>
        <c:ser>
          <c:idx val="1"/>
          <c:order val="1"/>
          <c:tx>
            <c:strRef>
              <c:f>'Граф. реш. mx2'!$D$24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mx2'!$B$25:$B$125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mx2'!$D$25:$D$125</c:f>
              <c:numCache>
                <c:formatCode>0.000</c:formatCode>
                <c:ptCount val="101"/>
                <c:pt idx="0">
                  <c:v>2</c:v>
                </c:pt>
                <c:pt idx="1">
                  <c:v>2.032</c:v>
                </c:pt>
                <c:pt idx="2">
                  <c:v>2.0640000000000001</c:v>
                </c:pt>
                <c:pt idx="3">
                  <c:v>2.0960000000000001</c:v>
                </c:pt>
                <c:pt idx="4">
                  <c:v>2.1280000000000001</c:v>
                </c:pt>
                <c:pt idx="5">
                  <c:v>2.16</c:v>
                </c:pt>
                <c:pt idx="6">
                  <c:v>2.1920000000000002</c:v>
                </c:pt>
                <c:pt idx="7">
                  <c:v>2.2239999999999998</c:v>
                </c:pt>
                <c:pt idx="8">
                  <c:v>2.2560000000000002</c:v>
                </c:pt>
                <c:pt idx="9">
                  <c:v>2.2880000000000003</c:v>
                </c:pt>
                <c:pt idx="10">
                  <c:v>2.3200000000000003</c:v>
                </c:pt>
                <c:pt idx="11">
                  <c:v>2.3519999999999999</c:v>
                </c:pt>
                <c:pt idx="12">
                  <c:v>2.3839999999999999</c:v>
                </c:pt>
                <c:pt idx="13">
                  <c:v>2.4159999999999999</c:v>
                </c:pt>
                <c:pt idx="14">
                  <c:v>2.448</c:v>
                </c:pt>
                <c:pt idx="15">
                  <c:v>2.48</c:v>
                </c:pt>
                <c:pt idx="16">
                  <c:v>2.512</c:v>
                </c:pt>
                <c:pt idx="17">
                  <c:v>2.544</c:v>
                </c:pt>
                <c:pt idx="18">
                  <c:v>2.5760000000000001</c:v>
                </c:pt>
                <c:pt idx="19">
                  <c:v>2.6080000000000001</c:v>
                </c:pt>
                <c:pt idx="20">
                  <c:v>2.64</c:v>
                </c:pt>
                <c:pt idx="21">
                  <c:v>2.6720000000000002</c:v>
                </c:pt>
                <c:pt idx="22">
                  <c:v>2.7040000000000002</c:v>
                </c:pt>
                <c:pt idx="23">
                  <c:v>2.7360000000000002</c:v>
                </c:pt>
                <c:pt idx="24">
                  <c:v>2.7680000000000002</c:v>
                </c:pt>
                <c:pt idx="25">
                  <c:v>2.8000000000000003</c:v>
                </c:pt>
                <c:pt idx="26">
                  <c:v>2.8320000000000003</c:v>
                </c:pt>
                <c:pt idx="27">
                  <c:v>2.8640000000000003</c:v>
                </c:pt>
                <c:pt idx="28">
                  <c:v>2.8960000000000004</c:v>
                </c:pt>
                <c:pt idx="29">
                  <c:v>2.9280000000000004</c:v>
                </c:pt>
                <c:pt idx="30">
                  <c:v>2.9600000000000004</c:v>
                </c:pt>
                <c:pt idx="31">
                  <c:v>2.9920000000000004</c:v>
                </c:pt>
                <c:pt idx="32">
                  <c:v>3.0240000000000005</c:v>
                </c:pt>
                <c:pt idx="33">
                  <c:v>3.0560000000000005</c:v>
                </c:pt>
                <c:pt idx="34">
                  <c:v>3.0880000000000005</c:v>
                </c:pt>
                <c:pt idx="35">
                  <c:v>3.1200000000000006</c:v>
                </c:pt>
                <c:pt idx="36">
                  <c:v>3.1520000000000006</c:v>
                </c:pt>
                <c:pt idx="37">
                  <c:v>3.1840000000000006</c:v>
                </c:pt>
                <c:pt idx="38">
                  <c:v>3.2160000000000006</c:v>
                </c:pt>
                <c:pt idx="39">
                  <c:v>3.2480000000000007</c:v>
                </c:pt>
                <c:pt idx="40">
                  <c:v>3.2800000000000007</c:v>
                </c:pt>
                <c:pt idx="41">
                  <c:v>3.3120000000000007</c:v>
                </c:pt>
                <c:pt idx="42">
                  <c:v>3.3440000000000007</c:v>
                </c:pt>
                <c:pt idx="43">
                  <c:v>3.3760000000000008</c:v>
                </c:pt>
                <c:pt idx="44">
                  <c:v>3.4080000000000008</c:v>
                </c:pt>
                <c:pt idx="45">
                  <c:v>3.4400000000000008</c:v>
                </c:pt>
                <c:pt idx="46">
                  <c:v>3.4720000000000009</c:v>
                </c:pt>
                <c:pt idx="47">
                  <c:v>3.5040000000000009</c:v>
                </c:pt>
                <c:pt idx="48">
                  <c:v>3.5360000000000009</c:v>
                </c:pt>
                <c:pt idx="49">
                  <c:v>3.5680000000000009</c:v>
                </c:pt>
                <c:pt idx="50">
                  <c:v>3.600000000000001</c:v>
                </c:pt>
                <c:pt idx="51">
                  <c:v>3.632000000000001</c:v>
                </c:pt>
                <c:pt idx="52">
                  <c:v>3.664000000000001</c:v>
                </c:pt>
                <c:pt idx="53">
                  <c:v>3.6960000000000011</c:v>
                </c:pt>
                <c:pt idx="54">
                  <c:v>3.7280000000000011</c:v>
                </c:pt>
                <c:pt idx="55">
                  <c:v>3.7600000000000011</c:v>
                </c:pt>
                <c:pt idx="56">
                  <c:v>3.7920000000000011</c:v>
                </c:pt>
                <c:pt idx="57">
                  <c:v>3.8240000000000012</c:v>
                </c:pt>
                <c:pt idx="58">
                  <c:v>3.8560000000000012</c:v>
                </c:pt>
                <c:pt idx="59">
                  <c:v>3.8880000000000012</c:v>
                </c:pt>
                <c:pt idx="60">
                  <c:v>3.9200000000000013</c:v>
                </c:pt>
                <c:pt idx="61">
                  <c:v>3.9520000000000013</c:v>
                </c:pt>
                <c:pt idx="62">
                  <c:v>3.9840000000000013</c:v>
                </c:pt>
                <c:pt idx="63">
                  <c:v>4.0160000000000018</c:v>
                </c:pt>
                <c:pt idx="64">
                  <c:v>4.0480000000000018</c:v>
                </c:pt>
                <c:pt idx="65">
                  <c:v>4.0800000000000018</c:v>
                </c:pt>
                <c:pt idx="66">
                  <c:v>4.1120000000000019</c:v>
                </c:pt>
                <c:pt idx="67">
                  <c:v>4.1440000000000019</c:v>
                </c:pt>
                <c:pt idx="68">
                  <c:v>4.1760000000000019</c:v>
                </c:pt>
                <c:pt idx="69">
                  <c:v>4.208000000000002</c:v>
                </c:pt>
                <c:pt idx="70">
                  <c:v>4.240000000000002</c:v>
                </c:pt>
                <c:pt idx="71">
                  <c:v>4.272000000000002</c:v>
                </c:pt>
                <c:pt idx="72">
                  <c:v>4.304000000000002</c:v>
                </c:pt>
                <c:pt idx="73">
                  <c:v>4.3360000000000021</c:v>
                </c:pt>
                <c:pt idx="74">
                  <c:v>4.3680000000000021</c:v>
                </c:pt>
                <c:pt idx="75">
                  <c:v>4.4000000000000021</c:v>
                </c:pt>
                <c:pt idx="76">
                  <c:v>4.4320000000000022</c:v>
                </c:pt>
                <c:pt idx="77">
                  <c:v>4.4640000000000013</c:v>
                </c:pt>
                <c:pt idx="78">
                  <c:v>4.4960000000000022</c:v>
                </c:pt>
                <c:pt idx="79">
                  <c:v>4.5280000000000014</c:v>
                </c:pt>
                <c:pt idx="80">
                  <c:v>4.5600000000000023</c:v>
                </c:pt>
                <c:pt idx="81">
                  <c:v>4.5920000000000014</c:v>
                </c:pt>
                <c:pt idx="82">
                  <c:v>4.6240000000000023</c:v>
                </c:pt>
                <c:pt idx="83">
                  <c:v>4.6560000000000015</c:v>
                </c:pt>
                <c:pt idx="84">
                  <c:v>4.6880000000000024</c:v>
                </c:pt>
                <c:pt idx="85">
                  <c:v>4.7200000000000015</c:v>
                </c:pt>
                <c:pt idx="86">
                  <c:v>4.7520000000000024</c:v>
                </c:pt>
                <c:pt idx="87">
                  <c:v>4.7840000000000016</c:v>
                </c:pt>
                <c:pt idx="88">
                  <c:v>4.8160000000000025</c:v>
                </c:pt>
                <c:pt idx="89">
                  <c:v>4.8480000000000016</c:v>
                </c:pt>
                <c:pt idx="90">
                  <c:v>4.8800000000000026</c:v>
                </c:pt>
                <c:pt idx="91">
                  <c:v>4.9120000000000017</c:v>
                </c:pt>
                <c:pt idx="92">
                  <c:v>4.9440000000000026</c:v>
                </c:pt>
                <c:pt idx="93">
                  <c:v>4.9760000000000018</c:v>
                </c:pt>
                <c:pt idx="94">
                  <c:v>5.0080000000000027</c:v>
                </c:pt>
                <c:pt idx="95">
                  <c:v>5.0400000000000018</c:v>
                </c:pt>
                <c:pt idx="96">
                  <c:v>5.0720000000000027</c:v>
                </c:pt>
                <c:pt idx="97">
                  <c:v>5.1040000000000019</c:v>
                </c:pt>
                <c:pt idx="98">
                  <c:v>5.1360000000000028</c:v>
                </c:pt>
                <c:pt idx="99">
                  <c:v>5.1680000000000019</c:v>
                </c:pt>
                <c:pt idx="100">
                  <c:v>5.2000000000000028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3-419A-AC3C-8189C2E5573C}"/>
            </c:ext>
          </c:extLst>
        </c:ser>
        <c:ser>
          <c:idx val="2"/>
          <c:order val="2"/>
          <c:tx>
            <c:strRef>
              <c:f>'Граф. реш. mx2'!$E$24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mx2'!$B$25:$B$125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mx2'!$E$25:$E$125</c:f>
              <c:numCache>
                <c:formatCode>0.000</c:formatCode>
                <c:ptCount val="101"/>
                <c:pt idx="0">
                  <c:v>3.8</c:v>
                </c:pt>
                <c:pt idx="1">
                  <c:v>3.8069999999999999</c:v>
                </c:pt>
                <c:pt idx="2">
                  <c:v>3.8139999999999996</c:v>
                </c:pt>
                <c:pt idx="3">
                  <c:v>3.8209999999999997</c:v>
                </c:pt>
                <c:pt idx="4">
                  <c:v>3.8279999999999998</c:v>
                </c:pt>
                <c:pt idx="5">
                  <c:v>3.835</c:v>
                </c:pt>
                <c:pt idx="6">
                  <c:v>3.8419999999999996</c:v>
                </c:pt>
                <c:pt idx="7">
                  <c:v>3.8489999999999998</c:v>
                </c:pt>
                <c:pt idx="8">
                  <c:v>3.8559999999999999</c:v>
                </c:pt>
                <c:pt idx="9">
                  <c:v>3.8629999999999995</c:v>
                </c:pt>
                <c:pt idx="10">
                  <c:v>3.87</c:v>
                </c:pt>
                <c:pt idx="11">
                  <c:v>3.8769999999999998</c:v>
                </c:pt>
                <c:pt idx="12">
                  <c:v>3.8839999999999999</c:v>
                </c:pt>
                <c:pt idx="13">
                  <c:v>3.891</c:v>
                </c:pt>
                <c:pt idx="14">
                  <c:v>3.8979999999999997</c:v>
                </c:pt>
                <c:pt idx="15">
                  <c:v>3.9049999999999998</c:v>
                </c:pt>
                <c:pt idx="16">
                  <c:v>3.9119999999999999</c:v>
                </c:pt>
                <c:pt idx="17">
                  <c:v>3.919</c:v>
                </c:pt>
                <c:pt idx="18">
                  <c:v>3.9259999999999997</c:v>
                </c:pt>
                <c:pt idx="19">
                  <c:v>3.9329999999999998</c:v>
                </c:pt>
                <c:pt idx="20">
                  <c:v>3.9399999999999995</c:v>
                </c:pt>
                <c:pt idx="21">
                  <c:v>3.9470000000000001</c:v>
                </c:pt>
                <c:pt idx="22">
                  <c:v>3.9539999999999997</c:v>
                </c:pt>
                <c:pt idx="23">
                  <c:v>3.9610000000000003</c:v>
                </c:pt>
                <c:pt idx="24">
                  <c:v>3.968</c:v>
                </c:pt>
                <c:pt idx="25">
                  <c:v>3.9749999999999996</c:v>
                </c:pt>
                <c:pt idx="26">
                  <c:v>3.9820000000000002</c:v>
                </c:pt>
                <c:pt idx="27">
                  <c:v>3.9890000000000003</c:v>
                </c:pt>
                <c:pt idx="28">
                  <c:v>3.9960000000000004</c:v>
                </c:pt>
                <c:pt idx="29">
                  <c:v>4.0030000000000001</c:v>
                </c:pt>
                <c:pt idx="30">
                  <c:v>4.01</c:v>
                </c:pt>
                <c:pt idx="31">
                  <c:v>4.0170000000000003</c:v>
                </c:pt>
                <c:pt idx="32">
                  <c:v>4.024</c:v>
                </c:pt>
                <c:pt idx="33">
                  <c:v>4.0310000000000006</c:v>
                </c:pt>
                <c:pt idx="34">
                  <c:v>4.0380000000000003</c:v>
                </c:pt>
                <c:pt idx="35">
                  <c:v>4.0449999999999999</c:v>
                </c:pt>
                <c:pt idx="36">
                  <c:v>4.0520000000000005</c:v>
                </c:pt>
                <c:pt idx="37">
                  <c:v>4.0590000000000002</c:v>
                </c:pt>
                <c:pt idx="38">
                  <c:v>4.0660000000000007</c:v>
                </c:pt>
                <c:pt idx="39">
                  <c:v>4.0730000000000004</c:v>
                </c:pt>
                <c:pt idx="40">
                  <c:v>4.08</c:v>
                </c:pt>
                <c:pt idx="41">
                  <c:v>4.0870000000000006</c:v>
                </c:pt>
                <c:pt idx="42">
                  <c:v>4.0940000000000003</c:v>
                </c:pt>
                <c:pt idx="43">
                  <c:v>4.1010000000000009</c:v>
                </c:pt>
                <c:pt idx="44">
                  <c:v>4.1080000000000005</c:v>
                </c:pt>
                <c:pt idx="45">
                  <c:v>4.1150000000000002</c:v>
                </c:pt>
                <c:pt idx="46">
                  <c:v>4.1219999999999999</c:v>
                </c:pt>
                <c:pt idx="47">
                  <c:v>4.1290000000000004</c:v>
                </c:pt>
                <c:pt idx="48">
                  <c:v>4.1360000000000001</c:v>
                </c:pt>
                <c:pt idx="49">
                  <c:v>4.1430000000000007</c:v>
                </c:pt>
                <c:pt idx="50">
                  <c:v>4.1500000000000004</c:v>
                </c:pt>
                <c:pt idx="51">
                  <c:v>4.157</c:v>
                </c:pt>
                <c:pt idx="52">
                  <c:v>4.1639999999999997</c:v>
                </c:pt>
                <c:pt idx="53">
                  <c:v>4.1710000000000003</c:v>
                </c:pt>
                <c:pt idx="54">
                  <c:v>4.1779999999999999</c:v>
                </c:pt>
                <c:pt idx="55">
                  <c:v>4.1850000000000005</c:v>
                </c:pt>
                <c:pt idx="56">
                  <c:v>4.1920000000000002</c:v>
                </c:pt>
                <c:pt idx="57">
                  <c:v>4.1989999999999998</c:v>
                </c:pt>
                <c:pt idx="58">
                  <c:v>4.2059999999999995</c:v>
                </c:pt>
                <c:pt idx="59">
                  <c:v>4.2130000000000001</c:v>
                </c:pt>
                <c:pt idx="60">
                  <c:v>4.2200000000000006</c:v>
                </c:pt>
                <c:pt idx="61">
                  <c:v>4.2270000000000003</c:v>
                </c:pt>
                <c:pt idx="62">
                  <c:v>4.234</c:v>
                </c:pt>
                <c:pt idx="63">
                  <c:v>4.2410000000000005</c:v>
                </c:pt>
                <c:pt idx="64">
                  <c:v>4.2480000000000002</c:v>
                </c:pt>
                <c:pt idx="65">
                  <c:v>4.2549999999999999</c:v>
                </c:pt>
                <c:pt idx="66">
                  <c:v>4.2620000000000005</c:v>
                </c:pt>
                <c:pt idx="67">
                  <c:v>4.2690000000000001</c:v>
                </c:pt>
                <c:pt idx="68">
                  <c:v>4.2759999999999998</c:v>
                </c:pt>
                <c:pt idx="69">
                  <c:v>4.2830000000000004</c:v>
                </c:pt>
                <c:pt idx="70">
                  <c:v>4.29</c:v>
                </c:pt>
                <c:pt idx="71">
                  <c:v>4.2970000000000006</c:v>
                </c:pt>
                <c:pt idx="72">
                  <c:v>4.3040000000000003</c:v>
                </c:pt>
                <c:pt idx="73">
                  <c:v>4.3109999999999999</c:v>
                </c:pt>
                <c:pt idx="74">
                  <c:v>4.3180000000000005</c:v>
                </c:pt>
                <c:pt idx="75">
                  <c:v>4.3250000000000002</c:v>
                </c:pt>
                <c:pt idx="76">
                  <c:v>4.3320000000000007</c:v>
                </c:pt>
                <c:pt idx="77">
                  <c:v>4.3390000000000004</c:v>
                </c:pt>
                <c:pt idx="78">
                  <c:v>4.3460000000000001</c:v>
                </c:pt>
                <c:pt idx="79">
                  <c:v>4.3530000000000006</c:v>
                </c:pt>
                <c:pt idx="80">
                  <c:v>4.3600000000000003</c:v>
                </c:pt>
                <c:pt idx="81">
                  <c:v>4.367</c:v>
                </c:pt>
                <c:pt idx="82">
                  <c:v>4.3740000000000006</c:v>
                </c:pt>
                <c:pt idx="83">
                  <c:v>4.3810000000000002</c:v>
                </c:pt>
                <c:pt idx="84">
                  <c:v>4.3880000000000008</c:v>
                </c:pt>
                <c:pt idx="85">
                  <c:v>4.3950000000000005</c:v>
                </c:pt>
                <c:pt idx="86">
                  <c:v>4.4020000000000001</c:v>
                </c:pt>
                <c:pt idx="87">
                  <c:v>4.4090000000000007</c:v>
                </c:pt>
                <c:pt idx="88">
                  <c:v>4.4160000000000004</c:v>
                </c:pt>
                <c:pt idx="89">
                  <c:v>4.423</c:v>
                </c:pt>
                <c:pt idx="90">
                  <c:v>4.4300000000000006</c:v>
                </c:pt>
                <c:pt idx="91">
                  <c:v>4.4370000000000003</c:v>
                </c:pt>
                <c:pt idx="92">
                  <c:v>4.444</c:v>
                </c:pt>
                <c:pt idx="93">
                  <c:v>4.4509999999999996</c:v>
                </c:pt>
                <c:pt idx="94">
                  <c:v>4.4580000000000011</c:v>
                </c:pt>
                <c:pt idx="95">
                  <c:v>4.4650000000000007</c:v>
                </c:pt>
                <c:pt idx="96">
                  <c:v>4.4720000000000004</c:v>
                </c:pt>
                <c:pt idx="97">
                  <c:v>4.4790000000000001</c:v>
                </c:pt>
                <c:pt idx="98">
                  <c:v>4.4860000000000007</c:v>
                </c:pt>
                <c:pt idx="99">
                  <c:v>4.4930000000000003</c:v>
                </c:pt>
                <c:pt idx="10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3-419A-AC3C-8189C2E5573C}"/>
            </c:ext>
          </c:extLst>
        </c:ser>
        <c:ser>
          <c:idx val="3"/>
          <c:order val="3"/>
          <c:tx>
            <c:strRef>
              <c:f>'Граф. реш. mx2'!$F$24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mx2'!$B$25:$B$125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mx2'!$F$25:$F$125</c:f>
              <c:numCache>
                <c:formatCode>0.000</c:formatCode>
                <c:ptCount val="101"/>
                <c:pt idx="0">
                  <c:v>6</c:v>
                </c:pt>
                <c:pt idx="1">
                  <c:v>5.9499999999999993</c:v>
                </c:pt>
                <c:pt idx="2">
                  <c:v>5.8999999999999995</c:v>
                </c:pt>
                <c:pt idx="3">
                  <c:v>5.8500000000000005</c:v>
                </c:pt>
                <c:pt idx="4">
                  <c:v>5.8</c:v>
                </c:pt>
                <c:pt idx="5">
                  <c:v>5.7499999999999991</c:v>
                </c:pt>
                <c:pt idx="6">
                  <c:v>5.6999999999999993</c:v>
                </c:pt>
                <c:pt idx="7">
                  <c:v>5.65</c:v>
                </c:pt>
                <c:pt idx="8">
                  <c:v>5.6000000000000005</c:v>
                </c:pt>
                <c:pt idx="9">
                  <c:v>5.55</c:v>
                </c:pt>
                <c:pt idx="10">
                  <c:v>5.5</c:v>
                </c:pt>
                <c:pt idx="11">
                  <c:v>5.45</c:v>
                </c:pt>
                <c:pt idx="12">
                  <c:v>5.4</c:v>
                </c:pt>
                <c:pt idx="13">
                  <c:v>5.35</c:v>
                </c:pt>
                <c:pt idx="14">
                  <c:v>5.3</c:v>
                </c:pt>
                <c:pt idx="15">
                  <c:v>5.25</c:v>
                </c:pt>
                <c:pt idx="16">
                  <c:v>5.2</c:v>
                </c:pt>
                <c:pt idx="17">
                  <c:v>5.1499999999999995</c:v>
                </c:pt>
                <c:pt idx="18">
                  <c:v>5.0999999999999996</c:v>
                </c:pt>
                <c:pt idx="19">
                  <c:v>5.05</c:v>
                </c:pt>
                <c:pt idx="20">
                  <c:v>5</c:v>
                </c:pt>
                <c:pt idx="21">
                  <c:v>4.9499999999999993</c:v>
                </c:pt>
                <c:pt idx="22">
                  <c:v>4.8999999999999995</c:v>
                </c:pt>
                <c:pt idx="23">
                  <c:v>4.8499999999999996</c:v>
                </c:pt>
                <c:pt idx="24">
                  <c:v>4.8</c:v>
                </c:pt>
                <c:pt idx="25">
                  <c:v>4.75</c:v>
                </c:pt>
                <c:pt idx="26">
                  <c:v>4.6999999999999993</c:v>
                </c:pt>
                <c:pt idx="27">
                  <c:v>4.6500000000000004</c:v>
                </c:pt>
                <c:pt idx="28">
                  <c:v>4.6000000000000005</c:v>
                </c:pt>
                <c:pt idx="29">
                  <c:v>4.55</c:v>
                </c:pt>
                <c:pt idx="30">
                  <c:v>4.4999999999999991</c:v>
                </c:pt>
                <c:pt idx="31">
                  <c:v>4.45</c:v>
                </c:pt>
                <c:pt idx="32">
                  <c:v>4.4000000000000004</c:v>
                </c:pt>
                <c:pt idx="33">
                  <c:v>4.3499999999999996</c:v>
                </c:pt>
                <c:pt idx="34">
                  <c:v>4.3</c:v>
                </c:pt>
                <c:pt idx="35">
                  <c:v>4.25</c:v>
                </c:pt>
                <c:pt idx="36">
                  <c:v>4.1999999999999993</c:v>
                </c:pt>
                <c:pt idx="37">
                  <c:v>4.1499999999999995</c:v>
                </c:pt>
                <c:pt idx="38">
                  <c:v>4.0999999999999996</c:v>
                </c:pt>
                <c:pt idx="39">
                  <c:v>4.05</c:v>
                </c:pt>
                <c:pt idx="40">
                  <c:v>3.9999999999999996</c:v>
                </c:pt>
                <c:pt idx="41">
                  <c:v>3.9499999999999993</c:v>
                </c:pt>
                <c:pt idx="42">
                  <c:v>3.8999999999999995</c:v>
                </c:pt>
                <c:pt idx="43">
                  <c:v>3.8499999999999992</c:v>
                </c:pt>
                <c:pt idx="44">
                  <c:v>3.7999999999999994</c:v>
                </c:pt>
                <c:pt idx="45">
                  <c:v>3.7499999999999991</c:v>
                </c:pt>
                <c:pt idx="46">
                  <c:v>3.6999999999999993</c:v>
                </c:pt>
                <c:pt idx="47">
                  <c:v>3.649999999999999</c:v>
                </c:pt>
                <c:pt idx="48">
                  <c:v>3.5999999999999992</c:v>
                </c:pt>
                <c:pt idx="49">
                  <c:v>3.5499999999999989</c:v>
                </c:pt>
                <c:pt idx="50">
                  <c:v>3.4999999999999991</c:v>
                </c:pt>
                <c:pt idx="51">
                  <c:v>3.4499999999999988</c:v>
                </c:pt>
                <c:pt idx="52">
                  <c:v>3.3999999999999986</c:v>
                </c:pt>
                <c:pt idx="53">
                  <c:v>3.3499999999999988</c:v>
                </c:pt>
                <c:pt idx="54">
                  <c:v>3.2999999999999989</c:v>
                </c:pt>
                <c:pt idx="55">
                  <c:v>3.2499999999999987</c:v>
                </c:pt>
                <c:pt idx="56">
                  <c:v>3.1999999999999984</c:v>
                </c:pt>
                <c:pt idx="57">
                  <c:v>3.1499999999999986</c:v>
                </c:pt>
                <c:pt idx="58">
                  <c:v>3.0999999999999988</c:v>
                </c:pt>
                <c:pt idx="59">
                  <c:v>3.0499999999999985</c:v>
                </c:pt>
                <c:pt idx="60">
                  <c:v>2.9999999999999982</c:v>
                </c:pt>
                <c:pt idx="61">
                  <c:v>2.9499999999999984</c:v>
                </c:pt>
                <c:pt idx="62">
                  <c:v>2.8999999999999986</c:v>
                </c:pt>
                <c:pt idx="63">
                  <c:v>2.8499999999999983</c:v>
                </c:pt>
                <c:pt idx="64">
                  <c:v>2.799999999999998</c:v>
                </c:pt>
                <c:pt idx="65">
                  <c:v>2.7499999999999982</c:v>
                </c:pt>
                <c:pt idx="66">
                  <c:v>2.6999999999999984</c:v>
                </c:pt>
                <c:pt idx="67">
                  <c:v>2.6499999999999981</c:v>
                </c:pt>
                <c:pt idx="68">
                  <c:v>2.5999999999999979</c:v>
                </c:pt>
                <c:pt idx="69">
                  <c:v>2.549999999999998</c:v>
                </c:pt>
                <c:pt idx="70">
                  <c:v>2.4999999999999982</c:v>
                </c:pt>
                <c:pt idx="71">
                  <c:v>2.449999999999998</c:v>
                </c:pt>
                <c:pt idx="72">
                  <c:v>2.3999999999999977</c:v>
                </c:pt>
                <c:pt idx="73">
                  <c:v>2.3499999999999979</c:v>
                </c:pt>
                <c:pt idx="74">
                  <c:v>2.299999999999998</c:v>
                </c:pt>
                <c:pt idx="75">
                  <c:v>2.2499999999999978</c:v>
                </c:pt>
                <c:pt idx="76">
                  <c:v>2.1999999999999975</c:v>
                </c:pt>
                <c:pt idx="77">
                  <c:v>2.1499999999999977</c:v>
                </c:pt>
                <c:pt idx="78">
                  <c:v>2.0999999999999979</c:v>
                </c:pt>
                <c:pt idx="79">
                  <c:v>2.0499999999999976</c:v>
                </c:pt>
                <c:pt idx="80">
                  <c:v>1.9999999999999976</c:v>
                </c:pt>
                <c:pt idx="81">
                  <c:v>1.9499999999999975</c:v>
                </c:pt>
                <c:pt idx="82">
                  <c:v>1.8999999999999975</c:v>
                </c:pt>
                <c:pt idx="83">
                  <c:v>1.8499999999999974</c:v>
                </c:pt>
                <c:pt idx="84">
                  <c:v>1.7999999999999974</c:v>
                </c:pt>
                <c:pt idx="85">
                  <c:v>1.7499999999999973</c:v>
                </c:pt>
                <c:pt idx="86">
                  <c:v>1.6999999999999973</c:v>
                </c:pt>
                <c:pt idx="87">
                  <c:v>1.6499999999999972</c:v>
                </c:pt>
                <c:pt idx="88">
                  <c:v>1.5999999999999972</c:v>
                </c:pt>
                <c:pt idx="89">
                  <c:v>1.5499999999999972</c:v>
                </c:pt>
                <c:pt idx="90">
                  <c:v>1.4999999999999971</c:v>
                </c:pt>
                <c:pt idx="91">
                  <c:v>1.4499999999999971</c:v>
                </c:pt>
                <c:pt idx="92">
                  <c:v>1.399999999999997</c:v>
                </c:pt>
                <c:pt idx="93">
                  <c:v>1.349999999999997</c:v>
                </c:pt>
                <c:pt idx="94">
                  <c:v>1.2999999999999969</c:v>
                </c:pt>
                <c:pt idx="95">
                  <c:v>1.2499999999999969</c:v>
                </c:pt>
                <c:pt idx="96">
                  <c:v>1.1999999999999968</c:v>
                </c:pt>
                <c:pt idx="97">
                  <c:v>1.1499999999999968</c:v>
                </c:pt>
                <c:pt idx="98">
                  <c:v>1.0999999999999968</c:v>
                </c:pt>
                <c:pt idx="99">
                  <c:v>1.0499999999999967</c:v>
                </c:pt>
                <c:pt idx="100">
                  <c:v>0.99999999999999667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3-419A-AC3C-8189C2E5573C}"/>
            </c:ext>
          </c:extLst>
        </c:ser>
        <c:ser>
          <c:idx val="4"/>
          <c:order val="4"/>
          <c:tx>
            <c:strRef>
              <c:f>'Граф. реш. mx2'!$G$24</c:f>
              <c:strCache>
                <c:ptCount val="1"/>
                <c:pt idx="0">
                  <c:v>Верх. огиб.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'Граф. реш. mx2'!$B$25:$B$125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'Граф. реш. mx2'!$G$25:$G$125</c:f>
              <c:numCache>
                <c:formatCode>0.000</c:formatCode>
                <c:ptCount val="101"/>
                <c:pt idx="0">
                  <c:v>6</c:v>
                </c:pt>
                <c:pt idx="1">
                  <c:v>5.9499999999999993</c:v>
                </c:pt>
                <c:pt idx="2">
                  <c:v>5.8999999999999995</c:v>
                </c:pt>
                <c:pt idx="3">
                  <c:v>5.8500000000000005</c:v>
                </c:pt>
                <c:pt idx="4">
                  <c:v>5.8</c:v>
                </c:pt>
                <c:pt idx="5">
                  <c:v>5.7499999999999991</c:v>
                </c:pt>
                <c:pt idx="6">
                  <c:v>5.6999999999999993</c:v>
                </c:pt>
                <c:pt idx="7">
                  <c:v>5.65</c:v>
                </c:pt>
                <c:pt idx="8">
                  <c:v>5.6000000000000005</c:v>
                </c:pt>
                <c:pt idx="9">
                  <c:v>5.55</c:v>
                </c:pt>
                <c:pt idx="10">
                  <c:v>5.5</c:v>
                </c:pt>
                <c:pt idx="11">
                  <c:v>5.45</c:v>
                </c:pt>
                <c:pt idx="12">
                  <c:v>5.4</c:v>
                </c:pt>
                <c:pt idx="13">
                  <c:v>5.35</c:v>
                </c:pt>
                <c:pt idx="14">
                  <c:v>5.3</c:v>
                </c:pt>
                <c:pt idx="15">
                  <c:v>5.25</c:v>
                </c:pt>
                <c:pt idx="16">
                  <c:v>5.2</c:v>
                </c:pt>
                <c:pt idx="17">
                  <c:v>5.1499999999999995</c:v>
                </c:pt>
                <c:pt idx="18">
                  <c:v>5.0999999999999996</c:v>
                </c:pt>
                <c:pt idx="19">
                  <c:v>5.05</c:v>
                </c:pt>
                <c:pt idx="20">
                  <c:v>5</c:v>
                </c:pt>
                <c:pt idx="21">
                  <c:v>4.9499999999999993</c:v>
                </c:pt>
                <c:pt idx="22">
                  <c:v>4.8999999999999995</c:v>
                </c:pt>
                <c:pt idx="23">
                  <c:v>4.8499999999999996</c:v>
                </c:pt>
                <c:pt idx="24">
                  <c:v>4.8</c:v>
                </c:pt>
                <c:pt idx="25">
                  <c:v>4.75</c:v>
                </c:pt>
                <c:pt idx="26">
                  <c:v>4.6999999999999993</c:v>
                </c:pt>
                <c:pt idx="27">
                  <c:v>4.6500000000000004</c:v>
                </c:pt>
                <c:pt idx="28">
                  <c:v>4.6000000000000005</c:v>
                </c:pt>
                <c:pt idx="29">
                  <c:v>4.55</c:v>
                </c:pt>
                <c:pt idx="30">
                  <c:v>4.4999999999999991</c:v>
                </c:pt>
                <c:pt idx="31">
                  <c:v>4.45</c:v>
                </c:pt>
                <c:pt idx="32">
                  <c:v>4.4000000000000004</c:v>
                </c:pt>
                <c:pt idx="33">
                  <c:v>4.3499999999999996</c:v>
                </c:pt>
                <c:pt idx="34">
                  <c:v>4.3</c:v>
                </c:pt>
                <c:pt idx="35">
                  <c:v>4.25</c:v>
                </c:pt>
                <c:pt idx="36">
                  <c:v>4.1999999999999993</c:v>
                </c:pt>
                <c:pt idx="37">
                  <c:v>4.1499999999999995</c:v>
                </c:pt>
                <c:pt idx="38">
                  <c:v>4.0999999999999996</c:v>
                </c:pt>
                <c:pt idx="39">
                  <c:v>4.0730000000000004</c:v>
                </c:pt>
                <c:pt idx="40">
                  <c:v>4.08</c:v>
                </c:pt>
                <c:pt idx="41">
                  <c:v>4.0870000000000006</c:v>
                </c:pt>
                <c:pt idx="42">
                  <c:v>4.0940000000000003</c:v>
                </c:pt>
                <c:pt idx="43">
                  <c:v>4.1010000000000009</c:v>
                </c:pt>
                <c:pt idx="44">
                  <c:v>4.1080000000000005</c:v>
                </c:pt>
                <c:pt idx="45">
                  <c:v>4.1150000000000002</c:v>
                </c:pt>
                <c:pt idx="46">
                  <c:v>4.1219999999999999</c:v>
                </c:pt>
                <c:pt idx="47">
                  <c:v>4.1290000000000004</c:v>
                </c:pt>
                <c:pt idx="48">
                  <c:v>4.1360000000000001</c:v>
                </c:pt>
                <c:pt idx="49">
                  <c:v>4.1430000000000007</c:v>
                </c:pt>
                <c:pt idx="50">
                  <c:v>4.1500000000000004</c:v>
                </c:pt>
                <c:pt idx="51">
                  <c:v>4.157</c:v>
                </c:pt>
                <c:pt idx="52">
                  <c:v>4.1639999999999997</c:v>
                </c:pt>
                <c:pt idx="53">
                  <c:v>4.1710000000000003</c:v>
                </c:pt>
                <c:pt idx="54">
                  <c:v>4.1779999999999999</c:v>
                </c:pt>
                <c:pt idx="55">
                  <c:v>4.1850000000000005</c:v>
                </c:pt>
                <c:pt idx="56">
                  <c:v>4.1920000000000002</c:v>
                </c:pt>
                <c:pt idx="57">
                  <c:v>4.1989999999999998</c:v>
                </c:pt>
                <c:pt idx="58">
                  <c:v>4.2059999999999995</c:v>
                </c:pt>
                <c:pt idx="59">
                  <c:v>4.2130000000000001</c:v>
                </c:pt>
                <c:pt idx="60">
                  <c:v>4.2200000000000006</c:v>
                </c:pt>
                <c:pt idx="61">
                  <c:v>4.2270000000000003</c:v>
                </c:pt>
                <c:pt idx="62">
                  <c:v>4.234</c:v>
                </c:pt>
                <c:pt idx="63">
                  <c:v>4.2410000000000005</c:v>
                </c:pt>
                <c:pt idx="64">
                  <c:v>4.2480000000000002</c:v>
                </c:pt>
                <c:pt idx="65">
                  <c:v>4.2549999999999999</c:v>
                </c:pt>
                <c:pt idx="66">
                  <c:v>4.2620000000000005</c:v>
                </c:pt>
                <c:pt idx="67">
                  <c:v>4.2690000000000001</c:v>
                </c:pt>
                <c:pt idx="68">
                  <c:v>4.2759999999999998</c:v>
                </c:pt>
                <c:pt idx="69">
                  <c:v>4.2830000000000004</c:v>
                </c:pt>
                <c:pt idx="70">
                  <c:v>4.29</c:v>
                </c:pt>
                <c:pt idx="71">
                  <c:v>4.2970000000000006</c:v>
                </c:pt>
                <c:pt idx="72">
                  <c:v>4.304000000000002</c:v>
                </c:pt>
                <c:pt idx="73">
                  <c:v>4.3360000000000021</c:v>
                </c:pt>
                <c:pt idx="74">
                  <c:v>4.3680000000000021</c:v>
                </c:pt>
                <c:pt idx="75">
                  <c:v>4.4000000000000021</c:v>
                </c:pt>
                <c:pt idx="76">
                  <c:v>4.4320000000000022</c:v>
                </c:pt>
                <c:pt idx="77">
                  <c:v>4.4640000000000013</c:v>
                </c:pt>
                <c:pt idx="78">
                  <c:v>4.4960000000000022</c:v>
                </c:pt>
                <c:pt idx="79">
                  <c:v>4.5280000000000014</c:v>
                </c:pt>
                <c:pt idx="80">
                  <c:v>4.5600000000000023</c:v>
                </c:pt>
                <c:pt idx="81">
                  <c:v>4.5920000000000014</c:v>
                </c:pt>
                <c:pt idx="82">
                  <c:v>4.6240000000000023</c:v>
                </c:pt>
                <c:pt idx="83">
                  <c:v>4.6560000000000015</c:v>
                </c:pt>
                <c:pt idx="84">
                  <c:v>4.6880000000000024</c:v>
                </c:pt>
                <c:pt idx="85">
                  <c:v>4.7200000000000015</c:v>
                </c:pt>
                <c:pt idx="86">
                  <c:v>4.7520000000000024</c:v>
                </c:pt>
                <c:pt idx="87">
                  <c:v>4.7840000000000016</c:v>
                </c:pt>
                <c:pt idx="88">
                  <c:v>4.8160000000000025</c:v>
                </c:pt>
                <c:pt idx="89">
                  <c:v>4.8480000000000016</c:v>
                </c:pt>
                <c:pt idx="90">
                  <c:v>4.8800000000000026</c:v>
                </c:pt>
                <c:pt idx="91">
                  <c:v>4.9120000000000017</c:v>
                </c:pt>
                <c:pt idx="92">
                  <c:v>4.9440000000000026</c:v>
                </c:pt>
                <c:pt idx="93">
                  <c:v>4.9760000000000018</c:v>
                </c:pt>
                <c:pt idx="94">
                  <c:v>5.0080000000000027</c:v>
                </c:pt>
                <c:pt idx="95">
                  <c:v>5.0400000000000018</c:v>
                </c:pt>
                <c:pt idx="96">
                  <c:v>5.0720000000000027</c:v>
                </c:pt>
                <c:pt idx="97">
                  <c:v>5.1040000000000019</c:v>
                </c:pt>
                <c:pt idx="98">
                  <c:v>5.1360000000000028</c:v>
                </c:pt>
                <c:pt idx="99">
                  <c:v>5.1680000000000019</c:v>
                </c:pt>
                <c:pt idx="100">
                  <c:v>5.2000000000000028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73-419A-AC3C-8189C2E5573C}"/>
            </c:ext>
          </c:extLst>
        </c:ser>
        <c:ser>
          <c:idx val="5"/>
          <c:order val="5"/>
          <c:tx>
            <c:v>Минимакс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'Граф. реш. mx2'!$L$26</c:f>
              <c:numCache>
                <c:formatCode>0.0000</c:formatCode>
                <c:ptCount val="1"/>
                <c:pt idx="0">
                  <c:v>0.39000000000000018</c:v>
                </c:pt>
              </c:numCache>
            </c:numRef>
          </c:xVal>
          <c:yVal>
            <c:numRef>
              <c:f>'Граф. реш. mx2'!$J$26</c:f>
              <c:numCache>
                <c:formatCode>0.00</c:formatCode>
                <c:ptCount val="1"/>
                <c:pt idx="0">
                  <c:v>4.0730000000000004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73-419A-AC3C-8189C2E5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2904560"/>
        <c:axId val="-1162899120"/>
      </c:scatterChart>
      <c:valAx>
        <c:axId val="-116290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ru-RU"/>
                  <a:t>Вероятность q в смешанной стратегии Игрока 2</a:t>
                </a:r>
              </a:p>
            </c:rich>
          </c:tx>
          <c:layout>
            <c:manualLayout>
              <c:xMode val="edge"/>
              <c:yMode val="edge"/>
              <c:x val="0.23883490173484415"/>
              <c:y val="0.9490215277494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ru-RU"/>
          </a:p>
        </c:txPr>
        <c:crossAx val="-1162899120"/>
        <c:crosses val="autoZero"/>
        <c:crossBetween val="midCat"/>
      </c:valAx>
      <c:valAx>
        <c:axId val="-11628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ru-RU"/>
                  <a:t>Выигрыш Игрока 1</a:t>
                </a:r>
              </a:p>
            </c:rich>
          </c:tx>
          <c:layout>
            <c:manualLayout>
              <c:xMode val="edge"/>
              <c:yMode val="edge"/>
              <c:x val="9.7085120457503782E-3"/>
              <c:y val="0.41176573783199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ru-RU"/>
          </a:p>
        </c:txPr>
        <c:crossAx val="-11629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016469095209253E-2"/>
          <c:y val="0.89763204840384536"/>
          <c:w val="0.90830405814657789"/>
          <c:h val="6.5448122150145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800100</xdr:colOff>
      <xdr:row>0</xdr:row>
      <xdr:rowOff>0</xdr:rowOff>
    </xdr:from>
    <xdr:to>
      <xdr:col>24</xdr:col>
      <xdr:colOff>438150</xdr:colOff>
      <xdr:row>28</xdr:row>
      <xdr:rowOff>161924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819150</xdr:colOff>
      <xdr:row>0</xdr:row>
      <xdr:rowOff>66676</xdr:rowOff>
    </xdr:from>
    <xdr:to>
      <xdr:col>23</xdr:col>
      <xdr:colOff>495300</xdr:colOff>
      <xdr:row>30</xdr:row>
      <xdr:rowOff>57150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29"/>
  <sheetViews>
    <sheetView topLeftCell="A7" zoomScaleNormal="100" workbookViewId="0">
      <selection activeCell="K22" sqref="K22"/>
    </sheetView>
  </sheetViews>
  <sheetFormatPr defaultRowHeight="14.25" x14ac:dyDescent="0.2"/>
  <cols>
    <col min="1" max="1" width="3.7109375" style="3" customWidth="1"/>
    <col min="2" max="2" width="13" style="3" customWidth="1"/>
    <col min="3" max="3" width="22" style="3" customWidth="1"/>
    <col min="4" max="7" width="7.140625" style="3" customWidth="1"/>
    <col min="8" max="8" width="8.7109375" style="3" customWidth="1"/>
    <col min="9" max="9" width="10.7109375" style="3" customWidth="1"/>
    <col min="10" max="11" width="9.5703125" style="3" customWidth="1"/>
    <col min="12" max="12" width="13.140625" style="3" customWidth="1"/>
    <col min="13" max="13" width="12.7109375" style="3" customWidth="1"/>
    <col min="14" max="14" width="12.140625" style="3" customWidth="1"/>
    <col min="15" max="15" width="7.7109375" style="3" customWidth="1"/>
    <col min="16" max="19" width="10.28515625" style="3" customWidth="1"/>
    <col min="20" max="16384" width="9.140625" style="3"/>
  </cols>
  <sheetData>
    <row r="1" spans="1:9" ht="24" customHeight="1" thickBot="1" x14ac:dyDescent="0.25">
      <c r="A1" s="80" t="s">
        <v>0</v>
      </c>
      <c r="B1" s="80"/>
      <c r="C1" s="80"/>
      <c r="D1" s="80"/>
      <c r="E1" s="80"/>
      <c r="F1" s="80"/>
      <c r="G1" s="80"/>
      <c r="H1" s="80"/>
    </row>
    <row r="2" spans="1:9" ht="13.5" customHeight="1" thickBot="1" x14ac:dyDescent="0.25">
      <c r="I2" s="12" t="s">
        <v>1</v>
      </c>
    </row>
    <row r="3" spans="1:9" ht="17.25" thickBot="1" x14ac:dyDescent="0.25">
      <c r="B3" s="24"/>
      <c r="C3" s="2"/>
      <c r="D3" s="45" t="s">
        <v>2</v>
      </c>
      <c r="E3" s="2"/>
      <c r="F3" s="2"/>
      <c r="G3" s="1"/>
      <c r="H3" s="13" t="s">
        <v>3</v>
      </c>
      <c r="I3" s="36">
        <f>MAX(H4:H5)</f>
        <v>1.2</v>
      </c>
    </row>
    <row r="4" spans="1:9" x14ac:dyDescent="0.2">
      <c r="B4" s="77" t="s">
        <v>4</v>
      </c>
      <c r="C4" s="7" t="s">
        <v>66</v>
      </c>
      <c r="D4" s="14">
        <v>1</v>
      </c>
      <c r="E4" s="15">
        <v>0</v>
      </c>
      <c r="F4" s="15">
        <v>2.4</v>
      </c>
      <c r="G4" s="16">
        <v>0.5</v>
      </c>
      <c r="H4" s="13">
        <f>MIN(D4:G4)</f>
        <v>0</v>
      </c>
      <c r="I4" s="13"/>
    </row>
    <row r="5" spans="1:9" ht="15" thickBot="1" x14ac:dyDescent="0.25">
      <c r="B5" s="78"/>
      <c r="C5" s="17" t="s">
        <v>67</v>
      </c>
      <c r="D5" s="18">
        <v>2</v>
      </c>
      <c r="E5" s="19">
        <v>3</v>
      </c>
      <c r="F5" s="19">
        <v>1.2</v>
      </c>
      <c r="G5" s="20">
        <v>3</v>
      </c>
      <c r="H5" s="13">
        <f>MIN(D5:G5)</f>
        <v>1.2</v>
      </c>
      <c r="I5" s="13"/>
    </row>
    <row r="6" spans="1:9" ht="13.5" customHeight="1" thickBot="1" x14ac:dyDescent="0.25">
      <c r="B6" s="21"/>
      <c r="C6" s="13" t="s">
        <v>5</v>
      </c>
      <c r="D6" s="13">
        <f>MAX(D4:D5)</f>
        <v>2</v>
      </c>
      <c r="E6" s="13">
        <f>MAX(E4:E5)</f>
        <v>3</v>
      </c>
      <c r="F6" s="13">
        <f>MAX(F4:F5)</f>
        <v>2.4</v>
      </c>
      <c r="G6" s="13">
        <f>MAX(G4:G5)</f>
        <v>3</v>
      </c>
      <c r="H6" s="4"/>
    </row>
    <row r="7" spans="1:9" ht="13.5" customHeight="1" thickBot="1" x14ac:dyDescent="0.25">
      <c r="B7" s="23" t="s">
        <v>6</v>
      </c>
      <c r="C7" s="1">
        <f>MIN(D6:G6)</f>
        <v>2</v>
      </c>
    </row>
    <row r="8" spans="1:9" ht="13.5" customHeight="1" x14ac:dyDescent="0.2">
      <c r="B8" s="21"/>
      <c r="C8" s="13"/>
      <c r="E8" s="13"/>
      <c r="F8" s="13"/>
    </row>
    <row r="9" spans="1:9" ht="13.5" customHeight="1" thickBot="1" x14ac:dyDescent="0.25">
      <c r="C9" s="40" t="s">
        <v>7</v>
      </c>
      <c r="H9" s="22"/>
      <c r="I9" s="22"/>
    </row>
    <row r="10" spans="1:9" ht="13.5" customHeight="1" thickBot="1" x14ac:dyDescent="0.25">
      <c r="B10" s="81" t="s">
        <v>8</v>
      </c>
      <c r="C10" s="82"/>
      <c r="D10" s="1">
        <f>C7</f>
        <v>2</v>
      </c>
      <c r="E10" s="81" t="s">
        <v>9</v>
      </c>
      <c r="F10" s="82"/>
      <c r="G10" s="82"/>
      <c r="H10" s="25" t="str">
        <f>IF(D10=D11,D11,"Нет")</f>
        <v>Нет</v>
      </c>
      <c r="I10" s="22"/>
    </row>
    <row r="11" spans="1:9" ht="13.5" customHeight="1" thickBot="1" x14ac:dyDescent="0.25">
      <c r="B11" s="81" t="s">
        <v>10</v>
      </c>
      <c r="C11" s="82"/>
      <c r="D11" s="25">
        <f>I3</f>
        <v>1.2</v>
      </c>
      <c r="E11" s="81" t="s">
        <v>11</v>
      </c>
      <c r="F11" s="82"/>
      <c r="G11" s="82"/>
      <c r="H11" s="25" t="str">
        <f>IF(D10=D11,"Есть","Нет")</f>
        <v>Нет</v>
      </c>
      <c r="I11" s="22"/>
    </row>
    <row r="12" spans="1:9" ht="13.5" customHeight="1" x14ac:dyDescent="0.2">
      <c r="B12" s="13"/>
      <c r="C12" s="13"/>
      <c r="D12" s="22"/>
      <c r="E12" s="13"/>
      <c r="F12" s="13"/>
      <c r="G12" s="13"/>
      <c r="H12" s="22"/>
      <c r="I12" s="22"/>
    </row>
    <row r="13" spans="1:9" ht="13.5" customHeight="1" x14ac:dyDescent="0.2">
      <c r="A13" s="76" t="s">
        <v>68</v>
      </c>
      <c r="B13" s="76"/>
      <c r="C13" s="76"/>
      <c r="D13" s="76"/>
      <c r="E13" s="76"/>
      <c r="F13" s="76"/>
      <c r="G13" s="76"/>
      <c r="H13" s="76"/>
      <c r="I13" s="22"/>
    </row>
    <row r="14" spans="1:9" ht="13.5" customHeight="1" thickBot="1" x14ac:dyDescent="0.25">
      <c r="B14" s="13"/>
      <c r="C14" s="13"/>
      <c r="D14" s="22"/>
      <c r="E14" s="13"/>
      <c r="F14" s="13"/>
      <c r="G14" s="13"/>
      <c r="H14" s="22"/>
      <c r="I14" s="22"/>
    </row>
    <row r="15" spans="1:9" ht="13.5" customHeight="1" x14ac:dyDescent="0.2">
      <c r="B15" s="83" t="s">
        <v>12</v>
      </c>
      <c r="C15" s="84"/>
      <c r="D15" s="84"/>
      <c r="E15" s="84"/>
      <c r="F15" s="84"/>
      <c r="G15" s="6" t="str">
        <f>IF(I3=C7,MATCH(I3,H4:H5,0),"Нет")</f>
        <v>Нет</v>
      </c>
      <c r="I15" s="22"/>
    </row>
    <row r="16" spans="1:9" ht="13.5" customHeight="1" x14ac:dyDescent="0.2">
      <c r="B16" s="85" t="s">
        <v>13</v>
      </c>
      <c r="C16" s="86"/>
      <c r="D16" s="86"/>
      <c r="E16" s="86"/>
      <c r="F16" s="86"/>
      <c r="G16" s="26" t="str">
        <f>IF(I3=C7,MATCH(C7,D6:G6,0),"Нет")</f>
        <v>Нет</v>
      </c>
      <c r="H16" s="22"/>
      <c r="I16" s="22"/>
    </row>
    <row r="17" spans="1:14" ht="13.5" customHeight="1" thickBot="1" x14ac:dyDescent="0.25">
      <c r="B17" s="87" t="s">
        <v>14</v>
      </c>
      <c r="C17" s="88"/>
      <c r="D17" s="88"/>
      <c r="E17" s="88"/>
      <c r="F17" s="88"/>
      <c r="G17" s="27" t="str">
        <f>H10</f>
        <v>Нет</v>
      </c>
      <c r="H17" s="22"/>
      <c r="I17" s="22"/>
    </row>
    <row r="18" spans="1:14" ht="13.5" customHeight="1" x14ac:dyDescent="0.2">
      <c r="B18" s="13"/>
      <c r="C18" s="13"/>
      <c r="D18" s="22"/>
      <c r="H18" s="22"/>
      <c r="I18" s="22"/>
    </row>
    <row r="19" spans="1:14" ht="15" customHeight="1" x14ac:dyDescent="0.2">
      <c r="A19" s="54" t="s">
        <v>69</v>
      </c>
      <c r="B19" s="54"/>
      <c r="C19" s="54"/>
      <c r="D19" s="54"/>
      <c r="E19" s="54"/>
      <c r="F19" s="54"/>
      <c r="G19" s="54"/>
      <c r="H19" s="54"/>
      <c r="I19" s="22"/>
    </row>
    <row r="20" spans="1:14" ht="13.5" customHeight="1" thickBot="1" x14ac:dyDescent="0.25">
      <c r="B20" s="41"/>
      <c r="C20" s="13"/>
      <c r="D20" s="13"/>
      <c r="E20" s="13"/>
      <c r="F20" s="13"/>
      <c r="G20" s="13"/>
      <c r="H20" s="4"/>
      <c r="I20" s="22"/>
    </row>
    <row r="21" spans="1:14" ht="14.25" customHeight="1" thickBot="1" x14ac:dyDescent="0.25">
      <c r="A21" s="41"/>
      <c r="B21" s="24"/>
      <c r="C21" s="2"/>
      <c r="D21" s="2"/>
      <c r="E21" s="2"/>
      <c r="F21" s="2" t="s">
        <v>15</v>
      </c>
      <c r="G21" s="1">
        <v>100</v>
      </c>
      <c r="H21" s="4"/>
      <c r="M21" s="4"/>
    </row>
    <row r="22" spans="1:14" ht="14.25" customHeight="1" x14ac:dyDescent="0.2">
      <c r="A22" s="41"/>
      <c r="B22" s="13"/>
      <c r="C22" s="13"/>
      <c r="D22" s="13"/>
      <c r="E22" s="13"/>
      <c r="F22" s="13"/>
      <c r="G22" s="13"/>
      <c r="H22" s="4"/>
      <c r="M22" s="4"/>
    </row>
    <row r="23" spans="1:14" ht="14.25" customHeight="1" x14ac:dyDescent="0.2">
      <c r="A23" s="89" t="s">
        <v>44</v>
      </c>
      <c r="B23" s="89"/>
      <c r="C23" s="89"/>
      <c r="D23" s="89"/>
      <c r="E23" s="89"/>
      <c r="F23" s="89"/>
      <c r="G23" s="89"/>
      <c r="H23" s="89"/>
      <c r="M23" s="4"/>
    </row>
    <row r="24" spans="1:14" ht="27.6" customHeight="1" x14ac:dyDescent="0.2">
      <c r="A24" s="56" t="s">
        <v>16</v>
      </c>
      <c r="B24" s="57" t="s">
        <v>17</v>
      </c>
      <c r="C24" s="57">
        <v>1</v>
      </c>
      <c r="D24" s="57">
        <v>2</v>
      </c>
      <c r="E24" s="57">
        <v>3</v>
      </c>
      <c r="F24" s="57">
        <v>4</v>
      </c>
      <c r="G24" s="57" t="s">
        <v>64</v>
      </c>
      <c r="H24" s="57" t="s">
        <v>43</v>
      </c>
      <c r="I24" s="79" t="s">
        <v>47</v>
      </c>
      <c r="J24" s="79"/>
      <c r="K24" s="79"/>
      <c r="L24" s="79"/>
      <c r="M24" s="4"/>
    </row>
    <row r="25" spans="1:14" ht="13.5" customHeight="1" thickBot="1" x14ac:dyDescent="0.25">
      <c r="A25" s="56">
        <v>1</v>
      </c>
      <c r="B25" s="59">
        <v>0</v>
      </c>
      <c r="C25" s="60">
        <f t="shared" ref="C25:F44" si="0">$B25*D$4+(1-$B25)*D$5</f>
        <v>2</v>
      </c>
      <c r="D25" s="60">
        <f t="shared" si="0"/>
        <v>3</v>
      </c>
      <c r="E25" s="60">
        <f t="shared" si="0"/>
        <v>1.2</v>
      </c>
      <c r="F25" s="60">
        <f t="shared" si="0"/>
        <v>3</v>
      </c>
      <c r="G25" s="60">
        <f t="shared" ref="G25:G56" si="1">MIN(C25:F25)</f>
        <v>1.2</v>
      </c>
      <c r="H25" s="58">
        <f t="shared" ref="H25:H56" si="2">MATCH(G25,C25:F25,0)</f>
        <v>3</v>
      </c>
    </row>
    <row r="26" spans="1:14" ht="13.5" customHeight="1" thickBot="1" x14ac:dyDescent="0.25">
      <c r="A26" s="56">
        <v>2</v>
      </c>
      <c r="B26" s="59">
        <f t="shared" ref="B26:B57" si="3">B25+1/G$21</f>
        <v>0.01</v>
      </c>
      <c r="C26" s="60">
        <f t="shared" si="0"/>
        <v>1.99</v>
      </c>
      <c r="D26" s="60">
        <f t="shared" si="0"/>
        <v>2.9699999999999998</v>
      </c>
      <c r="E26" s="60">
        <f t="shared" si="0"/>
        <v>1.212</v>
      </c>
      <c r="F26" s="60">
        <f t="shared" si="0"/>
        <v>2.9749999999999996</v>
      </c>
      <c r="G26" s="60">
        <f t="shared" si="1"/>
        <v>1.212</v>
      </c>
      <c r="H26" s="58">
        <f t="shared" si="2"/>
        <v>3</v>
      </c>
      <c r="I26" s="2" t="s">
        <v>18</v>
      </c>
      <c r="J26" s="42">
        <f>MAX(G25:G125)</f>
        <v>1.6320000000000001</v>
      </c>
      <c r="K26" s="24" t="s">
        <v>19</v>
      </c>
      <c r="L26" s="43">
        <f ca="1">OFFSET(B24,J27,0)</f>
        <v>0.36000000000000015</v>
      </c>
    </row>
    <row r="27" spans="1:14" ht="13.5" customHeight="1" thickBot="1" x14ac:dyDescent="0.25">
      <c r="A27" s="56">
        <v>3</v>
      </c>
      <c r="B27" s="59">
        <f t="shared" si="3"/>
        <v>0.02</v>
      </c>
      <c r="C27" s="60">
        <f t="shared" si="0"/>
        <v>1.98</v>
      </c>
      <c r="D27" s="60">
        <f t="shared" si="0"/>
        <v>2.94</v>
      </c>
      <c r="E27" s="60">
        <f t="shared" si="0"/>
        <v>1.224</v>
      </c>
      <c r="F27" s="60">
        <f t="shared" si="0"/>
        <v>2.9499999999999997</v>
      </c>
      <c r="G27" s="60">
        <f t="shared" si="1"/>
        <v>1.224</v>
      </c>
      <c r="H27" s="58">
        <f t="shared" si="2"/>
        <v>3</v>
      </c>
      <c r="I27" s="2" t="s">
        <v>20</v>
      </c>
      <c r="J27" s="44">
        <f>MATCH(J26,G25:G125,0)</f>
        <v>37</v>
      </c>
      <c r="K27" s="24" t="s">
        <v>21</v>
      </c>
      <c r="L27" s="43">
        <f ca="1">1-L26</f>
        <v>0.6399999999999999</v>
      </c>
    </row>
    <row r="28" spans="1:14" ht="13.5" customHeight="1" thickBot="1" x14ac:dyDescent="0.25">
      <c r="A28" s="56">
        <v>4</v>
      </c>
      <c r="B28" s="59">
        <f t="shared" si="3"/>
        <v>0.03</v>
      </c>
      <c r="C28" s="60">
        <f t="shared" si="0"/>
        <v>1.97</v>
      </c>
      <c r="D28" s="60">
        <f t="shared" si="0"/>
        <v>2.91</v>
      </c>
      <c r="E28" s="60">
        <f t="shared" si="0"/>
        <v>1.236</v>
      </c>
      <c r="F28" s="60">
        <f t="shared" si="0"/>
        <v>2.9250000000000003</v>
      </c>
      <c r="G28" s="60">
        <f t="shared" si="1"/>
        <v>1.236</v>
      </c>
      <c r="H28" s="58">
        <f t="shared" si="2"/>
        <v>3</v>
      </c>
      <c r="I28" s="73" t="s">
        <v>40</v>
      </c>
      <c r="J28" s="74"/>
      <c r="K28" s="2">
        <f ca="1">OFFSET($H24,$J27-1,0)</f>
        <v>3</v>
      </c>
      <c r="L28" s="1">
        <f ca="1">OFFSET($H24,$J27+1,0)</f>
        <v>1</v>
      </c>
    </row>
    <row r="29" spans="1:14" ht="13.5" customHeight="1" thickBot="1" x14ac:dyDescent="0.25">
      <c r="A29" s="56">
        <v>5</v>
      </c>
      <c r="B29" s="59">
        <f t="shared" si="3"/>
        <v>0.04</v>
      </c>
      <c r="C29" s="60">
        <f t="shared" si="0"/>
        <v>1.96</v>
      </c>
      <c r="D29" s="60">
        <f t="shared" si="0"/>
        <v>2.88</v>
      </c>
      <c r="E29" s="60">
        <f t="shared" si="0"/>
        <v>1.248</v>
      </c>
      <c r="F29" s="60">
        <f t="shared" si="0"/>
        <v>2.9</v>
      </c>
      <c r="G29" s="60">
        <f t="shared" si="1"/>
        <v>1.248</v>
      </c>
      <c r="H29" s="58">
        <f t="shared" si="2"/>
        <v>3</v>
      </c>
      <c r="I29" s="73" t="s">
        <v>42</v>
      </c>
      <c r="J29" s="74"/>
      <c r="K29" s="2">
        <f ca="1">MIN(K28:L28)</f>
        <v>1</v>
      </c>
      <c r="L29" s="1">
        <f ca="1">MAX(K28:L28)</f>
        <v>3</v>
      </c>
    </row>
    <row r="30" spans="1:14" ht="13.5" customHeight="1" x14ac:dyDescent="0.2">
      <c r="A30" s="56">
        <v>6</v>
      </c>
      <c r="B30" s="59">
        <f t="shared" si="3"/>
        <v>0.05</v>
      </c>
      <c r="C30" s="60">
        <f t="shared" si="0"/>
        <v>1.95</v>
      </c>
      <c r="D30" s="60">
        <f t="shared" si="0"/>
        <v>2.8499999999999996</v>
      </c>
      <c r="E30" s="60">
        <f t="shared" si="0"/>
        <v>1.2599999999999998</v>
      </c>
      <c r="F30" s="60">
        <f t="shared" si="0"/>
        <v>2.8749999999999996</v>
      </c>
      <c r="G30" s="60">
        <f t="shared" si="1"/>
        <v>1.2599999999999998</v>
      </c>
      <c r="H30" s="58">
        <f t="shared" si="2"/>
        <v>3</v>
      </c>
    </row>
    <row r="31" spans="1:14" ht="13.5" customHeight="1" thickBot="1" x14ac:dyDescent="0.25">
      <c r="A31" s="56">
        <v>7</v>
      </c>
      <c r="B31" s="59">
        <f t="shared" si="3"/>
        <v>6.0000000000000005E-2</v>
      </c>
      <c r="C31" s="60">
        <f t="shared" si="0"/>
        <v>1.94</v>
      </c>
      <c r="D31" s="60">
        <f t="shared" si="0"/>
        <v>2.82</v>
      </c>
      <c r="E31" s="60">
        <f t="shared" si="0"/>
        <v>1.2719999999999998</v>
      </c>
      <c r="F31" s="60">
        <f t="shared" si="0"/>
        <v>2.8499999999999996</v>
      </c>
      <c r="G31" s="60">
        <f t="shared" si="1"/>
        <v>1.2719999999999998</v>
      </c>
      <c r="H31" s="58">
        <f t="shared" si="2"/>
        <v>3</v>
      </c>
      <c r="I31" s="71" t="s">
        <v>41</v>
      </c>
      <c r="J31" s="72"/>
      <c r="K31" s="72"/>
      <c r="L31" s="72"/>
      <c r="M31" s="72"/>
      <c r="N31" s="72"/>
    </row>
    <row r="32" spans="1:14" ht="13.5" customHeight="1" thickBot="1" x14ac:dyDescent="0.25">
      <c r="A32" s="56">
        <v>8</v>
      </c>
      <c r="B32" s="59">
        <f t="shared" si="3"/>
        <v>7.0000000000000007E-2</v>
      </c>
      <c r="C32" s="60">
        <f t="shared" si="0"/>
        <v>1.93</v>
      </c>
      <c r="D32" s="60">
        <f t="shared" si="0"/>
        <v>2.79</v>
      </c>
      <c r="E32" s="60">
        <f t="shared" si="0"/>
        <v>1.2839999999999998</v>
      </c>
      <c r="F32" s="60">
        <f t="shared" si="0"/>
        <v>2.8250000000000002</v>
      </c>
      <c r="G32" s="60">
        <f t="shared" si="1"/>
        <v>1.2839999999999998</v>
      </c>
      <c r="H32" s="58">
        <f t="shared" si="2"/>
        <v>3</v>
      </c>
      <c r="I32" s="70" t="s">
        <v>46</v>
      </c>
      <c r="J32" s="68"/>
      <c r="K32" s="68"/>
      <c r="L32" s="68"/>
      <c r="M32" s="68"/>
      <c r="N32" s="69"/>
    </row>
    <row r="33" spans="1:14" ht="13.5" customHeight="1" thickBot="1" x14ac:dyDescent="0.25">
      <c r="A33" s="56">
        <v>9</v>
      </c>
      <c r="B33" s="59">
        <f t="shared" si="3"/>
        <v>0.08</v>
      </c>
      <c r="C33" s="60">
        <f t="shared" si="0"/>
        <v>1.9200000000000002</v>
      </c>
      <c r="D33" s="60">
        <f t="shared" si="0"/>
        <v>2.7600000000000002</v>
      </c>
      <c r="E33" s="60">
        <f t="shared" si="0"/>
        <v>1.296</v>
      </c>
      <c r="F33" s="60">
        <f t="shared" si="0"/>
        <v>2.8000000000000003</v>
      </c>
      <c r="G33" s="60">
        <f t="shared" si="1"/>
        <v>1.296</v>
      </c>
      <c r="H33" s="58">
        <f t="shared" si="2"/>
        <v>3</v>
      </c>
      <c r="I33" s="13"/>
      <c r="J33" s="13"/>
      <c r="K33" s="13" t="s">
        <v>24</v>
      </c>
      <c r="L33" s="13" t="s">
        <v>25</v>
      </c>
      <c r="M33" s="13"/>
      <c r="N33" s="29" t="s">
        <v>26</v>
      </c>
    </row>
    <row r="34" spans="1:14" ht="13.5" customHeight="1" thickBot="1" x14ac:dyDescent="0.25">
      <c r="A34" s="56">
        <v>10</v>
      </c>
      <c r="B34" s="59">
        <f t="shared" si="3"/>
        <v>0.09</v>
      </c>
      <c r="C34" s="60">
        <f t="shared" si="0"/>
        <v>1.9100000000000001</v>
      </c>
      <c r="D34" s="60">
        <f t="shared" si="0"/>
        <v>2.73</v>
      </c>
      <c r="E34" s="60">
        <f t="shared" si="0"/>
        <v>1.3080000000000001</v>
      </c>
      <c r="F34" s="60">
        <f t="shared" si="0"/>
        <v>2.7749999999999999</v>
      </c>
      <c r="G34" s="60">
        <f t="shared" si="1"/>
        <v>1.3080000000000001</v>
      </c>
      <c r="H34" s="58">
        <f t="shared" si="2"/>
        <v>3</v>
      </c>
      <c r="I34" s="13"/>
      <c r="J34" s="46" t="s">
        <v>31</v>
      </c>
      <c r="K34" s="30">
        <f ca="1">(L36-L35)/(K35-L35-K36+L36)</f>
        <v>0.54545454545454541</v>
      </c>
      <c r="L34" s="31">
        <f ca="1">1-K34</f>
        <v>0.45454545454545459</v>
      </c>
      <c r="M34" s="12" t="s">
        <v>3</v>
      </c>
      <c r="N34" s="32">
        <f ca="1">MAX(M35:M36)</f>
        <v>1.2</v>
      </c>
    </row>
    <row r="35" spans="1:14" ht="13.5" customHeight="1" x14ac:dyDescent="0.2">
      <c r="A35" s="56">
        <v>11</v>
      </c>
      <c r="B35" s="59">
        <f t="shared" si="3"/>
        <v>9.9999999999999992E-2</v>
      </c>
      <c r="C35" s="60">
        <f t="shared" si="0"/>
        <v>1.9000000000000001</v>
      </c>
      <c r="D35" s="60">
        <f t="shared" si="0"/>
        <v>2.7</v>
      </c>
      <c r="E35" s="60">
        <f t="shared" si="0"/>
        <v>1.32</v>
      </c>
      <c r="F35" s="60">
        <f t="shared" si="0"/>
        <v>2.75</v>
      </c>
      <c r="G35" s="60">
        <f t="shared" si="1"/>
        <v>1.32</v>
      </c>
      <c r="H35" s="58">
        <f t="shared" si="2"/>
        <v>3</v>
      </c>
      <c r="I35" s="13" t="s">
        <v>32</v>
      </c>
      <c r="J35" s="33">
        <f ca="1">(L36-K36)/(K35-L35-K36+L36)</f>
        <v>0.36363636363636365</v>
      </c>
      <c r="K35" s="39">
        <f ca="1">OFFSET($C4,0,K$29)</f>
        <v>1</v>
      </c>
      <c r="L35" s="39">
        <f ca="1">OFFSET($C4,0,L$29)</f>
        <v>2.4</v>
      </c>
      <c r="M35" s="34">
        <f ca="1">MIN(K35:L35)</f>
        <v>1</v>
      </c>
      <c r="N35" s="26"/>
    </row>
    <row r="36" spans="1:14" ht="13.5" customHeight="1" thickBot="1" x14ac:dyDescent="0.25">
      <c r="A36" s="56">
        <v>12</v>
      </c>
      <c r="B36" s="59">
        <f t="shared" si="3"/>
        <v>0.10999999999999999</v>
      </c>
      <c r="C36" s="60">
        <f t="shared" si="0"/>
        <v>1.8900000000000001</v>
      </c>
      <c r="D36" s="60">
        <f t="shared" si="0"/>
        <v>2.67</v>
      </c>
      <c r="E36" s="60">
        <f t="shared" si="0"/>
        <v>1.3320000000000001</v>
      </c>
      <c r="F36" s="60">
        <f t="shared" si="0"/>
        <v>2.7250000000000001</v>
      </c>
      <c r="G36" s="60">
        <f t="shared" si="1"/>
        <v>1.3320000000000001</v>
      </c>
      <c r="H36" s="58">
        <f t="shared" si="2"/>
        <v>3</v>
      </c>
      <c r="I36" s="13" t="s">
        <v>34</v>
      </c>
      <c r="J36" s="35">
        <f ca="1">1-J35</f>
        <v>0.63636363636363635</v>
      </c>
      <c r="K36" s="39">
        <f ca="1">OFFSET($C5,0,K$29)</f>
        <v>2</v>
      </c>
      <c r="L36" s="39">
        <f ca="1">OFFSET($C5,0,L$29)</f>
        <v>1.2</v>
      </c>
      <c r="M36" s="36">
        <f ca="1">MIN(K36:L36)</f>
        <v>1.2</v>
      </c>
      <c r="N36" s="26"/>
    </row>
    <row r="37" spans="1:14" ht="13.5" customHeight="1" thickBot="1" x14ac:dyDescent="0.25">
      <c r="A37" s="56">
        <v>13</v>
      </c>
      <c r="B37" s="59">
        <f t="shared" si="3"/>
        <v>0.11999999999999998</v>
      </c>
      <c r="C37" s="60">
        <f t="shared" si="0"/>
        <v>1.88</v>
      </c>
      <c r="D37" s="60">
        <f t="shared" si="0"/>
        <v>2.64</v>
      </c>
      <c r="E37" s="60">
        <f t="shared" si="0"/>
        <v>1.3439999999999999</v>
      </c>
      <c r="F37" s="60">
        <f t="shared" si="0"/>
        <v>2.7</v>
      </c>
      <c r="G37" s="60">
        <f t="shared" si="1"/>
        <v>1.3439999999999999</v>
      </c>
      <c r="H37" s="58">
        <f t="shared" si="2"/>
        <v>3</v>
      </c>
      <c r="I37" s="13"/>
      <c r="J37" s="24" t="s">
        <v>5</v>
      </c>
      <c r="K37" s="2">
        <f ca="1">MAX(K35:K36)</f>
        <v>2</v>
      </c>
      <c r="L37" s="1">
        <f ca="1">MAX(L35:L36)</f>
        <v>2.4</v>
      </c>
      <c r="M37" s="37" t="s">
        <v>37</v>
      </c>
      <c r="N37" s="25" t="str">
        <f ca="1">IF(N34=J38,"Есть","Нет")</f>
        <v>Нет</v>
      </c>
    </row>
    <row r="38" spans="1:14" ht="13.5" customHeight="1" thickBot="1" x14ac:dyDescent="0.25">
      <c r="A38" s="56">
        <v>14</v>
      </c>
      <c r="B38" s="59">
        <f t="shared" si="3"/>
        <v>0.12999999999999998</v>
      </c>
      <c r="C38" s="60">
        <f t="shared" si="0"/>
        <v>1.8699999999999999</v>
      </c>
      <c r="D38" s="60">
        <f t="shared" si="0"/>
        <v>2.61</v>
      </c>
      <c r="E38" s="60">
        <f t="shared" si="0"/>
        <v>1.3559999999999999</v>
      </c>
      <c r="F38" s="60">
        <f t="shared" si="0"/>
        <v>2.6749999999999998</v>
      </c>
      <c r="G38" s="60">
        <f t="shared" si="1"/>
        <v>1.3559999999999999</v>
      </c>
      <c r="H38" s="58">
        <f t="shared" si="2"/>
        <v>3</v>
      </c>
      <c r="I38" s="55" t="s">
        <v>38</v>
      </c>
      <c r="J38" s="32">
        <f ca="1">MIN(K37:L37)</f>
        <v>2</v>
      </c>
      <c r="K38" s="17"/>
      <c r="L38" s="17"/>
      <c r="M38" s="37" t="s">
        <v>39</v>
      </c>
      <c r="N38" s="38">
        <f ca="1">IF(J38&lt;&gt;N34,(K35*L36-L35*K36)/(K35-L35-K36+L36),N34)</f>
        <v>1.636363636363636</v>
      </c>
    </row>
    <row r="39" spans="1:14" ht="13.5" customHeight="1" x14ac:dyDescent="0.2">
      <c r="A39" s="56">
        <v>15</v>
      </c>
      <c r="B39" s="59">
        <f t="shared" si="3"/>
        <v>0.13999999999999999</v>
      </c>
      <c r="C39" s="60">
        <f t="shared" si="0"/>
        <v>1.8599999999999999</v>
      </c>
      <c r="D39" s="60">
        <f t="shared" si="0"/>
        <v>2.58</v>
      </c>
      <c r="E39" s="60">
        <f t="shared" si="0"/>
        <v>1.3679999999999999</v>
      </c>
      <c r="F39" s="60">
        <f t="shared" si="0"/>
        <v>2.65</v>
      </c>
      <c r="G39" s="60">
        <f t="shared" si="1"/>
        <v>1.3679999999999999</v>
      </c>
      <c r="H39" s="58">
        <f t="shared" si="2"/>
        <v>3</v>
      </c>
    </row>
    <row r="40" spans="1:14" ht="13.5" customHeight="1" x14ac:dyDescent="0.2">
      <c r="A40" s="56">
        <v>16</v>
      </c>
      <c r="B40" s="59">
        <f t="shared" si="3"/>
        <v>0.15</v>
      </c>
      <c r="C40" s="60">
        <f t="shared" si="0"/>
        <v>1.8499999999999999</v>
      </c>
      <c r="D40" s="60">
        <f t="shared" si="0"/>
        <v>2.5499999999999998</v>
      </c>
      <c r="E40" s="60">
        <f t="shared" si="0"/>
        <v>1.38</v>
      </c>
      <c r="F40" s="60">
        <f t="shared" si="0"/>
        <v>2.625</v>
      </c>
      <c r="G40" s="60">
        <f t="shared" si="1"/>
        <v>1.38</v>
      </c>
      <c r="H40" s="58">
        <f t="shared" si="2"/>
        <v>3</v>
      </c>
      <c r="I40" s="75" t="s">
        <v>22</v>
      </c>
      <c r="J40" s="76"/>
      <c r="K40" s="76"/>
      <c r="L40" s="76"/>
      <c r="M40" s="76"/>
      <c r="N40" s="76"/>
    </row>
    <row r="41" spans="1:14" ht="13.5" customHeight="1" thickBot="1" x14ac:dyDescent="0.25">
      <c r="A41" s="56">
        <v>17</v>
      </c>
      <c r="B41" s="59">
        <f t="shared" si="3"/>
        <v>0.16</v>
      </c>
      <c r="C41" s="60">
        <f t="shared" si="0"/>
        <v>1.8399999999999999</v>
      </c>
      <c r="D41" s="60">
        <f t="shared" si="0"/>
        <v>2.52</v>
      </c>
      <c r="E41" s="60">
        <f t="shared" si="0"/>
        <v>1.3919999999999999</v>
      </c>
      <c r="F41" s="60">
        <f t="shared" si="0"/>
        <v>2.6</v>
      </c>
      <c r="G41" s="60">
        <f t="shared" si="1"/>
        <v>1.3919999999999999</v>
      </c>
      <c r="H41" s="58">
        <f t="shared" si="2"/>
        <v>3</v>
      </c>
      <c r="I41" s="65" t="s">
        <v>45</v>
      </c>
      <c r="J41" s="66"/>
      <c r="K41" s="66"/>
      <c r="L41" s="66"/>
      <c r="M41" s="66"/>
      <c r="N41" s="66"/>
    </row>
    <row r="42" spans="1:14" ht="13.5" customHeight="1" thickBot="1" x14ac:dyDescent="0.25">
      <c r="A42" s="56">
        <v>18</v>
      </c>
      <c r="B42" s="59">
        <f t="shared" si="3"/>
        <v>0.17</v>
      </c>
      <c r="C42" s="60">
        <f t="shared" si="0"/>
        <v>1.8299999999999998</v>
      </c>
      <c r="D42" s="60">
        <f t="shared" si="0"/>
        <v>2.4899999999999998</v>
      </c>
      <c r="E42" s="60">
        <f t="shared" si="0"/>
        <v>1.4039999999999999</v>
      </c>
      <c r="F42" s="60">
        <f t="shared" si="0"/>
        <v>2.5749999999999997</v>
      </c>
      <c r="G42" s="60">
        <f t="shared" si="1"/>
        <v>1.4039999999999999</v>
      </c>
      <c r="H42" s="58">
        <f t="shared" si="2"/>
        <v>3</v>
      </c>
      <c r="I42" s="70" t="s">
        <v>33</v>
      </c>
      <c r="J42" s="69"/>
      <c r="K42" s="67" t="s">
        <v>23</v>
      </c>
      <c r="L42" s="68"/>
      <c r="M42" s="68"/>
      <c r="N42" s="69"/>
    </row>
    <row r="43" spans="1:14" ht="13.5" customHeight="1" x14ac:dyDescent="0.2">
      <c r="A43" s="56">
        <v>19</v>
      </c>
      <c r="B43" s="59">
        <f t="shared" si="3"/>
        <v>0.18000000000000002</v>
      </c>
      <c r="C43" s="60">
        <f t="shared" si="0"/>
        <v>1.8199999999999998</v>
      </c>
      <c r="D43" s="60">
        <f t="shared" si="0"/>
        <v>2.46</v>
      </c>
      <c r="E43" s="60">
        <f t="shared" si="0"/>
        <v>1.4159999999999999</v>
      </c>
      <c r="F43" s="60">
        <f t="shared" si="0"/>
        <v>2.5499999999999998</v>
      </c>
      <c r="G43" s="60">
        <f t="shared" si="1"/>
        <v>1.4159999999999999</v>
      </c>
      <c r="H43" s="58">
        <f t="shared" si="2"/>
        <v>3</v>
      </c>
      <c r="I43" s="7" t="s">
        <v>35</v>
      </c>
      <c r="J43" s="6" t="s">
        <v>36</v>
      </c>
      <c r="K43" s="5" t="s">
        <v>27</v>
      </c>
      <c r="L43" s="7" t="s">
        <v>28</v>
      </c>
      <c r="M43" s="7" t="s">
        <v>29</v>
      </c>
      <c r="N43" s="6" t="s">
        <v>30</v>
      </c>
    </row>
    <row r="44" spans="1:14" ht="13.5" customHeight="1" thickBot="1" x14ac:dyDescent="0.25">
      <c r="A44" s="56">
        <v>20</v>
      </c>
      <c r="B44" s="59">
        <f t="shared" si="3"/>
        <v>0.19000000000000003</v>
      </c>
      <c r="C44" s="60">
        <f t="shared" si="0"/>
        <v>1.8099999999999998</v>
      </c>
      <c r="D44" s="60">
        <f t="shared" si="0"/>
        <v>2.4299999999999997</v>
      </c>
      <c r="E44" s="60">
        <f t="shared" si="0"/>
        <v>1.4279999999999999</v>
      </c>
      <c r="F44" s="60">
        <f t="shared" si="0"/>
        <v>2.5249999999999999</v>
      </c>
      <c r="G44" s="60">
        <f t="shared" si="1"/>
        <v>1.4279999999999999</v>
      </c>
      <c r="H44" s="58">
        <f t="shared" si="2"/>
        <v>3</v>
      </c>
      <c r="I44" s="10">
        <f ca="1">J35</f>
        <v>0.36363636363636365</v>
      </c>
      <c r="J44" s="9">
        <f ca="1">J36</f>
        <v>0.63636363636363635</v>
      </c>
      <c r="K44" s="8">
        <f ca="1">IF(C24=$K29,$K34,IF(C24=$L29,$L34,0))</f>
        <v>0.54545454545454541</v>
      </c>
      <c r="L44" s="10">
        <f ca="1">IF(D24=$K29,$K34,IF(D24=$L29,$L34,0))</f>
        <v>0</v>
      </c>
      <c r="M44" s="10">
        <f ca="1">IF(E24=$K29,$K34,IF(E24=$L29,$L34,0))</f>
        <v>0.45454545454545459</v>
      </c>
      <c r="N44" s="9">
        <f ca="1">IF(F24=$K29,$K34,IF(F24=$L29,$L34,0))</f>
        <v>0</v>
      </c>
    </row>
    <row r="45" spans="1:14" ht="13.5" customHeight="1" thickBot="1" x14ac:dyDescent="0.25">
      <c r="A45" s="56">
        <v>21</v>
      </c>
      <c r="B45" s="59">
        <f t="shared" si="3"/>
        <v>0.20000000000000004</v>
      </c>
      <c r="C45" s="60">
        <f t="shared" ref="C45:F64" si="4">$B45*D$4+(1-$B45)*D$5</f>
        <v>1.7999999999999998</v>
      </c>
      <c r="D45" s="60">
        <f t="shared" si="4"/>
        <v>2.4</v>
      </c>
      <c r="E45" s="60">
        <f t="shared" si="4"/>
        <v>1.44</v>
      </c>
      <c r="F45" s="60">
        <f t="shared" si="4"/>
        <v>2.5</v>
      </c>
      <c r="G45" s="60">
        <f t="shared" si="1"/>
        <v>1.44</v>
      </c>
      <c r="H45" s="58">
        <f t="shared" si="2"/>
        <v>3</v>
      </c>
    </row>
    <row r="46" spans="1:14" ht="13.5" customHeight="1" thickBot="1" x14ac:dyDescent="0.25">
      <c r="A46" s="56">
        <v>22</v>
      </c>
      <c r="B46" s="59">
        <f t="shared" si="3"/>
        <v>0.21000000000000005</v>
      </c>
      <c r="C46" s="60">
        <f t="shared" si="4"/>
        <v>1.7899999999999998</v>
      </c>
      <c r="D46" s="60">
        <f t="shared" si="4"/>
        <v>2.3699999999999997</v>
      </c>
      <c r="E46" s="60">
        <f t="shared" si="4"/>
        <v>1.452</v>
      </c>
      <c r="F46" s="60">
        <f t="shared" si="4"/>
        <v>2.4749999999999996</v>
      </c>
      <c r="G46" s="60">
        <f t="shared" si="1"/>
        <v>1.452</v>
      </c>
      <c r="H46" s="58">
        <f t="shared" si="2"/>
        <v>3</v>
      </c>
      <c r="K46" s="24"/>
      <c r="L46" s="47" t="s">
        <v>9</v>
      </c>
      <c r="M46" s="11">
        <f ca="1">N38</f>
        <v>1.636363636363636</v>
      </c>
    </row>
    <row r="47" spans="1:14" ht="13.5" customHeight="1" x14ac:dyDescent="0.2">
      <c r="A47" s="56">
        <v>23</v>
      </c>
      <c r="B47" s="59">
        <f t="shared" si="3"/>
        <v>0.22000000000000006</v>
      </c>
      <c r="C47" s="60">
        <f t="shared" si="4"/>
        <v>1.7799999999999998</v>
      </c>
      <c r="D47" s="60">
        <f t="shared" si="4"/>
        <v>2.34</v>
      </c>
      <c r="E47" s="60">
        <f t="shared" si="4"/>
        <v>1.464</v>
      </c>
      <c r="F47" s="60">
        <f t="shared" si="4"/>
        <v>2.4499999999999997</v>
      </c>
      <c r="G47" s="60">
        <f t="shared" si="1"/>
        <v>1.464</v>
      </c>
      <c r="H47" s="58">
        <f t="shared" si="2"/>
        <v>3</v>
      </c>
    </row>
    <row r="48" spans="1:14" ht="13.5" customHeight="1" x14ac:dyDescent="0.2">
      <c r="A48" s="56">
        <v>24</v>
      </c>
      <c r="B48" s="59">
        <f t="shared" si="3"/>
        <v>0.23000000000000007</v>
      </c>
      <c r="C48" s="60">
        <f t="shared" si="4"/>
        <v>1.7699999999999998</v>
      </c>
      <c r="D48" s="60">
        <f t="shared" si="4"/>
        <v>2.3099999999999996</v>
      </c>
      <c r="E48" s="60">
        <f t="shared" si="4"/>
        <v>1.476</v>
      </c>
      <c r="F48" s="60">
        <f t="shared" si="4"/>
        <v>2.4249999999999998</v>
      </c>
      <c r="G48" s="60">
        <f t="shared" si="1"/>
        <v>1.476</v>
      </c>
      <c r="H48" s="58">
        <f t="shared" si="2"/>
        <v>3</v>
      </c>
    </row>
    <row r="49" spans="1:9" ht="13.5" customHeight="1" x14ac:dyDescent="0.2">
      <c r="A49" s="56">
        <v>25</v>
      </c>
      <c r="B49" s="59">
        <f t="shared" si="3"/>
        <v>0.24000000000000007</v>
      </c>
      <c r="C49" s="60">
        <f t="shared" si="4"/>
        <v>1.7599999999999998</v>
      </c>
      <c r="D49" s="60">
        <f t="shared" si="4"/>
        <v>2.2799999999999998</v>
      </c>
      <c r="E49" s="60">
        <f t="shared" si="4"/>
        <v>1.488</v>
      </c>
      <c r="F49" s="60">
        <f t="shared" si="4"/>
        <v>2.4</v>
      </c>
      <c r="G49" s="60">
        <f t="shared" si="1"/>
        <v>1.488</v>
      </c>
      <c r="H49" s="58">
        <f t="shared" si="2"/>
        <v>3</v>
      </c>
    </row>
    <row r="50" spans="1:9" ht="13.5" customHeight="1" x14ac:dyDescent="0.2">
      <c r="A50" s="56">
        <v>26</v>
      </c>
      <c r="B50" s="59">
        <f t="shared" si="3"/>
        <v>0.25000000000000006</v>
      </c>
      <c r="C50" s="60">
        <f t="shared" si="4"/>
        <v>1.75</v>
      </c>
      <c r="D50" s="60">
        <f t="shared" si="4"/>
        <v>2.25</v>
      </c>
      <c r="E50" s="60">
        <f t="shared" si="4"/>
        <v>1.5</v>
      </c>
      <c r="F50" s="60">
        <f t="shared" si="4"/>
        <v>2.375</v>
      </c>
      <c r="G50" s="60">
        <f t="shared" si="1"/>
        <v>1.5</v>
      </c>
      <c r="H50" s="58">
        <f t="shared" si="2"/>
        <v>3</v>
      </c>
    </row>
    <row r="51" spans="1:9" ht="13.5" customHeight="1" x14ac:dyDescent="0.2">
      <c r="A51" s="56">
        <v>27</v>
      </c>
      <c r="B51" s="59">
        <f t="shared" si="3"/>
        <v>0.26000000000000006</v>
      </c>
      <c r="C51" s="60">
        <f t="shared" si="4"/>
        <v>1.74</v>
      </c>
      <c r="D51" s="60">
        <f t="shared" si="4"/>
        <v>2.2199999999999998</v>
      </c>
      <c r="E51" s="60">
        <f t="shared" si="4"/>
        <v>1.512</v>
      </c>
      <c r="F51" s="60">
        <f t="shared" si="4"/>
        <v>2.3499999999999996</v>
      </c>
      <c r="G51" s="60">
        <f t="shared" si="1"/>
        <v>1.512</v>
      </c>
      <c r="H51" s="58">
        <f t="shared" si="2"/>
        <v>3</v>
      </c>
    </row>
    <row r="52" spans="1:9" ht="13.5" customHeight="1" x14ac:dyDescent="0.2">
      <c r="A52" s="56">
        <v>28</v>
      </c>
      <c r="B52" s="59">
        <f t="shared" si="3"/>
        <v>0.27000000000000007</v>
      </c>
      <c r="C52" s="60">
        <f t="shared" si="4"/>
        <v>1.73</v>
      </c>
      <c r="D52" s="60">
        <f t="shared" si="4"/>
        <v>2.19</v>
      </c>
      <c r="E52" s="60">
        <f t="shared" si="4"/>
        <v>1.524</v>
      </c>
      <c r="F52" s="60">
        <f t="shared" si="4"/>
        <v>2.3250000000000002</v>
      </c>
      <c r="G52" s="60">
        <f t="shared" si="1"/>
        <v>1.524</v>
      </c>
      <c r="H52" s="58">
        <f t="shared" si="2"/>
        <v>3</v>
      </c>
    </row>
    <row r="53" spans="1:9" ht="13.5" customHeight="1" x14ac:dyDescent="0.2">
      <c r="A53" s="56">
        <v>29</v>
      </c>
      <c r="B53" s="59">
        <f t="shared" si="3"/>
        <v>0.28000000000000008</v>
      </c>
      <c r="C53" s="60">
        <f t="shared" si="4"/>
        <v>1.72</v>
      </c>
      <c r="D53" s="60">
        <f t="shared" si="4"/>
        <v>2.16</v>
      </c>
      <c r="E53" s="60">
        <f t="shared" si="4"/>
        <v>1.536</v>
      </c>
      <c r="F53" s="60">
        <f t="shared" si="4"/>
        <v>2.3000000000000003</v>
      </c>
      <c r="G53" s="60">
        <f t="shared" si="1"/>
        <v>1.536</v>
      </c>
      <c r="H53" s="58">
        <f t="shared" si="2"/>
        <v>3</v>
      </c>
      <c r="I53" s="28"/>
    </row>
    <row r="54" spans="1:9" ht="13.5" customHeight="1" x14ac:dyDescent="0.2">
      <c r="A54" s="56">
        <v>30</v>
      </c>
      <c r="B54" s="59">
        <f t="shared" si="3"/>
        <v>0.29000000000000009</v>
      </c>
      <c r="C54" s="60">
        <f t="shared" si="4"/>
        <v>1.71</v>
      </c>
      <c r="D54" s="60">
        <f t="shared" si="4"/>
        <v>2.13</v>
      </c>
      <c r="E54" s="60">
        <f t="shared" si="4"/>
        <v>1.548</v>
      </c>
      <c r="F54" s="60">
        <f t="shared" si="4"/>
        <v>2.2749999999999999</v>
      </c>
      <c r="G54" s="60">
        <f t="shared" si="1"/>
        <v>1.548</v>
      </c>
      <c r="H54" s="58">
        <f t="shared" si="2"/>
        <v>3</v>
      </c>
    </row>
    <row r="55" spans="1:9" ht="13.5" customHeight="1" x14ac:dyDescent="0.2">
      <c r="A55" s="56">
        <v>31</v>
      </c>
      <c r="B55" s="59">
        <f t="shared" si="3"/>
        <v>0.3000000000000001</v>
      </c>
      <c r="C55" s="60">
        <f t="shared" si="4"/>
        <v>1.7</v>
      </c>
      <c r="D55" s="60">
        <f t="shared" si="4"/>
        <v>2.0999999999999996</v>
      </c>
      <c r="E55" s="60">
        <f t="shared" si="4"/>
        <v>1.56</v>
      </c>
      <c r="F55" s="60">
        <f t="shared" si="4"/>
        <v>2.2499999999999996</v>
      </c>
      <c r="G55" s="60">
        <f t="shared" si="1"/>
        <v>1.56</v>
      </c>
      <c r="H55" s="58">
        <f t="shared" si="2"/>
        <v>3</v>
      </c>
    </row>
    <row r="56" spans="1:9" ht="13.5" customHeight="1" x14ac:dyDescent="0.2">
      <c r="A56" s="56">
        <v>32</v>
      </c>
      <c r="B56" s="59">
        <f t="shared" si="3"/>
        <v>0.31000000000000011</v>
      </c>
      <c r="C56" s="60">
        <f t="shared" si="4"/>
        <v>1.69</v>
      </c>
      <c r="D56" s="60">
        <f t="shared" si="4"/>
        <v>2.0699999999999998</v>
      </c>
      <c r="E56" s="60">
        <f t="shared" si="4"/>
        <v>1.5720000000000001</v>
      </c>
      <c r="F56" s="60">
        <f t="shared" si="4"/>
        <v>2.2250000000000001</v>
      </c>
      <c r="G56" s="60">
        <f t="shared" si="1"/>
        <v>1.5720000000000001</v>
      </c>
      <c r="H56" s="58">
        <f t="shared" si="2"/>
        <v>3</v>
      </c>
      <c r="I56" s="28"/>
    </row>
    <row r="57" spans="1:9" ht="13.5" customHeight="1" x14ac:dyDescent="0.2">
      <c r="A57" s="56">
        <v>33</v>
      </c>
      <c r="B57" s="59">
        <f t="shared" si="3"/>
        <v>0.32000000000000012</v>
      </c>
      <c r="C57" s="60">
        <f t="shared" si="4"/>
        <v>1.68</v>
      </c>
      <c r="D57" s="60">
        <f t="shared" si="4"/>
        <v>2.04</v>
      </c>
      <c r="E57" s="60">
        <f t="shared" si="4"/>
        <v>1.5840000000000001</v>
      </c>
      <c r="F57" s="60">
        <f t="shared" si="4"/>
        <v>2.2000000000000002</v>
      </c>
      <c r="G57" s="60">
        <f t="shared" ref="G57:G88" si="5">MIN(C57:F57)</f>
        <v>1.5840000000000001</v>
      </c>
      <c r="H57" s="58">
        <f t="shared" ref="H57:H88" si="6">MATCH(G57,C57:F57,0)</f>
        <v>3</v>
      </c>
      <c r="I57" s="28"/>
    </row>
    <row r="58" spans="1:9" ht="13.5" customHeight="1" x14ac:dyDescent="0.2">
      <c r="A58" s="56">
        <v>34</v>
      </c>
      <c r="B58" s="59">
        <f t="shared" ref="B58:B89" si="7">B57+1/G$21</f>
        <v>0.33000000000000013</v>
      </c>
      <c r="C58" s="60">
        <f t="shared" si="4"/>
        <v>1.67</v>
      </c>
      <c r="D58" s="60">
        <f t="shared" si="4"/>
        <v>2.0099999999999998</v>
      </c>
      <c r="E58" s="60">
        <f t="shared" si="4"/>
        <v>1.5960000000000001</v>
      </c>
      <c r="F58" s="60">
        <f t="shared" si="4"/>
        <v>2.1749999999999998</v>
      </c>
      <c r="G58" s="60">
        <f t="shared" si="5"/>
        <v>1.5960000000000001</v>
      </c>
      <c r="H58" s="58">
        <f t="shared" si="6"/>
        <v>3</v>
      </c>
      <c r="I58" s="28"/>
    </row>
    <row r="59" spans="1:9" ht="13.5" customHeight="1" x14ac:dyDescent="0.2">
      <c r="A59" s="56">
        <v>35</v>
      </c>
      <c r="B59" s="59">
        <f t="shared" si="7"/>
        <v>0.34000000000000014</v>
      </c>
      <c r="C59" s="60">
        <f t="shared" si="4"/>
        <v>1.66</v>
      </c>
      <c r="D59" s="60">
        <f t="shared" si="4"/>
        <v>1.9799999999999998</v>
      </c>
      <c r="E59" s="60">
        <f t="shared" si="4"/>
        <v>1.6080000000000001</v>
      </c>
      <c r="F59" s="60">
        <f t="shared" si="4"/>
        <v>2.15</v>
      </c>
      <c r="G59" s="60">
        <f t="shared" si="5"/>
        <v>1.6080000000000001</v>
      </c>
      <c r="H59" s="58">
        <f t="shared" si="6"/>
        <v>3</v>
      </c>
      <c r="I59" s="28"/>
    </row>
    <row r="60" spans="1:9" ht="13.5" customHeight="1" x14ac:dyDescent="0.2">
      <c r="A60" s="56">
        <v>36</v>
      </c>
      <c r="B60" s="59">
        <f t="shared" si="7"/>
        <v>0.35000000000000014</v>
      </c>
      <c r="C60" s="60">
        <f t="shared" si="4"/>
        <v>1.65</v>
      </c>
      <c r="D60" s="60">
        <f t="shared" si="4"/>
        <v>1.9499999999999997</v>
      </c>
      <c r="E60" s="60">
        <f t="shared" si="4"/>
        <v>1.62</v>
      </c>
      <c r="F60" s="60">
        <f t="shared" si="4"/>
        <v>2.125</v>
      </c>
      <c r="G60" s="60">
        <f t="shared" si="5"/>
        <v>1.62</v>
      </c>
      <c r="H60" s="58">
        <f t="shared" si="6"/>
        <v>3</v>
      </c>
      <c r="I60" s="28"/>
    </row>
    <row r="61" spans="1:9" ht="13.5" customHeight="1" x14ac:dyDescent="0.2">
      <c r="A61" s="56">
        <v>37</v>
      </c>
      <c r="B61" s="59">
        <f t="shared" si="7"/>
        <v>0.36000000000000015</v>
      </c>
      <c r="C61" s="60">
        <f t="shared" si="4"/>
        <v>1.64</v>
      </c>
      <c r="D61" s="60">
        <f t="shared" si="4"/>
        <v>1.9199999999999997</v>
      </c>
      <c r="E61" s="60">
        <f t="shared" si="4"/>
        <v>1.6320000000000001</v>
      </c>
      <c r="F61" s="60">
        <f t="shared" si="4"/>
        <v>2.0999999999999996</v>
      </c>
      <c r="G61" s="60">
        <f t="shared" si="5"/>
        <v>1.6320000000000001</v>
      </c>
      <c r="H61" s="58">
        <f t="shared" si="6"/>
        <v>3</v>
      </c>
      <c r="I61" s="28"/>
    </row>
    <row r="62" spans="1:9" ht="13.5" customHeight="1" x14ac:dyDescent="0.2">
      <c r="A62" s="56">
        <v>38</v>
      </c>
      <c r="B62" s="59">
        <f t="shared" si="7"/>
        <v>0.37000000000000016</v>
      </c>
      <c r="C62" s="60">
        <f t="shared" si="4"/>
        <v>1.63</v>
      </c>
      <c r="D62" s="60">
        <f t="shared" si="4"/>
        <v>1.8899999999999997</v>
      </c>
      <c r="E62" s="60">
        <f t="shared" si="4"/>
        <v>1.6440000000000001</v>
      </c>
      <c r="F62" s="60">
        <f t="shared" si="4"/>
        <v>2.0749999999999997</v>
      </c>
      <c r="G62" s="60">
        <f t="shared" si="5"/>
        <v>1.63</v>
      </c>
      <c r="H62" s="58">
        <f t="shared" si="6"/>
        <v>1</v>
      </c>
      <c r="I62" s="28"/>
    </row>
    <row r="63" spans="1:9" ht="13.5" customHeight="1" x14ac:dyDescent="0.2">
      <c r="A63" s="56">
        <v>39</v>
      </c>
      <c r="B63" s="59">
        <f t="shared" si="7"/>
        <v>0.38000000000000017</v>
      </c>
      <c r="C63" s="60">
        <f t="shared" si="4"/>
        <v>1.6199999999999999</v>
      </c>
      <c r="D63" s="60">
        <f t="shared" si="4"/>
        <v>1.8599999999999997</v>
      </c>
      <c r="E63" s="60">
        <f t="shared" si="4"/>
        <v>1.6560000000000001</v>
      </c>
      <c r="F63" s="60">
        <f t="shared" si="4"/>
        <v>2.0499999999999998</v>
      </c>
      <c r="G63" s="60">
        <f t="shared" si="5"/>
        <v>1.6199999999999999</v>
      </c>
      <c r="H63" s="58">
        <f t="shared" si="6"/>
        <v>1</v>
      </c>
      <c r="I63" s="28"/>
    </row>
    <row r="64" spans="1:9" ht="13.5" customHeight="1" x14ac:dyDescent="0.2">
      <c r="A64" s="56">
        <v>40</v>
      </c>
      <c r="B64" s="59">
        <f t="shared" si="7"/>
        <v>0.39000000000000018</v>
      </c>
      <c r="C64" s="60">
        <f t="shared" si="4"/>
        <v>1.6099999999999999</v>
      </c>
      <c r="D64" s="60">
        <f t="shared" si="4"/>
        <v>1.8299999999999996</v>
      </c>
      <c r="E64" s="60">
        <f t="shared" si="4"/>
        <v>1.6680000000000001</v>
      </c>
      <c r="F64" s="60">
        <f t="shared" si="4"/>
        <v>2.0249999999999999</v>
      </c>
      <c r="G64" s="60">
        <f t="shared" si="5"/>
        <v>1.6099999999999999</v>
      </c>
      <c r="H64" s="58">
        <f t="shared" si="6"/>
        <v>1</v>
      </c>
      <c r="I64" s="28"/>
    </row>
    <row r="65" spans="1:9" ht="13.5" customHeight="1" x14ac:dyDescent="0.2">
      <c r="A65" s="56">
        <v>41</v>
      </c>
      <c r="B65" s="59">
        <f t="shared" si="7"/>
        <v>0.40000000000000019</v>
      </c>
      <c r="C65" s="60">
        <f t="shared" ref="C65:F84" si="8">$B65*D$4+(1-$B65)*D$5</f>
        <v>1.5999999999999999</v>
      </c>
      <c r="D65" s="60">
        <f t="shared" si="8"/>
        <v>1.7999999999999996</v>
      </c>
      <c r="E65" s="60">
        <f t="shared" si="8"/>
        <v>1.6800000000000002</v>
      </c>
      <c r="F65" s="60">
        <f t="shared" si="8"/>
        <v>1.9999999999999998</v>
      </c>
      <c r="G65" s="60">
        <f t="shared" si="5"/>
        <v>1.5999999999999999</v>
      </c>
      <c r="H65" s="58">
        <f t="shared" si="6"/>
        <v>1</v>
      </c>
      <c r="I65" s="28"/>
    </row>
    <row r="66" spans="1:9" ht="13.5" customHeight="1" x14ac:dyDescent="0.2">
      <c r="A66" s="56">
        <v>42</v>
      </c>
      <c r="B66" s="59">
        <f t="shared" si="7"/>
        <v>0.4100000000000002</v>
      </c>
      <c r="C66" s="60">
        <f t="shared" si="8"/>
        <v>1.5899999999999999</v>
      </c>
      <c r="D66" s="60">
        <f t="shared" si="8"/>
        <v>1.7699999999999996</v>
      </c>
      <c r="E66" s="60">
        <f t="shared" si="8"/>
        <v>1.6920000000000002</v>
      </c>
      <c r="F66" s="60">
        <f t="shared" si="8"/>
        <v>1.9749999999999996</v>
      </c>
      <c r="G66" s="60">
        <f t="shared" si="5"/>
        <v>1.5899999999999999</v>
      </c>
      <c r="H66" s="58">
        <f t="shared" si="6"/>
        <v>1</v>
      </c>
      <c r="I66" s="28"/>
    </row>
    <row r="67" spans="1:9" ht="13.5" customHeight="1" x14ac:dyDescent="0.2">
      <c r="A67" s="56">
        <v>43</v>
      </c>
      <c r="B67" s="59">
        <f t="shared" si="7"/>
        <v>0.42000000000000021</v>
      </c>
      <c r="C67" s="60">
        <f t="shared" si="8"/>
        <v>1.5799999999999998</v>
      </c>
      <c r="D67" s="60">
        <f t="shared" si="8"/>
        <v>1.7399999999999995</v>
      </c>
      <c r="E67" s="60">
        <f t="shared" si="8"/>
        <v>1.7040000000000002</v>
      </c>
      <c r="F67" s="60">
        <f t="shared" si="8"/>
        <v>1.9499999999999997</v>
      </c>
      <c r="G67" s="60">
        <f t="shared" si="5"/>
        <v>1.5799999999999998</v>
      </c>
      <c r="H67" s="58">
        <f t="shared" si="6"/>
        <v>1</v>
      </c>
      <c r="I67" s="28"/>
    </row>
    <row r="68" spans="1:9" ht="13.5" customHeight="1" x14ac:dyDescent="0.2">
      <c r="A68" s="56">
        <v>44</v>
      </c>
      <c r="B68" s="59">
        <f t="shared" si="7"/>
        <v>0.43000000000000022</v>
      </c>
      <c r="C68" s="60">
        <f t="shared" si="8"/>
        <v>1.5699999999999998</v>
      </c>
      <c r="D68" s="60">
        <f t="shared" si="8"/>
        <v>1.7099999999999995</v>
      </c>
      <c r="E68" s="60">
        <f t="shared" si="8"/>
        <v>1.7160000000000002</v>
      </c>
      <c r="F68" s="60">
        <f t="shared" si="8"/>
        <v>1.9249999999999996</v>
      </c>
      <c r="G68" s="60">
        <f t="shared" si="5"/>
        <v>1.5699999999999998</v>
      </c>
      <c r="H68" s="58">
        <f t="shared" si="6"/>
        <v>1</v>
      </c>
      <c r="I68" s="28"/>
    </row>
    <row r="69" spans="1:9" ht="13.5" customHeight="1" x14ac:dyDescent="0.2">
      <c r="A69" s="56">
        <v>45</v>
      </c>
      <c r="B69" s="59">
        <f t="shared" si="7"/>
        <v>0.44000000000000022</v>
      </c>
      <c r="C69" s="60">
        <f t="shared" si="8"/>
        <v>1.5599999999999998</v>
      </c>
      <c r="D69" s="60">
        <f t="shared" si="8"/>
        <v>1.6799999999999995</v>
      </c>
      <c r="E69" s="60">
        <f t="shared" si="8"/>
        <v>1.7280000000000002</v>
      </c>
      <c r="F69" s="60">
        <f t="shared" si="8"/>
        <v>1.8999999999999997</v>
      </c>
      <c r="G69" s="60">
        <f t="shared" si="5"/>
        <v>1.5599999999999998</v>
      </c>
      <c r="H69" s="58">
        <f t="shared" si="6"/>
        <v>1</v>
      </c>
      <c r="I69" s="28"/>
    </row>
    <row r="70" spans="1:9" ht="13.5" customHeight="1" x14ac:dyDescent="0.2">
      <c r="A70" s="56">
        <v>46</v>
      </c>
      <c r="B70" s="59">
        <f t="shared" si="7"/>
        <v>0.45000000000000023</v>
      </c>
      <c r="C70" s="60">
        <f t="shared" si="8"/>
        <v>1.5499999999999998</v>
      </c>
      <c r="D70" s="60">
        <f t="shared" si="8"/>
        <v>1.6499999999999995</v>
      </c>
      <c r="E70" s="60">
        <f t="shared" si="8"/>
        <v>1.7400000000000002</v>
      </c>
      <c r="F70" s="60">
        <f t="shared" si="8"/>
        <v>1.8749999999999996</v>
      </c>
      <c r="G70" s="60">
        <f t="shared" si="5"/>
        <v>1.5499999999999998</v>
      </c>
      <c r="H70" s="58">
        <f t="shared" si="6"/>
        <v>1</v>
      </c>
      <c r="I70" s="28"/>
    </row>
    <row r="71" spans="1:9" ht="13.5" customHeight="1" x14ac:dyDescent="0.2">
      <c r="A71" s="56">
        <v>47</v>
      </c>
      <c r="B71" s="59">
        <f t="shared" si="7"/>
        <v>0.46000000000000024</v>
      </c>
      <c r="C71" s="60">
        <f t="shared" si="8"/>
        <v>1.5399999999999998</v>
      </c>
      <c r="D71" s="60">
        <f t="shared" si="8"/>
        <v>1.6199999999999994</v>
      </c>
      <c r="E71" s="60">
        <f t="shared" si="8"/>
        <v>1.7520000000000002</v>
      </c>
      <c r="F71" s="60">
        <f t="shared" si="8"/>
        <v>1.8499999999999996</v>
      </c>
      <c r="G71" s="60">
        <f t="shared" si="5"/>
        <v>1.5399999999999998</v>
      </c>
      <c r="H71" s="58">
        <f t="shared" si="6"/>
        <v>1</v>
      </c>
      <c r="I71" s="28"/>
    </row>
    <row r="72" spans="1:9" ht="13.5" customHeight="1" x14ac:dyDescent="0.2">
      <c r="A72" s="56">
        <v>48</v>
      </c>
      <c r="B72" s="59">
        <f t="shared" si="7"/>
        <v>0.47000000000000025</v>
      </c>
      <c r="C72" s="60">
        <f t="shared" si="8"/>
        <v>1.5299999999999998</v>
      </c>
      <c r="D72" s="60">
        <f t="shared" si="8"/>
        <v>1.5899999999999994</v>
      </c>
      <c r="E72" s="60">
        <f t="shared" si="8"/>
        <v>1.7640000000000002</v>
      </c>
      <c r="F72" s="60">
        <f t="shared" si="8"/>
        <v>1.8249999999999995</v>
      </c>
      <c r="G72" s="60">
        <f t="shared" si="5"/>
        <v>1.5299999999999998</v>
      </c>
      <c r="H72" s="58">
        <f t="shared" si="6"/>
        <v>1</v>
      </c>
      <c r="I72" s="28"/>
    </row>
    <row r="73" spans="1:9" ht="13.5" customHeight="1" x14ac:dyDescent="0.2">
      <c r="A73" s="56">
        <v>49</v>
      </c>
      <c r="B73" s="59">
        <f t="shared" si="7"/>
        <v>0.48000000000000026</v>
      </c>
      <c r="C73" s="60">
        <f t="shared" si="8"/>
        <v>1.5199999999999998</v>
      </c>
      <c r="D73" s="60">
        <f t="shared" si="8"/>
        <v>1.5599999999999994</v>
      </c>
      <c r="E73" s="60">
        <f t="shared" si="8"/>
        <v>1.7760000000000002</v>
      </c>
      <c r="F73" s="60">
        <f t="shared" si="8"/>
        <v>1.7999999999999996</v>
      </c>
      <c r="G73" s="60">
        <f t="shared" si="5"/>
        <v>1.5199999999999998</v>
      </c>
      <c r="H73" s="58">
        <f t="shared" si="6"/>
        <v>1</v>
      </c>
      <c r="I73" s="28"/>
    </row>
    <row r="74" spans="1:9" ht="13.5" customHeight="1" x14ac:dyDescent="0.2">
      <c r="A74" s="56">
        <v>50</v>
      </c>
      <c r="B74" s="59">
        <f t="shared" si="7"/>
        <v>0.49000000000000027</v>
      </c>
      <c r="C74" s="60">
        <f t="shared" si="8"/>
        <v>1.5099999999999998</v>
      </c>
      <c r="D74" s="60">
        <f t="shared" si="8"/>
        <v>1.5299999999999994</v>
      </c>
      <c r="E74" s="60">
        <f t="shared" si="8"/>
        <v>1.7880000000000003</v>
      </c>
      <c r="F74" s="60">
        <f t="shared" si="8"/>
        <v>1.7749999999999995</v>
      </c>
      <c r="G74" s="60">
        <f t="shared" si="5"/>
        <v>1.5099999999999998</v>
      </c>
      <c r="H74" s="58">
        <f t="shared" si="6"/>
        <v>1</v>
      </c>
      <c r="I74" s="28"/>
    </row>
    <row r="75" spans="1:9" ht="13.5" customHeight="1" x14ac:dyDescent="0.2">
      <c r="A75" s="56">
        <v>51</v>
      </c>
      <c r="B75" s="59">
        <f t="shared" si="7"/>
        <v>0.50000000000000022</v>
      </c>
      <c r="C75" s="60">
        <f t="shared" si="8"/>
        <v>1.4999999999999998</v>
      </c>
      <c r="D75" s="60">
        <f t="shared" si="8"/>
        <v>1.4999999999999993</v>
      </c>
      <c r="E75" s="60">
        <f t="shared" si="8"/>
        <v>1.8000000000000003</v>
      </c>
      <c r="F75" s="60">
        <f t="shared" si="8"/>
        <v>1.7499999999999996</v>
      </c>
      <c r="G75" s="60">
        <f t="shared" si="5"/>
        <v>1.4999999999999993</v>
      </c>
      <c r="H75" s="58">
        <f t="shared" si="6"/>
        <v>2</v>
      </c>
      <c r="I75" s="28"/>
    </row>
    <row r="76" spans="1:9" ht="13.5" customHeight="1" x14ac:dyDescent="0.2">
      <c r="A76" s="56">
        <v>52</v>
      </c>
      <c r="B76" s="59">
        <f t="shared" si="7"/>
        <v>0.51000000000000023</v>
      </c>
      <c r="C76" s="60">
        <f t="shared" si="8"/>
        <v>1.4899999999999998</v>
      </c>
      <c r="D76" s="60">
        <f t="shared" si="8"/>
        <v>1.4699999999999993</v>
      </c>
      <c r="E76" s="60">
        <f t="shared" si="8"/>
        <v>1.8120000000000003</v>
      </c>
      <c r="F76" s="60">
        <f t="shared" si="8"/>
        <v>1.7249999999999994</v>
      </c>
      <c r="G76" s="60">
        <f t="shared" si="5"/>
        <v>1.4699999999999993</v>
      </c>
      <c r="H76" s="58">
        <f t="shared" si="6"/>
        <v>2</v>
      </c>
      <c r="I76" s="28"/>
    </row>
    <row r="77" spans="1:9" ht="13.5" customHeight="1" x14ac:dyDescent="0.2">
      <c r="A77" s="56">
        <v>53</v>
      </c>
      <c r="B77" s="59">
        <f t="shared" si="7"/>
        <v>0.52000000000000024</v>
      </c>
      <c r="C77" s="60">
        <f t="shared" si="8"/>
        <v>1.4799999999999998</v>
      </c>
      <c r="D77" s="60">
        <f t="shared" si="8"/>
        <v>1.4399999999999993</v>
      </c>
      <c r="E77" s="60">
        <f t="shared" si="8"/>
        <v>1.8240000000000003</v>
      </c>
      <c r="F77" s="60">
        <f t="shared" si="8"/>
        <v>1.6999999999999993</v>
      </c>
      <c r="G77" s="60">
        <f t="shared" si="5"/>
        <v>1.4399999999999993</v>
      </c>
      <c r="H77" s="58">
        <f t="shared" si="6"/>
        <v>2</v>
      </c>
      <c r="I77" s="28"/>
    </row>
    <row r="78" spans="1:9" ht="13.5" customHeight="1" x14ac:dyDescent="0.2">
      <c r="A78" s="56">
        <v>54</v>
      </c>
      <c r="B78" s="59">
        <f t="shared" si="7"/>
        <v>0.53000000000000025</v>
      </c>
      <c r="C78" s="60">
        <f t="shared" si="8"/>
        <v>1.4699999999999998</v>
      </c>
      <c r="D78" s="60">
        <f t="shared" si="8"/>
        <v>1.4099999999999993</v>
      </c>
      <c r="E78" s="60">
        <f t="shared" si="8"/>
        <v>1.8360000000000003</v>
      </c>
      <c r="F78" s="60">
        <f t="shared" si="8"/>
        <v>1.6749999999999994</v>
      </c>
      <c r="G78" s="60">
        <f t="shared" si="5"/>
        <v>1.4099999999999993</v>
      </c>
      <c r="H78" s="58">
        <f t="shared" si="6"/>
        <v>2</v>
      </c>
      <c r="I78" s="28"/>
    </row>
    <row r="79" spans="1:9" ht="13.5" customHeight="1" x14ac:dyDescent="0.2">
      <c r="A79" s="56">
        <v>55</v>
      </c>
      <c r="B79" s="59">
        <f t="shared" si="7"/>
        <v>0.54000000000000026</v>
      </c>
      <c r="C79" s="60">
        <f t="shared" si="8"/>
        <v>1.4599999999999997</v>
      </c>
      <c r="D79" s="60">
        <f t="shared" si="8"/>
        <v>1.3799999999999992</v>
      </c>
      <c r="E79" s="60">
        <f t="shared" si="8"/>
        <v>1.8480000000000003</v>
      </c>
      <c r="F79" s="60">
        <f t="shared" si="8"/>
        <v>1.6499999999999995</v>
      </c>
      <c r="G79" s="60">
        <f t="shared" si="5"/>
        <v>1.3799999999999992</v>
      </c>
      <c r="H79" s="58">
        <f t="shared" si="6"/>
        <v>2</v>
      </c>
      <c r="I79" s="28"/>
    </row>
    <row r="80" spans="1:9" ht="13.5" customHeight="1" x14ac:dyDescent="0.2">
      <c r="A80" s="56">
        <v>56</v>
      </c>
      <c r="B80" s="59">
        <f t="shared" si="7"/>
        <v>0.55000000000000027</v>
      </c>
      <c r="C80" s="60">
        <f t="shared" si="8"/>
        <v>1.4499999999999997</v>
      </c>
      <c r="D80" s="60">
        <f t="shared" si="8"/>
        <v>1.3499999999999992</v>
      </c>
      <c r="E80" s="60">
        <f t="shared" si="8"/>
        <v>1.8600000000000003</v>
      </c>
      <c r="F80" s="60">
        <f t="shared" si="8"/>
        <v>1.6249999999999993</v>
      </c>
      <c r="G80" s="60">
        <f t="shared" si="5"/>
        <v>1.3499999999999992</v>
      </c>
      <c r="H80" s="58">
        <f t="shared" si="6"/>
        <v>2</v>
      </c>
      <c r="I80" s="28"/>
    </row>
    <row r="81" spans="1:9" ht="13.5" customHeight="1" x14ac:dyDescent="0.2">
      <c r="A81" s="56">
        <v>57</v>
      </c>
      <c r="B81" s="59">
        <f t="shared" si="7"/>
        <v>0.56000000000000028</v>
      </c>
      <c r="C81" s="60">
        <f t="shared" si="8"/>
        <v>1.4399999999999997</v>
      </c>
      <c r="D81" s="60">
        <f t="shared" si="8"/>
        <v>1.3199999999999992</v>
      </c>
      <c r="E81" s="60">
        <f t="shared" si="8"/>
        <v>1.8720000000000003</v>
      </c>
      <c r="F81" s="60">
        <f t="shared" si="8"/>
        <v>1.5999999999999992</v>
      </c>
      <c r="G81" s="60">
        <f t="shared" si="5"/>
        <v>1.3199999999999992</v>
      </c>
      <c r="H81" s="58">
        <f t="shared" si="6"/>
        <v>2</v>
      </c>
      <c r="I81" s="28"/>
    </row>
    <row r="82" spans="1:9" ht="13.5" customHeight="1" x14ac:dyDescent="0.2">
      <c r="A82" s="56">
        <v>58</v>
      </c>
      <c r="B82" s="59">
        <f t="shared" si="7"/>
        <v>0.57000000000000028</v>
      </c>
      <c r="C82" s="60">
        <f t="shared" si="8"/>
        <v>1.4299999999999997</v>
      </c>
      <c r="D82" s="60">
        <f t="shared" si="8"/>
        <v>1.2899999999999991</v>
      </c>
      <c r="E82" s="60">
        <f t="shared" si="8"/>
        <v>1.8840000000000003</v>
      </c>
      <c r="F82" s="60">
        <f t="shared" si="8"/>
        <v>1.5749999999999993</v>
      </c>
      <c r="G82" s="60">
        <f t="shared" si="5"/>
        <v>1.2899999999999991</v>
      </c>
      <c r="H82" s="58">
        <f t="shared" si="6"/>
        <v>2</v>
      </c>
      <c r="I82" s="28"/>
    </row>
    <row r="83" spans="1:9" ht="13.5" customHeight="1" x14ac:dyDescent="0.2">
      <c r="A83" s="56">
        <v>59</v>
      </c>
      <c r="B83" s="59">
        <f t="shared" si="7"/>
        <v>0.58000000000000029</v>
      </c>
      <c r="C83" s="60">
        <f t="shared" si="8"/>
        <v>1.4199999999999997</v>
      </c>
      <c r="D83" s="60">
        <f t="shared" si="8"/>
        <v>1.2599999999999991</v>
      </c>
      <c r="E83" s="60">
        <f t="shared" si="8"/>
        <v>1.8960000000000004</v>
      </c>
      <c r="F83" s="60">
        <f t="shared" si="8"/>
        <v>1.5499999999999994</v>
      </c>
      <c r="G83" s="60">
        <f t="shared" si="5"/>
        <v>1.2599999999999991</v>
      </c>
      <c r="H83" s="58">
        <f t="shared" si="6"/>
        <v>2</v>
      </c>
      <c r="I83" s="28"/>
    </row>
    <row r="84" spans="1:9" ht="13.5" customHeight="1" x14ac:dyDescent="0.2">
      <c r="A84" s="56">
        <v>60</v>
      </c>
      <c r="B84" s="59">
        <f t="shared" si="7"/>
        <v>0.5900000000000003</v>
      </c>
      <c r="C84" s="60">
        <f t="shared" si="8"/>
        <v>1.4099999999999997</v>
      </c>
      <c r="D84" s="60">
        <f t="shared" si="8"/>
        <v>1.2299999999999991</v>
      </c>
      <c r="E84" s="60">
        <f t="shared" si="8"/>
        <v>1.9080000000000001</v>
      </c>
      <c r="F84" s="60">
        <f t="shared" si="8"/>
        <v>1.5249999999999992</v>
      </c>
      <c r="G84" s="60">
        <f t="shared" si="5"/>
        <v>1.2299999999999991</v>
      </c>
      <c r="H84" s="58">
        <f t="shared" si="6"/>
        <v>2</v>
      </c>
      <c r="I84" s="28"/>
    </row>
    <row r="85" spans="1:9" ht="13.5" customHeight="1" x14ac:dyDescent="0.2">
      <c r="A85" s="56">
        <v>61</v>
      </c>
      <c r="B85" s="59">
        <f t="shared" si="7"/>
        <v>0.60000000000000031</v>
      </c>
      <c r="C85" s="60">
        <f t="shared" ref="C85:F104" si="9">$B85*D$4+(1-$B85)*D$5</f>
        <v>1.3999999999999997</v>
      </c>
      <c r="D85" s="60">
        <f t="shared" si="9"/>
        <v>1.1999999999999991</v>
      </c>
      <c r="E85" s="60">
        <f t="shared" si="9"/>
        <v>1.9200000000000002</v>
      </c>
      <c r="F85" s="60">
        <f t="shared" si="9"/>
        <v>1.4999999999999991</v>
      </c>
      <c r="G85" s="60">
        <f t="shared" si="5"/>
        <v>1.1999999999999991</v>
      </c>
      <c r="H85" s="58">
        <f t="shared" si="6"/>
        <v>2</v>
      </c>
      <c r="I85" s="28"/>
    </row>
    <row r="86" spans="1:9" ht="13.5" customHeight="1" x14ac:dyDescent="0.2">
      <c r="A86" s="56">
        <v>62</v>
      </c>
      <c r="B86" s="59">
        <f t="shared" si="7"/>
        <v>0.61000000000000032</v>
      </c>
      <c r="C86" s="60">
        <f t="shared" si="9"/>
        <v>1.3899999999999997</v>
      </c>
      <c r="D86" s="60">
        <f t="shared" si="9"/>
        <v>1.169999999999999</v>
      </c>
      <c r="E86" s="60">
        <f t="shared" si="9"/>
        <v>1.9320000000000002</v>
      </c>
      <c r="F86" s="60">
        <f t="shared" si="9"/>
        <v>1.4749999999999992</v>
      </c>
      <c r="G86" s="60">
        <f t="shared" si="5"/>
        <v>1.169999999999999</v>
      </c>
      <c r="H86" s="58">
        <f t="shared" si="6"/>
        <v>2</v>
      </c>
      <c r="I86" s="28"/>
    </row>
    <row r="87" spans="1:9" ht="13.5" customHeight="1" x14ac:dyDescent="0.2">
      <c r="A87" s="56">
        <v>63</v>
      </c>
      <c r="B87" s="59">
        <f t="shared" si="7"/>
        <v>0.62000000000000033</v>
      </c>
      <c r="C87" s="60">
        <f t="shared" si="9"/>
        <v>1.3799999999999997</v>
      </c>
      <c r="D87" s="60">
        <f t="shared" si="9"/>
        <v>1.139999999999999</v>
      </c>
      <c r="E87" s="60">
        <f t="shared" si="9"/>
        <v>1.9440000000000002</v>
      </c>
      <c r="F87" s="60">
        <f t="shared" si="9"/>
        <v>1.4499999999999993</v>
      </c>
      <c r="G87" s="60">
        <f t="shared" si="5"/>
        <v>1.139999999999999</v>
      </c>
      <c r="H87" s="58">
        <f t="shared" si="6"/>
        <v>2</v>
      </c>
      <c r="I87" s="28"/>
    </row>
    <row r="88" spans="1:9" ht="13.5" customHeight="1" x14ac:dyDescent="0.2">
      <c r="A88" s="56">
        <v>64</v>
      </c>
      <c r="B88" s="59">
        <f t="shared" si="7"/>
        <v>0.63000000000000034</v>
      </c>
      <c r="C88" s="60">
        <f t="shared" si="9"/>
        <v>1.3699999999999997</v>
      </c>
      <c r="D88" s="60">
        <f t="shared" si="9"/>
        <v>1.109999999999999</v>
      </c>
      <c r="E88" s="60">
        <f t="shared" si="9"/>
        <v>1.9560000000000002</v>
      </c>
      <c r="F88" s="60">
        <f t="shared" si="9"/>
        <v>1.4249999999999992</v>
      </c>
      <c r="G88" s="60">
        <f t="shared" si="5"/>
        <v>1.109999999999999</v>
      </c>
      <c r="H88" s="58">
        <f t="shared" si="6"/>
        <v>2</v>
      </c>
      <c r="I88" s="28"/>
    </row>
    <row r="89" spans="1:9" ht="13.5" customHeight="1" x14ac:dyDescent="0.2">
      <c r="A89" s="56">
        <v>65</v>
      </c>
      <c r="B89" s="59">
        <f t="shared" si="7"/>
        <v>0.64000000000000035</v>
      </c>
      <c r="C89" s="60">
        <f t="shared" si="9"/>
        <v>1.3599999999999997</v>
      </c>
      <c r="D89" s="60">
        <f t="shared" si="9"/>
        <v>1.079999999999999</v>
      </c>
      <c r="E89" s="60">
        <f t="shared" si="9"/>
        <v>1.9680000000000002</v>
      </c>
      <c r="F89" s="60">
        <f t="shared" si="9"/>
        <v>1.399999999999999</v>
      </c>
      <c r="G89" s="60">
        <f t="shared" ref="G89:G120" si="10">MIN(C89:F89)</f>
        <v>1.079999999999999</v>
      </c>
      <c r="H89" s="58">
        <f t="shared" ref="H89:H120" si="11">MATCH(G89,C89:F89,0)</f>
        <v>2</v>
      </c>
      <c r="I89" s="28"/>
    </row>
    <row r="90" spans="1:9" ht="13.5" customHeight="1" x14ac:dyDescent="0.2">
      <c r="A90" s="56">
        <v>66</v>
      </c>
      <c r="B90" s="59">
        <f t="shared" ref="B90:B125" si="12">B89+1/G$21</f>
        <v>0.65000000000000036</v>
      </c>
      <c r="C90" s="60">
        <f t="shared" si="9"/>
        <v>1.3499999999999996</v>
      </c>
      <c r="D90" s="60">
        <f t="shared" si="9"/>
        <v>1.0499999999999989</v>
      </c>
      <c r="E90" s="60">
        <f t="shared" si="9"/>
        <v>1.9800000000000002</v>
      </c>
      <c r="F90" s="60">
        <f t="shared" si="9"/>
        <v>1.3749999999999991</v>
      </c>
      <c r="G90" s="60">
        <f t="shared" si="10"/>
        <v>1.0499999999999989</v>
      </c>
      <c r="H90" s="58">
        <f t="shared" si="11"/>
        <v>2</v>
      </c>
      <c r="I90" s="28"/>
    </row>
    <row r="91" spans="1:9" ht="13.5" customHeight="1" x14ac:dyDescent="0.2">
      <c r="A91" s="56">
        <v>67</v>
      </c>
      <c r="B91" s="59">
        <f t="shared" si="12"/>
        <v>0.66000000000000036</v>
      </c>
      <c r="C91" s="60">
        <f t="shared" si="9"/>
        <v>1.3399999999999996</v>
      </c>
      <c r="D91" s="60">
        <f t="shared" si="9"/>
        <v>1.0199999999999989</v>
      </c>
      <c r="E91" s="60">
        <f t="shared" si="9"/>
        <v>1.9920000000000002</v>
      </c>
      <c r="F91" s="60">
        <f t="shared" si="9"/>
        <v>1.3499999999999992</v>
      </c>
      <c r="G91" s="60">
        <f t="shared" si="10"/>
        <v>1.0199999999999989</v>
      </c>
      <c r="H91" s="58">
        <f t="shared" si="11"/>
        <v>2</v>
      </c>
      <c r="I91" s="28"/>
    </row>
    <row r="92" spans="1:9" ht="13.5" customHeight="1" x14ac:dyDescent="0.2">
      <c r="A92" s="56">
        <v>68</v>
      </c>
      <c r="B92" s="59">
        <f t="shared" si="12"/>
        <v>0.67000000000000037</v>
      </c>
      <c r="C92" s="60">
        <f t="shared" si="9"/>
        <v>1.3299999999999996</v>
      </c>
      <c r="D92" s="60">
        <f t="shared" si="9"/>
        <v>0.98999999999999888</v>
      </c>
      <c r="E92" s="60">
        <f t="shared" si="9"/>
        <v>2.0040000000000004</v>
      </c>
      <c r="F92" s="60">
        <f t="shared" si="9"/>
        <v>1.3249999999999991</v>
      </c>
      <c r="G92" s="60">
        <f t="shared" si="10"/>
        <v>0.98999999999999888</v>
      </c>
      <c r="H92" s="58">
        <f t="shared" si="11"/>
        <v>2</v>
      </c>
      <c r="I92" s="28"/>
    </row>
    <row r="93" spans="1:9" ht="13.5" customHeight="1" x14ac:dyDescent="0.2">
      <c r="A93" s="56">
        <v>69</v>
      </c>
      <c r="B93" s="59">
        <f t="shared" si="12"/>
        <v>0.68000000000000038</v>
      </c>
      <c r="C93" s="60">
        <f t="shared" si="9"/>
        <v>1.3199999999999996</v>
      </c>
      <c r="D93" s="60">
        <f t="shared" si="9"/>
        <v>0.95999999999999885</v>
      </c>
      <c r="E93" s="60">
        <f t="shared" si="9"/>
        <v>2.0160000000000005</v>
      </c>
      <c r="F93" s="60">
        <f t="shared" si="9"/>
        <v>1.2999999999999989</v>
      </c>
      <c r="G93" s="60">
        <f t="shared" si="10"/>
        <v>0.95999999999999885</v>
      </c>
      <c r="H93" s="58">
        <f t="shared" si="11"/>
        <v>2</v>
      </c>
      <c r="I93" s="28"/>
    </row>
    <row r="94" spans="1:9" ht="13.5" customHeight="1" x14ac:dyDescent="0.2">
      <c r="A94" s="56">
        <v>70</v>
      </c>
      <c r="B94" s="59">
        <f t="shared" si="12"/>
        <v>0.69000000000000039</v>
      </c>
      <c r="C94" s="60">
        <f t="shared" si="9"/>
        <v>1.3099999999999996</v>
      </c>
      <c r="D94" s="60">
        <f t="shared" si="9"/>
        <v>0.92999999999999883</v>
      </c>
      <c r="E94" s="60">
        <f t="shared" si="9"/>
        <v>2.0280000000000005</v>
      </c>
      <c r="F94" s="60">
        <f t="shared" si="9"/>
        <v>1.274999999999999</v>
      </c>
      <c r="G94" s="60">
        <f t="shared" si="10"/>
        <v>0.92999999999999883</v>
      </c>
      <c r="H94" s="58">
        <f t="shared" si="11"/>
        <v>2</v>
      </c>
      <c r="I94" s="28"/>
    </row>
    <row r="95" spans="1:9" ht="13.5" customHeight="1" x14ac:dyDescent="0.2">
      <c r="A95" s="56">
        <v>71</v>
      </c>
      <c r="B95" s="59">
        <f t="shared" si="12"/>
        <v>0.7000000000000004</v>
      </c>
      <c r="C95" s="60">
        <f t="shared" si="9"/>
        <v>1.2999999999999996</v>
      </c>
      <c r="D95" s="60">
        <f t="shared" si="9"/>
        <v>0.8999999999999988</v>
      </c>
      <c r="E95" s="60">
        <f t="shared" si="9"/>
        <v>2.0400000000000005</v>
      </c>
      <c r="F95" s="60">
        <f t="shared" si="9"/>
        <v>1.2499999999999991</v>
      </c>
      <c r="G95" s="60">
        <f t="shared" si="10"/>
        <v>0.8999999999999988</v>
      </c>
      <c r="H95" s="58">
        <f t="shared" si="11"/>
        <v>2</v>
      </c>
      <c r="I95" s="28"/>
    </row>
    <row r="96" spans="1:9" ht="13.5" customHeight="1" x14ac:dyDescent="0.2">
      <c r="A96" s="56">
        <v>72</v>
      </c>
      <c r="B96" s="59">
        <f t="shared" si="12"/>
        <v>0.71000000000000041</v>
      </c>
      <c r="C96" s="60">
        <f t="shared" si="9"/>
        <v>1.2899999999999996</v>
      </c>
      <c r="D96" s="60">
        <f t="shared" si="9"/>
        <v>0.86999999999999877</v>
      </c>
      <c r="E96" s="60">
        <f t="shared" si="9"/>
        <v>2.0520000000000005</v>
      </c>
      <c r="F96" s="60">
        <f t="shared" si="9"/>
        <v>1.224999999999999</v>
      </c>
      <c r="G96" s="60">
        <f t="shared" si="10"/>
        <v>0.86999999999999877</v>
      </c>
      <c r="H96" s="58">
        <f t="shared" si="11"/>
        <v>2</v>
      </c>
      <c r="I96" s="28"/>
    </row>
    <row r="97" spans="1:9" ht="13.5" customHeight="1" x14ac:dyDescent="0.2">
      <c r="A97" s="56">
        <v>73</v>
      </c>
      <c r="B97" s="59">
        <f t="shared" si="12"/>
        <v>0.72000000000000042</v>
      </c>
      <c r="C97" s="60">
        <f t="shared" si="9"/>
        <v>1.2799999999999996</v>
      </c>
      <c r="D97" s="60">
        <f t="shared" si="9"/>
        <v>0.83999999999999875</v>
      </c>
      <c r="E97" s="60">
        <f t="shared" si="9"/>
        <v>2.0640000000000005</v>
      </c>
      <c r="F97" s="60">
        <f t="shared" si="9"/>
        <v>1.1999999999999988</v>
      </c>
      <c r="G97" s="60">
        <f t="shared" si="10"/>
        <v>0.83999999999999875</v>
      </c>
      <c r="H97" s="58">
        <f t="shared" si="11"/>
        <v>2</v>
      </c>
      <c r="I97" s="28"/>
    </row>
    <row r="98" spans="1:9" ht="13.5" customHeight="1" x14ac:dyDescent="0.2">
      <c r="A98" s="56">
        <v>74</v>
      </c>
      <c r="B98" s="59">
        <f t="shared" si="12"/>
        <v>0.73000000000000043</v>
      </c>
      <c r="C98" s="60">
        <f t="shared" si="9"/>
        <v>1.2699999999999996</v>
      </c>
      <c r="D98" s="60">
        <f t="shared" si="9"/>
        <v>0.80999999999999872</v>
      </c>
      <c r="E98" s="60">
        <f t="shared" si="9"/>
        <v>2.0760000000000005</v>
      </c>
      <c r="F98" s="60">
        <f t="shared" si="9"/>
        <v>1.1749999999999989</v>
      </c>
      <c r="G98" s="60">
        <f t="shared" si="10"/>
        <v>0.80999999999999872</v>
      </c>
      <c r="H98" s="58">
        <f t="shared" si="11"/>
        <v>2</v>
      </c>
      <c r="I98" s="28"/>
    </row>
    <row r="99" spans="1:9" ht="13.5" customHeight="1" x14ac:dyDescent="0.2">
      <c r="A99" s="56">
        <v>75</v>
      </c>
      <c r="B99" s="59">
        <f t="shared" si="12"/>
        <v>0.74000000000000044</v>
      </c>
      <c r="C99" s="60">
        <f t="shared" si="9"/>
        <v>1.2599999999999996</v>
      </c>
      <c r="D99" s="60">
        <f t="shared" si="9"/>
        <v>0.77999999999999869</v>
      </c>
      <c r="E99" s="60">
        <f t="shared" si="9"/>
        <v>2.0880000000000005</v>
      </c>
      <c r="F99" s="60">
        <f t="shared" si="9"/>
        <v>1.149999999999999</v>
      </c>
      <c r="G99" s="60">
        <f t="shared" si="10"/>
        <v>0.77999999999999869</v>
      </c>
      <c r="H99" s="58">
        <f t="shared" si="11"/>
        <v>2</v>
      </c>
      <c r="I99" s="28"/>
    </row>
    <row r="100" spans="1:9" ht="13.5" customHeight="1" x14ac:dyDescent="0.2">
      <c r="A100" s="56">
        <v>76</v>
      </c>
      <c r="B100" s="59">
        <f t="shared" si="12"/>
        <v>0.75000000000000044</v>
      </c>
      <c r="C100" s="60">
        <f t="shared" si="9"/>
        <v>1.2499999999999996</v>
      </c>
      <c r="D100" s="60">
        <f t="shared" si="9"/>
        <v>0.74999999999999867</v>
      </c>
      <c r="E100" s="60">
        <f t="shared" si="9"/>
        <v>2.1000000000000005</v>
      </c>
      <c r="F100" s="60">
        <f t="shared" si="9"/>
        <v>1.1249999999999989</v>
      </c>
      <c r="G100" s="60">
        <f t="shared" si="10"/>
        <v>0.74999999999999867</v>
      </c>
      <c r="H100" s="58">
        <f t="shared" si="11"/>
        <v>2</v>
      </c>
      <c r="I100" s="28"/>
    </row>
    <row r="101" spans="1:9" ht="13.5" customHeight="1" x14ac:dyDescent="0.2">
      <c r="A101" s="56">
        <v>77</v>
      </c>
      <c r="B101" s="59">
        <f t="shared" si="12"/>
        <v>0.76000000000000045</v>
      </c>
      <c r="C101" s="60">
        <f t="shared" si="9"/>
        <v>1.2399999999999995</v>
      </c>
      <c r="D101" s="60">
        <f t="shared" si="9"/>
        <v>0.71999999999999864</v>
      </c>
      <c r="E101" s="60">
        <f t="shared" si="9"/>
        <v>2.1120000000000005</v>
      </c>
      <c r="F101" s="60">
        <f t="shared" si="9"/>
        <v>1.0999999999999988</v>
      </c>
      <c r="G101" s="60">
        <f t="shared" si="10"/>
        <v>0.71999999999999864</v>
      </c>
      <c r="H101" s="58">
        <f t="shared" si="11"/>
        <v>2</v>
      </c>
      <c r="I101" s="28"/>
    </row>
    <row r="102" spans="1:9" ht="13.5" customHeight="1" x14ac:dyDescent="0.2">
      <c r="A102" s="56">
        <v>78</v>
      </c>
      <c r="B102" s="59">
        <f t="shared" si="12"/>
        <v>0.77000000000000046</v>
      </c>
      <c r="C102" s="60">
        <f t="shared" si="9"/>
        <v>1.2299999999999995</v>
      </c>
      <c r="D102" s="60">
        <f t="shared" si="9"/>
        <v>0.68999999999999861</v>
      </c>
      <c r="E102" s="60">
        <f t="shared" si="9"/>
        <v>2.1240000000000006</v>
      </c>
      <c r="F102" s="60">
        <f t="shared" si="9"/>
        <v>1.0749999999999988</v>
      </c>
      <c r="G102" s="60">
        <f t="shared" si="10"/>
        <v>0.68999999999999861</v>
      </c>
      <c r="H102" s="58">
        <f t="shared" si="11"/>
        <v>2</v>
      </c>
      <c r="I102" s="28"/>
    </row>
    <row r="103" spans="1:9" ht="13.5" customHeight="1" x14ac:dyDescent="0.2">
      <c r="A103" s="56">
        <v>79</v>
      </c>
      <c r="B103" s="59">
        <f t="shared" si="12"/>
        <v>0.78000000000000047</v>
      </c>
      <c r="C103" s="60">
        <f t="shared" si="9"/>
        <v>1.2199999999999995</v>
      </c>
      <c r="D103" s="60">
        <f t="shared" si="9"/>
        <v>0.65999999999999859</v>
      </c>
      <c r="E103" s="60">
        <f t="shared" si="9"/>
        <v>2.1360000000000006</v>
      </c>
      <c r="F103" s="60">
        <f t="shared" si="9"/>
        <v>1.0499999999999989</v>
      </c>
      <c r="G103" s="60">
        <f t="shared" si="10"/>
        <v>0.65999999999999859</v>
      </c>
      <c r="H103" s="58">
        <f t="shared" si="11"/>
        <v>2</v>
      </c>
      <c r="I103" s="28"/>
    </row>
    <row r="104" spans="1:9" ht="13.5" customHeight="1" x14ac:dyDescent="0.2">
      <c r="A104" s="56">
        <v>80</v>
      </c>
      <c r="B104" s="59">
        <f t="shared" si="12"/>
        <v>0.79000000000000048</v>
      </c>
      <c r="C104" s="60">
        <f t="shared" si="9"/>
        <v>1.2099999999999995</v>
      </c>
      <c r="D104" s="60">
        <f t="shared" si="9"/>
        <v>0.62999999999999856</v>
      </c>
      <c r="E104" s="60">
        <f t="shared" si="9"/>
        <v>2.1480000000000006</v>
      </c>
      <c r="F104" s="60">
        <f t="shared" si="9"/>
        <v>1.0249999999999988</v>
      </c>
      <c r="G104" s="60">
        <f t="shared" si="10"/>
        <v>0.62999999999999856</v>
      </c>
      <c r="H104" s="58">
        <f t="shared" si="11"/>
        <v>2</v>
      </c>
      <c r="I104" s="28"/>
    </row>
    <row r="105" spans="1:9" ht="13.5" customHeight="1" x14ac:dyDescent="0.2">
      <c r="A105" s="56">
        <v>81</v>
      </c>
      <c r="B105" s="59">
        <f t="shared" si="12"/>
        <v>0.80000000000000049</v>
      </c>
      <c r="C105" s="60">
        <f t="shared" ref="C105:F124" si="13">$B105*D$4+(1-$B105)*D$5</f>
        <v>1.1999999999999995</v>
      </c>
      <c r="D105" s="60">
        <f t="shared" si="13"/>
        <v>0.59999999999999853</v>
      </c>
      <c r="E105" s="60">
        <f t="shared" si="13"/>
        <v>2.1600000000000006</v>
      </c>
      <c r="F105" s="60">
        <f t="shared" si="13"/>
        <v>0.99999999999999878</v>
      </c>
      <c r="G105" s="60">
        <f t="shared" si="10"/>
        <v>0.59999999999999853</v>
      </c>
      <c r="H105" s="58">
        <f t="shared" si="11"/>
        <v>2</v>
      </c>
      <c r="I105" s="28"/>
    </row>
    <row r="106" spans="1:9" ht="13.5" customHeight="1" x14ac:dyDescent="0.2">
      <c r="A106" s="56">
        <v>82</v>
      </c>
      <c r="B106" s="59">
        <f t="shared" si="12"/>
        <v>0.8100000000000005</v>
      </c>
      <c r="C106" s="60">
        <f t="shared" si="13"/>
        <v>1.1899999999999995</v>
      </c>
      <c r="D106" s="60">
        <f t="shared" si="13"/>
        <v>0.56999999999999851</v>
      </c>
      <c r="E106" s="60">
        <f t="shared" si="13"/>
        <v>2.1720000000000006</v>
      </c>
      <c r="F106" s="60">
        <f t="shared" si="13"/>
        <v>0.97499999999999876</v>
      </c>
      <c r="G106" s="60">
        <f t="shared" si="10"/>
        <v>0.56999999999999851</v>
      </c>
      <c r="H106" s="58">
        <f t="shared" si="11"/>
        <v>2</v>
      </c>
      <c r="I106" s="28"/>
    </row>
    <row r="107" spans="1:9" ht="13.5" customHeight="1" x14ac:dyDescent="0.2">
      <c r="A107" s="56">
        <v>83</v>
      </c>
      <c r="B107" s="59">
        <f t="shared" si="12"/>
        <v>0.82000000000000051</v>
      </c>
      <c r="C107" s="60">
        <f t="shared" si="13"/>
        <v>1.1799999999999995</v>
      </c>
      <c r="D107" s="60">
        <f t="shared" si="13"/>
        <v>0.53999999999999848</v>
      </c>
      <c r="E107" s="60">
        <f t="shared" si="13"/>
        <v>2.1840000000000006</v>
      </c>
      <c r="F107" s="60">
        <f t="shared" si="13"/>
        <v>0.94999999999999873</v>
      </c>
      <c r="G107" s="60">
        <f t="shared" si="10"/>
        <v>0.53999999999999848</v>
      </c>
      <c r="H107" s="58">
        <f t="shared" si="11"/>
        <v>2</v>
      </c>
      <c r="I107" s="28"/>
    </row>
    <row r="108" spans="1:9" ht="13.5" customHeight="1" x14ac:dyDescent="0.2">
      <c r="A108" s="56">
        <v>84</v>
      </c>
      <c r="B108" s="59">
        <f t="shared" si="12"/>
        <v>0.83000000000000052</v>
      </c>
      <c r="C108" s="60">
        <f t="shared" si="13"/>
        <v>1.1699999999999995</v>
      </c>
      <c r="D108" s="60">
        <f t="shared" si="13"/>
        <v>0.50999999999999845</v>
      </c>
      <c r="E108" s="60">
        <f t="shared" si="13"/>
        <v>2.1960000000000006</v>
      </c>
      <c r="F108" s="60">
        <f t="shared" si="13"/>
        <v>0.92499999999999871</v>
      </c>
      <c r="G108" s="60">
        <f t="shared" si="10"/>
        <v>0.50999999999999845</v>
      </c>
      <c r="H108" s="58">
        <f t="shared" si="11"/>
        <v>2</v>
      </c>
      <c r="I108" s="28"/>
    </row>
    <row r="109" spans="1:9" ht="13.5" customHeight="1" x14ac:dyDescent="0.2">
      <c r="A109" s="56">
        <v>85</v>
      </c>
      <c r="B109" s="59">
        <f t="shared" si="12"/>
        <v>0.84000000000000052</v>
      </c>
      <c r="C109" s="60">
        <f t="shared" si="13"/>
        <v>1.1599999999999995</v>
      </c>
      <c r="D109" s="60">
        <f t="shared" si="13"/>
        <v>0.47999999999999843</v>
      </c>
      <c r="E109" s="60">
        <f t="shared" si="13"/>
        <v>2.2080000000000006</v>
      </c>
      <c r="F109" s="60">
        <f t="shared" si="13"/>
        <v>0.89999999999999869</v>
      </c>
      <c r="G109" s="60">
        <f t="shared" si="10"/>
        <v>0.47999999999999843</v>
      </c>
      <c r="H109" s="58">
        <f t="shared" si="11"/>
        <v>2</v>
      </c>
      <c r="I109" s="28"/>
    </row>
    <row r="110" spans="1:9" ht="13.5" customHeight="1" x14ac:dyDescent="0.2">
      <c r="A110" s="56">
        <v>86</v>
      </c>
      <c r="B110" s="59">
        <f t="shared" si="12"/>
        <v>0.85000000000000053</v>
      </c>
      <c r="C110" s="60">
        <f t="shared" si="13"/>
        <v>1.1499999999999995</v>
      </c>
      <c r="D110" s="60">
        <f t="shared" si="13"/>
        <v>0.4499999999999984</v>
      </c>
      <c r="E110" s="60">
        <f t="shared" si="13"/>
        <v>2.2200000000000006</v>
      </c>
      <c r="F110" s="60">
        <f t="shared" si="13"/>
        <v>0.87499999999999867</v>
      </c>
      <c r="G110" s="60">
        <f t="shared" si="10"/>
        <v>0.4499999999999984</v>
      </c>
      <c r="H110" s="58">
        <f t="shared" si="11"/>
        <v>2</v>
      </c>
      <c r="I110" s="28"/>
    </row>
    <row r="111" spans="1:9" ht="13.5" customHeight="1" x14ac:dyDescent="0.2">
      <c r="A111" s="56">
        <v>87</v>
      </c>
      <c r="B111" s="59">
        <f t="shared" si="12"/>
        <v>0.86000000000000054</v>
      </c>
      <c r="C111" s="60">
        <f t="shared" si="13"/>
        <v>1.1399999999999995</v>
      </c>
      <c r="D111" s="60">
        <f t="shared" si="13"/>
        <v>0.41999999999999837</v>
      </c>
      <c r="E111" s="60">
        <f t="shared" si="13"/>
        <v>2.2320000000000007</v>
      </c>
      <c r="F111" s="60">
        <f t="shared" si="13"/>
        <v>0.84999999999999865</v>
      </c>
      <c r="G111" s="60">
        <f t="shared" si="10"/>
        <v>0.41999999999999837</v>
      </c>
      <c r="H111" s="58">
        <f t="shared" si="11"/>
        <v>2</v>
      </c>
      <c r="I111" s="28"/>
    </row>
    <row r="112" spans="1:9" ht="13.5" customHeight="1" x14ac:dyDescent="0.2">
      <c r="A112" s="56">
        <v>88</v>
      </c>
      <c r="B112" s="59">
        <f t="shared" si="12"/>
        <v>0.87000000000000055</v>
      </c>
      <c r="C112" s="60">
        <f t="shared" si="13"/>
        <v>1.1299999999999994</v>
      </c>
      <c r="D112" s="60">
        <f t="shared" si="13"/>
        <v>0.38999999999999835</v>
      </c>
      <c r="E112" s="60">
        <f t="shared" si="13"/>
        <v>2.2440000000000007</v>
      </c>
      <c r="F112" s="60">
        <f t="shared" si="13"/>
        <v>0.82499999999999862</v>
      </c>
      <c r="G112" s="60">
        <f t="shared" si="10"/>
        <v>0.38999999999999835</v>
      </c>
      <c r="H112" s="58">
        <f t="shared" si="11"/>
        <v>2</v>
      </c>
      <c r="I112" s="28"/>
    </row>
    <row r="113" spans="1:9" ht="13.5" customHeight="1" x14ac:dyDescent="0.2">
      <c r="A113" s="56">
        <v>89</v>
      </c>
      <c r="B113" s="59">
        <f t="shared" si="12"/>
        <v>0.88000000000000056</v>
      </c>
      <c r="C113" s="60">
        <f t="shared" si="13"/>
        <v>1.1199999999999994</v>
      </c>
      <c r="D113" s="60">
        <f t="shared" si="13"/>
        <v>0.35999999999999832</v>
      </c>
      <c r="E113" s="60">
        <f t="shared" si="13"/>
        <v>2.2560000000000007</v>
      </c>
      <c r="F113" s="60">
        <f t="shared" si="13"/>
        <v>0.7999999999999986</v>
      </c>
      <c r="G113" s="60">
        <f t="shared" si="10"/>
        <v>0.35999999999999832</v>
      </c>
      <c r="H113" s="58">
        <f t="shared" si="11"/>
        <v>2</v>
      </c>
      <c r="I113" s="28"/>
    </row>
    <row r="114" spans="1:9" ht="13.5" customHeight="1" x14ac:dyDescent="0.2">
      <c r="A114" s="56">
        <v>90</v>
      </c>
      <c r="B114" s="59">
        <f t="shared" si="12"/>
        <v>0.89000000000000057</v>
      </c>
      <c r="C114" s="60">
        <f t="shared" si="13"/>
        <v>1.1099999999999994</v>
      </c>
      <c r="D114" s="60">
        <f t="shared" si="13"/>
        <v>0.32999999999999829</v>
      </c>
      <c r="E114" s="60">
        <f t="shared" si="13"/>
        <v>2.2680000000000007</v>
      </c>
      <c r="F114" s="60">
        <f t="shared" si="13"/>
        <v>0.77499999999999858</v>
      </c>
      <c r="G114" s="60">
        <f t="shared" si="10"/>
        <v>0.32999999999999829</v>
      </c>
      <c r="H114" s="58">
        <f t="shared" si="11"/>
        <v>2</v>
      </c>
      <c r="I114" s="28"/>
    </row>
    <row r="115" spans="1:9" ht="13.5" customHeight="1" x14ac:dyDescent="0.2">
      <c r="A115" s="56">
        <v>91</v>
      </c>
      <c r="B115" s="59">
        <f t="shared" si="12"/>
        <v>0.90000000000000058</v>
      </c>
      <c r="C115" s="60">
        <f t="shared" si="13"/>
        <v>1.0999999999999994</v>
      </c>
      <c r="D115" s="60">
        <f t="shared" si="13"/>
        <v>0.29999999999999827</v>
      </c>
      <c r="E115" s="60">
        <f t="shared" si="13"/>
        <v>2.2800000000000007</v>
      </c>
      <c r="F115" s="60">
        <f t="shared" si="13"/>
        <v>0.74999999999999856</v>
      </c>
      <c r="G115" s="60">
        <f t="shared" si="10"/>
        <v>0.29999999999999827</v>
      </c>
      <c r="H115" s="58">
        <f t="shared" si="11"/>
        <v>2</v>
      </c>
      <c r="I115" s="28"/>
    </row>
    <row r="116" spans="1:9" ht="13.5" customHeight="1" x14ac:dyDescent="0.2">
      <c r="A116" s="56">
        <v>92</v>
      </c>
      <c r="B116" s="59">
        <f t="shared" si="12"/>
        <v>0.91000000000000059</v>
      </c>
      <c r="C116" s="60">
        <f t="shared" si="13"/>
        <v>1.0899999999999994</v>
      </c>
      <c r="D116" s="60">
        <f t="shared" si="13"/>
        <v>0.26999999999999824</v>
      </c>
      <c r="E116" s="60">
        <f t="shared" si="13"/>
        <v>2.2920000000000007</v>
      </c>
      <c r="F116" s="60">
        <f t="shared" si="13"/>
        <v>0.72499999999999853</v>
      </c>
      <c r="G116" s="60">
        <f t="shared" si="10"/>
        <v>0.26999999999999824</v>
      </c>
      <c r="H116" s="58">
        <f t="shared" si="11"/>
        <v>2</v>
      </c>
      <c r="I116" s="28"/>
    </row>
    <row r="117" spans="1:9" ht="13.5" customHeight="1" x14ac:dyDescent="0.2">
      <c r="A117" s="56">
        <v>93</v>
      </c>
      <c r="B117" s="59">
        <f t="shared" si="12"/>
        <v>0.9200000000000006</v>
      </c>
      <c r="C117" s="60">
        <f t="shared" si="13"/>
        <v>1.0799999999999994</v>
      </c>
      <c r="D117" s="60">
        <f t="shared" si="13"/>
        <v>0.23999999999999821</v>
      </c>
      <c r="E117" s="60">
        <f t="shared" si="13"/>
        <v>2.3040000000000007</v>
      </c>
      <c r="F117" s="60">
        <f t="shared" si="13"/>
        <v>0.69999999999999851</v>
      </c>
      <c r="G117" s="60">
        <f t="shared" si="10"/>
        <v>0.23999999999999821</v>
      </c>
      <c r="H117" s="58">
        <f t="shared" si="11"/>
        <v>2</v>
      </c>
      <c r="I117" s="28"/>
    </row>
    <row r="118" spans="1:9" ht="13.5" customHeight="1" x14ac:dyDescent="0.2">
      <c r="A118" s="56">
        <v>94</v>
      </c>
      <c r="B118" s="59">
        <f t="shared" si="12"/>
        <v>0.9300000000000006</v>
      </c>
      <c r="C118" s="60">
        <f t="shared" si="13"/>
        <v>1.0699999999999994</v>
      </c>
      <c r="D118" s="60">
        <f t="shared" si="13"/>
        <v>0.20999999999999819</v>
      </c>
      <c r="E118" s="60">
        <f t="shared" si="13"/>
        <v>2.3160000000000007</v>
      </c>
      <c r="F118" s="60">
        <f t="shared" si="13"/>
        <v>0.67499999999999849</v>
      </c>
      <c r="G118" s="60">
        <f t="shared" si="10"/>
        <v>0.20999999999999819</v>
      </c>
      <c r="H118" s="58">
        <f t="shared" si="11"/>
        <v>2</v>
      </c>
      <c r="I118" s="28"/>
    </row>
    <row r="119" spans="1:9" ht="13.5" customHeight="1" x14ac:dyDescent="0.2">
      <c r="A119" s="56">
        <v>95</v>
      </c>
      <c r="B119" s="59">
        <f t="shared" si="12"/>
        <v>0.94000000000000061</v>
      </c>
      <c r="C119" s="60">
        <f t="shared" si="13"/>
        <v>1.0599999999999994</v>
      </c>
      <c r="D119" s="60">
        <f t="shared" si="13"/>
        <v>0.17999999999999816</v>
      </c>
      <c r="E119" s="60">
        <f t="shared" si="13"/>
        <v>2.3280000000000007</v>
      </c>
      <c r="F119" s="60">
        <f t="shared" si="13"/>
        <v>0.64999999999999847</v>
      </c>
      <c r="G119" s="60">
        <f t="shared" si="10"/>
        <v>0.17999999999999816</v>
      </c>
      <c r="H119" s="58">
        <f t="shared" si="11"/>
        <v>2</v>
      </c>
      <c r="I119" s="28"/>
    </row>
    <row r="120" spans="1:9" ht="13.5" customHeight="1" x14ac:dyDescent="0.2">
      <c r="A120" s="56">
        <v>96</v>
      </c>
      <c r="B120" s="59">
        <f t="shared" si="12"/>
        <v>0.95000000000000062</v>
      </c>
      <c r="C120" s="60">
        <f t="shared" si="13"/>
        <v>1.0499999999999994</v>
      </c>
      <c r="D120" s="60">
        <f t="shared" si="13"/>
        <v>0.14999999999999813</v>
      </c>
      <c r="E120" s="60">
        <f t="shared" si="13"/>
        <v>2.3400000000000007</v>
      </c>
      <c r="F120" s="60">
        <f t="shared" si="13"/>
        <v>0.62499999999999845</v>
      </c>
      <c r="G120" s="60">
        <f t="shared" si="10"/>
        <v>0.14999999999999813</v>
      </c>
      <c r="H120" s="58">
        <f t="shared" si="11"/>
        <v>2</v>
      </c>
      <c r="I120" s="28"/>
    </row>
    <row r="121" spans="1:9" ht="13.5" customHeight="1" x14ac:dyDescent="0.2">
      <c r="A121" s="56">
        <v>97</v>
      </c>
      <c r="B121" s="59">
        <f t="shared" si="12"/>
        <v>0.96000000000000063</v>
      </c>
      <c r="C121" s="60">
        <f t="shared" si="13"/>
        <v>1.0399999999999994</v>
      </c>
      <c r="D121" s="60">
        <f t="shared" si="13"/>
        <v>0.11999999999999811</v>
      </c>
      <c r="E121" s="60">
        <f t="shared" si="13"/>
        <v>2.3520000000000008</v>
      </c>
      <c r="F121" s="60">
        <f t="shared" si="13"/>
        <v>0.59999999999999842</v>
      </c>
      <c r="G121" s="60">
        <f t="shared" ref="G121:G125" si="14">MIN(C121:F121)</f>
        <v>0.11999999999999811</v>
      </c>
      <c r="H121" s="58">
        <f t="shared" ref="H121:H125" si="15">MATCH(G121,C121:F121,0)</f>
        <v>2</v>
      </c>
      <c r="I121" s="28"/>
    </row>
    <row r="122" spans="1:9" ht="13.5" customHeight="1" x14ac:dyDescent="0.2">
      <c r="A122" s="56">
        <v>98</v>
      </c>
      <c r="B122" s="59">
        <f t="shared" si="12"/>
        <v>0.97000000000000064</v>
      </c>
      <c r="C122" s="60">
        <f t="shared" si="13"/>
        <v>1.0299999999999994</v>
      </c>
      <c r="D122" s="60">
        <f t="shared" si="13"/>
        <v>8.9999999999998082E-2</v>
      </c>
      <c r="E122" s="60">
        <f t="shared" si="13"/>
        <v>2.3640000000000008</v>
      </c>
      <c r="F122" s="60">
        <f t="shared" si="13"/>
        <v>0.5749999999999984</v>
      </c>
      <c r="G122" s="60">
        <f t="shared" si="14"/>
        <v>8.9999999999998082E-2</v>
      </c>
      <c r="H122" s="58">
        <f t="shared" si="15"/>
        <v>2</v>
      </c>
      <c r="I122" s="28"/>
    </row>
    <row r="123" spans="1:9" ht="13.5" customHeight="1" x14ac:dyDescent="0.2">
      <c r="A123" s="56">
        <v>99</v>
      </c>
      <c r="B123" s="59">
        <f t="shared" si="12"/>
        <v>0.98000000000000065</v>
      </c>
      <c r="C123" s="60">
        <f t="shared" si="13"/>
        <v>1.0199999999999994</v>
      </c>
      <c r="D123" s="60">
        <f t="shared" si="13"/>
        <v>5.9999999999998055E-2</v>
      </c>
      <c r="E123" s="60">
        <f t="shared" si="13"/>
        <v>2.3760000000000008</v>
      </c>
      <c r="F123" s="60">
        <f t="shared" si="13"/>
        <v>0.54999999999999838</v>
      </c>
      <c r="G123" s="60">
        <f t="shared" si="14"/>
        <v>5.9999999999998055E-2</v>
      </c>
      <c r="H123" s="58">
        <f t="shared" si="15"/>
        <v>2</v>
      </c>
      <c r="I123" s="28"/>
    </row>
    <row r="124" spans="1:9" ht="13.5" customHeight="1" x14ac:dyDescent="0.2">
      <c r="A124" s="56">
        <v>100</v>
      </c>
      <c r="B124" s="59">
        <f t="shared" si="12"/>
        <v>0.99000000000000066</v>
      </c>
      <c r="C124" s="60">
        <f t="shared" si="13"/>
        <v>1.0099999999999993</v>
      </c>
      <c r="D124" s="60">
        <f t="shared" si="13"/>
        <v>2.9999999999998028E-2</v>
      </c>
      <c r="E124" s="60">
        <f t="shared" si="13"/>
        <v>2.3880000000000008</v>
      </c>
      <c r="F124" s="60">
        <f t="shared" si="13"/>
        <v>0.52499999999999836</v>
      </c>
      <c r="G124" s="60">
        <f t="shared" si="14"/>
        <v>2.9999999999998028E-2</v>
      </c>
      <c r="H124" s="58">
        <f t="shared" si="15"/>
        <v>2</v>
      </c>
      <c r="I124" s="28"/>
    </row>
    <row r="125" spans="1:9" ht="13.5" customHeight="1" x14ac:dyDescent="0.2">
      <c r="A125" s="56">
        <v>101</v>
      </c>
      <c r="B125" s="59">
        <f t="shared" si="12"/>
        <v>1.0000000000000007</v>
      </c>
      <c r="C125" s="60">
        <f t="shared" ref="C125:F125" si="16">$B125*D$4+(1-$B125)*D$5</f>
        <v>0.99999999999999933</v>
      </c>
      <c r="D125" s="60">
        <f t="shared" si="16"/>
        <v>-1.9984014443252818E-15</v>
      </c>
      <c r="E125" s="60">
        <f t="shared" si="16"/>
        <v>2.4000000000000008</v>
      </c>
      <c r="F125" s="60">
        <f t="shared" si="16"/>
        <v>0.49999999999999833</v>
      </c>
      <c r="G125" s="60">
        <f t="shared" si="14"/>
        <v>-1.9984014443252818E-15</v>
      </c>
      <c r="H125" s="58">
        <f t="shared" si="15"/>
        <v>2</v>
      </c>
      <c r="I125" s="28"/>
    </row>
    <row r="126" spans="1:9" ht="13.5" customHeight="1" x14ac:dyDescent="0.2">
      <c r="H126" s="28"/>
      <c r="I126" s="28"/>
    </row>
    <row r="127" spans="1:9" x14ac:dyDescent="0.2">
      <c r="H127" s="28"/>
      <c r="I127" s="28"/>
    </row>
    <row r="128" spans="1:9" x14ac:dyDescent="0.2">
      <c r="H128" s="28"/>
      <c r="I128" s="28"/>
    </row>
    <row r="129" spans="8:9" x14ac:dyDescent="0.2">
      <c r="H129" s="28"/>
      <c r="I129" s="28"/>
    </row>
  </sheetData>
  <mergeCells count="20">
    <mergeCell ref="B4:B5"/>
    <mergeCell ref="I24:L24"/>
    <mergeCell ref="A1:H1"/>
    <mergeCell ref="B11:C11"/>
    <mergeCell ref="B10:C10"/>
    <mergeCell ref="E10:G10"/>
    <mergeCell ref="E11:G11"/>
    <mergeCell ref="B15:F15"/>
    <mergeCell ref="B16:F16"/>
    <mergeCell ref="B17:F17"/>
    <mergeCell ref="A13:H13"/>
    <mergeCell ref="A23:H23"/>
    <mergeCell ref="I41:N41"/>
    <mergeCell ref="K42:N42"/>
    <mergeCell ref="I42:J42"/>
    <mergeCell ref="I31:N31"/>
    <mergeCell ref="I28:J28"/>
    <mergeCell ref="I29:J29"/>
    <mergeCell ref="I32:N32"/>
    <mergeCell ref="I40:N40"/>
  </mergeCells>
  <conditionalFormatting sqref="M35:M36">
    <cfRule type="cellIs" dxfId="11" priority="5" operator="equal">
      <formula>$N$34</formula>
    </cfRule>
  </conditionalFormatting>
  <conditionalFormatting sqref="H4:H5">
    <cfRule type="cellIs" dxfId="10" priority="4" stopIfTrue="1" operator="equal">
      <formula>$I$3</formula>
    </cfRule>
  </conditionalFormatting>
  <conditionalFormatting sqref="D6:G6">
    <cfRule type="cellIs" dxfId="9" priority="3" stopIfTrue="1" operator="equal">
      <formula>$C$7</formula>
    </cfRule>
  </conditionalFormatting>
  <conditionalFormatting sqref="D4:G5">
    <cfRule type="expression" dxfId="8" priority="2" stopIfTrue="1">
      <formula>AND(D4=$H4,D4=D$6)</formula>
    </cfRule>
  </conditionalFormatting>
  <conditionalFormatting sqref="K37:L37">
    <cfRule type="cellIs" dxfId="7" priority="6" operator="equal">
      <formula>$J$38</formula>
    </cfRule>
  </conditionalFormatting>
  <conditionalFormatting sqref="K35:L36">
    <cfRule type="expression" dxfId="6" priority="1">
      <formula>AND(K35=$M35,K35=K$37)</formula>
    </cfRule>
  </conditionalFormatting>
  <printOptions headings="1" gridLines="1"/>
  <pageMargins left="0.74803149606299213" right="0.74803149606299213" top="0.98425196850393704" bottom="0.98425196850393704" header="0.51181102362204722" footer="0.51181102362204722"/>
  <pageSetup paperSize="9" scale="63" orientation="landscape" r:id="rId1"/>
  <headerFooter alignWithMargins="0"/>
  <rowBreaks count="1" manualBreakCount="1">
    <brk id="6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8"/>
  <sheetViews>
    <sheetView tabSelected="1" zoomScale="85" zoomScaleNormal="85" workbookViewId="0">
      <selection activeCell="P44" sqref="P44"/>
    </sheetView>
  </sheetViews>
  <sheetFormatPr defaultRowHeight="14.25" x14ac:dyDescent="0.2"/>
  <cols>
    <col min="1" max="1" width="3.7109375" style="3" customWidth="1"/>
    <col min="2" max="2" width="12.7109375" style="100" customWidth="1"/>
    <col min="3" max="3" width="8.140625" style="100" customWidth="1"/>
    <col min="4" max="7" width="7.140625" style="3" customWidth="1"/>
    <col min="8" max="8" width="8.5703125" style="3" customWidth="1"/>
    <col min="9" max="9" width="10.7109375" style="3" customWidth="1"/>
    <col min="10" max="12" width="10.7109375" style="100" customWidth="1"/>
    <col min="13" max="13" width="12.7109375" style="100" customWidth="1"/>
    <col min="14" max="14" width="10.7109375" style="100" customWidth="1"/>
    <col min="15" max="15" width="7.7109375" style="100" customWidth="1"/>
    <col min="16" max="19" width="10.28515625" style="100" customWidth="1"/>
    <col min="20" max="256" width="9.140625" style="100"/>
    <col min="257" max="257" width="3.7109375" style="100" customWidth="1"/>
    <col min="258" max="258" width="13" style="100" customWidth="1"/>
    <col min="259" max="259" width="8.140625" style="100" bestFit="1" customWidth="1"/>
    <col min="260" max="264" width="7.140625" style="100" customWidth="1"/>
    <col min="265" max="268" width="9.5703125" style="100" customWidth="1"/>
    <col min="269" max="269" width="13" style="100" customWidth="1"/>
    <col min="270" max="270" width="9.85546875" style="100" customWidth="1"/>
    <col min="271" max="271" width="7.7109375" style="100" customWidth="1"/>
    <col min="272" max="275" width="10.28515625" style="100" customWidth="1"/>
    <col min="276" max="512" width="9.140625" style="100"/>
    <col min="513" max="513" width="3.7109375" style="100" customWidth="1"/>
    <col min="514" max="514" width="13" style="100" customWidth="1"/>
    <col min="515" max="515" width="8.140625" style="100" bestFit="1" customWidth="1"/>
    <col min="516" max="520" width="7.140625" style="100" customWidth="1"/>
    <col min="521" max="524" width="9.5703125" style="100" customWidth="1"/>
    <col min="525" max="525" width="13" style="100" customWidth="1"/>
    <col min="526" max="526" width="9.85546875" style="100" customWidth="1"/>
    <col min="527" max="527" width="7.7109375" style="100" customWidth="1"/>
    <col min="528" max="531" width="10.28515625" style="100" customWidth="1"/>
    <col min="532" max="768" width="9.140625" style="100"/>
    <col min="769" max="769" width="3.7109375" style="100" customWidth="1"/>
    <col min="770" max="770" width="13" style="100" customWidth="1"/>
    <col min="771" max="771" width="8.140625" style="100" bestFit="1" customWidth="1"/>
    <col min="772" max="776" width="7.140625" style="100" customWidth="1"/>
    <col min="777" max="780" width="9.5703125" style="100" customWidth="1"/>
    <col min="781" max="781" width="13" style="100" customWidth="1"/>
    <col min="782" max="782" width="9.85546875" style="100" customWidth="1"/>
    <col min="783" max="783" width="7.7109375" style="100" customWidth="1"/>
    <col min="784" max="787" width="10.28515625" style="100" customWidth="1"/>
    <col min="788" max="1024" width="9.140625" style="100"/>
    <col min="1025" max="1025" width="3.7109375" style="100" customWidth="1"/>
    <col min="1026" max="1026" width="13" style="100" customWidth="1"/>
    <col min="1027" max="1027" width="8.140625" style="100" bestFit="1" customWidth="1"/>
    <col min="1028" max="1032" width="7.140625" style="100" customWidth="1"/>
    <col min="1033" max="1036" width="9.5703125" style="100" customWidth="1"/>
    <col min="1037" max="1037" width="13" style="100" customWidth="1"/>
    <col min="1038" max="1038" width="9.85546875" style="100" customWidth="1"/>
    <col min="1039" max="1039" width="7.7109375" style="100" customWidth="1"/>
    <col min="1040" max="1043" width="10.28515625" style="100" customWidth="1"/>
    <col min="1044" max="1280" width="9.140625" style="100"/>
    <col min="1281" max="1281" width="3.7109375" style="100" customWidth="1"/>
    <col min="1282" max="1282" width="13" style="100" customWidth="1"/>
    <col min="1283" max="1283" width="8.140625" style="100" bestFit="1" customWidth="1"/>
    <col min="1284" max="1288" width="7.140625" style="100" customWidth="1"/>
    <col min="1289" max="1292" width="9.5703125" style="100" customWidth="1"/>
    <col min="1293" max="1293" width="13" style="100" customWidth="1"/>
    <col min="1294" max="1294" width="9.85546875" style="100" customWidth="1"/>
    <col min="1295" max="1295" width="7.7109375" style="100" customWidth="1"/>
    <col min="1296" max="1299" width="10.28515625" style="100" customWidth="1"/>
    <col min="1300" max="1536" width="9.140625" style="100"/>
    <col min="1537" max="1537" width="3.7109375" style="100" customWidth="1"/>
    <col min="1538" max="1538" width="13" style="100" customWidth="1"/>
    <col min="1539" max="1539" width="8.140625" style="100" bestFit="1" customWidth="1"/>
    <col min="1540" max="1544" width="7.140625" style="100" customWidth="1"/>
    <col min="1545" max="1548" width="9.5703125" style="100" customWidth="1"/>
    <col min="1549" max="1549" width="13" style="100" customWidth="1"/>
    <col min="1550" max="1550" width="9.85546875" style="100" customWidth="1"/>
    <col min="1551" max="1551" width="7.7109375" style="100" customWidth="1"/>
    <col min="1552" max="1555" width="10.28515625" style="100" customWidth="1"/>
    <col min="1556" max="1792" width="9.140625" style="100"/>
    <col min="1793" max="1793" width="3.7109375" style="100" customWidth="1"/>
    <col min="1794" max="1794" width="13" style="100" customWidth="1"/>
    <col min="1795" max="1795" width="8.140625" style="100" bestFit="1" customWidth="1"/>
    <col min="1796" max="1800" width="7.140625" style="100" customWidth="1"/>
    <col min="1801" max="1804" width="9.5703125" style="100" customWidth="1"/>
    <col min="1805" max="1805" width="13" style="100" customWidth="1"/>
    <col min="1806" max="1806" width="9.85546875" style="100" customWidth="1"/>
    <col min="1807" max="1807" width="7.7109375" style="100" customWidth="1"/>
    <col min="1808" max="1811" width="10.28515625" style="100" customWidth="1"/>
    <col min="1812" max="2048" width="9.140625" style="100"/>
    <col min="2049" max="2049" width="3.7109375" style="100" customWidth="1"/>
    <col min="2050" max="2050" width="13" style="100" customWidth="1"/>
    <col min="2051" max="2051" width="8.140625" style="100" bestFit="1" customWidth="1"/>
    <col min="2052" max="2056" width="7.140625" style="100" customWidth="1"/>
    <col min="2057" max="2060" width="9.5703125" style="100" customWidth="1"/>
    <col min="2061" max="2061" width="13" style="100" customWidth="1"/>
    <col min="2062" max="2062" width="9.85546875" style="100" customWidth="1"/>
    <col min="2063" max="2063" width="7.7109375" style="100" customWidth="1"/>
    <col min="2064" max="2067" width="10.28515625" style="100" customWidth="1"/>
    <col min="2068" max="2304" width="9.140625" style="100"/>
    <col min="2305" max="2305" width="3.7109375" style="100" customWidth="1"/>
    <col min="2306" max="2306" width="13" style="100" customWidth="1"/>
    <col min="2307" max="2307" width="8.140625" style="100" bestFit="1" customWidth="1"/>
    <col min="2308" max="2312" width="7.140625" style="100" customWidth="1"/>
    <col min="2313" max="2316" width="9.5703125" style="100" customWidth="1"/>
    <col min="2317" max="2317" width="13" style="100" customWidth="1"/>
    <col min="2318" max="2318" width="9.85546875" style="100" customWidth="1"/>
    <col min="2319" max="2319" width="7.7109375" style="100" customWidth="1"/>
    <col min="2320" max="2323" width="10.28515625" style="100" customWidth="1"/>
    <col min="2324" max="2560" width="9.140625" style="100"/>
    <col min="2561" max="2561" width="3.7109375" style="100" customWidth="1"/>
    <col min="2562" max="2562" width="13" style="100" customWidth="1"/>
    <col min="2563" max="2563" width="8.140625" style="100" bestFit="1" customWidth="1"/>
    <col min="2564" max="2568" width="7.140625" style="100" customWidth="1"/>
    <col min="2569" max="2572" width="9.5703125" style="100" customWidth="1"/>
    <col min="2573" max="2573" width="13" style="100" customWidth="1"/>
    <col min="2574" max="2574" width="9.85546875" style="100" customWidth="1"/>
    <col min="2575" max="2575" width="7.7109375" style="100" customWidth="1"/>
    <col min="2576" max="2579" width="10.28515625" style="100" customWidth="1"/>
    <col min="2580" max="2816" width="9.140625" style="100"/>
    <col min="2817" max="2817" width="3.7109375" style="100" customWidth="1"/>
    <col min="2818" max="2818" width="13" style="100" customWidth="1"/>
    <col min="2819" max="2819" width="8.140625" style="100" bestFit="1" customWidth="1"/>
    <col min="2820" max="2824" width="7.140625" style="100" customWidth="1"/>
    <col min="2825" max="2828" width="9.5703125" style="100" customWidth="1"/>
    <col min="2829" max="2829" width="13" style="100" customWidth="1"/>
    <col min="2830" max="2830" width="9.85546875" style="100" customWidth="1"/>
    <col min="2831" max="2831" width="7.7109375" style="100" customWidth="1"/>
    <col min="2832" max="2835" width="10.28515625" style="100" customWidth="1"/>
    <col min="2836" max="3072" width="9.140625" style="100"/>
    <col min="3073" max="3073" width="3.7109375" style="100" customWidth="1"/>
    <col min="3074" max="3074" width="13" style="100" customWidth="1"/>
    <col min="3075" max="3075" width="8.140625" style="100" bestFit="1" customWidth="1"/>
    <col min="3076" max="3080" width="7.140625" style="100" customWidth="1"/>
    <col min="3081" max="3084" width="9.5703125" style="100" customWidth="1"/>
    <col min="3085" max="3085" width="13" style="100" customWidth="1"/>
    <col min="3086" max="3086" width="9.85546875" style="100" customWidth="1"/>
    <col min="3087" max="3087" width="7.7109375" style="100" customWidth="1"/>
    <col min="3088" max="3091" width="10.28515625" style="100" customWidth="1"/>
    <col min="3092" max="3328" width="9.140625" style="100"/>
    <col min="3329" max="3329" width="3.7109375" style="100" customWidth="1"/>
    <col min="3330" max="3330" width="13" style="100" customWidth="1"/>
    <col min="3331" max="3331" width="8.140625" style="100" bestFit="1" customWidth="1"/>
    <col min="3332" max="3336" width="7.140625" style="100" customWidth="1"/>
    <col min="3337" max="3340" width="9.5703125" style="100" customWidth="1"/>
    <col min="3341" max="3341" width="13" style="100" customWidth="1"/>
    <col min="3342" max="3342" width="9.85546875" style="100" customWidth="1"/>
    <col min="3343" max="3343" width="7.7109375" style="100" customWidth="1"/>
    <col min="3344" max="3347" width="10.28515625" style="100" customWidth="1"/>
    <col min="3348" max="3584" width="9.140625" style="100"/>
    <col min="3585" max="3585" width="3.7109375" style="100" customWidth="1"/>
    <col min="3586" max="3586" width="13" style="100" customWidth="1"/>
    <col min="3587" max="3587" width="8.140625" style="100" bestFit="1" customWidth="1"/>
    <col min="3588" max="3592" width="7.140625" style="100" customWidth="1"/>
    <col min="3593" max="3596" width="9.5703125" style="100" customWidth="1"/>
    <col min="3597" max="3597" width="13" style="100" customWidth="1"/>
    <col min="3598" max="3598" width="9.85546875" style="100" customWidth="1"/>
    <col min="3599" max="3599" width="7.7109375" style="100" customWidth="1"/>
    <col min="3600" max="3603" width="10.28515625" style="100" customWidth="1"/>
    <col min="3604" max="3840" width="9.140625" style="100"/>
    <col min="3841" max="3841" width="3.7109375" style="100" customWidth="1"/>
    <col min="3842" max="3842" width="13" style="100" customWidth="1"/>
    <col min="3843" max="3843" width="8.140625" style="100" bestFit="1" customWidth="1"/>
    <col min="3844" max="3848" width="7.140625" style="100" customWidth="1"/>
    <col min="3849" max="3852" width="9.5703125" style="100" customWidth="1"/>
    <col min="3853" max="3853" width="13" style="100" customWidth="1"/>
    <col min="3854" max="3854" width="9.85546875" style="100" customWidth="1"/>
    <col min="3855" max="3855" width="7.7109375" style="100" customWidth="1"/>
    <col min="3856" max="3859" width="10.28515625" style="100" customWidth="1"/>
    <col min="3860" max="4096" width="9.140625" style="100"/>
    <col min="4097" max="4097" width="3.7109375" style="100" customWidth="1"/>
    <col min="4098" max="4098" width="13" style="100" customWidth="1"/>
    <col min="4099" max="4099" width="8.140625" style="100" bestFit="1" customWidth="1"/>
    <col min="4100" max="4104" width="7.140625" style="100" customWidth="1"/>
    <col min="4105" max="4108" width="9.5703125" style="100" customWidth="1"/>
    <col min="4109" max="4109" width="13" style="100" customWidth="1"/>
    <col min="4110" max="4110" width="9.85546875" style="100" customWidth="1"/>
    <col min="4111" max="4111" width="7.7109375" style="100" customWidth="1"/>
    <col min="4112" max="4115" width="10.28515625" style="100" customWidth="1"/>
    <col min="4116" max="4352" width="9.140625" style="100"/>
    <col min="4353" max="4353" width="3.7109375" style="100" customWidth="1"/>
    <col min="4354" max="4354" width="13" style="100" customWidth="1"/>
    <col min="4355" max="4355" width="8.140625" style="100" bestFit="1" customWidth="1"/>
    <col min="4356" max="4360" width="7.140625" style="100" customWidth="1"/>
    <col min="4361" max="4364" width="9.5703125" style="100" customWidth="1"/>
    <col min="4365" max="4365" width="13" style="100" customWidth="1"/>
    <col min="4366" max="4366" width="9.85546875" style="100" customWidth="1"/>
    <col min="4367" max="4367" width="7.7109375" style="100" customWidth="1"/>
    <col min="4368" max="4371" width="10.28515625" style="100" customWidth="1"/>
    <col min="4372" max="4608" width="9.140625" style="100"/>
    <col min="4609" max="4609" width="3.7109375" style="100" customWidth="1"/>
    <col min="4610" max="4610" width="13" style="100" customWidth="1"/>
    <col min="4611" max="4611" width="8.140625" style="100" bestFit="1" customWidth="1"/>
    <col min="4612" max="4616" width="7.140625" style="100" customWidth="1"/>
    <col min="4617" max="4620" width="9.5703125" style="100" customWidth="1"/>
    <col min="4621" max="4621" width="13" style="100" customWidth="1"/>
    <col min="4622" max="4622" width="9.85546875" style="100" customWidth="1"/>
    <col min="4623" max="4623" width="7.7109375" style="100" customWidth="1"/>
    <col min="4624" max="4627" width="10.28515625" style="100" customWidth="1"/>
    <col min="4628" max="4864" width="9.140625" style="100"/>
    <col min="4865" max="4865" width="3.7109375" style="100" customWidth="1"/>
    <col min="4866" max="4866" width="13" style="100" customWidth="1"/>
    <col min="4867" max="4867" width="8.140625" style="100" bestFit="1" customWidth="1"/>
    <col min="4868" max="4872" width="7.140625" style="100" customWidth="1"/>
    <col min="4873" max="4876" width="9.5703125" style="100" customWidth="1"/>
    <col min="4877" max="4877" width="13" style="100" customWidth="1"/>
    <col min="4878" max="4878" width="9.85546875" style="100" customWidth="1"/>
    <col min="4879" max="4879" width="7.7109375" style="100" customWidth="1"/>
    <col min="4880" max="4883" width="10.28515625" style="100" customWidth="1"/>
    <col min="4884" max="5120" width="9.140625" style="100"/>
    <col min="5121" max="5121" width="3.7109375" style="100" customWidth="1"/>
    <col min="5122" max="5122" width="13" style="100" customWidth="1"/>
    <col min="5123" max="5123" width="8.140625" style="100" bestFit="1" customWidth="1"/>
    <col min="5124" max="5128" width="7.140625" style="100" customWidth="1"/>
    <col min="5129" max="5132" width="9.5703125" style="100" customWidth="1"/>
    <col min="5133" max="5133" width="13" style="100" customWidth="1"/>
    <col min="5134" max="5134" width="9.85546875" style="100" customWidth="1"/>
    <col min="5135" max="5135" width="7.7109375" style="100" customWidth="1"/>
    <col min="5136" max="5139" width="10.28515625" style="100" customWidth="1"/>
    <col min="5140" max="5376" width="9.140625" style="100"/>
    <col min="5377" max="5377" width="3.7109375" style="100" customWidth="1"/>
    <col min="5378" max="5378" width="13" style="100" customWidth="1"/>
    <col min="5379" max="5379" width="8.140625" style="100" bestFit="1" customWidth="1"/>
    <col min="5380" max="5384" width="7.140625" style="100" customWidth="1"/>
    <col min="5385" max="5388" width="9.5703125" style="100" customWidth="1"/>
    <col min="5389" max="5389" width="13" style="100" customWidth="1"/>
    <col min="5390" max="5390" width="9.85546875" style="100" customWidth="1"/>
    <col min="5391" max="5391" width="7.7109375" style="100" customWidth="1"/>
    <col min="5392" max="5395" width="10.28515625" style="100" customWidth="1"/>
    <col min="5396" max="5632" width="9.140625" style="100"/>
    <col min="5633" max="5633" width="3.7109375" style="100" customWidth="1"/>
    <col min="5634" max="5634" width="13" style="100" customWidth="1"/>
    <col min="5635" max="5635" width="8.140625" style="100" bestFit="1" customWidth="1"/>
    <col min="5636" max="5640" width="7.140625" style="100" customWidth="1"/>
    <col min="5641" max="5644" width="9.5703125" style="100" customWidth="1"/>
    <col min="5645" max="5645" width="13" style="100" customWidth="1"/>
    <col min="5646" max="5646" width="9.85546875" style="100" customWidth="1"/>
    <col min="5647" max="5647" width="7.7109375" style="100" customWidth="1"/>
    <col min="5648" max="5651" width="10.28515625" style="100" customWidth="1"/>
    <col min="5652" max="5888" width="9.140625" style="100"/>
    <col min="5889" max="5889" width="3.7109375" style="100" customWidth="1"/>
    <col min="5890" max="5890" width="13" style="100" customWidth="1"/>
    <col min="5891" max="5891" width="8.140625" style="100" bestFit="1" customWidth="1"/>
    <col min="5892" max="5896" width="7.140625" style="100" customWidth="1"/>
    <col min="5897" max="5900" width="9.5703125" style="100" customWidth="1"/>
    <col min="5901" max="5901" width="13" style="100" customWidth="1"/>
    <col min="5902" max="5902" width="9.85546875" style="100" customWidth="1"/>
    <col min="5903" max="5903" width="7.7109375" style="100" customWidth="1"/>
    <col min="5904" max="5907" width="10.28515625" style="100" customWidth="1"/>
    <col min="5908" max="6144" width="9.140625" style="100"/>
    <col min="6145" max="6145" width="3.7109375" style="100" customWidth="1"/>
    <col min="6146" max="6146" width="13" style="100" customWidth="1"/>
    <col min="6147" max="6147" width="8.140625" style="100" bestFit="1" customWidth="1"/>
    <col min="6148" max="6152" width="7.140625" style="100" customWidth="1"/>
    <col min="6153" max="6156" width="9.5703125" style="100" customWidth="1"/>
    <col min="6157" max="6157" width="13" style="100" customWidth="1"/>
    <col min="6158" max="6158" width="9.85546875" style="100" customWidth="1"/>
    <col min="6159" max="6159" width="7.7109375" style="100" customWidth="1"/>
    <col min="6160" max="6163" width="10.28515625" style="100" customWidth="1"/>
    <col min="6164" max="6400" width="9.140625" style="100"/>
    <col min="6401" max="6401" width="3.7109375" style="100" customWidth="1"/>
    <col min="6402" max="6402" width="13" style="100" customWidth="1"/>
    <col min="6403" max="6403" width="8.140625" style="100" bestFit="1" customWidth="1"/>
    <col min="6404" max="6408" width="7.140625" style="100" customWidth="1"/>
    <col min="6409" max="6412" width="9.5703125" style="100" customWidth="1"/>
    <col min="6413" max="6413" width="13" style="100" customWidth="1"/>
    <col min="6414" max="6414" width="9.85546875" style="100" customWidth="1"/>
    <col min="6415" max="6415" width="7.7109375" style="100" customWidth="1"/>
    <col min="6416" max="6419" width="10.28515625" style="100" customWidth="1"/>
    <col min="6420" max="6656" width="9.140625" style="100"/>
    <col min="6657" max="6657" width="3.7109375" style="100" customWidth="1"/>
    <col min="6658" max="6658" width="13" style="100" customWidth="1"/>
    <col min="6659" max="6659" width="8.140625" style="100" bestFit="1" customWidth="1"/>
    <col min="6660" max="6664" width="7.140625" style="100" customWidth="1"/>
    <col min="6665" max="6668" width="9.5703125" style="100" customWidth="1"/>
    <col min="6669" max="6669" width="13" style="100" customWidth="1"/>
    <col min="6670" max="6670" width="9.85546875" style="100" customWidth="1"/>
    <col min="6671" max="6671" width="7.7109375" style="100" customWidth="1"/>
    <col min="6672" max="6675" width="10.28515625" style="100" customWidth="1"/>
    <col min="6676" max="6912" width="9.140625" style="100"/>
    <col min="6913" max="6913" width="3.7109375" style="100" customWidth="1"/>
    <col min="6914" max="6914" width="13" style="100" customWidth="1"/>
    <col min="6915" max="6915" width="8.140625" style="100" bestFit="1" customWidth="1"/>
    <col min="6916" max="6920" width="7.140625" style="100" customWidth="1"/>
    <col min="6921" max="6924" width="9.5703125" style="100" customWidth="1"/>
    <col min="6925" max="6925" width="13" style="100" customWidth="1"/>
    <col min="6926" max="6926" width="9.85546875" style="100" customWidth="1"/>
    <col min="6927" max="6927" width="7.7109375" style="100" customWidth="1"/>
    <col min="6928" max="6931" width="10.28515625" style="100" customWidth="1"/>
    <col min="6932" max="7168" width="9.140625" style="100"/>
    <col min="7169" max="7169" width="3.7109375" style="100" customWidth="1"/>
    <col min="7170" max="7170" width="13" style="100" customWidth="1"/>
    <col min="7171" max="7171" width="8.140625" style="100" bestFit="1" customWidth="1"/>
    <col min="7172" max="7176" width="7.140625" style="100" customWidth="1"/>
    <col min="7177" max="7180" width="9.5703125" style="100" customWidth="1"/>
    <col min="7181" max="7181" width="13" style="100" customWidth="1"/>
    <col min="7182" max="7182" width="9.85546875" style="100" customWidth="1"/>
    <col min="7183" max="7183" width="7.7109375" style="100" customWidth="1"/>
    <col min="7184" max="7187" width="10.28515625" style="100" customWidth="1"/>
    <col min="7188" max="7424" width="9.140625" style="100"/>
    <col min="7425" max="7425" width="3.7109375" style="100" customWidth="1"/>
    <col min="7426" max="7426" width="13" style="100" customWidth="1"/>
    <col min="7427" max="7427" width="8.140625" style="100" bestFit="1" customWidth="1"/>
    <col min="7428" max="7432" width="7.140625" style="100" customWidth="1"/>
    <col min="7433" max="7436" width="9.5703125" style="100" customWidth="1"/>
    <col min="7437" max="7437" width="13" style="100" customWidth="1"/>
    <col min="7438" max="7438" width="9.85546875" style="100" customWidth="1"/>
    <col min="7439" max="7439" width="7.7109375" style="100" customWidth="1"/>
    <col min="7440" max="7443" width="10.28515625" style="100" customWidth="1"/>
    <col min="7444" max="7680" width="9.140625" style="100"/>
    <col min="7681" max="7681" width="3.7109375" style="100" customWidth="1"/>
    <col min="7682" max="7682" width="13" style="100" customWidth="1"/>
    <col min="7683" max="7683" width="8.140625" style="100" bestFit="1" customWidth="1"/>
    <col min="7684" max="7688" width="7.140625" style="100" customWidth="1"/>
    <col min="7689" max="7692" width="9.5703125" style="100" customWidth="1"/>
    <col min="7693" max="7693" width="13" style="100" customWidth="1"/>
    <col min="7694" max="7694" width="9.85546875" style="100" customWidth="1"/>
    <col min="7695" max="7695" width="7.7109375" style="100" customWidth="1"/>
    <col min="7696" max="7699" width="10.28515625" style="100" customWidth="1"/>
    <col min="7700" max="7936" width="9.140625" style="100"/>
    <col min="7937" max="7937" width="3.7109375" style="100" customWidth="1"/>
    <col min="7938" max="7938" width="13" style="100" customWidth="1"/>
    <col min="7939" max="7939" width="8.140625" style="100" bestFit="1" customWidth="1"/>
    <col min="7940" max="7944" width="7.140625" style="100" customWidth="1"/>
    <col min="7945" max="7948" width="9.5703125" style="100" customWidth="1"/>
    <col min="7949" max="7949" width="13" style="100" customWidth="1"/>
    <col min="7950" max="7950" width="9.85546875" style="100" customWidth="1"/>
    <col min="7951" max="7951" width="7.7109375" style="100" customWidth="1"/>
    <col min="7952" max="7955" width="10.28515625" style="100" customWidth="1"/>
    <col min="7956" max="8192" width="9.140625" style="100"/>
    <col min="8193" max="8193" width="3.7109375" style="100" customWidth="1"/>
    <col min="8194" max="8194" width="13" style="100" customWidth="1"/>
    <col min="8195" max="8195" width="8.140625" style="100" bestFit="1" customWidth="1"/>
    <col min="8196" max="8200" width="7.140625" style="100" customWidth="1"/>
    <col min="8201" max="8204" width="9.5703125" style="100" customWidth="1"/>
    <col min="8205" max="8205" width="13" style="100" customWidth="1"/>
    <col min="8206" max="8206" width="9.85546875" style="100" customWidth="1"/>
    <col min="8207" max="8207" width="7.7109375" style="100" customWidth="1"/>
    <col min="8208" max="8211" width="10.28515625" style="100" customWidth="1"/>
    <col min="8212" max="8448" width="9.140625" style="100"/>
    <col min="8449" max="8449" width="3.7109375" style="100" customWidth="1"/>
    <col min="8450" max="8450" width="13" style="100" customWidth="1"/>
    <col min="8451" max="8451" width="8.140625" style="100" bestFit="1" customWidth="1"/>
    <col min="8452" max="8456" width="7.140625" style="100" customWidth="1"/>
    <col min="8457" max="8460" width="9.5703125" style="100" customWidth="1"/>
    <col min="8461" max="8461" width="13" style="100" customWidth="1"/>
    <col min="8462" max="8462" width="9.85546875" style="100" customWidth="1"/>
    <col min="8463" max="8463" width="7.7109375" style="100" customWidth="1"/>
    <col min="8464" max="8467" width="10.28515625" style="100" customWidth="1"/>
    <col min="8468" max="8704" width="9.140625" style="100"/>
    <col min="8705" max="8705" width="3.7109375" style="100" customWidth="1"/>
    <col min="8706" max="8706" width="13" style="100" customWidth="1"/>
    <col min="8707" max="8707" width="8.140625" style="100" bestFit="1" customWidth="1"/>
    <col min="8708" max="8712" width="7.140625" style="100" customWidth="1"/>
    <col min="8713" max="8716" width="9.5703125" style="100" customWidth="1"/>
    <col min="8717" max="8717" width="13" style="100" customWidth="1"/>
    <col min="8718" max="8718" width="9.85546875" style="100" customWidth="1"/>
    <col min="8719" max="8719" width="7.7109375" style="100" customWidth="1"/>
    <col min="8720" max="8723" width="10.28515625" style="100" customWidth="1"/>
    <col min="8724" max="8960" width="9.140625" style="100"/>
    <col min="8961" max="8961" width="3.7109375" style="100" customWidth="1"/>
    <col min="8962" max="8962" width="13" style="100" customWidth="1"/>
    <col min="8963" max="8963" width="8.140625" style="100" bestFit="1" customWidth="1"/>
    <col min="8964" max="8968" width="7.140625" style="100" customWidth="1"/>
    <col min="8969" max="8972" width="9.5703125" style="100" customWidth="1"/>
    <col min="8973" max="8973" width="13" style="100" customWidth="1"/>
    <col min="8974" max="8974" width="9.85546875" style="100" customWidth="1"/>
    <col min="8975" max="8975" width="7.7109375" style="100" customWidth="1"/>
    <col min="8976" max="8979" width="10.28515625" style="100" customWidth="1"/>
    <col min="8980" max="9216" width="9.140625" style="100"/>
    <col min="9217" max="9217" width="3.7109375" style="100" customWidth="1"/>
    <col min="9218" max="9218" width="13" style="100" customWidth="1"/>
    <col min="9219" max="9219" width="8.140625" style="100" bestFit="1" customWidth="1"/>
    <col min="9220" max="9224" width="7.140625" style="100" customWidth="1"/>
    <col min="9225" max="9228" width="9.5703125" style="100" customWidth="1"/>
    <col min="9229" max="9229" width="13" style="100" customWidth="1"/>
    <col min="9230" max="9230" width="9.85546875" style="100" customWidth="1"/>
    <col min="9231" max="9231" width="7.7109375" style="100" customWidth="1"/>
    <col min="9232" max="9235" width="10.28515625" style="100" customWidth="1"/>
    <col min="9236" max="9472" width="9.140625" style="100"/>
    <col min="9473" max="9473" width="3.7109375" style="100" customWidth="1"/>
    <col min="9474" max="9474" width="13" style="100" customWidth="1"/>
    <col min="9475" max="9475" width="8.140625" style="100" bestFit="1" customWidth="1"/>
    <col min="9476" max="9480" width="7.140625" style="100" customWidth="1"/>
    <col min="9481" max="9484" width="9.5703125" style="100" customWidth="1"/>
    <col min="9485" max="9485" width="13" style="100" customWidth="1"/>
    <col min="9486" max="9486" width="9.85546875" style="100" customWidth="1"/>
    <col min="9487" max="9487" width="7.7109375" style="100" customWidth="1"/>
    <col min="9488" max="9491" width="10.28515625" style="100" customWidth="1"/>
    <col min="9492" max="9728" width="9.140625" style="100"/>
    <col min="9729" max="9729" width="3.7109375" style="100" customWidth="1"/>
    <col min="9730" max="9730" width="13" style="100" customWidth="1"/>
    <col min="9731" max="9731" width="8.140625" style="100" bestFit="1" customWidth="1"/>
    <col min="9732" max="9736" width="7.140625" style="100" customWidth="1"/>
    <col min="9737" max="9740" width="9.5703125" style="100" customWidth="1"/>
    <col min="9741" max="9741" width="13" style="100" customWidth="1"/>
    <col min="9742" max="9742" width="9.85546875" style="100" customWidth="1"/>
    <col min="9743" max="9743" width="7.7109375" style="100" customWidth="1"/>
    <col min="9744" max="9747" width="10.28515625" style="100" customWidth="1"/>
    <col min="9748" max="9984" width="9.140625" style="100"/>
    <col min="9985" max="9985" width="3.7109375" style="100" customWidth="1"/>
    <col min="9986" max="9986" width="13" style="100" customWidth="1"/>
    <col min="9987" max="9987" width="8.140625" style="100" bestFit="1" customWidth="1"/>
    <col min="9988" max="9992" width="7.140625" style="100" customWidth="1"/>
    <col min="9993" max="9996" width="9.5703125" style="100" customWidth="1"/>
    <col min="9997" max="9997" width="13" style="100" customWidth="1"/>
    <col min="9998" max="9998" width="9.85546875" style="100" customWidth="1"/>
    <col min="9999" max="9999" width="7.7109375" style="100" customWidth="1"/>
    <col min="10000" max="10003" width="10.28515625" style="100" customWidth="1"/>
    <col min="10004" max="10240" width="9.140625" style="100"/>
    <col min="10241" max="10241" width="3.7109375" style="100" customWidth="1"/>
    <col min="10242" max="10242" width="13" style="100" customWidth="1"/>
    <col min="10243" max="10243" width="8.140625" style="100" bestFit="1" customWidth="1"/>
    <col min="10244" max="10248" width="7.140625" style="100" customWidth="1"/>
    <col min="10249" max="10252" width="9.5703125" style="100" customWidth="1"/>
    <col min="10253" max="10253" width="13" style="100" customWidth="1"/>
    <col min="10254" max="10254" width="9.85546875" style="100" customWidth="1"/>
    <col min="10255" max="10255" width="7.7109375" style="100" customWidth="1"/>
    <col min="10256" max="10259" width="10.28515625" style="100" customWidth="1"/>
    <col min="10260" max="10496" width="9.140625" style="100"/>
    <col min="10497" max="10497" width="3.7109375" style="100" customWidth="1"/>
    <col min="10498" max="10498" width="13" style="100" customWidth="1"/>
    <col min="10499" max="10499" width="8.140625" style="100" bestFit="1" customWidth="1"/>
    <col min="10500" max="10504" width="7.140625" style="100" customWidth="1"/>
    <col min="10505" max="10508" width="9.5703125" style="100" customWidth="1"/>
    <col min="10509" max="10509" width="13" style="100" customWidth="1"/>
    <col min="10510" max="10510" width="9.85546875" style="100" customWidth="1"/>
    <col min="10511" max="10511" width="7.7109375" style="100" customWidth="1"/>
    <col min="10512" max="10515" width="10.28515625" style="100" customWidth="1"/>
    <col min="10516" max="10752" width="9.140625" style="100"/>
    <col min="10753" max="10753" width="3.7109375" style="100" customWidth="1"/>
    <col min="10754" max="10754" width="13" style="100" customWidth="1"/>
    <col min="10755" max="10755" width="8.140625" style="100" bestFit="1" customWidth="1"/>
    <col min="10756" max="10760" width="7.140625" style="100" customWidth="1"/>
    <col min="10761" max="10764" width="9.5703125" style="100" customWidth="1"/>
    <col min="10765" max="10765" width="13" style="100" customWidth="1"/>
    <col min="10766" max="10766" width="9.85546875" style="100" customWidth="1"/>
    <col min="10767" max="10767" width="7.7109375" style="100" customWidth="1"/>
    <col min="10768" max="10771" width="10.28515625" style="100" customWidth="1"/>
    <col min="10772" max="11008" width="9.140625" style="100"/>
    <col min="11009" max="11009" width="3.7109375" style="100" customWidth="1"/>
    <col min="11010" max="11010" width="13" style="100" customWidth="1"/>
    <col min="11011" max="11011" width="8.140625" style="100" bestFit="1" customWidth="1"/>
    <col min="11012" max="11016" width="7.140625" style="100" customWidth="1"/>
    <col min="11017" max="11020" width="9.5703125" style="100" customWidth="1"/>
    <col min="11021" max="11021" width="13" style="100" customWidth="1"/>
    <col min="11022" max="11022" width="9.85546875" style="100" customWidth="1"/>
    <col min="11023" max="11023" width="7.7109375" style="100" customWidth="1"/>
    <col min="11024" max="11027" width="10.28515625" style="100" customWidth="1"/>
    <col min="11028" max="11264" width="9.140625" style="100"/>
    <col min="11265" max="11265" width="3.7109375" style="100" customWidth="1"/>
    <col min="11266" max="11266" width="13" style="100" customWidth="1"/>
    <col min="11267" max="11267" width="8.140625" style="100" bestFit="1" customWidth="1"/>
    <col min="11268" max="11272" width="7.140625" style="100" customWidth="1"/>
    <col min="11273" max="11276" width="9.5703125" style="100" customWidth="1"/>
    <col min="11277" max="11277" width="13" style="100" customWidth="1"/>
    <col min="11278" max="11278" width="9.85546875" style="100" customWidth="1"/>
    <col min="11279" max="11279" width="7.7109375" style="100" customWidth="1"/>
    <col min="11280" max="11283" width="10.28515625" style="100" customWidth="1"/>
    <col min="11284" max="11520" width="9.140625" style="100"/>
    <col min="11521" max="11521" width="3.7109375" style="100" customWidth="1"/>
    <col min="11522" max="11522" width="13" style="100" customWidth="1"/>
    <col min="11523" max="11523" width="8.140625" style="100" bestFit="1" customWidth="1"/>
    <col min="11524" max="11528" width="7.140625" style="100" customWidth="1"/>
    <col min="11529" max="11532" width="9.5703125" style="100" customWidth="1"/>
    <col min="11533" max="11533" width="13" style="100" customWidth="1"/>
    <col min="11534" max="11534" width="9.85546875" style="100" customWidth="1"/>
    <col min="11535" max="11535" width="7.7109375" style="100" customWidth="1"/>
    <col min="11536" max="11539" width="10.28515625" style="100" customWidth="1"/>
    <col min="11540" max="11776" width="9.140625" style="100"/>
    <col min="11777" max="11777" width="3.7109375" style="100" customWidth="1"/>
    <col min="11778" max="11778" width="13" style="100" customWidth="1"/>
    <col min="11779" max="11779" width="8.140625" style="100" bestFit="1" customWidth="1"/>
    <col min="11780" max="11784" width="7.140625" style="100" customWidth="1"/>
    <col min="11785" max="11788" width="9.5703125" style="100" customWidth="1"/>
    <col min="11789" max="11789" width="13" style="100" customWidth="1"/>
    <col min="11790" max="11790" width="9.85546875" style="100" customWidth="1"/>
    <col min="11791" max="11791" width="7.7109375" style="100" customWidth="1"/>
    <col min="11792" max="11795" width="10.28515625" style="100" customWidth="1"/>
    <col min="11796" max="12032" width="9.140625" style="100"/>
    <col min="12033" max="12033" width="3.7109375" style="100" customWidth="1"/>
    <col min="12034" max="12034" width="13" style="100" customWidth="1"/>
    <col min="12035" max="12035" width="8.140625" style="100" bestFit="1" customWidth="1"/>
    <col min="12036" max="12040" width="7.140625" style="100" customWidth="1"/>
    <col min="12041" max="12044" width="9.5703125" style="100" customWidth="1"/>
    <col min="12045" max="12045" width="13" style="100" customWidth="1"/>
    <col min="12046" max="12046" width="9.85546875" style="100" customWidth="1"/>
    <col min="12047" max="12047" width="7.7109375" style="100" customWidth="1"/>
    <col min="12048" max="12051" width="10.28515625" style="100" customWidth="1"/>
    <col min="12052" max="12288" width="9.140625" style="100"/>
    <col min="12289" max="12289" width="3.7109375" style="100" customWidth="1"/>
    <col min="12290" max="12290" width="13" style="100" customWidth="1"/>
    <col min="12291" max="12291" width="8.140625" style="100" bestFit="1" customWidth="1"/>
    <col min="12292" max="12296" width="7.140625" style="100" customWidth="1"/>
    <col min="12297" max="12300" width="9.5703125" style="100" customWidth="1"/>
    <col min="12301" max="12301" width="13" style="100" customWidth="1"/>
    <col min="12302" max="12302" width="9.85546875" style="100" customWidth="1"/>
    <col min="12303" max="12303" width="7.7109375" style="100" customWidth="1"/>
    <col min="12304" max="12307" width="10.28515625" style="100" customWidth="1"/>
    <col min="12308" max="12544" width="9.140625" style="100"/>
    <col min="12545" max="12545" width="3.7109375" style="100" customWidth="1"/>
    <col min="12546" max="12546" width="13" style="100" customWidth="1"/>
    <col min="12547" max="12547" width="8.140625" style="100" bestFit="1" customWidth="1"/>
    <col min="12548" max="12552" width="7.140625" style="100" customWidth="1"/>
    <col min="12553" max="12556" width="9.5703125" style="100" customWidth="1"/>
    <col min="12557" max="12557" width="13" style="100" customWidth="1"/>
    <col min="12558" max="12558" width="9.85546875" style="100" customWidth="1"/>
    <col min="12559" max="12559" width="7.7109375" style="100" customWidth="1"/>
    <col min="12560" max="12563" width="10.28515625" style="100" customWidth="1"/>
    <col min="12564" max="12800" width="9.140625" style="100"/>
    <col min="12801" max="12801" width="3.7109375" style="100" customWidth="1"/>
    <col min="12802" max="12802" width="13" style="100" customWidth="1"/>
    <col min="12803" max="12803" width="8.140625" style="100" bestFit="1" customWidth="1"/>
    <col min="12804" max="12808" width="7.140625" style="100" customWidth="1"/>
    <col min="12809" max="12812" width="9.5703125" style="100" customWidth="1"/>
    <col min="12813" max="12813" width="13" style="100" customWidth="1"/>
    <col min="12814" max="12814" width="9.85546875" style="100" customWidth="1"/>
    <col min="12815" max="12815" width="7.7109375" style="100" customWidth="1"/>
    <col min="12816" max="12819" width="10.28515625" style="100" customWidth="1"/>
    <col min="12820" max="13056" width="9.140625" style="100"/>
    <col min="13057" max="13057" width="3.7109375" style="100" customWidth="1"/>
    <col min="13058" max="13058" width="13" style="100" customWidth="1"/>
    <col min="13059" max="13059" width="8.140625" style="100" bestFit="1" customWidth="1"/>
    <col min="13060" max="13064" width="7.140625" style="100" customWidth="1"/>
    <col min="13065" max="13068" width="9.5703125" style="100" customWidth="1"/>
    <col min="13069" max="13069" width="13" style="100" customWidth="1"/>
    <col min="13070" max="13070" width="9.85546875" style="100" customWidth="1"/>
    <col min="13071" max="13071" width="7.7109375" style="100" customWidth="1"/>
    <col min="13072" max="13075" width="10.28515625" style="100" customWidth="1"/>
    <col min="13076" max="13312" width="9.140625" style="100"/>
    <col min="13313" max="13313" width="3.7109375" style="100" customWidth="1"/>
    <col min="13314" max="13314" width="13" style="100" customWidth="1"/>
    <col min="13315" max="13315" width="8.140625" style="100" bestFit="1" customWidth="1"/>
    <col min="13316" max="13320" width="7.140625" style="100" customWidth="1"/>
    <col min="13321" max="13324" width="9.5703125" style="100" customWidth="1"/>
    <col min="13325" max="13325" width="13" style="100" customWidth="1"/>
    <col min="13326" max="13326" width="9.85546875" style="100" customWidth="1"/>
    <col min="13327" max="13327" width="7.7109375" style="100" customWidth="1"/>
    <col min="13328" max="13331" width="10.28515625" style="100" customWidth="1"/>
    <col min="13332" max="13568" width="9.140625" style="100"/>
    <col min="13569" max="13569" width="3.7109375" style="100" customWidth="1"/>
    <col min="13570" max="13570" width="13" style="100" customWidth="1"/>
    <col min="13571" max="13571" width="8.140625" style="100" bestFit="1" customWidth="1"/>
    <col min="13572" max="13576" width="7.140625" style="100" customWidth="1"/>
    <col min="13577" max="13580" width="9.5703125" style="100" customWidth="1"/>
    <col min="13581" max="13581" width="13" style="100" customWidth="1"/>
    <col min="13582" max="13582" width="9.85546875" style="100" customWidth="1"/>
    <col min="13583" max="13583" width="7.7109375" style="100" customWidth="1"/>
    <col min="13584" max="13587" width="10.28515625" style="100" customWidth="1"/>
    <col min="13588" max="13824" width="9.140625" style="100"/>
    <col min="13825" max="13825" width="3.7109375" style="100" customWidth="1"/>
    <col min="13826" max="13826" width="13" style="100" customWidth="1"/>
    <col min="13827" max="13827" width="8.140625" style="100" bestFit="1" customWidth="1"/>
    <col min="13828" max="13832" width="7.140625" style="100" customWidth="1"/>
    <col min="13833" max="13836" width="9.5703125" style="100" customWidth="1"/>
    <col min="13837" max="13837" width="13" style="100" customWidth="1"/>
    <col min="13838" max="13838" width="9.85546875" style="100" customWidth="1"/>
    <col min="13839" max="13839" width="7.7109375" style="100" customWidth="1"/>
    <col min="13840" max="13843" width="10.28515625" style="100" customWidth="1"/>
    <col min="13844" max="14080" width="9.140625" style="100"/>
    <col min="14081" max="14081" width="3.7109375" style="100" customWidth="1"/>
    <col min="14082" max="14082" width="13" style="100" customWidth="1"/>
    <col min="14083" max="14083" width="8.140625" style="100" bestFit="1" customWidth="1"/>
    <col min="14084" max="14088" width="7.140625" style="100" customWidth="1"/>
    <col min="14089" max="14092" width="9.5703125" style="100" customWidth="1"/>
    <col min="14093" max="14093" width="13" style="100" customWidth="1"/>
    <col min="14094" max="14094" width="9.85546875" style="100" customWidth="1"/>
    <col min="14095" max="14095" width="7.7109375" style="100" customWidth="1"/>
    <col min="14096" max="14099" width="10.28515625" style="100" customWidth="1"/>
    <col min="14100" max="14336" width="9.140625" style="100"/>
    <col min="14337" max="14337" width="3.7109375" style="100" customWidth="1"/>
    <col min="14338" max="14338" width="13" style="100" customWidth="1"/>
    <col min="14339" max="14339" width="8.140625" style="100" bestFit="1" customWidth="1"/>
    <col min="14340" max="14344" width="7.140625" style="100" customWidth="1"/>
    <col min="14345" max="14348" width="9.5703125" style="100" customWidth="1"/>
    <col min="14349" max="14349" width="13" style="100" customWidth="1"/>
    <col min="14350" max="14350" width="9.85546875" style="100" customWidth="1"/>
    <col min="14351" max="14351" width="7.7109375" style="100" customWidth="1"/>
    <col min="14352" max="14355" width="10.28515625" style="100" customWidth="1"/>
    <col min="14356" max="14592" width="9.140625" style="100"/>
    <col min="14593" max="14593" width="3.7109375" style="100" customWidth="1"/>
    <col min="14594" max="14594" width="13" style="100" customWidth="1"/>
    <col min="14595" max="14595" width="8.140625" style="100" bestFit="1" customWidth="1"/>
    <col min="14596" max="14600" width="7.140625" style="100" customWidth="1"/>
    <col min="14601" max="14604" width="9.5703125" style="100" customWidth="1"/>
    <col min="14605" max="14605" width="13" style="100" customWidth="1"/>
    <col min="14606" max="14606" width="9.85546875" style="100" customWidth="1"/>
    <col min="14607" max="14607" width="7.7109375" style="100" customWidth="1"/>
    <col min="14608" max="14611" width="10.28515625" style="100" customWidth="1"/>
    <col min="14612" max="14848" width="9.140625" style="100"/>
    <col min="14849" max="14849" width="3.7109375" style="100" customWidth="1"/>
    <col min="14850" max="14850" width="13" style="100" customWidth="1"/>
    <col min="14851" max="14851" width="8.140625" style="100" bestFit="1" customWidth="1"/>
    <col min="14852" max="14856" width="7.140625" style="100" customWidth="1"/>
    <col min="14857" max="14860" width="9.5703125" style="100" customWidth="1"/>
    <col min="14861" max="14861" width="13" style="100" customWidth="1"/>
    <col min="14862" max="14862" width="9.85546875" style="100" customWidth="1"/>
    <col min="14863" max="14863" width="7.7109375" style="100" customWidth="1"/>
    <col min="14864" max="14867" width="10.28515625" style="100" customWidth="1"/>
    <col min="14868" max="15104" width="9.140625" style="100"/>
    <col min="15105" max="15105" width="3.7109375" style="100" customWidth="1"/>
    <col min="15106" max="15106" width="13" style="100" customWidth="1"/>
    <col min="15107" max="15107" width="8.140625" style="100" bestFit="1" customWidth="1"/>
    <col min="15108" max="15112" width="7.140625" style="100" customWidth="1"/>
    <col min="15113" max="15116" width="9.5703125" style="100" customWidth="1"/>
    <col min="15117" max="15117" width="13" style="100" customWidth="1"/>
    <col min="15118" max="15118" width="9.85546875" style="100" customWidth="1"/>
    <col min="15119" max="15119" width="7.7109375" style="100" customWidth="1"/>
    <col min="15120" max="15123" width="10.28515625" style="100" customWidth="1"/>
    <col min="15124" max="15360" width="9.140625" style="100"/>
    <col min="15361" max="15361" width="3.7109375" style="100" customWidth="1"/>
    <col min="15362" max="15362" width="13" style="100" customWidth="1"/>
    <col min="15363" max="15363" width="8.140625" style="100" bestFit="1" customWidth="1"/>
    <col min="15364" max="15368" width="7.140625" style="100" customWidth="1"/>
    <col min="15369" max="15372" width="9.5703125" style="100" customWidth="1"/>
    <col min="15373" max="15373" width="13" style="100" customWidth="1"/>
    <col min="15374" max="15374" width="9.85546875" style="100" customWidth="1"/>
    <col min="15375" max="15375" width="7.7109375" style="100" customWidth="1"/>
    <col min="15376" max="15379" width="10.28515625" style="100" customWidth="1"/>
    <col min="15380" max="15616" width="9.140625" style="100"/>
    <col min="15617" max="15617" width="3.7109375" style="100" customWidth="1"/>
    <col min="15618" max="15618" width="13" style="100" customWidth="1"/>
    <col min="15619" max="15619" width="8.140625" style="100" bestFit="1" customWidth="1"/>
    <col min="15620" max="15624" width="7.140625" style="100" customWidth="1"/>
    <col min="15625" max="15628" width="9.5703125" style="100" customWidth="1"/>
    <col min="15629" max="15629" width="13" style="100" customWidth="1"/>
    <col min="15630" max="15630" width="9.85546875" style="100" customWidth="1"/>
    <col min="15631" max="15631" width="7.7109375" style="100" customWidth="1"/>
    <col min="15632" max="15635" width="10.28515625" style="100" customWidth="1"/>
    <col min="15636" max="15872" width="9.140625" style="100"/>
    <col min="15873" max="15873" width="3.7109375" style="100" customWidth="1"/>
    <col min="15874" max="15874" width="13" style="100" customWidth="1"/>
    <col min="15875" max="15875" width="8.140625" style="100" bestFit="1" customWidth="1"/>
    <col min="15876" max="15880" width="7.140625" style="100" customWidth="1"/>
    <col min="15881" max="15884" width="9.5703125" style="100" customWidth="1"/>
    <col min="15885" max="15885" width="13" style="100" customWidth="1"/>
    <col min="15886" max="15886" width="9.85546875" style="100" customWidth="1"/>
    <col min="15887" max="15887" width="7.7109375" style="100" customWidth="1"/>
    <col min="15888" max="15891" width="10.28515625" style="100" customWidth="1"/>
    <col min="15892" max="16128" width="9.140625" style="100"/>
    <col min="16129" max="16129" width="3.7109375" style="100" customWidth="1"/>
    <col min="16130" max="16130" width="13" style="100" customWidth="1"/>
    <col min="16131" max="16131" width="8.140625" style="100" bestFit="1" customWidth="1"/>
    <col min="16132" max="16136" width="7.140625" style="100" customWidth="1"/>
    <col min="16137" max="16140" width="9.5703125" style="100" customWidth="1"/>
    <col min="16141" max="16141" width="13" style="100" customWidth="1"/>
    <col min="16142" max="16142" width="9.85546875" style="100" customWidth="1"/>
    <col min="16143" max="16143" width="7.7109375" style="100" customWidth="1"/>
    <col min="16144" max="16147" width="10.28515625" style="100" customWidth="1"/>
    <col min="16148" max="16384" width="9.140625" style="100"/>
  </cols>
  <sheetData>
    <row r="1" spans="1:10" ht="24" customHeight="1" thickBot="1" x14ac:dyDescent="0.25">
      <c r="A1" s="80" t="s">
        <v>48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3.5" customHeight="1" thickBot="1" x14ac:dyDescent="0.25">
      <c r="I2" s="12" t="s">
        <v>38</v>
      </c>
    </row>
    <row r="3" spans="1:10" ht="17.25" thickBot="1" x14ac:dyDescent="0.25">
      <c r="D3" s="104" t="s">
        <v>49</v>
      </c>
      <c r="E3" s="90"/>
      <c r="F3" s="90"/>
      <c r="G3" s="91"/>
      <c r="H3" s="52" t="s">
        <v>5</v>
      </c>
      <c r="I3" s="108">
        <f>MIN(H4:H5)</f>
        <v>5.2</v>
      </c>
    </row>
    <row r="4" spans="1:10" x14ac:dyDescent="0.2">
      <c r="B4" s="77" t="s">
        <v>50</v>
      </c>
      <c r="C4" s="6" t="s">
        <v>24</v>
      </c>
      <c r="D4" s="14">
        <v>3</v>
      </c>
      <c r="E4" s="15">
        <v>5.2</v>
      </c>
      <c r="F4" s="15">
        <v>4.5</v>
      </c>
      <c r="G4" s="16">
        <v>1</v>
      </c>
      <c r="H4" s="52">
        <f>MAX(D4:G4)</f>
        <v>5.2</v>
      </c>
      <c r="I4" s="52"/>
    </row>
    <row r="5" spans="1:10" ht="15" thickBot="1" x14ac:dyDescent="0.25">
      <c r="B5" s="78"/>
      <c r="C5" s="27" t="s">
        <v>51</v>
      </c>
      <c r="D5" s="18">
        <v>4</v>
      </c>
      <c r="E5" s="19">
        <v>2</v>
      </c>
      <c r="F5" s="19">
        <v>3.8</v>
      </c>
      <c r="G5" s="20">
        <v>6</v>
      </c>
      <c r="H5" s="52">
        <f>MAX(D5:G5)</f>
        <v>6</v>
      </c>
      <c r="I5" s="52"/>
    </row>
    <row r="6" spans="1:10" ht="15" thickBot="1" x14ac:dyDescent="0.25">
      <c r="B6" s="21"/>
      <c r="C6" s="52" t="s">
        <v>3</v>
      </c>
      <c r="D6" s="52">
        <f>MIN(D4:D5)</f>
        <v>3</v>
      </c>
      <c r="E6" s="52">
        <f>MIN(E4:E5)</f>
        <v>2</v>
      </c>
      <c r="F6" s="52">
        <f>MIN(F4:F5)</f>
        <v>3.8</v>
      </c>
      <c r="G6" s="52">
        <f>MIN(G4:G5)</f>
        <v>1</v>
      </c>
      <c r="H6" s="52"/>
      <c r="I6" s="52"/>
    </row>
    <row r="7" spans="1:10" ht="13.5" customHeight="1" thickBot="1" x14ac:dyDescent="0.25">
      <c r="B7" s="92" t="s">
        <v>26</v>
      </c>
      <c r="C7" s="62">
        <f>MAX(D6:G6)</f>
        <v>3.8</v>
      </c>
      <c r="D7" s="52"/>
      <c r="E7" s="52"/>
      <c r="F7" s="52"/>
      <c r="G7" s="52"/>
      <c r="H7" s="52"/>
      <c r="I7" s="52"/>
    </row>
    <row r="8" spans="1:10" x14ac:dyDescent="0.2">
      <c r="B8" s="21"/>
      <c r="C8" s="52"/>
      <c r="D8" s="52"/>
      <c r="E8" s="52"/>
      <c r="F8" s="52"/>
    </row>
    <row r="9" spans="1:10" ht="17.25" thickBot="1" x14ac:dyDescent="0.25">
      <c r="C9" s="109" t="s">
        <v>7</v>
      </c>
      <c r="H9" s="105"/>
      <c r="I9" s="52"/>
    </row>
    <row r="10" spans="1:10" ht="17.25" thickBot="1" x14ac:dyDescent="0.25">
      <c r="B10" s="23"/>
      <c r="C10" s="93" t="s">
        <v>8</v>
      </c>
      <c r="D10" s="62">
        <f>I3</f>
        <v>5.2</v>
      </c>
      <c r="E10" s="49"/>
      <c r="F10" s="110"/>
      <c r="G10" s="93" t="s">
        <v>9</v>
      </c>
      <c r="H10" s="63" t="str">
        <f>IF(D10=D11,D11,"Нет")</f>
        <v>Нет</v>
      </c>
      <c r="I10" s="52"/>
      <c r="J10" s="52"/>
    </row>
    <row r="11" spans="1:10" ht="17.25" thickBot="1" x14ac:dyDescent="0.25">
      <c r="B11" s="49"/>
      <c r="C11" s="93" t="s">
        <v>10</v>
      </c>
      <c r="D11" s="63">
        <f>C7</f>
        <v>3.8</v>
      </c>
      <c r="E11" s="49"/>
      <c r="F11" s="48"/>
      <c r="G11" s="93" t="s">
        <v>11</v>
      </c>
      <c r="H11" s="63" t="str">
        <f>IF(D10=D11,"Есть","Нет")</f>
        <v>Нет</v>
      </c>
      <c r="I11" s="52"/>
      <c r="J11" s="52"/>
    </row>
    <row r="12" spans="1:10" ht="16.5" x14ac:dyDescent="0.2">
      <c r="B12" s="52"/>
      <c r="C12" s="94"/>
      <c r="D12" s="22"/>
      <c r="E12" s="52"/>
      <c r="F12" s="52"/>
      <c r="G12" s="94"/>
      <c r="H12" s="22"/>
      <c r="I12" s="52"/>
      <c r="J12" s="52"/>
    </row>
    <row r="13" spans="1:10" ht="13.5" customHeight="1" x14ac:dyDescent="0.2">
      <c r="A13" s="76" t="s">
        <v>68</v>
      </c>
      <c r="B13" s="76"/>
      <c r="C13" s="76"/>
      <c r="D13" s="76"/>
      <c r="E13" s="76"/>
      <c r="F13" s="76"/>
      <c r="G13" s="76"/>
      <c r="H13" s="76"/>
      <c r="I13" s="76"/>
      <c r="J13" s="76"/>
    </row>
    <row r="14" spans="1:10" ht="13.5" customHeight="1" thickBot="1" x14ac:dyDescent="0.25">
      <c r="B14" s="52"/>
      <c r="C14" s="94"/>
      <c r="D14" s="22"/>
      <c r="E14" s="52"/>
      <c r="F14" s="52"/>
      <c r="G14" s="94"/>
      <c r="H14" s="22"/>
      <c r="I14" s="22"/>
    </row>
    <row r="15" spans="1:10" ht="13.5" customHeight="1" x14ac:dyDescent="0.2">
      <c r="B15" s="95"/>
      <c r="C15" s="111"/>
      <c r="D15" s="112"/>
      <c r="E15" s="50"/>
      <c r="F15" s="50"/>
      <c r="G15" s="50"/>
      <c r="H15" s="50"/>
      <c r="I15" s="96" t="s">
        <v>52</v>
      </c>
      <c r="J15" s="6" t="str">
        <f>IF(I3=C7,MATCH(C7,D6:G6,0),"Нет")</f>
        <v>Нет</v>
      </c>
    </row>
    <row r="16" spans="1:10" ht="13.5" customHeight="1" x14ac:dyDescent="0.2">
      <c r="B16" s="97"/>
      <c r="C16" s="98"/>
      <c r="D16" s="22"/>
      <c r="E16" s="52"/>
      <c r="F16" s="52"/>
      <c r="G16" s="52"/>
      <c r="H16" s="22"/>
      <c r="I16" s="94" t="s">
        <v>53</v>
      </c>
      <c r="J16" s="26" t="str">
        <f>IF(I3=C7,MATCH(I3,H4:H5,0),"Нет")</f>
        <v>Нет</v>
      </c>
    </row>
    <row r="17" spans="1:14" ht="13.5" customHeight="1" thickBot="1" x14ac:dyDescent="0.25">
      <c r="B17" s="113"/>
      <c r="C17" s="99"/>
      <c r="D17" s="64"/>
      <c r="E17" s="53"/>
      <c r="F17" s="53"/>
      <c r="G17" s="53"/>
      <c r="H17" s="64"/>
      <c r="I17" s="99" t="s">
        <v>14</v>
      </c>
      <c r="J17" s="27" t="str">
        <f>H10</f>
        <v>Нет</v>
      </c>
    </row>
    <row r="18" spans="1:14" ht="13.5" customHeight="1" x14ac:dyDescent="0.2">
      <c r="B18" s="52"/>
      <c r="C18" s="94"/>
      <c r="D18" s="22"/>
      <c r="H18" s="22"/>
      <c r="I18" s="22"/>
    </row>
    <row r="19" spans="1:14" ht="15" customHeight="1" x14ac:dyDescent="0.2">
      <c r="A19" s="76" t="s">
        <v>69</v>
      </c>
      <c r="B19" s="76"/>
      <c r="C19" s="76"/>
      <c r="D19" s="76"/>
      <c r="E19" s="76"/>
      <c r="F19" s="76"/>
      <c r="G19" s="76"/>
      <c r="H19" s="76"/>
      <c r="I19" s="76"/>
      <c r="J19" s="76"/>
    </row>
    <row r="20" spans="1:14" ht="15" thickBot="1" x14ac:dyDescent="0.25">
      <c r="B20" s="21"/>
      <c r="C20" s="52"/>
      <c r="D20" s="52"/>
      <c r="E20" s="52"/>
      <c r="F20" s="52"/>
      <c r="G20" s="52"/>
      <c r="H20" s="52"/>
      <c r="I20" s="52"/>
      <c r="J20" s="52"/>
    </row>
    <row r="21" spans="1:14" ht="15" thickBot="1" x14ac:dyDescent="0.25">
      <c r="B21" s="114"/>
      <c r="C21" s="48"/>
      <c r="D21" s="48"/>
      <c r="E21" s="48"/>
      <c r="F21" s="93" t="s">
        <v>54</v>
      </c>
      <c r="G21" s="62">
        <v>100</v>
      </c>
      <c r="H21" s="52"/>
      <c r="I21" s="52"/>
    </row>
    <row r="22" spans="1:14" x14ac:dyDescent="0.2">
      <c r="B22" s="115"/>
      <c r="C22" s="52"/>
      <c r="D22" s="52"/>
      <c r="E22" s="52"/>
      <c r="F22" s="94"/>
      <c r="G22" s="52"/>
      <c r="H22" s="52"/>
      <c r="I22" s="52"/>
    </row>
    <row r="23" spans="1:14" x14ac:dyDescent="0.2">
      <c r="A23" s="86" t="s">
        <v>61</v>
      </c>
      <c r="B23" s="86"/>
      <c r="C23" s="86"/>
      <c r="D23" s="86"/>
      <c r="E23" s="86"/>
      <c r="F23" s="86"/>
      <c r="G23" s="86"/>
      <c r="H23" s="86"/>
      <c r="I23" s="52"/>
    </row>
    <row r="24" spans="1:14" ht="28.5" customHeight="1" x14ac:dyDescent="0.2">
      <c r="A24" s="61" t="s">
        <v>16</v>
      </c>
      <c r="B24" s="57" t="s">
        <v>55</v>
      </c>
      <c r="C24" s="57">
        <v>1</v>
      </c>
      <c r="D24" s="57">
        <v>2</v>
      </c>
      <c r="E24" s="57">
        <v>3</v>
      </c>
      <c r="F24" s="57">
        <v>4</v>
      </c>
      <c r="G24" s="57" t="s">
        <v>65</v>
      </c>
      <c r="H24" s="58" t="s">
        <v>43</v>
      </c>
      <c r="I24" s="131" t="s">
        <v>62</v>
      </c>
      <c r="J24" s="130"/>
      <c r="K24" s="130"/>
      <c r="L24" s="130"/>
    </row>
    <row r="25" spans="1:14" ht="15" customHeight="1" thickBot="1" x14ac:dyDescent="0.25">
      <c r="A25" s="61">
        <v>1</v>
      </c>
      <c r="B25" s="59">
        <v>0</v>
      </c>
      <c r="C25" s="60">
        <f t="shared" ref="C25:F44" si="0">$B25*D$4+(1-$B25)*D$5</f>
        <v>4</v>
      </c>
      <c r="D25" s="60">
        <f t="shared" si="0"/>
        <v>2</v>
      </c>
      <c r="E25" s="60">
        <f t="shared" si="0"/>
        <v>3.8</v>
      </c>
      <c r="F25" s="60">
        <f t="shared" si="0"/>
        <v>6</v>
      </c>
      <c r="G25" s="60">
        <f t="shared" ref="G25:G56" si="1">MAX(C25:F25)</f>
        <v>6</v>
      </c>
      <c r="H25" s="58">
        <f t="shared" ref="H25:H56" si="2">MATCH(G25,C25:F25,0)</f>
        <v>4</v>
      </c>
    </row>
    <row r="26" spans="1:14" ht="15" customHeight="1" thickBot="1" x14ac:dyDescent="0.25">
      <c r="A26" s="61">
        <v>2</v>
      </c>
      <c r="B26" s="59">
        <f t="shared" ref="B26:B57" si="3">B25+1/G$21</f>
        <v>0.01</v>
      </c>
      <c r="C26" s="60">
        <f t="shared" si="0"/>
        <v>3.9899999999999998</v>
      </c>
      <c r="D26" s="60">
        <f t="shared" si="0"/>
        <v>2.032</v>
      </c>
      <c r="E26" s="60">
        <f t="shared" si="0"/>
        <v>3.8069999999999999</v>
      </c>
      <c r="F26" s="60">
        <f t="shared" si="0"/>
        <v>5.9499999999999993</v>
      </c>
      <c r="G26" s="60">
        <f t="shared" si="1"/>
        <v>5.9499999999999993</v>
      </c>
      <c r="H26" s="58">
        <f t="shared" si="2"/>
        <v>4</v>
      </c>
      <c r="I26" s="93" t="s">
        <v>56</v>
      </c>
      <c r="J26" s="117">
        <f>MIN(G25:G125)</f>
        <v>4.0730000000000004</v>
      </c>
      <c r="K26" s="116" t="s">
        <v>57</v>
      </c>
      <c r="L26" s="118">
        <f ca="1">OFFSET(B24,J27,0)</f>
        <v>0.39000000000000018</v>
      </c>
    </row>
    <row r="27" spans="1:14" ht="15" customHeight="1" thickBot="1" x14ac:dyDescent="0.25">
      <c r="A27" s="61">
        <v>3</v>
      </c>
      <c r="B27" s="59">
        <f t="shared" si="3"/>
        <v>0.02</v>
      </c>
      <c r="C27" s="60">
        <f t="shared" si="0"/>
        <v>3.98</v>
      </c>
      <c r="D27" s="60">
        <f t="shared" si="0"/>
        <v>2.0640000000000001</v>
      </c>
      <c r="E27" s="60">
        <f t="shared" si="0"/>
        <v>3.8139999999999996</v>
      </c>
      <c r="F27" s="60">
        <f t="shared" si="0"/>
        <v>5.8999999999999995</v>
      </c>
      <c r="G27" s="60">
        <f t="shared" si="1"/>
        <v>5.8999999999999995</v>
      </c>
      <c r="H27" s="58">
        <f t="shared" si="2"/>
        <v>4</v>
      </c>
      <c r="I27" s="93" t="s">
        <v>20</v>
      </c>
      <c r="J27" s="101">
        <f>MATCH(J26,G25:G125,0)</f>
        <v>40</v>
      </c>
      <c r="K27" s="116" t="s">
        <v>58</v>
      </c>
      <c r="L27" s="118">
        <f ca="1">1-L26</f>
        <v>0.60999999999999988</v>
      </c>
    </row>
    <row r="28" spans="1:14" ht="15" customHeight="1" thickBot="1" x14ac:dyDescent="0.25">
      <c r="A28" s="61">
        <v>4</v>
      </c>
      <c r="B28" s="59">
        <f t="shared" si="3"/>
        <v>0.03</v>
      </c>
      <c r="C28" s="60">
        <f t="shared" si="0"/>
        <v>3.9699999999999998</v>
      </c>
      <c r="D28" s="60">
        <f t="shared" si="0"/>
        <v>2.0960000000000001</v>
      </c>
      <c r="E28" s="60">
        <f t="shared" si="0"/>
        <v>3.8209999999999997</v>
      </c>
      <c r="F28" s="60">
        <f t="shared" si="0"/>
        <v>5.8500000000000005</v>
      </c>
      <c r="G28" s="60">
        <f t="shared" si="1"/>
        <v>5.8500000000000005</v>
      </c>
      <c r="H28" s="58">
        <f t="shared" si="2"/>
        <v>4</v>
      </c>
      <c r="I28" s="125" t="s">
        <v>40</v>
      </c>
      <c r="J28" s="62"/>
      <c r="K28" s="48">
        <f ca="1">OFFSET($H24,$J27-1,0)</f>
        <v>4</v>
      </c>
      <c r="L28" s="62">
        <f ca="1">OFFSET($H24,$J27+1,0)</f>
        <v>3</v>
      </c>
    </row>
    <row r="29" spans="1:14" ht="15" customHeight="1" thickBot="1" x14ac:dyDescent="0.25">
      <c r="A29" s="61">
        <v>5</v>
      </c>
      <c r="B29" s="59">
        <f t="shared" si="3"/>
        <v>0.04</v>
      </c>
      <c r="C29" s="60">
        <f t="shared" si="0"/>
        <v>3.96</v>
      </c>
      <c r="D29" s="60">
        <f t="shared" si="0"/>
        <v>2.1280000000000001</v>
      </c>
      <c r="E29" s="60">
        <f t="shared" si="0"/>
        <v>3.8279999999999998</v>
      </c>
      <c r="F29" s="60">
        <f t="shared" si="0"/>
        <v>5.8</v>
      </c>
      <c r="G29" s="60">
        <f t="shared" si="1"/>
        <v>5.8</v>
      </c>
      <c r="H29" s="58">
        <f t="shared" si="2"/>
        <v>4</v>
      </c>
      <c r="I29" s="93"/>
      <c r="J29" s="119" t="s">
        <v>42</v>
      </c>
      <c r="K29" s="48">
        <f ca="1">MIN(K28:L28)</f>
        <v>3</v>
      </c>
      <c r="L29" s="62">
        <f ca="1">MAX(K28:L28)</f>
        <v>4</v>
      </c>
    </row>
    <row r="30" spans="1:14" ht="15" customHeight="1" x14ac:dyDescent="0.2">
      <c r="A30" s="61">
        <v>6</v>
      </c>
      <c r="B30" s="59">
        <f t="shared" si="3"/>
        <v>0.05</v>
      </c>
      <c r="C30" s="60">
        <f t="shared" si="0"/>
        <v>3.9499999999999997</v>
      </c>
      <c r="D30" s="60">
        <f t="shared" si="0"/>
        <v>2.16</v>
      </c>
      <c r="E30" s="60">
        <f t="shared" si="0"/>
        <v>3.835</v>
      </c>
      <c r="F30" s="60">
        <f t="shared" si="0"/>
        <v>5.7499999999999991</v>
      </c>
      <c r="G30" s="60">
        <f t="shared" si="1"/>
        <v>5.7499999999999991</v>
      </c>
      <c r="H30" s="58">
        <f t="shared" si="2"/>
        <v>4</v>
      </c>
      <c r="I30" s="94"/>
      <c r="J30" s="102"/>
      <c r="K30" s="94"/>
      <c r="L30" s="120"/>
    </row>
    <row r="31" spans="1:14" ht="15" customHeight="1" thickBot="1" x14ac:dyDescent="0.25">
      <c r="A31" s="61">
        <v>7</v>
      </c>
      <c r="B31" s="59">
        <f t="shared" si="3"/>
        <v>6.0000000000000005E-2</v>
      </c>
      <c r="C31" s="60">
        <f t="shared" si="0"/>
        <v>3.94</v>
      </c>
      <c r="D31" s="60">
        <f t="shared" si="0"/>
        <v>2.1920000000000002</v>
      </c>
      <c r="E31" s="60">
        <f t="shared" si="0"/>
        <v>3.8419999999999996</v>
      </c>
      <c r="F31" s="60">
        <f t="shared" si="0"/>
        <v>5.6999999999999993</v>
      </c>
      <c r="G31" s="60">
        <f t="shared" si="1"/>
        <v>5.6999999999999993</v>
      </c>
      <c r="H31" s="58">
        <f t="shared" si="2"/>
        <v>4</v>
      </c>
      <c r="I31" s="106" t="s">
        <v>41</v>
      </c>
      <c r="J31" s="103"/>
      <c r="K31" s="103"/>
      <c r="L31" s="103"/>
      <c r="M31" s="103"/>
      <c r="N31" s="103"/>
    </row>
    <row r="32" spans="1:14" ht="15" customHeight="1" thickBot="1" x14ac:dyDescent="0.25">
      <c r="A32" s="61">
        <v>8</v>
      </c>
      <c r="B32" s="59">
        <f t="shared" si="3"/>
        <v>7.0000000000000007E-2</v>
      </c>
      <c r="C32" s="60">
        <f t="shared" si="0"/>
        <v>3.9299999999999997</v>
      </c>
      <c r="D32" s="60">
        <f t="shared" si="0"/>
        <v>2.2239999999999998</v>
      </c>
      <c r="E32" s="60">
        <f t="shared" si="0"/>
        <v>3.8489999999999998</v>
      </c>
      <c r="F32" s="60">
        <f t="shared" si="0"/>
        <v>5.65</v>
      </c>
      <c r="G32" s="60">
        <f t="shared" si="1"/>
        <v>5.65</v>
      </c>
      <c r="H32" s="58">
        <f t="shared" si="2"/>
        <v>4</v>
      </c>
      <c r="I32" s="70" t="s">
        <v>63</v>
      </c>
      <c r="J32" s="68"/>
      <c r="K32" s="68"/>
      <c r="L32" s="68"/>
      <c r="M32" s="68"/>
      <c r="N32" s="69"/>
    </row>
    <row r="33" spans="1:14" ht="15" customHeight="1" thickBot="1" x14ac:dyDescent="0.25">
      <c r="A33" s="61">
        <v>9</v>
      </c>
      <c r="B33" s="59">
        <f t="shared" si="3"/>
        <v>0.08</v>
      </c>
      <c r="C33" s="60">
        <f t="shared" si="0"/>
        <v>3.92</v>
      </c>
      <c r="D33" s="60">
        <f t="shared" si="0"/>
        <v>2.2560000000000002</v>
      </c>
      <c r="E33" s="60">
        <f t="shared" si="0"/>
        <v>3.8559999999999999</v>
      </c>
      <c r="F33" s="60">
        <f t="shared" si="0"/>
        <v>5.6000000000000005</v>
      </c>
      <c r="G33" s="60">
        <f t="shared" si="1"/>
        <v>5.6000000000000005</v>
      </c>
      <c r="H33" s="58">
        <f t="shared" si="2"/>
        <v>4</v>
      </c>
      <c r="I33" s="115"/>
      <c r="J33" s="115"/>
      <c r="K33" s="52" t="s">
        <v>32</v>
      </c>
      <c r="L33" s="52" t="s">
        <v>34</v>
      </c>
      <c r="M33" s="115"/>
      <c r="N33" s="29" t="s">
        <v>38</v>
      </c>
    </row>
    <row r="34" spans="1:14" ht="15" customHeight="1" thickBot="1" x14ac:dyDescent="0.25">
      <c r="A34" s="61">
        <v>10</v>
      </c>
      <c r="B34" s="59">
        <f t="shared" si="3"/>
        <v>0.09</v>
      </c>
      <c r="C34" s="60">
        <f t="shared" si="0"/>
        <v>3.91</v>
      </c>
      <c r="D34" s="60">
        <f t="shared" si="0"/>
        <v>2.2880000000000003</v>
      </c>
      <c r="E34" s="60">
        <f t="shared" si="0"/>
        <v>3.8629999999999995</v>
      </c>
      <c r="F34" s="60">
        <f t="shared" si="0"/>
        <v>5.55</v>
      </c>
      <c r="G34" s="60">
        <f t="shared" si="1"/>
        <v>5.55</v>
      </c>
      <c r="H34" s="58">
        <f t="shared" si="2"/>
        <v>4</v>
      </c>
      <c r="I34" s="115"/>
      <c r="J34" s="124" t="s">
        <v>70</v>
      </c>
      <c r="K34" s="30">
        <f ca="1">(L36-L35)/(K35-L35-K36+L36)</f>
        <v>0.8771929824561403</v>
      </c>
      <c r="L34" s="31">
        <f ca="1">1-K34</f>
        <v>0.1228070175438597</v>
      </c>
      <c r="M34" s="12" t="s">
        <v>5</v>
      </c>
      <c r="N34" s="32">
        <f ca="1">MIN(M35:M36)</f>
        <v>4.5</v>
      </c>
    </row>
    <row r="35" spans="1:14" ht="15" customHeight="1" x14ac:dyDescent="0.2">
      <c r="A35" s="61">
        <v>11</v>
      </c>
      <c r="B35" s="59">
        <f t="shared" si="3"/>
        <v>9.9999999999999992E-2</v>
      </c>
      <c r="C35" s="60">
        <f t="shared" si="0"/>
        <v>3.9</v>
      </c>
      <c r="D35" s="60">
        <f t="shared" si="0"/>
        <v>2.3200000000000003</v>
      </c>
      <c r="E35" s="60">
        <f t="shared" si="0"/>
        <v>3.87</v>
      </c>
      <c r="F35" s="60">
        <f t="shared" si="0"/>
        <v>5.5</v>
      </c>
      <c r="G35" s="60">
        <f t="shared" si="1"/>
        <v>5.5</v>
      </c>
      <c r="H35" s="58">
        <f t="shared" si="2"/>
        <v>4</v>
      </c>
      <c r="I35" s="52" t="s">
        <v>24</v>
      </c>
      <c r="J35" s="33">
        <f ca="1">(L36-K36)/(K35-L35-K36+L36)</f>
        <v>0.38596491228070179</v>
      </c>
      <c r="K35" s="39">
        <f ca="1">OFFSET($C4,0,K$29)</f>
        <v>4.5</v>
      </c>
      <c r="L35" s="39">
        <f ca="1">OFFSET($C4,0,L$29)</f>
        <v>1</v>
      </c>
      <c r="M35" s="34">
        <f ca="1">MAX(K35:L35)</f>
        <v>4.5</v>
      </c>
      <c r="N35" s="121"/>
    </row>
    <row r="36" spans="1:14" ht="15" customHeight="1" thickBot="1" x14ac:dyDescent="0.25">
      <c r="A36" s="61">
        <v>12</v>
      </c>
      <c r="B36" s="59">
        <f t="shared" si="3"/>
        <v>0.10999999999999999</v>
      </c>
      <c r="C36" s="60">
        <f t="shared" si="0"/>
        <v>3.89</v>
      </c>
      <c r="D36" s="60">
        <f t="shared" si="0"/>
        <v>2.3519999999999999</v>
      </c>
      <c r="E36" s="60">
        <f t="shared" si="0"/>
        <v>3.8769999999999998</v>
      </c>
      <c r="F36" s="60">
        <f t="shared" si="0"/>
        <v>5.45</v>
      </c>
      <c r="G36" s="60">
        <f t="shared" si="1"/>
        <v>5.45</v>
      </c>
      <c r="H36" s="58">
        <f t="shared" si="2"/>
        <v>4</v>
      </c>
      <c r="I36" s="52" t="s">
        <v>25</v>
      </c>
      <c r="J36" s="35">
        <f ca="1">1-J35</f>
        <v>0.61403508771929816</v>
      </c>
      <c r="K36" s="39">
        <f ca="1">OFFSET($C5,0,K$29)</f>
        <v>3.8</v>
      </c>
      <c r="L36" s="39">
        <f ca="1">OFFSET($C5,0,L$29)</f>
        <v>6</v>
      </c>
      <c r="M36" s="36">
        <f ca="1">MAX(K36:L36)</f>
        <v>6</v>
      </c>
      <c r="N36" s="121"/>
    </row>
    <row r="37" spans="1:14" ht="15" customHeight="1" thickBot="1" x14ac:dyDescent="0.25">
      <c r="A37" s="61">
        <v>13</v>
      </c>
      <c r="B37" s="59">
        <f t="shared" si="3"/>
        <v>0.11999999999999998</v>
      </c>
      <c r="C37" s="60">
        <f t="shared" si="0"/>
        <v>3.88</v>
      </c>
      <c r="D37" s="60">
        <f t="shared" si="0"/>
        <v>2.3839999999999999</v>
      </c>
      <c r="E37" s="60">
        <f t="shared" si="0"/>
        <v>3.8839999999999999</v>
      </c>
      <c r="F37" s="60">
        <f t="shared" si="0"/>
        <v>5.4</v>
      </c>
      <c r="G37" s="60">
        <f t="shared" si="1"/>
        <v>5.4</v>
      </c>
      <c r="H37" s="58">
        <f t="shared" si="2"/>
        <v>4</v>
      </c>
      <c r="I37" s="115"/>
      <c r="J37" s="49" t="s">
        <v>3</v>
      </c>
      <c r="K37" s="48">
        <f ca="1">MIN(K35:K36)</f>
        <v>3.8</v>
      </c>
      <c r="L37" s="62">
        <f ca="1">MIN(L35:L36)</f>
        <v>1</v>
      </c>
      <c r="M37" s="107" t="s">
        <v>37</v>
      </c>
      <c r="N37" s="63" t="str">
        <f ca="1">IF(N34=J38,"Есть","Нет")</f>
        <v>Нет</v>
      </c>
    </row>
    <row r="38" spans="1:14" ht="15" customHeight="1" thickBot="1" x14ac:dyDescent="0.25">
      <c r="A38" s="61">
        <v>14</v>
      </c>
      <c r="B38" s="59">
        <f t="shared" si="3"/>
        <v>0.12999999999999998</v>
      </c>
      <c r="C38" s="60">
        <f t="shared" si="0"/>
        <v>3.87</v>
      </c>
      <c r="D38" s="60">
        <f t="shared" si="0"/>
        <v>2.4159999999999999</v>
      </c>
      <c r="E38" s="60">
        <f t="shared" si="0"/>
        <v>3.891</v>
      </c>
      <c r="F38" s="60">
        <f t="shared" si="0"/>
        <v>5.35</v>
      </c>
      <c r="G38" s="60">
        <f t="shared" si="1"/>
        <v>5.35</v>
      </c>
      <c r="H38" s="58">
        <f t="shared" si="2"/>
        <v>4</v>
      </c>
      <c r="I38" s="55" t="s">
        <v>26</v>
      </c>
      <c r="J38" s="32">
        <f ca="1">MAX(K37:L37)</f>
        <v>3.8</v>
      </c>
      <c r="K38" s="122"/>
      <c r="L38" s="122"/>
      <c r="M38" s="107" t="s">
        <v>39</v>
      </c>
      <c r="N38" s="38">
        <f ca="1">IF(J38&lt;&gt;N34,(K35*L36-L35*K36)/(K35-L35-K36+L36),N34)</f>
        <v>4.0701754385964906</v>
      </c>
    </row>
    <row r="39" spans="1:14" ht="15" customHeight="1" thickBot="1" x14ac:dyDescent="0.25">
      <c r="A39" s="61">
        <v>15</v>
      </c>
      <c r="B39" s="59">
        <f t="shared" si="3"/>
        <v>0.13999999999999999</v>
      </c>
      <c r="C39" s="60">
        <f t="shared" si="0"/>
        <v>3.86</v>
      </c>
      <c r="D39" s="60">
        <f t="shared" si="0"/>
        <v>2.448</v>
      </c>
      <c r="E39" s="60">
        <f t="shared" si="0"/>
        <v>3.8979999999999997</v>
      </c>
      <c r="F39" s="60">
        <f t="shared" si="0"/>
        <v>5.3</v>
      </c>
      <c r="G39" s="60">
        <f t="shared" si="1"/>
        <v>5.3</v>
      </c>
      <c r="H39" s="58">
        <f t="shared" si="2"/>
        <v>4</v>
      </c>
    </row>
    <row r="40" spans="1:14" ht="15" customHeight="1" thickBot="1" x14ac:dyDescent="0.25">
      <c r="A40" s="61">
        <v>16</v>
      </c>
      <c r="B40" s="59">
        <f t="shared" si="3"/>
        <v>0.15</v>
      </c>
      <c r="C40" s="60">
        <f t="shared" si="0"/>
        <v>3.8499999999999996</v>
      </c>
      <c r="D40" s="60">
        <f t="shared" si="0"/>
        <v>2.48</v>
      </c>
      <c r="E40" s="60">
        <f t="shared" si="0"/>
        <v>3.9049999999999998</v>
      </c>
      <c r="F40" s="60">
        <f t="shared" si="0"/>
        <v>5.25</v>
      </c>
      <c r="G40" s="60">
        <f t="shared" si="1"/>
        <v>5.25</v>
      </c>
      <c r="H40" s="126">
        <f t="shared" si="2"/>
        <v>4</v>
      </c>
      <c r="I40" s="127" t="s">
        <v>22</v>
      </c>
      <c r="J40" s="128"/>
      <c r="K40" s="128"/>
      <c r="L40" s="128"/>
      <c r="M40" s="128"/>
      <c r="N40" s="129"/>
    </row>
    <row r="41" spans="1:14" ht="15" customHeight="1" thickBot="1" x14ac:dyDescent="0.25">
      <c r="A41" s="61">
        <v>17</v>
      </c>
      <c r="B41" s="59">
        <f t="shared" si="3"/>
        <v>0.16</v>
      </c>
      <c r="C41" s="60">
        <f t="shared" si="0"/>
        <v>3.84</v>
      </c>
      <c r="D41" s="60">
        <f t="shared" si="0"/>
        <v>2.512</v>
      </c>
      <c r="E41" s="60">
        <f t="shared" si="0"/>
        <v>3.9119999999999999</v>
      </c>
      <c r="F41" s="60">
        <f t="shared" si="0"/>
        <v>5.2</v>
      </c>
      <c r="G41" s="60">
        <f t="shared" si="1"/>
        <v>5.2</v>
      </c>
      <c r="H41" s="126">
        <f t="shared" si="2"/>
        <v>4</v>
      </c>
      <c r="I41" s="67" t="s">
        <v>45</v>
      </c>
      <c r="J41" s="68"/>
      <c r="K41" s="68"/>
      <c r="L41" s="68"/>
      <c r="M41" s="68"/>
      <c r="N41" s="69"/>
    </row>
    <row r="42" spans="1:14" ht="15" customHeight="1" thickBot="1" x14ac:dyDescent="0.25">
      <c r="A42" s="61">
        <v>18</v>
      </c>
      <c r="B42" s="59">
        <f t="shared" si="3"/>
        <v>0.17</v>
      </c>
      <c r="C42" s="60">
        <f t="shared" si="0"/>
        <v>3.83</v>
      </c>
      <c r="D42" s="60">
        <f t="shared" si="0"/>
        <v>2.544</v>
      </c>
      <c r="E42" s="60">
        <f t="shared" si="0"/>
        <v>3.919</v>
      </c>
      <c r="F42" s="60">
        <f t="shared" si="0"/>
        <v>5.1499999999999995</v>
      </c>
      <c r="G42" s="60">
        <f t="shared" si="1"/>
        <v>5.1499999999999995</v>
      </c>
      <c r="H42" s="58">
        <f t="shared" si="2"/>
        <v>4</v>
      </c>
      <c r="I42" s="70" t="s">
        <v>33</v>
      </c>
      <c r="J42" s="68"/>
      <c r="K42" s="68"/>
      <c r="L42" s="69"/>
      <c r="M42" s="67" t="s">
        <v>23</v>
      </c>
      <c r="N42" s="69"/>
    </row>
    <row r="43" spans="1:14" ht="15" customHeight="1" x14ac:dyDescent="0.2">
      <c r="A43" s="61">
        <v>19</v>
      </c>
      <c r="B43" s="59">
        <f t="shared" si="3"/>
        <v>0.18000000000000002</v>
      </c>
      <c r="C43" s="60">
        <f t="shared" si="0"/>
        <v>3.82</v>
      </c>
      <c r="D43" s="60">
        <f t="shared" si="0"/>
        <v>2.5760000000000001</v>
      </c>
      <c r="E43" s="60">
        <f t="shared" si="0"/>
        <v>3.9259999999999997</v>
      </c>
      <c r="F43" s="60">
        <f t="shared" si="0"/>
        <v>5.0999999999999996</v>
      </c>
      <c r="G43" s="60">
        <f t="shared" si="1"/>
        <v>5.0999999999999996</v>
      </c>
      <c r="H43" s="58">
        <f t="shared" si="2"/>
        <v>4</v>
      </c>
      <c r="I43" s="50" t="s">
        <v>35</v>
      </c>
      <c r="J43" s="50" t="s">
        <v>36</v>
      </c>
      <c r="K43" s="50" t="s">
        <v>59</v>
      </c>
      <c r="L43" s="6" t="s">
        <v>60</v>
      </c>
      <c r="M43" s="51" t="s">
        <v>27</v>
      </c>
      <c r="N43" s="6" t="s">
        <v>28</v>
      </c>
    </row>
    <row r="44" spans="1:14" ht="15" customHeight="1" thickBot="1" x14ac:dyDescent="0.25">
      <c r="A44" s="61">
        <v>20</v>
      </c>
      <c r="B44" s="59">
        <f t="shared" si="3"/>
        <v>0.19000000000000003</v>
      </c>
      <c r="C44" s="60">
        <f t="shared" si="0"/>
        <v>3.8099999999999996</v>
      </c>
      <c r="D44" s="60">
        <f t="shared" si="0"/>
        <v>2.6080000000000001</v>
      </c>
      <c r="E44" s="60">
        <f t="shared" si="0"/>
        <v>3.9329999999999998</v>
      </c>
      <c r="F44" s="60">
        <f t="shared" si="0"/>
        <v>5.05</v>
      </c>
      <c r="G44" s="60">
        <f t="shared" si="1"/>
        <v>5.05</v>
      </c>
      <c r="H44" s="58">
        <f t="shared" si="2"/>
        <v>4</v>
      </c>
      <c r="I44" s="10">
        <f ca="1">IF(C24=$K29,$K34,IF(C24=$L29,$L34,0))</f>
        <v>0</v>
      </c>
      <c r="J44" s="10">
        <f ca="1">IF(D24=$K29,$K34,IF(D24=$L29,$L34,0))</f>
        <v>0</v>
      </c>
      <c r="K44" s="10">
        <f ca="1">IF(E24=$K29,$K34,IF(E24=$L29,$L34,0))</f>
        <v>0.8771929824561403</v>
      </c>
      <c r="L44" s="9">
        <f ca="1">IF(F24=$K29,$K34,IF(F24=$L29,$L34,0))</f>
        <v>0.1228070175438597</v>
      </c>
      <c r="M44" s="8">
        <f ca="1">J35</f>
        <v>0.38596491228070179</v>
      </c>
      <c r="N44" s="9">
        <f ca="1">J36</f>
        <v>0.61403508771929816</v>
      </c>
    </row>
    <row r="45" spans="1:14" ht="15" customHeight="1" thickBot="1" x14ac:dyDescent="0.25">
      <c r="A45" s="61">
        <v>21</v>
      </c>
      <c r="B45" s="59">
        <f t="shared" si="3"/>
        <v>0.20000000000000004</v>
      </c>
      <c r="C45" s="60">
        <f t="shared" ref="C45:F64" si="4">$B45*D$4+(1-$B45)*D$5</f>
        <v>3.8</v>
      </c>
      <c r="D45" s="60">
        <f t="shared" si="4"/>
        <v>2.64</v>
      </c>
      <c r="E45" s="60">
        <f t="shared" si="4"/>
        <v>3.9399999999999995</v>
      </c>
      <c r="F45" s="60">
        <f t="shared" si="4"/>
        <v>5</v>
      </c>
      <c r="G45" s="60">
        <f t="shared" si="1"/>
        <v>5</v>
      </c>
      <c r="H45" s="58">
        <f t="shared" si="2"/>
        <v>4</v>
      </c>
    </row>
    <row r="46" spans="1:14" ht="15" customHeight="1" thickBot="1" x14ac:dyDescent="0.25">
      <c r="A46" s="61">
        <v>22</v>
      </c>
      <c r="B46" s="59">
        <f t="shared" si="3"/>
        <v>0.21000000000000005</v>
      </c>
      <c r="C46" s="60">
        <f t="shared" si="4"/>
        <v>3.79</v>
      </c>
      <c r="D46" s="60">
        <f t="shared" si="4"/>
        <v>2.6720000000000002</v>
      </c>
      <c r="E46" s="60">
        <f t="shared" si="4"/>
        <v>3.9470000000000001</v>
      </c>
      <c r="F46" s="60">
        <f t="shared" si="4"/>
        <v>4.9499999999999993</v>
      </c>
      <c r="G46" s="60">
        <f t="shared" si="1"/>
        <v>4.9499999999999993</v>
      </c>
      <c r="H46" s="58">
        <f t="shared" si="2"/>
        <v>4</v>
      </c>
      <c r="K46" s="114"/>
      <c r="L46" s="123" t="s">
        <v>9</v>
      </c>
      <c r="M46" s="11">
        <f ca="1">N38</f>
        <v>4.0701754385964906</v>
      </c>
    </row>
    <row r="47" spans="1:14" ht="15" customHeight="1" x14ac:dyDescent="0.2">
      <c r="A47" s="61">
        <v>23</v>
      </c>
      <c r="B47" s="59">
        <f t="shared" si="3"/>
        <v>0.22000000000000006</v>
      </c>
      <c r="C47" s="60">
        <f t="shared" si="4"/>
        <v>3.78</v>
      </c>
      <c r="D47" s="60">
        <f t="shared" si="4"/>
        <v>2.7040000000000002</v>
      </c>
      <c r="E47" s="60">
        <f t="shared" si="4"/>
        <v>3.9539999999999997</v>
      </c>
      <c r="F47" s="60">
        <f t="shared" si="4"/>
        <v>4.8999999999999995</v>
      </c>
      <c r="G47" s="60">
        <f t="shared" si="1"/>
        <v>4.8999999999999995</v>
      </c>
      <c r="H47" s="58">
        <f t="shared" si="2"/>
        <v>4</v>
      </c>
    </row>
    <row r="48" spans="1:14" ht="15" customHeight="1" x14ac:dyDescent="0.2">
      <c r="A48" s="61">
        <v>24</v>
      </c>
      <c r="B48" s="59">
        <f t="shared" si="3"/>
        <v>0.23000000000000007</v>
      </c>
      <c r="C48" s="60">
        <f t="shared" si="4"/>
        <v>3.7699999999999996</v>
      </c>
      <c r="D48" s="60">
        <f t="shared" si="4"/>
        <v>2.7360000000000002</v>
      </c>
      <c r="E48" s="60">
        <f t="shared" si="4"/>
        <v>3.9610000000000003</v>
      </c>
      <c r="F48" s="60">
        <f t="shared" si="4"/>
        <v>4.8499999999999996</v>
      </c>
      <c r="G48" s="60">
        <f t="shared" si="1"/>
        <v>4.8499999999999996</v>
      </c>
      <c r="H48" s="58">
        <f t="shared" si="2"/>
        <v>4</v>
      </c>
    </row>
    <row r="49" spans="1:9" ht="15" customHeight="1" x14ac:dyDescent="0.2">
      <c r="A49" s="61">
        <v>25</v>
      </c>
      <c r="B49" s="59">
        <f t="shared" si="3"/>
        <v>0.24000000000000007</v>
      </c>
      <c r="C49" s="60">
        <f t="shared" si="4"/>
        <v>3.76</v>
      </c>
      <c r="D49" s="60">
        <f t="shared" si="4"/>
        <v>2.7680000000000002</v>
      </c>
      <c r="E49" s="60">
        <f t="shared" si="4"/>
        <v>3.968</v>
      </c>
      <c r="F49" s="60">
        <f t="shared" si="4"/>
        <v>4.8</v>
      </c>
      <c r="G49" s="60">
        <f t="shared" si="1"/>
        <v>4.8</v>
      </c>
      <c r="H49" s="58">
        <f t="shared" si="2"/>
        <v>4</v>
      </c>
    </row>
    <row r="50" spans="1:9" ht="15" customHeight="1" x14ac:dyDescent="0.2">
      <c r="A50" s="61">
        <v>26</v>
      </c>
      <c r="B50" s="59">
        <f t="shared" si="3"/>
        <v>0.25000000000000006</v>
      </c>
      <c r="C50" s="60">
        <f t="shared" si="4"/>
        <v>3.75</v>
      </c>
      <c r="D50" s="60">
        <f t="shared" si="4"/>
        <v>2.8000000000000003</v>
      </c>
      <c r="E50" s="60">
        <f t="shared" si="4"/>
        <v>3.9749999999999996</v>
      </c>
      <c r="F50" s="60">
        <f t="shared" si="4"/>
        <v>4.75</v>
      </c>
      <c r="G50" s="60">
        <f t="shared" si="1"/>
        <v>4.75</v>
      </c>
      <c r="H50" s="58">
        <f t="shared" si="2"/>
        <v>4</v>
      </c>
    </row>
    <row r="51" spans="1:9" ht="15" customHeight="1" x14ac:dyDescent="0.2">
      <c r="A51" s="61">
        <v>27</v>
      </c>
      <c r="B51" s="59">
        <f t="shared" si="3"/>
        <v>0.26000000000000006</v>
      </c>
      <c r="C51" s="60">
        <f t="shared" si="4"/>
        <v>3.74</v>
      </c>
      <c r="D51" s="60">
        <f t="shared" si="4"/>
        <v>2.8320000000000003</v>
      </c>
      <c r="E51" s="60">
        <f t="shared" si="4"/>
        <v>3.9820000000000002</v>
      </c>
      <c r="F51" s="60">
        <f t="shared" si="4"/>
        <v>4.6999999999999993</v>
      </c>
      <c r="G51" s="60">
        <f t="shared" si="1"/>
        <v>4.6999999999999993</v>
      </c>
      <c r="H51" s="58">
        <f t="shared" si="2"/>
        <v>4</v>
      </c>
    </row>
    <row r="52" spans="1:9" ht="15" customHeight="1" x14ac:dyDescent="0.2">
      <c r="A52" s="61">
        <v>28</v>
      </c>
      <c r="B52" s="59">
        <f t="shared" si="3"/>
        <v>0.27000000000000007</v>
      </c>
      <c r="C52" s="60">
        <f t="shared" si="4"/>
        <v>3.7300000000000004</v>
      </c>
      <c r="D52" s="60">
        <f t="shared" si="4"/>
        <v>2.8640000000000003</v>
      </c>
      <c r="E52" s="60">
        <f t="shared" si="4"/>
        <v>3.9890000000000003</v>
      </c>
      <c r="F52" s="60">
        <f t="shared" si="4"/>
        <v>4.6500000000000004</v>
      </c>
      <c r="G52" s="60">
        <f t="shared" si="1"/>
        <v>4.6500000000000004</v>
      </c>
      <c r="H52" s="58">
        <f t="shared" si="2"/>
        <v>4</v>
      </c>
    </row>
    <row r="53" spans="1:9" ht="15" customHeight="1" x14ac:dyDescent="0.2">
      <c r="A53" s="61">
        <v>29</v>
      </c>
      <c r="B53" s="59">
        <f t="shared" si="3"/>
        <v>0.28000000000000008</v>
      </c>
      <c r="C53" s="60">
        <f t="shared" si="4"/>
        <v>3.72</v>
      </c>
      <c r="D53" s="60">
        <f t="shared" si="4"/>
        <v>2.8960000000000004</v>
      </c>
      <c r="E53" s="60">
        <f t="shared" si="4"/>
        <v>3.9960000000000004</v>
      </c>
      <c r="F53" s="60">
        <f t="shared" si="4"/>
        <v>4.6000000000000005</v>
      </c>
      <c r="G53" s="60">
        <f t="shared" si="1"/>
        <v>4.6000000000000005</v>
      </c>
      <c r="H53" s="58">
        <f t="shared" si="2"/>
        <v>4</v>
      </c>
    </row>
    <row r="54" spans="1:9" ht="15" customHeight="1" x14ac:dyDescent="0.2">
      <c r="A54" s="61">
        <v>30</v>
      </c>
      <c r="B54" s="59">
        <f t="shared" si="3"/>
        <v>0.29000000000000009</v>
      </c>
      <c r="C54" s="60">
        <f t="shared" si="4"/>
        <v>3.71</v>
      </c>
      <c r="D54" s="60">
        <f t="shared" si="4"/>
        <v>2.9280000000000004</v>
      </c>
      <c r="E54" s="60">
        <f t="shared" si="4"/>
        <v>4.0030000000000001</v>
      </c>
      <c r="F54" s="60">
        <f t="shared" si="4"/>
        <v>4.55</v>
      </c>
      <c r="G54" s="60">
        <f t="shared" si="1"/>
        <v>4.55</v>
      </c>
      <c r="H54" s="58">
        <f t="shared" si="2"/>
        <v>4</v>
      </c>
    </row>
    <row r="55" spans="1:9" ht="15" customHeight="1" x14ac:dyDescent="0.2">
      <c r="A55" s="61">
        <v>31</v>
      </c>
      <c r="B55" s="59">
        <f t="shared" si="3"/>
        <v>0.3000000000000001</v>
      </c>
      <c r="C55" s="60">
        <f t="shared" si="4"/>
        <v>3.7</v>
      </c>
      <c r="D55" s="60">
        <f t="shared" si="4"/>
        <v>2.9600000000000004</v>
      </c>
      <c r="E55" s="60">
        <f t="shared" si="4"/>
        <v>4.01</v>
      </c>
      <c r="F55" s="60">
        <f t="shared" si="4"/>
        <v>4.4999999999999991</v>
      </c>
      <c r="G55" s="60">
        <f t="shared" si="1"/>
        <v>4.4999999999999991</v>
      </c>
      <c r="H55" s="58">
        <f t="shared" si="2"/>
        <v>4</v>
      </c>
    </row>
    <row r="56" spans="1:9" ht="15" customHeight="1" x14ac:dyDescent="0.2">
      <c r="A56" s="61">
        <v>32</v>
      </c>
      <c r="B56" s="59">
        <f t="shared" si="3"/>
        <v>0.31000000000000011</v>
      </c>
      <c r="C56" s="60">
        <f t="shared" si="4"/>
        <v>3.6900000000000004</v>
      </c>
      <c r="D56" s="60">
        <f t="shared" si="4"/>
        <v>2.9920000000000004</v>
      </c>
      <c r="E56" s="60">
        <f t="shared" si="4"/>
        <v>4.0170000000000003</v>
      </c>
      <c r="F56" s="60">
        <f t="shared" si="4"/>
        <v>4.45</v>
      </c>
      <c r="G56" s="60">
        <f t="shared" si="1"/>
        <v>4.45</v>
      </c>
      <c r="H56" s="58">
        <f t="shared" si="2"/>
        <v>4</v>
      </c>
    </row>
    <row r="57" spans="1:9" ht="15" customHeight="1" x14ac:dyDescent="0.2">
      <c r="A57" s="61">
        <v>33</v>
      </c>
      <c r="B57" s="59">
        <f t="shared" si="3"/>
        <v>0.32000000000000012</v>
      </c>
      <c r="C57" s="60">
        <f t="shared" si="4"/>
        <v>3.68</v>
      </c>
      <c r="D57" s="60">
        <f t="shared" si="4"/>
        <v>3.0240000000000005</v>
      </c>
      <c r="E57" s="60">
        <f t="shared" si="4"/>
        <v>4.024</v>
      </c>
      <c r="F57" s="60">
        <f t="shared" si="4"/>
        <v>4.4000000000000004</v>
      </c>
      <c r="G57" s="60">
        <f t="shared" ref="G57:G88" si="5">MAX(C57:F57)</f>
        <v>4.4000000000000004</v>
      </c>
      <c r="H57" s="58">
        <f t="shared" ref="H57:H88" si="6">MATCH(G57,C57:F57,0)</f>
        <v>4</v>
      </c>
    </row>
    <row r="58" spans="1:9" ht="15" customHeight="1" x14ac:dyDescent="0.2">
      <c r="A58" s="61">
        <v>34</v>
      </c>
      <c r="B58" s="59">
        <f t="shared" ref="B58:B89" si="7">B57+1/G$21</f>
        <v>0.33000000000000013</v>
      </c>
      <c r="C58" s="60">
        <f t="shared" si="4"/>
        <v>3.67</v>
      </c>
      <c r="D58" s="60">
        <f t="shared" si="4"/>
        <v>3.0560000000000005</v>
      </c>
      <c r="E58" s="60">
        <f t="shared" si="4"/>
        <v>4.0310000000000006</v>
      </c>
      <c r="F58" s="60">
        <f t="shared" si="4"/>
        <v>4.3499999999999996</v>
      </c>
      <c r="G58" s="60">
        <f t="shared" si="5"/>
        <v>4.3499999999999996</v>
      </c>
      <c r="H58" s="58">
        <f t="shared" si="6"/>
        <v>4</v>
      </c>
    </row>
    <row r="59" spans="1:9" ht="15" customHeight="1" x14ac:dyDescent="0.2">
      <c r="A59" s="61">
        <v>35</v>
      </c>
      <c r="B59" s="59">
        <f t="shared" si="7"/>
        <v>0.34000000000000014</v>
      </c>
      <c r="C59" s="60">
        <f t="shared" si="4"/>
        <v>3.66</v>
      </c>
      <c r="D59" s="60">
        <f t="shared" si="4"/>
        <v>3.0880000000000005</v>
      </c>
      <c r="E59" s="60">
        <f t="shared" si="4"/>
        <v>4.0380000000000003</v>
      </c>
      <c r="F59" s="60">
        <f t="shared" si="4"/>
        <v>4.3</v>
      </c>
      <c r="G59" s="60">
        <f t="shared" si="5"/>
        <v>4.3</v>
      </c>
      <c r="H59" s="58">
        <f t="shared" si="6"/>
        <v>4</v>
      </c>
    </row>
    <row r="60" spans="1:9" ht="15" customHeight="1" x14ac:dyDescent="0.2">
      <c r="A60" s="61">
        <v>36</v>
      </c>
      <c r="B60" s="59">
        <f t="shared" si="7"/>
        <v>0.35000000000000014</v>
      </c>
      <c r="C60" s="60">
        <f t="shared" si="4"/>
        <v>3.6500000000000004</v>
      </c>
      <c r="D60" s="60">
        <f t="shared" si="4"/>
        <v>3.1200000000000006</v>
      </c>
      <c r="E60" s="60">
        <f t="shared" si="4"/>
        <v>4.0449999999999999</v>
      </c>
      <c r="F60" s="60">
        <f t="shared" si="4"/>
        <v>4.25</v>
      </c>
      <c r="G60" s="60">
        <f t="shared" si="5"/>
        <v>4.25</v>
      </c>
      <c r="H60" s="58">
        <f t="shared" si="6"/>
        <v>4</v>
      </c>
    </row>
    <row r="61" spans="1:9" ht="15" customHeight="1" x14ac:dyDescent="0.2">
      <c r="A61" s="61">
        <v>37</v>
      </c>
      <c r="B61" s="59">
        <f t="shared" si="7"/>
        <v>0.36000000000000015</v>
      </c>
      <c r="C61" s="60">
        <f t="shared" si="4"/>
        <v>3.64</v>
      </c>
      <c r="D61" s="60">
        <f t="shared" si="4"/>
        <v>3.1520000000000006</v>
      </c>
      <c r="E61" s="60">
        <f t="shared" si="4"/>
        <v>4.0520000000000005</v>
      </c>
      <c r="F61" s="60">
        <f t="shared" si="4"/>
        <v>4.1999999999999993</v>
      </c>
      <c r="G61" s="60">
        <f t="shared" si="5"/>
        <v>4.1999999999999993</v>
      </c>
      <c r="H61" s="58">
        <f t="shared" si="6"/>
        <v>4</v>
      </c>
    </row>
    <row r="62" spans="1:9" ht="15" customHeight="1" x14ac:dyDescent="0.2">
      <c r="A62" s="61">
        <v>38</v>
      </c>
      <c r="B62" s="59">
        <f t="shared" si="7"/>
        <v>0.37000000000000016</v>
      </c>
      <c r="C62" s="60">
        <f t="shared" si="4"/>
        <v>3.63</v>
      </c>
      <c r="D62" s="60">
        <f t="shared" si="4"/>
        <v>3.1840000000000006</v>
      </c>
      <c r="E62" s="60">
        <f t="shared" si="4"/>
        <v>4.0590000000000002</v>
      </c>
      <c r="F62" s="60">
        <f t="shared" si="4"/>
        <v>4.1499999999999995</v>
      </c>
      <c r="G62" s="60">
        <f t="shared" si="5"/>
        <v>4.1499999999999995</v>
      </c>
      <c r="H62" s="58">
        <f t="shared" si="6"/>
        <v>4</v>
      </c>
    </row>
    <row r="63" spans="1:9" ht="15" customHeight="1" x14ac:dyDescent="0.2">
      <c r="A63" s="61">
        <v>39</v>
      </c>
      <c r="B63" s="59">
        <f t="shared" si="7"/>
        <v>0.38000000000000017</v>
      </c>
      <c r="C63" s="60">
        <f t="shared" si="4"/>
        <v>3.62</v>
      </c>
      <c r="D63" s="60">
        <f t="shared" si="4"/>
        <v>3.2160000000000006</v>
      </c>
      <c r="E63" s="60">
        <f t="shared" si="4"/>
        <v>4.0660000000000007</v>
      </c>
      <c r="F63" s="60">
        <f t="shared" si="4"/>
        <v>4.0999999999999996</v>
      </c>
      <c r="G63" s="60">
        <f t="shared" si="5"/>
        <v>4.0999999999999996</v>
      </c>
      <c r="H63" s="58">
        <f t="shared" si="6"/>
        <v>4</v>
      </c>
      <c r="I63" s="28"/>
    </row>
    <row r="64" spans="1:9" ht="15" customHeight="1" x14ac:dyDescent="0.2">
      <c r="A64" s="61">
        <v>40</v>
      </c>
      <c r="B64" s="59">
        <f t="shared" si="7"/>
        <v>0.39000000000000018</v>
      </c>
      <c r="C64" s="60">
        <f t="shared" si="4"/>
        <v>3.6100000000000003</v>
      </c>
      <c r="D64" s="60">
        <f t="shared" si="4"/>
        <v>3.2480000000000007</v>
      </c>
      <c r="E64" s="60">
        <f t="shared" si="4"/>
        <v>4.0730000000000004</v>
      </c>
      <c r="F64" s="60">
        <f t="shared" si="4"/>
        <v>4.05</v>
      </c>
      <c r="G64" s="60">
        <f t="shared" si="5"/>
        <v>4.0730000000000004</v>
      </c>
      <c r="H64" s="58">
        <f t="shared" si="6"/>
        <v>3</v>
      </c>
      <c r="I64" s="28"/>
    </row>
    <row r="65" spans="1:9" ht="15" customHeight="1" x14ac:dyDescent="0.2">
      <c r="A65" s="61">
        <v>41</v>
      </c>
      <c r="B65" s="59">
        <f t="shared" si="7"/>
        <v>0.40000000000000019</v>
      </c>
      <c r="C65" s="60">
        <f t="shared" ref="C65:F84" si="8">$B65*D$4+(1-$B65)*D$5</f>
        <v>3.6</v>
      </c>
      <c r="D65" s="60">
        <f t="shared" si="8"/>
        <v>3.2800000000000007</v>
      </c>
      <c r="E65" s="60">
        <f t="shared" si="8"/>
        <v>4.08</v>
      </c>
      <c r="F65" s="60">
        <f t="shared" si="8"/>
        <v>3.9999999999999996</v>
      </c>
      <c r="G65" s="60">
        <f t="shared" si="5"/>
        <v>4.08</v>
      </c>
      <c r="H65" s="58">
        <f t="shared" si="6"/>
        <v>3</v>
      </c>
      <c r="I65" s="28"/>
    </row>
    <row r="66" spans="1:9" ht="15" customHeight="1" x14ac:dyDescent="0.2">
      <c r="A66" s="61">
        <v>42</v>
      </c>
      <c r="B66" s="59">
        <f t="shared" si="7"/>
        <v>0.4100000000000002</v>
      </c>
      <c r="C66" s="60">
        <f t="shared" si="8"/>
        <v>3.59</v>
      </c>
      <c r="D66" s="60">
        <f t="shared" si="8"/>
        <v>3.3120000000000007</v>
      </c>
      <c r="E66" s="60">
        <f t="shared" si="8"/>
        <v>4.0870000000000006</v>
      </c>
      <c r="F66" s="60">
        <f t="shared" si="8"/>
        <v>3.9499999999999993</v>
      </c>
      <c r="G66" s="60">
        <f t="shared" si="5"/>
        <v>4.0870000000000006</v>
      </c>
      <c r="H66" s="58">
        <f t="shared" si="6"/>
        <v>3</v>
      </c>
      <c r="I66" s="28"/>
    </row>
    <row r="67" spans="1:9" ht="15" customHeight="1" x14ac:dyDescent="0.2">
      <c r="A67" s="61">
        <v>43</v>
      </c>
      <c r="B67" s="59">
        <f t="shared" si="7"/>
        <v>0.42000000000000021</v>
      </c>
      <c r="C67" s="60">
        <f t="shared" si="8"/>
        <v>3.58</v>
      </c>
      <c r="D67" s="60">
        <f t="shared" si="8"/>
        <v>3.3440000000000007</v>
      </c>
      <c r="E67" s="60">
        <f t="shared" si="8"/>
        <v>4.0940000000000003</v>
      </c>
      <c r="F67" s="60">
        <f t="shared" si="8"/>
        <v>3.8999999999999995</v>
      </c>
      <c r="G67" s="60">
        <f t="shared" si="5"/>
        <v>4.0940000000000003</v>
      </c>
      <c r="H67" s="58">
        <f t="shared" si="6"/>
        <v>3</v>
      </c>
      <c r="I67" s="28"/>
    </row>
    <row r="68" spans="1:9" ht="15" customHeight="1" x14ac:dyDescent="0.2">
      <c r="A68" s="61">
        <v>44</v>
      </c>
      <c r="B68" s="59">
        <f t="shared" si="7"/>
        <v>0.43000000000000022</v>
      </c>
      <c r="C68" s="60">
        <f t="shared" si="8"/>
        <v>3.5700000000000003</v>
      </c>
      <c r="D68" s="60">
        <f t="shared" si="8"/>
        <v>3.3760000000000008</v>
      </c>
      <c r="E68" s="60">
        <f t="shared" si="8"/>
        <v>4.1010000000000009</v>
      </c>
      <c r="F68" s="60">
        <f t="shared" si="8"/>
        <v>3.8499999999999992</v>
      </c>
      <c r="G68" s="60">
        <f t="shared" si="5"/>
        <v>4.1010000000000009</v>
      </c>
      <c r="H68" s="58">
        <f t="shared" si="6"/>
        <v>3</v>
      </c>
      <c r="I68" s="28"/>
    </row>
    <row r="69" spans="1:9" ht="15" customHeight="1" x14ac:dyDescent="0.2">
      <c r="A69" s="61">
        <v>45</v>
      </c>
      <c r="B69" s="59">
        <f t="shared" si="7"/>
        <v>0.44000000000000022</v>
      </c>
      <c r="C69" s="60">
        <f t="shared" si="8"/>
        <v>3.56</v>
      </c>
      <c r="D69" s="60">
        <f t="shared" si="8"/>
        <v>3.4080000000000008</v>
      </c>
      <c r="E69" s="60">
        <f t="shared" si="8"/>
        <v>4.1080000000000005</v>
      </c>
      <c r="F69" s="60">
        <f t="shared" si="8"/>
        <v>3.7999999999999994</v>
      </c>
      <c r="G69" s="60">
        <f t="shared" si="5"/>
        <v>4.1080000000000005</v>
      </c>
      <c r="H69" s="58">
        <f t="shared" si="6"/>
        <v>3</v>
      </c>
      <c r="I69" s="28"/>
    </row>
    <row r="70" spans="1:9" ht="15" customHeight="1" x14ac:dyDescent="0.2">
      <c r="A70" s="61">
        <v>46</v>
      </c>
      <c r="B70" s="59">
        <f t="shared" si="7"/>
        <v>0.45000000000000023</v>
      </c>
      <c r="C70" s="60">
        <f t="shared" si="8"/>
        <v>3.55</v>
      </c>
      <c r="D70" s="60">
        <f t="shared" si="8"/>
        <v>3.4400000000000008</v>
      </c>
      <c r="E70" s="60">
        <f t="shared" si="8"/>
        <v>4.1150000000000002</v>
      </c>
      <c r="F70" s="60">
        <f t="shared" si="8"/>
        <v>3.7499999999999991</v>
      </c>
      <c r="G70" s="60">
        <f t="shared" si="5"/>
        <v>4.1150000000000002</v>
      </c>
      <c r="H70" s="58">
        <f t="shared" si="6"/>
        <v>3</v>
      </c>
      <c r="I70" s="28"/>
    </row>
    <row r="71" spans="1:9" ht="15" customHeight="1" x14ac:dyDescent="0.2">
      <c r="A71" s="61">
        <v>47</v>
      </c>
      <c r="B71" s="59">
        <f t="shared" si="7"/>
        <v>0.46000000000000024</v>
      </c>
      <c r="C71" s="60">
        <f t="shared" si="8"/>
        <v>3.54</v>
      </c>
      <c r="D71" s="60">
        <f t="shared" si="8"/>
        <v>3.4720000000000009</v>
      </c>
      <c r="E71" s="60">
        <f t="shared" si="8"/>
        <v>4.1219999999999999</v>
      </c>
      <c r="F71" s="60">
        <f t="shared" si="8"/>
        <v>3.6999999999999993</v>
      </c>
      <c r="G71" s="60">
        <f t="shared" si="5"/>
        <v>4.1219999999999999</v>
      </c>
      <c r="H71" s="58">
        <f t="shared" si="6"/>
        <v>3</v>
      </c>
      <c r="I71" s="28"/>
    </row>
    <row r="72" spans="1:9" ht="15" customHeight="1" x14ac:dyDescent="0.2">
      <c r="A72" s="61">
        <v>48</v>
      </c>
      <c r="B72" s="59">
        <f t="shared" si="7"/>
        <v>0.47000000000000025</v>
      </c>
      <c r="C72" s="60">
        <f t="shared" si="8"/>
        <v>3.5300000000000002</v>
      </c>
      <c r="D72" s="60">
        <f t="shared" si="8"/>
        <v>3.5040000000000009</v>
      </c>
      <c r="E72" s="60">
        <f t="shared" si="8"/>
        <v>4.1290000000000004</v>
      </c>
      <c r="F72" s="60">
        <f t="shared" si="8"/>
        <v>3.649999999999999</v>
      </c>
      <c r="G72" s="60">
        <f t="shared" si="5"/>
        <v>4.1290000000000004</v>
      </c>
      <c r="H72" s="58">
        <f t="shared" si="6"/>
        <v>3</v>
      </c>
      <c r="I72" s="28"/>
    </row>
    <row r="73" spans="1:9" ht="15" customHeight="1" x14ac:dyDescent="0.2">
      <c r="A73" s="61">
        <v>49</v>
      </c>
      <c r="B73" s="59">
        <f t="shared" si="7"/>
        <v>0.48000000000000026</v>
      </c>
      <c r="C73" s="60">
        <f t="shared" si="8"/>
        <v>3.52</v>
      </c>
      <c r="D73" s="60">
        <f t="shared" si="8"/>
        <v>3.5360000000000009</v>
      </c>
      <c r="E73" s="60">
        <f t="shared" si="8"/>
        <v>4.1360000000000001</v>
      </c>
      <c r="F73" s="60">
        <f t="shared" si="8"/>
        <v>3.5999999999999992</v>
      </c>
      <c r="G73" s="60">
        <f t="shared" si="5"/>
        <v>4.1360000000000001</v>
      </c>
      <c r="H73" s="58">
        <f t="shared" si="6"/>
        <v>3</v>
      </c>
      <c r="I73" s="28"/>
    </row>
    <row r="74" spans="1:9" ht="15" customHeight="1" x14ac:dyDescent="0.2">
      <c r="A74" s="61">
        <v>50</v>
      </c>
      <c r="B74" s="59">
        <f t="shared" si="7"/>
        <v>0.49000000000000027</v>
      </c>
      <c r="C74" s="60">
        <f t="shared" si="8"/>
        <v>3.51</v>
      </c>
      <c r="D74" s="60">
        <f t="shared" si="8"/>
        <v>3.5680000000000009</v>
      </c>
      <c r="E74" s="60">
        <f t="shared" si="8"/>
        <v>4.1430000000000007</v>
      </c>
      <c r="F74" s="60">
        <f t="shared" si="8"/>
        <v>3.5499999999999989</v>
      </c>
      <c r="G74" s="60">
        <f t="shared" si="5"/>
        <v>4.1430000000000007</v>
      </c>
      <c r="H74" s="58">
        <f t="shared" si="6"/>
        <v>3</v>
      </c>
      <c r="I74" s="28"/>
    </row>
    <row r="75" spans="1:9" ht="15" customHeight="1" x14ac:dyDescent="0.2">
      <c r="A75" s="61">
        <v>51</v>
      </c>
      <c r="B75" s="59">
        <f t="shared" si="7"/>
        <v>0.50000000000000022</v>
      </c>
      <c r="C75" s="60">
        <f t="shared" si="8"/>
        <v>3.5</v>
      </c>
      <c r="D75" s="60">
        <f t="shared" si="8"/>
        <v>3.600000000000001</v>
      </c>
      <c r="E75" s="60">
        <f t="shared" si="8"/>
        <v>4.1500000000000004</v>
      </c>
      <c r="F75" s="60">
        <f t="shared" si="8"/>
        <v>3.4999999999999991</v>
      </c>
      <c r="G75" s="60">
        <f t="shared" si="5"/>
        <v>4.1500000000000004</v>
      </c>
      <c r="H75" s="58">
        <f t="shared" si="6"/>
        <v>3</v>
      </c>
      <c r="I75" s="28"/>
    </row>
    <row r="76" spans="1:9" ht="15" customHeight="1" x14ac:dyDescent="0.2">
      <c r="A76" s="61">
        <v>52</v>
      </c>
      <c r="B76" s="59">
        <f t="shared" si="7"/>
        <v>0.51000000000000023</v>
      </c>
      <c r="C76" s="60">
        <f t="shared" si="8"/>
        <v>3.4899999999999998</v>
      </c>
      <c r="D76" s="60">
        <f t="shared" si="8"/>
        <v>3.632000000000001</v>
      </c>
      <c r="E76" s="60">
        <f t="shared" si="8"/>
        <v>4.157</v>
      </c>
      <c r="F76" s="60">
        <f t="shared" si="8"/>
        <v>3.4499999999999988</v>
      </c>
      <c r="G76" s="60">
        <f t="shared" si="5"/>
        <v>4.157</v>
      </c>
      <c r="H76" s="58">
        <f t="shared" si="6"/>
        <v>3</v>
      </c>
      <c r="I76" s="28"/>
    </row>
    <row r="77" spans="1:9" ht="15" customHeight="1" x14ac:dyDescent="0.2">
      <c r="A77" s="61">
        <v>53</v>
      </c>
      <c r="B77" s="59">
        <f t="shared" si="7"/>
        <v>0.52000000000000024</v>
      </c>
      <c r="C77" s="60">
        <f t="shared" si="8"/>
        <v>3.4799999999999995</v>
      </c>
      <c r="D77" s="60">
        <f t="shared" si="8"/>
        <v>3.664000000000001</v>
      </c>
      <c r="E77" s="60">
        <f t="shared" si="8"/>
        <v>4.1639999999999997</v>
      </c>
      <c r="F77" s="60">
        <f t="shared" si="8"/>
        <v>3.3999999999999986</v>
      </c>
      <c r="G77" s="60">
        <f t="shared" si="5"/>
        <v>4.1639999999999997</v>
      </c>
      <c r="H77" s="58">
        <f t="shared" si="6"/>
        <v>3</v>
      </c>
      <c r="I77" s="28"/>
    </row>
    <row r="78" spans="1:9" ht="15" customHeight="1" x14ac:dyDescent="0.2">
      <c r="A78" s="61">
        <v>54</v>
      </c>
      <c r="B78" s="59">
        <f t="shared" si="7"/>
        <v>0.53000000000000025</v>
      </c>
      <c r="C78" s="60">
        <f t="shared" si="8"/>
        <v>3.4699999999999998</v>
      </c>
      <c r="D78" s="60">
        <f t="shared" si="8"/>
        <v>3.6960000000000011</v>
      </c>
      <c r="E78" s="60">
        <f t="shared" si="8"/>
        <v>4.1710000000000003</v>
      </c>
      <c r="F78" s="60">
        <f t="shared" si="8"/>
        <v>3.3499999999999988</v>
      </c>
      <c r="G78" s="60">
        <f t="shared" si="5"/>
        <v>4.1710000000000003</v>
      </c>
      <c r="H78" s="58">
        <f t="shared" si="6"/>
        <v>3</v>
      </c>
      <c r="I78" s="28"/>
    </row>
    <row r="79" spans="1:9" ht="15" customHeight="1" x14ac:dyDescent="0.2">
      <c r="A79" s="61">
        <v>55</v>
      </c>
      <c r="B79" s="59">
        <f t="shared" si="7"/>
        <v>0.54000000000000026</v>
      </c>
      <c r="C79" s="60">
        <f t="shared" si="8"/>
        <v>3.46</v>
      </c>
      <c r="D79" s="60">
        <f t="shared" si="8"/>
        <v>3.7280000000000011</v>
      </c>
      <c r="E79" s="60">
        <f t="shared" si="8"/>
        <v>4.1779999999999999</v>
      </c>
      <c r="F79" s="60">
        <f t="shared" si="8"/>
        <v>3.2999999999999989</v>
      </c>
      <c r="G79" s="60">
        <f t="shared" si="5"/>
        <v>4.1779999999999999</v>
      </c>
      <c r="H79" s="58">
        <f t="shared" si="6"/>
        <v>3</v>
      </c>
      <c r="I79" s="28"/>
    </row>
    <row r="80" spans="1:9" ht="15" customHeight="1" x14ac:dyDescent="0.2">
      <c r="A80" s="61">
        <v>56</v>
      </c>
      <c r="B80" s="59">
        <f t="shared" si="7"/>
        <v>0.55000000000000027</v>
      </c>
      <c r="C80" s="60">
        <f t="shared" si="8"/>
        <v>3.4499999999999997</v>
      </c>
      <c r="D80" s="60">
        <f t="shared" si="8"/>
        <v>3.7600000000000011</v>
      </c>
      <c r="E80" s="60">
        <f t="shared" si="8"/>
        <v>4.1850000000000005</v>
      </c>
      <c r="F80" s="60">
        <f t="shared" si="8"/>
        <v>3.2499999999999987</v>
      </c>
      <c r="G80" s="60">
        <f t="shared" si="5"/>
        <v>4.1850000000000005</v>
      </c>
      <c r="H80" s="58">
        <f t="shared" si="6"/>
        <v>3</v>
      </c>
      <c r="I80" s="28"/>
    </row>
    <row r="81" spans="1:9" ht="15" customHeight="1" x14ac:dyDescent="0.2">
      <c r="A81" s="61">
        <v>57</v>
      </c>
      <c r="B81" s="59">
        <f t="shared" si="7"/>
        <v>0.56000000000000028</v>
      </c>
      <c r="C81" s="60">
        <f t="shared" si="8"/>
        <v>3.4399999999999995</v>
      </c>
      <c r="D81" s="60">
        <f t="shared" si="8"/>
        <v>3.7920000000000011</v>
      </c>
      <c r="E81" s="60">
        <f t="shared" si="8"/>
        <v>4.1920000000000002</v>
      </c>
      <c r="F81" s="60">
        <f t="shared" si="8"/>
        <v>3.1999999999999984</v>
      </c>
      <c r="G81" s="60">
        <f t="shared" si="5"/>
        <v>4.1920000000000002</v>
      </c>
      <c r="H81" s="58">
        <f t="shared" si="6"/>
        <v>3</v>
      </c>
      <c r="I81" s="28"/>
    </row>
    <row r="82" spans="1:9" ht="15" customHeight="1" x14ac:dyDescent="0.2">
      <c r="A82" s="61">
        <v>58</v>
      </c>
      <c r="B82" s="59">
        <f t="shared" si="7"/>
        <v>0.57000000000000028</v>
      </c>
      <c r="C82" s="60">
        <f t="shared" si="8"/>
        <v>3.4299999999999997</v>
      </c>
      <c r="D82" s="60">
        <f t="shared" si="8"/>
        <v>3.8240000000000012</v>
      </c>
      <c r="E82" s="60">
        <f t="shared" si="8"/>
        <v>4.1989999999999998</v>
      </c>
      <c r="F82" s="60">
        <f t="shared" si="8"/>
        <v>3.1499999999999986</v>
      </c>
      <c r="G82" s="60">
        <f t="shared" si="5"/>
        <v>4.1989999999999998</v>
      </c>
      <c r="H82" s="58">
        <f t="shared" si="6"/>
        <v>3</v>
      </c>
      <c r="I82" s="28"/>
    </row>
    <row r="83" spans="1:9" ht="15" customHeight="1" x14ac:dyDescent="0.2">
      <c r="A83" s="61">
        <v>59</v>
      </c>
      <c r="B83" s="59">
        <f t="shared" si="7"/>
        <v>0.58000000000000029</v>
      </c>
      <c r="C83" s="60">
        <f t="shared" si="8"/>
        <v>3.42</v>
      </c>
      <c r="D83" s="60">
        <f t="shared" si="8"/>
        <v>3.8560000000000012</v>
      </c>
      <c r="E83" s="60">
        <f t="shared" si="8"/>
        <v>4.2059999999999995</v>
      </c>
      <c r="F83" s="60">
        <f t="shared" si="8"/>
        <v>3.0999999999999988</v>
      </c>
      <c r="G83" s="60">
        <f t="shared" si="5"/>
        <v>4.2059999999999995</v>
      </c>
      <c r="H83" s="58">
        <f t="shared" si="6"/>
        <v>3</v>
      </c>
      <c r="I83" s="28"/>
    </row>
    <row r="84" spans="1:9" ht="15" customHeight="1" x14ac:dyDescent="0.2">
      <c r="A84" s="61">
        <v>60</v>
      </c>
      <c r="B84" s="59">
        <f t="shared" si="7"/>
        <v>0.5900000000000003</v>
      </c>
      <c r="C84" s="60">
        <f t="shared" si="8"/>
        <v>3.4099999999999997</v>
      </c>
      <c r="D84" s="60">
        <f t="shared" si="8"/>
        <v>3.8880000000000012</v>
      </c>
      <c r="E84" s="60">
        <f t="shared" si="8"/>
        <v>4.2130000000000001</v>
      </c>
      <c r="F84" s="60">
        <f t="shared" si="8"/>
        <v>3.0499999999999985</v>
      </c>
      <c r="G84" s="60">
        <f t="shared" si="5"/>
        <v>4.2130000000000001</v>
      </c>
      <c r="H84" s="58">
        <f t="shared" si="6"/>
        <v>3</v>
      </c>
      <c r="I84" s="28"/>
    </row>
    <row r="85" spans="1:9" ht="15" customHeight="1" x14ac:dyDescent="0.2">
      <c r="A85" s="61">
        <v>61</v>
      </c>
      <c r="B85" s="59">
        <f t="shared" si="7"/>
        <v>0.60000000000000031</v>
      </c>
      <c r="C85" s="60">
        <f t="shared" ref="C85:F104" si="9">$B85*D$4+(1-$B85)*D$5</f>
        <v>3.3999999999999995</v>
      </c>
      <c r="D85" s="60">
        <f t="shared" si="9"/>
        <v>3.9200000000000013</v>
      </c>
      <c r="E85" s="60">
        <f t="shared" si="9"/>
        <v>4.2200000000000006</v>
      </c>
      <c r="F85" s="60">
        <f t="shared" si="9"/>
        <v>2.9999999999999982</v>
      </c>
      <c r="G85" s="60">
        <f t="shared" si="5"/>
        <v>4.2200000000000006</v>
      </c>
      <c r="H85" s="58">
        <f t="shared" si="6"/>
        <v>3</v>
      </c>
      <c r="I85" s="28"/>
    </row>
    <row r="86" spans="1:9" ht="15" customHeight="1" x14ac:dyDescent="0.2">
      <c r="A86" s="61">
        <v>62</v>
      </c>
      <c r="B86" s="59">
        <f t="shared" si="7"/>
        <v>0.61000000000000032</v>
      </c>
      <c r="C86" s="60">
        <f t="shared" si="9"/>
        <v>3.3899999999999997</v>
      </c>
      <c r="D86" s="60">
        <f t="shared" si="9"/>
        <v>3.9520000000000013</v>
      </c>
      <c r="E86" s="60">
        <f t="shared" si="9"/>
        <v>4.2270000000000003</v>
      </c>
      <c r="F86" s="60">
        <f t="shared" si="9"/>
        <v>2.9499999999999984</v>
      </c>
      <c r="G86" s="60">
        <f t="shared" si="5"/>
        <v>4.2270000000000003</v>
      </c>
      <c r="H86" s="58">
        <f t="shared" si="6"/>
        <v>3</v>
      </c>
      <c r="I86" s="28"/>
    </row>
    <row r="87" spans="1:9" ht="15" customHeight="1" x14ac:dyDescent="0.2">
      <c r="A87" s="61">
        <v>63</v>
      </c>
      <c r="B87" s="59">
        <f t="shared" si="7"/>
        <v>0.62000000000000033</v>
      </c>
      <c r="C87" s="60">
        <f t="shared" si="9"/>
        <v>3.38</v>
      </c>
      <c r="D87" s="60">
        <f t="shared" si="9"/>
        <v>3.9840000000000013</v>
      </c>
      <c r="E87" s="60">
        <f t="shared" si="9"/>
        <v>4.234</v>
      </c>
      <c r="F87" s="60">
        <f t="shared" si="9"/>
        <v>2.8999999999999986</v>
      </c>
      <c r="G87" s="60">
        <f t="shared" si="5"/>
        <v>4.234</v>
      </c>
      <c r="H87" s="58">
        <f t="shared" si="6"/>
        <v>3</v>
      </c>
      <c r="I87" s="28"/>
    </row>
    <row r="88" spans="1:9" ht="15" customHeight="1" x14ac:dyDescent="0.2">
      <c r="A88" s="61">
        <v>64</v>
      </c>
      <c r="B88" s="59">
        <f t="shared" si="7"/>
        <v>0.63000000000000034</v>
      </c>
      <c r="C88" s="60">
        <f t="shared" si="9"/>
        <v>3.3699999999999997</v>
      </c>
      <c r="D88" s="60">
        <f t="shared" si="9"/>
        <v>4.0160000000000018</v>
      </c>
      <c r="E88" s="60">
        <f t="shared" si="9"/>
        <v>4.2410000000000005</v>
      </c>
      <c r="F88" s="60">
        <f t="shared" si="9"/>
        <v>2.8499999999999983</v>
      </c>
      <c r="G88" s="60">
        <f t="shared" si="5"/>
        <v>4.2410000000000005</v>
      </c>
      <c r="H88" s="58">
        <f t="shared" si="6"/>
        <v>3</v>
      </c>
      <c r="I88" s="28"/>
    </row>
    <row r="89" spans="1:9" ht="15" customHeight="1" x14ac:dyDescent="0.2">
      <c r="A89" s="61">
        <v>65</v>
      </c>
      <c r="B89" s="59">
        <f t="shared" si="7"/>
        <v>0.64000000000000035</v>
      </c>
      <c r="C89" s="60">
        <f t="shared" si="9"/>
        <v>3.3599999999999994</v>
      </c>
      <c r="D89" s="60">
        <f t="shared" si="9"/>
        <v>4.0480000000000018</v>
      </c>
      <c r="E89" s="60">
        <f t="shared" si="9"/>
        <v>4.2480000000000002</v>
      </c>
      <c r="F89" s="60">
        <f t="shared" si="9"/>
        <v>2.799999999999998</v>
      </c>
      <c r="G89" s="60">
        <f t="shared" ref="G89:G120" si="10">MAX(C89:F89)</f>
        <v>4.2480000000000002</v>
      </c>
      <c r="H89" s="58">
        <f t="shared" ref="H89:H120" si="11">MATCH(G89,C89:F89,0)</f>
        <v>3</v>
      </c>
      <c r="I89" s="28"/>
    </row>
    <row r="90" spans="1:9" ht="15" customHeight="1" x14ac:dyDescent="0.2">
      <c r="A90" s="61">
        <v>66</v>
      </c>
      <c r="B90" s="59">
        <f t="shared" ref="B90:B125" si="12">B89+1/G$21</f>
        <v>0.65000000000000036</v>
      </c>
      <c r="C90" s="60">
        <f t="shared" si="9"/>
        <v>3.3499999999999996</v>
      </c>
      <c r="D90" s="60">
        <f t="shared" si="9"/>
        <v>4.0800000000000018</v>
      </c>
      <c r="E90" s="60">
        <f t="shared" si="9"/>
        <v>4.2549999999999999</v>
      </c>
      <c r="F90" s="60">
        <f t="shared" si="9"/>
        <v>2.7499999999999982</v>
      </c>
      <c r="G90" s="60">
        <f t="shared" si="10"/>
        <v>4.2549999999999999</v>
      </c>
      <c r="H90" s="58">
        <f t="shared" si="11"/>
        <v>3</v>
      </c>
      <c r="I90" s="28"/>
    </row>
    <row r="91" spans="1:9" ht="15" customHeight="1" x14ac:dyDescent="0.2">
      <c r="A91" s="61">
        <v>67</v>
      </c>
      <c r="B91" s="59">
        <f t="shared" si="12"/>
        <v>0.66000000000000036</v>
      </c>
      <c r="C91" s="60">
        <f t="shared" si="9"/>
        <v>3.34</v>
      </c>
      <c r="D91" s="60">
        <f t="shared" si="9"/>
        <v>4.1120000000000019</v>
      </c>
      <c r="E91" s="60">
        <f t="shared" si="9"/>
        <v>4.2620000000000005</v>
      </c>
      <c r="F91" s="60">
        <f t="shared" si="9"/>
        <v>2.6999999999999984</v>
      </c>
      <c r="G91" s="60">
        <f t="shared" si="10"/>
        <v>4.2620000000000005</v>
      </c>
      <c r="H91" s="58">
        <f t="shared" si="11"/>
        <v>3</v>
      </c>
      <c r="I91" s="28"/>
    </row>
    <row r="92" spans="1:9" ht="15" customHeight="1" x14ac:dyDescent="0.2">
      <c r="A92" s="61">
        <v>68</v>
      </c>
      <c r="B92" s="59">
        <f t="shared" si="12"/>
        <v>0.67000000000000037</v>
      </c>
      <c r="C92" s="60">
        <f t="shared" si="9"/>
        <v>3.3299999999999996</v>
      </c>
      <c r="D92" s="60">
        <f t="shared" si="9"/>
        <v>4.1440000000000019</v>
      </c>
      <c r="E92" s="60">
        <f t="shared" si="9"/>
        <v>4.2690000000000001</v>
      </c>
      <c r="F92" s="60">
        <f t="shared" si="9"/>
        <v>2.6499999999999981</v>
      </c>
      <c r="G92" s="60">
        <f t="shared" si="10"/>
        <v>4.2690000000000001</v>
      </c>
      <c r="H92" s="58">
        <f t="shared" si="11"/>
        <v>3</v>
      </c>
      <c r="I92" s="28"/>
    </row>
    <row r="93" spans="1:9" ht="15" customHeight="1" x14ac:dyDescent="0.2">
      <c r="A93" s="61">
        <v>69</v>
      </c>
      <c r="B93" s="59">
        <f t="shared" si="12"/>
        <v>0.68000000000000038</v>
      </c>
      <c r="C93" s="60">
        <f t="shared" si="9"/>
        <v>3.3199999999999994</v>
      </c>
      <c r="D93" s="60">
        <f t="shared" si="9"/>
        <v>4.1760000000000019</v>
      </c>
      <c r="E93" s="60">
        <f t="shared" si="9"/>
        <v>4.2759999999999998</v>
      </c>
      <c r="F93" s="60">
        <f t="shared" si="9"/>
        <v>2.5999999999999979</v>
      </c>
      <c r="G93" s="60">
        <f t="shared" si="10"/>
        <v>4.2759999999999998</v>
      </c>
      <c r="H93" s="58">
        <f t="shared" si="11"/>
        <v>3</v>
      </c>
      <c r="I93" s="28"/>
    </row>
    <row r="94" spans="1:9" ht="15" customHeight="1" x14ac:dyDescent="0.2">
      <c r="A94" s="61">
        <v>70</v>
      </c>
      <c r="B94" s="59">
        <f t="shared" si="12"/>
        <v>0.69000000000000039</v>
      </c>
      <c r="C94" s="60">
        <f t="shared" si="9"/>
        <v>3.3099999999999996</v>
      </c>
      <c r="D94" s="60">
        <f t="shared" si="9"/>
        <v>4.208000000000002</v>
      </c>
      <c r="E94" s="60">
        <f t="shared" si="9"/>
        <v>4.2830000000000004</v>
      </c>
      <c r="F94" s="60">
        <f t="shared" si="9"/>
        <v>2.549999999999998</v>
      </c>
      <c r="G94" s="60">
        <f t="shared" si="10"/>
        <v>4.2830000000000004</v>
      </c>
      <c r="H94" s="58">
        <f t="shared" si="11"/>
        <v>3</v>
      </c>
      <c r="I94" s="28"/>
    </row>
    <row r="95" spans="1:9" ht="15" customHeight="1" x14ac:dyDescent="0.2">
      <c r="A95" s="61">
        <v>71</v>
      </c>
      <c r="B95" s="59">
        <f t="shared" si="12"/>
        <v>0.7000000000000004</v>
      </c>
      <c r="C95" s="60">
        <f t="shared" si="9"/>
        <v>3.3</v>
      </c>
      <c r="D95" s="60">
        <f t="shared" si="9"/>
        <v>4.240000000000002</v>
      </c>
      <c r="E95" s="60">
        <f t="shared" si="9"/>
        <v>4.29</v>
      </c>
      <c r="F95" s="60">
        <f t="shared" si="9"/>
        <v>2.4999999999999982</v>
      </c>
      <c r="G95" s="60">
        <f t="shared" si="10"/>
        <v>4.29</v>
      </c>
      <c r="H95" s="58">
        <f t="shared" si="11"/>
        <v>3</v>
      </c>
      <c r="I95" s="28"/>
    </row>
    <row r="96" spans="1:9" ht="15" customHeight="1" x14ac:dyDescent="0.2">
      <c r="A96" s="61">
        <v>72</v>
      </c>
      <c r="B96" s="59">
        <f t="shared" si="12"/>
        <v>0.71000000000000041</v>
      </c>
      <c r="C96" s="60">
        <f t="shared" si="9"/>
        <v>3.2899999999999996</v>
      </c>
      <c r="D96" s="60">
        <f t="shared" si="9"/>
        <v>4.272000000000002</v>
      </c>
      <c r="E96" s="60">
        <f t="shared" si="9"/>
        <v>4.2970000000000006</v>
      </c>
      <c r="F96" s="60">
        <f t="shared" si="9"/>
        <v>2.449999999999998</v>
      </c>
      <c r="G96" s="60">
        <f t="shared" si="10"/>
        <v>4.2970000000000006</v>
      </c>
      <c r="H96" s="58">
        <f t="shared" si="11"/>
        <v>3</v>
      </c>
      <c r="I96" s="28"/>
    </row>
    <row r="97" spans="1:9" ht="15" customHeight="1" x14ac:dyDescent="0.2">
      <c r="A97" s="61">
        <v>73</v>
      </c>
      <c r="B97" s="59">
        <f t="shared" si="12"/>
        <v>0.72000000000000042</v>
      </c>
      <c r="C97" s="60">
        <f t="shared" si="9"/>
        <v>3.2799999999999994</v>
      </c>
      <c r="D97" s="60">
        <f t="shared" si="9"/>
        <v>4.304000000000002</v>
      </c>
      <c r="E97" s="60">
        <f t="shared" si="9"/>
        <v>4.3040000000000003</v>
      </c>
      <c r="F97" s="60">
        <f t="shared" si="9"/>
        <v>2.3999999999999977</v>
      </c>
      <c r="G97" s="60">
        <f t="shared" si="10"/>
        <v>4.304000000000002</v>
      </c>
      <c r="H97" s="58">
        <f t="shared" si="11"/>
        <v>2</v>
      </c>
      <c r="I97" s="28"/>
    </row>
    <row r="98" spans="1:9" ht="15" customHeight="1" x14ac:dyDescent="0.2">
      <c r="A98" s="61">
        <v>74</v>
      </c>
      <c r="B98" s="59">
        <f t="shared" si="12"/>
        <v>0.73000000000000043</v>
      </c>
      <c r="C98" s="60">
        <f t="shared" si="9"/>
        <v>3.2699999999999996</v>
      </c>
      <c r="D98" s="60">
        <f t="shared" si="9"/>
        <v>4.3360000000000021</v>
      </c>
      <c r="E98" s="60">
        <f t="shared" si="9"/>
        <v>4.3109999999999999</v>
      </c>
      <c r="F98" s="60">
        <f t="shared" si="9"/>
        <v>2.3499999999999979</v>
      </c>
      <c r="G98" s="60">
        <f t="shared" si="10"/>
        <v>4.3360000000000021</v>
      </c>
      <c r="H98" s="58">
        <f t="shared" si="11"/>
        <v>2</v>
      </c>
      <c r="I98" s="28"/>
    </row>
    <row r="99" spans="1:9" ht="15" customHeight="1" x14ac:dyDescent="0.2">
      <c r="A99" s="61">
        <v>75</v>
      </c>
      <c r="B99" s="59">
        <f t="shared" si="12"/>
        <v>0.74000000000000044</v>
      </c>
      <c r="C99" s="60">
        <f t="shared" si="9"/>
        <v>3.26</v>
      </c>
      <c r="D99" s="60">
        <f t="shared" si="9"/>
        <v>4.3680000000000021</v>
      </c>
      <c r="E99" s="60">
        <f t="shared" si="9"/>
        <v>4.3180000000000005</v>
      </c>
      <c r="F99" s="60">
        <f t="shared" si="9"/>
        <v>2.299999999999998</v>
      </c>
      <c r="G99" s="60">
        <f t="shared" si="10"/>
        <v>4.3680000000000021</v>
      </c>
      <c r="H99" s="58">
        <f t="shared" si="11"/>
        <v>2</v>
      </c>
      <c r="I99" s="28"/>
    </row>
    <row r="100" spans="1:9" ht="15" customHeight="1" x14ac:dyDescent="0.2">
      <c r="A100" s="61">
        <v>76</v>
      </c>
      <c r="B100" s="59">
        <f t="shared" si="12"/>
        <v>0.75000000000000044</v>
      </c>
      <c r="C100" s="60">
        <f t="shared" si="9"/>
        <v>3.2499999999999996</v>
      </c>
      <c r="D100" s="60">
        <f t="shared" si="9"/>
        <v>4.4000000000000021</v>
      </c>
      <c r="E100" s="60">
        <f t="shared" si="9"/>
        <v>4.3250000000000002</v>
      </c>
      <c r="F100" s="60">
        <f t="shared" si="9"/>
        <v>2.2499999999999978</v>
      </c>
      <c r="G100" s="60">
        <f t="shared" si="10"/>
        <v>4.4000000000000021</v>
      </c>
      <c r="H100" s="58">
        <f t="shared" si="11"/>
        <v>2</v>
      </c>
      <c r="I100" s="28"/>
    </row>
    <row r="101" spans="1:9" ht="15" customHeight="1" x14ac:dyDescent="0.2">
      <c r="A101" s="61">
        <v>77</v>
      </c>
      <c r="B101" s="59">
        <f t="shared" si="12"/>
        <v>0.76000000000000045</v>
      </c>
      <c r="C101" s="60">
        <f t="shared" si="9"/>
        <v>3.2399999999999993</v>
      </c>
      <c r="D101" s="60">
        <f t="shared" si="9"/>
        <v>4.4320000000000022</v>
      </c>
      <c r="E101" s="60">
        <f t="shared" si="9"/>
        <v>4.3320000000000007</v>
      </c>
      <c r="F101" s="60">
        <f t="shared" si="9"/>
        <v>2.1999999999999975</v>
      </c>
      <c r="G101" s="60">
        <f t="shared" si="10"/>
        <v>4.4320000000000022</v>
      </c>
      <c r="H101" s="58">
        <f t="shared" si="11"/>
        <v>2</v>
      </c>
      <c r="I101" s="28"/>
    </row>
    <row r="102" spans="1:9" ht="15" customHeight="1" x14ac:dyDescent="0.2">
      <c r="A102" s="61">
        <v>78</v>
      </c>
      <c r="B102" s="59">
        <f t="shared" si="12"/>
        <v>0.77000000000000046</v>
      </c>
      <c r="C102" s="60">
        <f t="shared" si="9"/>
        <v>3.2299999999999995</v>
      </c>
      <c r="D102" s="60">
        <f t="shared" si="9"/>
        <v>4.4640000000000013</v>
      </c>
      <c r="E102" s="60">
        <f t="shared" si="9"/>
        <v>4.3390000000000004</v>
      </c>
      <c r="F102" s="60">
        <f t="shared" si="9"/>
        <v>2.1499999999999977</v>
      </c>
      <c r="G102" s="60">
        <f t="shared" si="10"/>
        <v>4.4640000000000013</v>
      </c>
      <c r="H102" s="58">
        <f t="shared" si="11"/>
        <v>2</v>
      </c>
      <c r="I102" s="28"/>
    </row>
    <row r="103" spans="1:9" ht="15" customHeight="1" x14ac:dyDescent="0.2">
      <c r="A103" s="61">
        <v>79</v>
      </c>
      <c r="B103" s="59">
        <f t="shared" si="12"/>
        <v>0.78000000000000047</v>
      </c>
      <c r="C103" s="60">
        <f t="shared" si="9"/>
        <v>3.2199999999999998</v>
      </c>
      <c r="D103" s="60">
        <f t="shared" si="9"/>
        <v>4.4960000000000022</v>
      </c>
      <c r="E103" s="60">
        <f t="shared" si="9"/>
        <v>4.3460000000000001</v>
      </c>
      <c r="F103" s="60">
        <f t="shared" si="9"/>
        <v>2.0999999999999979</v>
      </c>
      <c r="G103" s="60">
        <f t="shared" si="10"/>
        <v>4.4960000000000022</v>
      </c>
      <c r="H103" s="58">
        <f t="shared" si="11"/>
        <v>2</v>
      </c>
      <c r="I103" s="28"/>
    </row>
    <row r="104" spans="1:9" ht="15" customHeight="1" x14ac:dyDescent="0.2">
      <c r="A104" s="61">
        <v>80</v>
      </c>
      <c r="B104" s="59">
        <f t="shared" si="12"/>
        <v>0.79000000000000048</v>
      </c>
      <c r="C104" s="60">
        <f t="shared" si="9"/>
        <v>3.2099999999999995</v>
      </c>
      <c r="D104" s="60">
        <f t="shared" si="9"/>
        <v>4.5280000000000014</v>
      </c>
      <c r="E104" s="60">
        <f t="shared" si="9"/>
        <v>4.3530000000000006</v>
      </c>
      <c r="F104" s="60">
        <f t="shared" si="9"/>
        <v>2.0499999999999976</v>
      </c>
      <c r="G104" s="60">
        <f t="shared" si="10"/>
        <v>4.5280000000000014</v>
      </c>
      <c r="H104" s="58">
        <f t="shared" si="11"/>
        <v>2</v>
      </c>
      <c r="I104" s="28"/>
    </row>
    <row r="105" spans="1:9" ht="15" customHeight="1" x14ac:dyDescent="0.2">
      <c r="A105" s="61">
        <v>81</v>
      </c>
      <c r="B105" s="59">
        <f t="shared" si="12"/>
        <v>0.80000000000000049</v>
      </c>
      <c r="C105" s="60">
        <f t="shared" ref="C105:F124" si="13">$B105*D$4+(1-$B105)*D$5</f>
        <v>3.1999999999999993</v>
      </c>
      <c r="D105" s="60">
        <f t="shared" si="13"/>
        <v>4.5600000000000023</v>
      </c>
      <c r="E105" s="60">
        <f t="shared" si="13"/>
        <v>4.3600000000000003</v>
      </c>
      <c r="F105" s="60">
        <f t="shared" si="13"/>
        <v>1.9999999999999976</v>
      </c>
      <c r="G105" s="60">
        <f t="shared" si="10"/>
        <v>4.5600000000000023</v>
      </c>
      <c r="H105" s="58">
        <f t="shared" si="11"/>
        <v>2</v>
      </c>
      <c r="I105" s="28"/>
    </row>
    <row r="106" spans="1:9" ht="15" customHeight="1" x14ac:dyDescent="0.2">
      <c r="A106" s="61">
        <v>82</v>
      </c>
      <c r="B106" s="59">
        <f t="shared" si="12"/>
        <v>0.8100000000000005</v>
      </c>
      <c r="C106" s="60">
        <f t="shared" si="13"/>
        <v>3.1899999999999995</v>
      </c>
      <c r="D106" s="60">
        <f t="shared" si="13"/>
        <v>4.5920000000000014</v>
      </c>
      <c r="E106" s="60">
        <f t="shared" si="13"/>
        <v>4.367</v>
      </c>
      <c r="F106" s="60">
        <f t="shared" si="13"/>
        <v>1.9499999999999975</v>
      </c>
      <c r="G106" s="60">
        <f t="shared" si="10"/>
        <v>4.5920000000000014</v>
      </c>
      <c r="H106" s="58">
        <f t="shared" si="11"/>
        <v>2</v>
      </c>
      <c r="I106" s="28"/>
    </row>
    <row r="107" spans="1:9" ht="15" customHeight="1" x14ac:dyDescent="0.2">
      <c r="A107" s="61">
        <v>83</v>
      </c>
      <c r="B107" s="59">
        <f t="shared" si="12"/>
        <v>0.82000000000000051</v>
      </c>
      <c r="C107" s="60">
        <f t="shared" si="13"/>
        <v>3.1799999999999997</v>
      </c>
      <c r="D107" s="60">
        <f t="shared" si="13"/>
        <v>4.6240000000000023</v>
      </c>
      <c r="E107" s="60">
        <f t="shared" si="13"/>
        <v>4.3740000000000006</v>
      </c>
      <c r="F107" s="60">
        <f t="shared" si="13"/>
        <v>1.8999999999999975</v>
      </c>
      <c r="G107" s="60">
        <f t="shared" si="10"/>
        <v>4.6240000000000023</v>
      </c>
      <c r="H107" s="58">
        <f t="shared" si="11"/>
        <v>2</v>
      </c>
      <c r="I107" s="28"/>
    </row>
    <row r="108" spans="1:9" ht="15" customHeight="1" x14ac:dyDescent="0.2">
      <c r="A108" s="61">
        <v>84</v>
      </c>
      <c r="B108" s="59">
        <f t="shared" si="12"/>
        <v>0.83000000000000052</v>
      </c>
      <c r="C108" s="60">
        <f t="shared" si="13"/>
        <v>3.1699999999999995</v>
      </c>
      <c r="D108" s="60">
        <f t="shared" si="13"/>
        <v>4.6560000000000015</v>
      </c>
      <c r="E108" s="60">
        <f t="shared" si="13"/>
        <v>4.3810000000000002</v>
      </c>
      <c r="F108" s="60">
        <f t="shared" si="13"/>
        <v>1.8499999999999974</v>
      </c>
      <c r="G108" s="60">
        <f t="shared" si="10"/>
        <v>4.6560000000000015</v>
      </c>
      <c r="H108" s="58">
        <f t="shared" si="11"/>
        <v>2</v>
      </c>
      <c r="I108" s="28"/>
    </row>
    <row r="109" spans="1:9" ht="15" customHeight="1" x14ac:dyDescent="0.2">
      <c r="A109" s="61">
        <v>85</v>
      </c>
      <c r="B109" s="59">
        <f t="shared" si="12"/>
        <v>0.84000000000000052</v>
      </c>
      <c r="C109" s="60">
        <f t="shared" si="13"/>
        <v>3.1599999999999993</v>
      </c>
      <c r="D109" s="60">
        <f t="shared" si="13"/>
        <v>4.6880000000000024</v>
      </c>
      <c r="E109" s="60">
        <f t="shared" si="13"/>
        <v>4.3880000000000008</v>
      </c>
      <c r="F109" s="60">
        <f t="shared" si="13"/>
        <v>1.7999999999999974</v>
      </c>
      <c r="G109" s="60">
        <f t="shared" si="10"/>
        <v>4.6880000000000024</v>
      </c>
      <c r="H109" s="58">
        <f t="shared" si="11"/>
        <v>2</v>
      </c>
      <c r="I109" s="28"/>
    </row>
    <row r="110" spans="1:9" ht="15" customHeight="1" x14ac:dyDescent="0.2">
      <c r="A110" s="61">
        <v>86</v>
      </c>
      <c r="B110" s="59">
        <f t="shared" si="12"/>
        <v>0.85000000000000053</v>
      </c>
      <c r="C110" s="60">
        <f t="shared" si="13"/>
        <v>3.1499999999999995</v>
      </c>
      <c r="D110" s="60">
        <f t="shared" si="13"/>
        <v>4.7200000000000015</v>
      </c>
      <c r="E110" s="60">
        <f t="shared" si="13"/>
        <v>4.3950000000000005</v>
      </c>
      <c r="F110" s="60">
        <f t="shared" si="13"/>
        <v>1.7499999999999973</v>
      </c>
      <c r="G110" s="60">
        <f t="shared" si="10"/>
        <v>4.7200000000000015</v>
      </c>
      <c r="H110" s="58">
        <f t="shared" si="11"/>
        <v>2</v>
      </c>
      <c r="I110" s="28"/>
    </row>
    <row r="111" spans="1:9" ht="15" customHeight="1" x14ac:dyDescent="0.2">
      <c r="A111" s="61">
        <v>87</v>
      </c>
      <c r="B111" s="59">
        <f t="shared" si="12"/>
        <v>0.86000000000000054</v>
      </c>
      <c r="C111" s="60">
        <f t="shared" si="13"/>
        <v>3.1399999999999997</v>
      </c>
      <c r="D111" s="60">
        <f t="shared" si="13"/>
        <v>4.7520000000000024</v>
      </c>
      <c r="E111" s="60">
        <f t="shared" si="13"/>
        <v>4.4020000000000001</v>
      </c>
      <c r="F111" s="60">
        <f t="shared" si="13"/>
        <v>1.6999999999999973</v>
      </c>
      <c r="G111" s="60">
        <f t="shared" si="10"/>
        <v>4.7520000000000024</v>
      </c>
      <c r="H111" s="58">
        <f t="shared" si="11"/>
        <v>2</v>
      </c>
      <c r="I111" s="28"/>
    </row>
    <row r="112" spans="1:9" ht="15" customHeight="1" x14ac:dyDescent="0.2">
      <c r="A112" s="61">
        <v>88</v>
      </c>
      <c r="B112" s="59">
        <f t="shared" si="12"/>
        <v>0.87000000000000055</v>
      </c>
      <c r="C112" s="60">
        <f t="shared" si="13"/>
        <v>3.1299999999999994</v>
      </c>
      <c r="D112" s="60">
        <f t="shared" si="13"/>
        <v>4.7840000000000016</v>
      </c>
      <c r="E112" s="60">
        <f t="shared" si="13"/>
        <v>4.4090000000000007</v>
      </c>
      <c r="F112" s="60">
        <f t="shared" si="13"/>
        <v>1.6499999999999972</v>
      </c>
      <c r="G112" s="60">
        <f t="shared" si="10"/>
        <v>4.7840000000000016</v>
      </c>
      <c r="H112" s="58">
        <f t="shared" si="11"/>
        <v>2</v>
      </c>
      <c r="I112" s="28"/>
    </row>
    <row r="113" spans="1:9" ht="15" customHeight="1" x14ac:dyDescent="0.2">
      <c r="A113" s="61">
        <v>89</v>
      </c>
      <c r="B113" s="59">
        <f t="shared" si="12"/>
        <v>0.88000000000000056</v>
      </c>
      <c r="C113" s="60">
        <f t="shared" si="13"/>
        <v>3.1199999999999992</v>
      </c>
      <c r="D113" s="60">
        <f t="shared" si="13"/>
        <v>4.8160000000000025</v>
      </c>
      <c r="E113" s="60">
        <f t="shared" si="13"/>
        <v>4.4160000000000004</v>
      </c>
      <c r="F113" s="60">
        <f t="shared" si="13"/>
        <v>1.5999999999999972</v>
      </c>
      <c r="G113" s="60">
        <f t="shared" si="10"/>
        <v>4.8160000000000025</v>
      </c>
      <c r="H113" s="58">
        <f t="shared" si="11"/>
        <v>2</v>
      </c>
      <c r="I113" s="28"/>
    </row>
    <row r="114" spans="1:9" ht="15" customHeight="1" x14ac:dyDescent="0.2">
      <c r="A114" s="61">
        <v>90</v>
      </c>
      <c r="B114" s="59">
        <f t="shared" si="12"/>
        <v>0.89000000000000057</v>
      </c>
      <c r="C114" s="60">
        <f t="shared" si="13"/>
        <v>3.1099999999999994</v>
      </c>
      <c r="D114" s="60">
        <f t="shared" si="13"/>
        <v>4.8480000000000016</v>
      </c>
      <c r="E114" s="60">
        <f t="shared" si="13"/>
        <v>4.423</v>
      </c>
      <c r="F114" s="60">
        <f t="shared" si="13"/>
        <v>1.5499999999999972</v>
      </c>
      <c r="G114" s="60">
        <f t="shared" si="10"/>
        <v>4.8480000000000016</v>
      </c>
      <c r="H114" s="58">
        <f t="shared" si="11"/>
        <v>2</v>
      </c>
      <c r="I114" s="28"/>
    </row>
    <row r="115" spans="1:9" ht="15" customHeight="1" x14ac:dyDescent="0.2">
      <c r="A115" s="61">
        <v>91</v>
      </c>
      <c r="B115" s="59">
        <f t="shared" si="12"/>
        <v>0.90000000000000058</v>
      </c>
      <c r="C115" s="60">
        <f t="shared" si="13"/>
        <v>3.0999999999999996</v>
      </c>
      <c r="D115" s="60">
        <f t="shared" si="13"/>
        <v>4.8800000000000026</v>
      </c>
      <c r="E115" s="60">
        <f t="shared" si="13"/>
        <v>4.4300000000000006</v>
      </c>
      <c r="F115" s="60">
        <f t="shared" si="13"/>
        <v>1.4999999999999971</v>
      </c>
      <c r="G115" s="60">
        <f t="shared" si="10"/>
        <v>4.8800000000000026</v>
      </c>
      <c r="H115" s="58">
        <f t="shared" si="11"/>
        <v>2</v>
      </c>
      <c r="I115" s="28"/>
    </row>
    <row r="116" spans="1:9" ht="15" customHeight="1" x14ac:dyDescent="0.2">
      <c r="A116" s="61">
        <v>92</v>
      </c>
      <c r="B116" s="59">
        <f t="shared" si="12"/>
        <v>0.91000000000000059</v>
      </c>
      <c r="C116" s="60">
        <f t="shared" si="13"/>
        <v>3.0899999999999994</v>
      </c>
      <c r="D116" s="60">
        <f t="shared" si="13"/>
        <v>4.9120000000000017</v>
      </c>
      <c r="E116" s="60">
        <f t="shared" si="13"/>
        <v>4.4370000000000003</v>
      </c>
      <c r="F116" s="60">
        <f t="shared" si="13"/>
        <v>1.4499999999999971</v>
      </c>
      <c r="G116" s="60">
        <f t="shared" si="10"/>
        <v>4.9120000000000017</v>
      </c>
      <c r="H116" s="58">
        <f t="shared" si="11"/>
        <v>2</v>
      </c>
      <c r="I116" s="28"/>
    </row>
    <row r="117" spans="1:9" ht="15" customHeight="1" x14ac:dyDescent="0.2">
      <c r="A117" s="61">
        <v>93</v>
      </c>
      <c r="B117" s="59">
        <f t="shared" si="12"/>
        <v>0.9200000000000006</v>
      </c>
      <c r="C117" s="60">
        <f t="shared" si="13"/>
        <v>3.0799999999999992</v>
      </c>
      <c r="D117" s="60">
        <f t="shared" si="13"/>
        <v>4.9440000000000026</v>
      </c>
      <c r="E117" s="60">
        <f t="shared" si="13"/>
        <v>4.444</v>
      </c>
      <c r="F117" s="60">
        <f t="shared" si="13"/>
        <v>1.399999999999997</v>
      </c>
      <c r="G117" s="60">
        <f t="shared" si="10"/>
        <v>4.9440000000000026</v>
      </c>
      <c r="H117" s="58">
        <f t="shared" si="11"/>
        <v>2</v>
      </c>
      <c r="I117" s="28"/>
    </row>
    <row r="118" spans="1:9" ht="15" customHeight="1" x14ac:dyDescent="0.2">
      <c r="A118" s="61">
        <v>94</v>
      </c>
      <c r="B118" s="59">
        <f t="shared" si="12"/>
        <v>0.9300000000000006</v>
      </c>
      <c r="C118" s="60">
        <f t="shared" si="13"/>
        <v>3.0699999999999994</v>
      </c>
      <c r="D118" s="60">
        <f t="shared" si="13"/>
        <v>4.9760000000000018</v>
      </c>
      <c r="E118" s="60">
        <f t="shared" si="13"/>
        <v>4.4509999999999996</v>
      </c>
      <c r="F118" s="60">
        <f t="shared" si="13"/>
        <v>1.349999999999997</v>
      </c>
      <c r="G118" s="60">
        <f t="shared" si="10"/>
        <v>4.9760000000000018</v>
      </c>
      <c r="H118" s="58">
        <f t="shared" si="11"/>
        <v>2</v>
      </c>
      <c r="I118" s="28"/>
    </row>
    <row r="119" spans="1:9" ht="15" customHeight="1" x14ac:dyDescent="0.2">
      <c r="A119" s="61">
        <v>95</v>
      </c>
      <c r="B119" s="59">
        <f t="shared" si="12"/>
        <v>0.94000000000000061</v>
      </c>
      <c r="C119" s="60">
        <f t="shared" si="13"/>
        <v>3.0599999999999996</v>
      </c>
      <c r="D119" s="60">
        <f t="shared" si="13"/>
        <v>5.0080000000000027</v>
      </c>
      <c r="E119" s="60">
        <f t="shared" si="13"/>
        <v>4.4580000000000011</v>
      </c>
      <c r="F119" s="60">
        <f t="shared" si="13"/>
        <v>1.2999999999999969</v>
      </c>
      <c r="G119" s="60">
        <f t="shared" si="10"/>
        <v>5.0080000000000027</v>
      </c>
      <c r="H119" s="58">
        <f t="shared" si="11"/>
        <v>2</v>
      </c>
      <c r="I119" s="28"/>
    </row>
    <row r="120" spans="1:9" ht="15" customHeight="1" x14ac:dyDescent="0.2">
      <c r="A120" s="61">
        <v>96</v>
      </c>
      <c r="B120" s="59">
        <f t="shared" si="12"/>
        <v>0.95000000000000062</v>
      </c>
      <c r="C120" s="60">
        <f t="shared" si="13"/>
        <v>3.0499999999999994</v>
      </c>
      <c r="D120" s="60">
        <f t="shared" si="13"/>
        <v>5.0400000000000018</v>
      </c>
      <c r="E120" s="60">
        <f t="shared" si="13"/>
        <v>4.4650000000000007</v>
      </c>
      <c r="F120" s="60">
        <f t="shared" si="13"/>
        <v>1.2499999999999969</v>
      </c>
      <c r="G120" s="60">
        <f t="shared" si="10"/>
        <v>5.0400000000000018</v>
      </c>
      <c r="H120" s="58">
        <f t="shared" si="11"/>
        <v>2</v>
      </c>
      <c r="I120" s="28"/>
    </row>
    <row r="121" spans="1:9" ht="15" customHeight="1" x14ac:dyDescent="0.2">
      <c r="A121" s="61">
        <v>97</v>
      </c>
      <c r="B121" s="59">
        <f t="shared" si="12"/>
        <v>0.96000000000000063</v>
      </c>
      <c r="C121" s="60">
        <f t="shared" si="13"/>
        <v>3.0399999999999991</v>
      </c>
      <c r="D121" s="60">
        <f t="shared" si="13"/>
        <v>5.0720000000000027</v>
      </c>
      <c r="E121" s="60">
        <f t="shared" si="13"/>
        <v>4.4720000000000004</v>
      </c>
      <c r="F121" s="60">
        <f t="shared" si="13"/>
        <v>1.1999999999999968</v>
      </c>
      <c r="G121" s="60">
        <f t="shared" ref="G121:G125" si="14">MAX(C121:F121)</f>
        <v>5.0720000000000027</v>
      </c>
      <c r="H121" s="58">
        <f t="shared" ref="H121:H125" si="15">MATCH(G121,C121:F121,0)</f>
        <v>2</v>
      </c>
      <c r="I121" s="28"/>
    </row>
    <row r="122" spans="1:9" ht="15" customHeight="1" x14ac:dyDescent="0.2">
      <c r="A122" s="61">
        <v>98</v>
      </c>
      <c r="B122" s="59">
        <f t="shared" si="12"/>
        <v>0.97000000000000064</v>
      </c>
      <c r="C122" s="60">
        <f t="shared" si="13"/>
        <v>3.0299999999999994</v>
      </c>
      <c r="D122" s="60">
        <f t="shared" si="13"/>
        <v>5.1040000000000019</v>
      </c>
      <c r="E122" s="60">
        <f t="shared" si="13"/>
        <v>4.4790000000000001</v>
      </c>
      <c r="F122" s="60">
        <f t="shared" si="13"/>
        <v>1.1499999999999968</v>
      </c>
      <c r="G122" s="60">
        <f t="shared" si="14"/>
        <v>5.1040000000000019</v>
      </c>
      <c r="H122" s="58">
        <f t="shared" si="15"/>
        <v>2</v>
      </c>
      <c r="I122" s="28"/>
    </row>
    <row r="123" spans="1:9" ht="15" customHeight="1" x14ac:dyDescent="0.2">
      <c r="A123" s="61">
        <v>99</v>
      </c>
      <c r="B123" s="59">
        <f t="shared" si="12"/>
        <v>0.98000000000000065</v>
      </c>
      <c r="C123" s="60">
        <f t="shared" si="13"/>
        <v>3.0199999999999996</v>
      </c>
      <c r="D123" s="60">
        <f t="shared" si="13"/>
        <v>5.1360000000000028</v>
      </c>
      <c r="E123" s="60">
        <f t="shared" si="13"/>
        <v>4.4860000000000007</v>
      </c>
      <c r="F123" s="60">
        <f t="shared" si="13"/>
        <v>1.0999999999999968</v>
      </c>
      <c r="G123" s="60">
        <f t="shared" si="14"/>
        <v>5.1360000000000028</v>
      </c>
      <c r="H123" s="58">
        <f t="shared" si="15"/>
        <v>2</v>
      </c>
      <c r="I123" s="28"/>
    </row>
    <row r="124" spans="1:9" ht="15" customHeight="1" x14ac:dyDescent="0.2">
      <c r="A124" s="61">
        <v>100</v>
      </c>
      <c r="B124" s="59">
        <f t="shared" si="12"/>
        <v>0.99000000000000066</v>
      </c>
      <c r="C124" s="60">
        <f t="shared" si="13"/>
        <v>3.0099999999999993</v>
      </c>
      <c r="D124" s="60">
        <f t="shared" si="13"/>
        <v>5.1680000000000019</v>
      </c>
      <c r="E124" s="60">
        <f t="shared" si="13"/>
        <v>4.4930000000000003</v>
      </c>
      <c r="F124" s="60">
        <f t="shared" si="13"/>
        <v>1.0499999999999967</v>
      </c>
      <c r="G124" s="60">
        <f t="shared" si="14"/>
        <v>5.1680000000000019</v>
      </c>
      <c r="H124" s="58">
        <f t="shared" si="15"/>
        <v>2</v>
      </c>
      <c r="I124" s="28"/>
    </row>
    <row r="125" spans="1:9" ht="15" customHeight="1" x14ac:dyDescent="0.2">
      <c r="A125" s="61">
        <v>101</v>
      </c>
      <c r="B125" s="59">
        <f t="shared" si="12"/>
        <v>1.0000000000000007</v>
      </c>
      <c r="C125" s="60">
        <f t="shared" ref="C125:F125" si="16">$B125*D$4+(1-$B125)*D$5</f>
        <v>2.9999999999999991</v>
      </c>
      <c r="D125" s="60">
        <f t="shared" si="16"/>
        <v>5.2000000000000028</v>
      </c>
      <c r="E125" s="60">
        <f t="shared" si="16"/>
        <v>4.5</v>
      </c>
      <c r="F125" s="60">
        <f t="shared" si="16"/>
        <v>0.99999999999999667</v>
      </c>
      <c r="G125" s="60">
        <f t="shared" si="14"/>
        <v>5.2000000000000028</v>
      </c>
      <c r="H125" s="58">
        <f t="shared" si="15"/>
        <v>2</v>
      </c>
      <c r="I125" s="28"/>
    </row>
    <row r="126" spans="1:9" x14ac:dyDescent="0.2">
      <c r="I126" s="28"/>
    </row>
    <row r="127" spans="1:9" x14ac:dyDescent="0.2">
      <c r="I127" s="28"/>
    </row>
    <row r="128" spans="1:9" x14ac:dyDescent="0.2">
      <c r="I128" s="28"/>
    </row>
  </sheetData>
  <mergeCells count="11">
    <mergeCell ref="I24:L24"/>
    <mergeCell ref="I32:N32"/>
    <mergeCell ref="I41:N41"/>
    <mergeCell ref="I40:N40"/>
    <mergeCell ref="I42:L42"/>
    <mergeCell ref="M42:N42"/>
    <mergeCell ref="B4:B5"/>
    <mergeCell ref="A13:J13"/>
    <mergeCell ref="A19:J19"/>
    <mergeCell ref="A1:J1"/>
    <mergeCell ref="A23:H23"/>
  </mergeCells>
  <conditionalFormatting sqref="H4:H5">
    <cfRule type="cellIs" dxfId="5" priority="6" stopIfTrue="1" operator="equal">
      <formula>$I$3</formula>
    </cfRule>
  </conditionalFormatting>
  <conditionalFormatting sqref="D6:G6">
    <cfRule type="cellIs" dxfId="4" priority="5" stopIfTrue="1" operator="equal">
      <formula>$C$7</formula>
    </cfRule>
  </conditionalFormatting>
  <conditionalFormatting sqref="D4:G5">
    <cfRule type="expression" dxfId="0" priority="4" stopIfTrue="1">
      <formula>AND(D4=$H4,D4=D$6)</formula>
    </cfRule>
  </conditionalFormatting>
  <conditionalFormatting sqref="M35:M36">
    <cfRule type="cellIs" dxfId="3" priority="2" operator="equal">
      <formula>$N$34</formula>
    </cfRule>
  </conditionalFormatting>
  <conditionalFormatting sqref="K37:L37">
    <cfRule type="cellIs" dxfId="2" priority="3" operator="equal">
      <formula>$J$38</formula>
    </cfRule>
  </conditionalFormatting>
  <conditionalFormatting sqref="K35:L36">
    <cfRule type="expression" dxfId="1" priority="1">
      <formula>AND(K35=$M35,K35=K$37)</formula>
    </cfRule>
  </conditionalFormatting>
  <printOptions headings="1" gridLines="1"/>
  <pageMargins left="0.74803149606299213" right="0.74803149606299213" top="0.98425196850393704" bottom="0.98425196850393704" header="0.51181102362204722" footer="0.51181102362204722"/>
  <pageSetup paperSize="9" scale="64" orientation="landscape" r:id="rId1"/>
  <headerFooter alignWithMargins="0"/>
  <rowBreaks count="2" manualBreakCount="2">
    <brk id="55" max="18" man="1"/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Граф. реш. 2xn</vt:lpstr>
      <vt:lpstr>Граф. реш. mx2</vt:lpstr>
      <vt:lpstr>'Граф. реш. 2xn'!Область_печати</vt:lpstr>
      <vt:lpstr>'Граф. реш. mx2'!Область_печати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Magister</dc:creator>
  <cp:lastModifiedBy>Александр Широков</cp:lastModifiedBy>
  <dcterms:created xsi:type="dcterms:W3CDTF">2018-11-30T11:16:03Z</dcterms:created>
  <dcterms:modified xsi:type="dcterms:W3CDTF">2020-06-22T10:28:01Z</dcterms:modified>
</cp:coreProperties>
</file>