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drawings/drawing1.xml" ContentType="application/vnd.openxmlformats-officedocument.drawing+xml"/>
  <Override PartName="/xl/customProperty3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X:\FINANCE\RBPI\Olga Sidorova\"/>
    </mc:Choice>
  </mc:AlternateContent>
  <xr:revisionPtr revIDLastSave="0" documentId="13_ncr:1_{71DEDD4E-1525-45FB-9345-8B3FE23E34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BPI" sheetId="1" r:id="rId1"/>
    <sheet name="Sheet1" sheetId="3" state="hidden" r:id="rId2"/>
    <sheet name="Exchange" sheetId="2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</externalReferences>
  <definedNames>
    <definedName name="\0">#REF!</definedName>
    <definedName name="\a">'[1]ลูกหนี้(เก่า)'!#REF!</definedName>
    <definedName name="\A1">#N/A</definedName>
    <definedName name="\A10">#N/A</definedName>
    <definedName name="\A11">#N/A</definedName>
    <definedName name="\A12">#N/A</definedName>
    <definedName name="\A2">#N/A</definedName>
    <definedName name="\A3">#N/A</definedName>
    <definedName name="\A4">#N/A</definedName>
    <definedName name="\A5">#N/A</definedName>
    <definedName name="\A6">#N/A</definedName>
    <definedName name="\A7">#N/A</definedName>
    <definedName name="\A8">#N/A</definedName>
    <definedName name="\A9">#N/A</definedName>
    <definedName name="\aaaaaaaaaaaaaaaaaaaaaa">'[2]ลูกหนี้(เก่า)'!#REF!</definedName>
    <definedName name="\AS">#N/A</definedName>
    <definedName name="\AS1">#N/A</definedName>
    <definedName name="\ASBA">#N/A</definedName>
    <definedName name="\ASBA1">#N/A</definedName>
    <definedName name="\b">'[1]ลูกหนี้(เก่า)'!#REF!</definedName>
    <definedName name="\c">'[1]ลูกหนี้(เก่า)'!#REF!</definedName>
    <definedName name="\d">'[1]ลูกหนี้(เก่า)'!#REF!</definedName>
    <definedName name="\e">'[1]ลูกหนี้(เก่า)'!#REF!</definedName>
    <definedName name="\E1">#N/A</definedName>
    <definedName name="\E2">#N/A</definedName>
    <definedName name="\E3">#N/A</definedName>
    <definedName name="\i">'[1]ลูกหนี้(เก่า)'!#REF!</definedName>
    <definedName name="\k">#N/A</definedName>
    <definedName name="\K1">#N/A</definedName>
    <definedName name="\KEY">[3]BS!#REF!</definedName>
    <definedName name="\M">[4]sum_m!#REF!</definedName>
    <definedName name="\n">#N/A</definedName>
    <definedName name="\P1">#N/A</definedName>
    <definedName name="\PAS">#N/A</definedName>
    <definedName name="\PAS1">#N/A</definedName>
    <definedName name="\PN">#N/A</definedName>
    <definedName name="\PP">#N/A</definedName>
    <definedName name="\q">#N/A</definedName>
    <definedName name="\s">#REF!</definedName>
    <definedName name="\t">#REF!</definedName>
    <definedName name="\u">'[1]ลูกหนี้(เก่า)'!#REF!</definedName>
    <definedName name="______________________DAT1">#REF!</definedName>
    <definedName name="______________________DAT10">#REF!</definedName>
    <definedName name="______________________DAT11">#REF!</definedName>
    <definedName name="______________________DAT2">#REF!</definedName>
    <definedName name="______________________DAT3">#REF!</definedName>
    <definedName name="______________________DAT7">#REF!</definedName>
    <definedName name="______________________NEW1">#REF!</definedName>
    <definedName name="______________________NEW2">#REF!</definedName>
    <definedName name="______________________PL1">#REF!</definedName>
    <definedName name="______________________PL2">#REF!</definedName>
    <definedName name="_____________________DAT1">#REF!</definedName>
    <definedName name="_____________________DAT10">#REF!</definedName>
    <definedName name="_____________________DAT11">#REF!</definedName>
    <definedName name="_____________________DAT12">#REF!</definedName>
    <definedName name="_____________________DAT2">#REF!</definedName>
    <definedName name="_____________________DAT3">#REF!</definedName>
    <definedName name="_____________________DAT4">#REF!</definedName>
    <definedName name="_____________________DAT5">#REF!</definedName>
    <definedName name="_____________________DAT6">#REF!</definedName>
    <definedName name="_____________________DAT7">#REF!</definedName>
    <definedName name="_____________________DAT8">#REF!</definedName>
    <definedName name="_____________________DAT9">#REF!</definedName>
    <definedName name="_____________________NEW1">#REF!</definedName>
    <definedName name="_____________________NEW2">#REF!</definedName>
    <definedName name="_____________________PL1">#REF!</definedName>
    <definedName name="_____________________PL2">#REF!</definedName>
    <definedName name="____________________DAT12">#REF!</definedName>
    <definedName name="____________________DAT13">#REF!</definedName>
    <definedName name="____________________DAT14">[5]Buy!#REF!</definedName>
    <definedName name="____________________DAT16">#REF!</definedName>
    <definedName name="____________________DAT17">#REF!</definedName>
    <definedName name="____________________DAT18">#REF!</definedName>
    <definedName name="____________________DAT20">#REF!</definedName>
    <definedName name="____________________DAT22">#REF!</definedName>
    <definedName name="____________________DAT4">#REF!</definedName>
    <definedName name="____________________DAT5">#REF!</definedName>
    <definedName name="____________________DAT6">#REF!</definedName>
    <definedName name="____________________DAT8">#REF!</definedName>
    <definedName name="____________________DAT9">#REF!</definedName>
    <definedName name="____________________fs20">#REF!</definedName>
    <definedName name="____________________NEW1">#REF!</definedName>
    <definedName name="____________________NEW2">#REF!</definedName>
    <definedName name="____________________pbp1">#REF!</definedName>
    <definedName name="____________________pbp2">#REF!</definedName>
    <definedName name="____________________pbp3">#REF!</definedName>
    <definedName name="____________________PL1">#REF!</definedName>
    <definedName name="____________________PL2">#REF!</definedName>
    <definedName name="____________________prm1">#REF!</definedName>
    <definedName name="____________________prm2">#REF!</definedName>
    <definedName name="___________________DAT1">#REF!</definedName>
    <definedName name="___________________DAT10">#REF!</definedName>
    <definedName name="___________________DAT11">#REF!</definedName>
    <definedName name="___________________DAT13">#REF!</definedName>
    <definedName name="___________________DAT14">[5]Buy!#REF!</definedName>
    <definedName name="___________________DAT16">#REF!</definedName>
    <definedName name="___________________DAT17">#REF!</definedName>
    <definedName name="___________________DAT18">#REF!</definedName>
    <definedName name="___________________DAT2">#REF!</definedName>
    <definedName name="___________________DAT20">#REF!</definedName>
    <definedName name="___________________DAT22">#REF!</definedName>
    <definedName name="___________________DAT25">#REF!</definedName>
    <definedName name="___________________DAT26">#REF!</definedName>
    <definedName name="___________________DAT27">#REF!</definedName>
    <definedName name="___________________DAT28">#REF!</definedName>
    <definedName name="___________________DAT29">'[6]Data Q152'!#REF!</definedName>
    <definedName name="___________________DAT3">#REF!</definedName>
    <definedName name="___________________DAT30">'[6]Data Q152'!#REF!</definedName>
    <definedName name="___________________DAT31">'[6]Data Q152'!#REF!</definedName>
    <definedName name="___________________DAT7">#REF!</definedName>
    <definedName name="___________________fs20">#REF!</definedName>
    <definedName name="___________________NEW1">#REF!</definedName>
    <definedName name="___________________NEW2">#REF!</definedName>
    <definedName name="___________________pbp1">#REF!</definedName>
    <definedName name="___________________pbp2">#REF!</definedName>
    <definedName name="___________________pbp3">#REF!</definedName>
    <definedName name="___________________PL1">#REF!</definedName>
    <definedName name="___________________PL2">#REF!</definedName>
    <definedName name="___________________prm1">#REF!</definedName>
    <definedName name="___________________prm2">#REF!</definedName>
    <definedName name="__________________DAT12">#REF!</definedName>
    <definedName name="__________________DAT15">#REF!</definedName>
    <definedName name="__________________DAT19">#REF!</definedName>
    <definedName name="__________________DAT21">#REF!</definedName>
    <definedName name="__________________DAT25">#REF!</definedName>
    <definedName name="__________________DAT26">#REF!</definedName>
    <definedName name="__________________DAT27">#REF!</definedName>
    <definedName name="__________________DAT28">#REF!</definedName>
    <definedName name="__________________DAT29">'[6]Data Q152'!#REF!</definedName>
    <definedName name="__________________DAT30">'[6]Data Q152'!#REF!</definedName>
    <definedName name="__________________DAT31">'[6]Data Q152'!#REF!</definedName>
    <definedName name="__________________DAT4">#REF!</definedName>
    <definedName name="__________________DAT5">#REF!</definedName>
    <definedName name="__________________DAT6">#REF!</definedName>
    <definedName name="__________________DAT8">#REF!</definedName>
    <definedName name="__________________DAT9">#REF!</definedName>
    <definedName name="__________________fs20">#REF!</definedName>
    <definedName name="__________________fs4">#REF!</definedName>
    <definedName name="__________________NEW1">#REF!</definedName>
    <definedName name="__________________NEW2">#REF!</definedName>
    <definedName name="__________________pbp1">#REF!</definedName>
    <definedName name="__________________pbp2">#REF!</definedName>
    <definedName name="__________________pbp3">#REF!</definedName>
    <definedName name="__________________PL1">#REF!</definedName>
    <definedName name="__________________PL2">#REF!</definedName>
    <definedName name="__________________prm1">#REF!</definedName>
    <definedName name="__________________prm2">#REF!</definedName>
    <definedName name="__________________vpp1">#REF!</definedName>
    <definedName name="_________________DAT1">#REF!</definedName>
    <definedName name="_________________DAT10">#REF!</definedName>
    <definedName name="_________________DAT11">#REF!</definedName>
    <definedName name="_________________DAT13">#REF!</definedName>
    <definedName name="_________________DAT14">[5]Buy!#REF!</definedName>
    <definedName name="_________________DAT15">#REF!</definedName>
    <definedName name="_________________DAT16">#REF!</definedName>
    <definedName name="_________________DAT17">#REF!</definedName>
    <definedName name="_________________DAT18">#REF!</definedName>
    <definedName name="_________________DAT19">#REF!</definedName>
    <definedName name="_________________DAT2">#REF!</definedName>
    <definedName name="_________________DAT20">#REF!</definedName>
    <definedName name="_________________DAT21">#REF!</definedName>
    <definedName name="_________________DAT22">#REF!</definedName>
    <definedName name="_________________DAT23">#REF!</definedName>
    <definedName name="_________________DAT24">#REF!</definedName>
    <definedName name="_________________DAT3">#REF!</definedName>
    <definedName name="_________________DAT7">#REF!</definedName>
    <definedName name="_________________fs20">#REF!</definedName>
    <definedName name="_________________fs4">#REF!</definedName>
    <definedName name="_________________NEW1">#REF!</definedName>
    <definedName name="_________________NEW2">#REF!</definedName>
    <definedName name="_________________pbp1">#REF!</definedName>
    <definedName name="_________________pbp2">#REF!</definedName>
    <definedName name="_________________pbp3">#REF!</definedName>
    <definedName name="_________________PL1">#REF!</definedName>
    <definedName name="_________________PL2">#REF!</definedName>
    <definedName name="_________________prm1">#REF!</definedName>
    <definedName name="_________________prm2">#REF!</definedName>
    <definedName name="_________________vpp1">#REF!</definedName>
    <definedName name="________________DAT1">#REF!</definedName>
    <definedName name="________________DAT10">#REF!</definedName>
    <definedName name="________________DAT11">#REF!</definedName>
    <definedName name="________________DAT12">#REF!</definedName>
    <definedName name="________________DAT15">#REF!</definedName>
    <definedName name="________________DAT19">#REF!</definedName>
    <definedName name="________________DAT2">#REF!</definedName>
    <definedName name="________________DAT21">#REF!</definedName>
    <definedName name="________________DAT23">#REF!</definedName>
    <definedName name="________________DAT24">#REF!</definedName>
    <definedName name="________________DAT25">#REF!</definedName>
    <definedName name="________________DAT26">#REF!</definedName>
    <definedName name="________________DAT27">#REF!</definedName>
    <definedName name="________________DAT28">#REF!</definedName>
    <definedName name="________________DAT29">'[6]Data Q152'!#REF!</definedName>
    <definedName name="________________DAT3">#REF!</definedName>
    <definedName name="________________DAT30">'[6]Data Q152'!#REF!</definedName>
    <definedName name="________________DAT31">'[6]Data Q152'!#REF!</definedName>
    <definedName name="________________DAT4">#REF!</definedName>
    <definedName name="________________DAT5">#REF!</definedName>
    <definedName name="________________DAT6">#REF!</definedName>
    <definedName name="________________DAT7">#REF!</definedName>
    <definedName name="________________DAT8">#REF!</definedName>
    <definedName name="________________DAT9">#REF!</definedName>
    <definedName name="________________fs20">#REF!</definedName>
    <definedName name="________________fs4">#REF!</definedName>
    <definedName name="________________NEW1">#REF!</definedName>
    <definedName name="________________NEW2">#REF!</definedName>
    <definedName name="________________pbp1">#REF!</definedName>
    <definedName name="________________pbp2">#REF!</definedName>
    <definedName name="________________pbp3">#REF!</definedName>
    <definedName name="________________PL1">#REF!</definedName>
    <definedName name="________________PL2">#REF!</definedName>
    <definedName name="________________prm1">#REF!</definedName>
    <definedName name="________________prm2">#REF!</definedName>
    <definedName name="________________vpp1">#REF!</definedName>
    <definedName name="_______________DAT1" xml:space="preserve">      '[7]6730200'!#REF!</definedName>
    <definedName name="_______________DAT10">'[7]6730200'!#REF!</definedName>
    <definedName name="_______________DAT11">'[7]6730200'!#REF!</definedName>
    <definedName name="_______________DAT12">#REF!</definedName>
    <definedName name="_______________DAT13">#REF!</definedName>
    <definedName name="_______________DAT14">[5]Buy!#REF!</definedName>
    <definedName name="_______________DAT15">#REF!</definedName>
    <definedName name="_______________DAT16">#REF!</definedName>
    <definedName name="_______________DAT17">#REF!</definedName>
    <definedName name="_______________DAT18">#REF!</definedName>
    <definedName name="_______________DAT19">#REF!</definedName>
    <definedName name="_______________DAT2">'[7]6730200'!#REF!</definedName>
    <definedName name="_______________DAT20">#REF!</definedName>
    <definedName name="_______________DAT21">#REF!</definedName>
    <definedName name="_______________DAT22">#REF!</definedName>
    <definedName name="_______________DAT23">#REF!</definedName>
    <definedName name="_______________DAT24">#REF!</definedName>
    <definedName name="_______________DAT3">'[7]6730200'!#REF!</definedName>
    <definedName name="_______________DAT4">#REF!</definedName>
    <definedName name="_______________DAT5">#REF!</definedName>
    <definedName name="_______________DAT6">#REF!</definedName>
    <definedName name="_______________DAT7">'[7]6730200'!#REF!</definedName>
    <definedName name="_______________DAT8">#REF!</definedName>
    <definedName name="_______________DAT9">#REF!</definedName>
    <definedName name="_______________fs20">#REF!</definedName>
    <definedName name="_______________fs4">#REF!</definedName>
    <definedName name="_______________NEW1">#REF!</definedName>
    <definedName name="_______________NEW2">#REF!</definedName>
    <definedName name="_______________pbp1">#REF!</definedName>
    <definedName name="_______________pbp2">#REF!</definedName>
    <definedName name="_______________pbp3">#REF!</definedName>
    <definedName name="_______________PL1">#REF!</definedName>
    <definedName name="_______________PL2">#REF!</definedName>
    <definedName name="_______________prm1">#REF!</definedName>
    <definedName name="_______________prm2">#REF!</definedName>
    <definedName name="_______________vpp1">#REF!</definedName>
    <definedName name="______________DAT1" xml:space="preserve">      '[7]6730200'!#REF!</definedName>
    <definedName name="______________DAT10">'[7]6730200'!#REF!</definedName>
    <definedName name="______________DAT11">'[7]6730200'!#REF!</definedName>
    <definedName name="______________DAT12">#REF!</definedName>
    <definedName name="______________DAT13">#REF!</definedName>
    <definedName name="______________DAT14">[5]Buy!#REF!</definedName>
    <definedName name="______________DAT15">#REF!</definedName>
    <definedName name="______________DAT16">#REF!</definedName>
    <definedName name="______________DAT17">#REF!</definedName>
    <definedName name="______________DAT18">#REF!</definedName>
    <definedName name="______________DAT19">#REF!</definedName>
    <definedName name="______________DAT2">'[7]6730200'!#REF!</definedName>
    <definedName name="______________DAT20">#REF!</definedName>
    <definedName name="______________DAT21">#REF!</definedName>
    <definedName name="______________DAT22">#REF!</definedName>
    <definedName name="______________DAT23">#REF!</definedName>
    <definedName name="______________DAT24">#REF!</definedName>
    <definedName name="______________DAT25">#REF!</definedName>
    <definedName name="______________DAT26">#REF!</definedName>
    <definedName name="______________DAT27">#REF!</definedName>
    <definedName name="______________DAT28">#REF!</definedName>
    <definedName name="______________DAT29">'[6]Data Q152'!#REF!</definedName>
    <definedName name="______________DAT3">'[7]6730200'!#REF!</definedName>
    <definedName name="______________DAT30">'[6]Data Q152'!#REF!</definedName>
    <definedName name="______________DAT31">'[6]Data Q152'!#REF!</definedName>
    <definedName name="______________DAT4">#REF!</definedName>
    <definedName name="______________DAT5">#REF!</definedName>
    <definedName name="______________DAT6">#REF!</definedName>
    <definedName name="______________DAT7">'[7]6730200'!#REF!</definedName>
    <definedName name="______________DAT8">#REF!</definedName>
    <definedName name="______________DAT9">#REF!</definedName>
    <definedName name="______________fs20">#REF!</definedName>
    <definedName name="______________fs4">#REF!</definedName>
    <definedName name="______________NEW1">#REF!</definedName>
    <definedName name="______________NEW2">#REF!</definedName>
    <definedName name="______________pbp1">#REF!</definedName>
    <definedName name="______________pbp2">#REF!</definedName>
    <definedName name="______________pbp3">#REF!</definedName>
    <definedName name="______________PL1">#REF!</definedName>
    <definedName name="______________PL2">#REF!</definedName>
    <definedName name="______________prm1">#REF!</definedName>
    <definedName name="______________prm2">#REF!</definedName>
    <definedName name="______________vpp1">#REF!</definedName>
    <definedName name="_____________DAT1">#REF!</definedName>
    <definedName name="_____________DAT10">#REF!</definedName>
    <definedName name="_____________DAT11">#REF!</definedName>
    <definedName name="_____________DAT12">#REF!</definedName>
    <definedName name="_____________DAT13">#REF!</definedName>
    <definedName name="_____________DAT14">[5]Buy!#REF!</definedName>
    <definedName name="_____________DAT15">#REF!</definedName>
    <definedName name="_____________DAT16">#REF!</definedName>
    <definedName name="_____________DAT17">#REF!</definedName>
    <definedName name="_____________DAT18">#REF!</definedName>
    <definedName name="_____________DAT19">#REF!</definedName>
    <definedName name="_____________DAT2">#REF!</definedName>
    <definedName name="_____________DAT20">#REF!</definedName>
    <definedName name="_____________DAT21">#REF!</definedName>
    <definedName name="_____________DAT22">#REF!</definedName>
    <definedName name="_____________DAT23">#REF!</definedName>
    <definedName name="_____________DAT24">#REF!</definedName>
    <definedName name="_____________DAT25">#REF!</definedName>
    <definedName name="_____________DAT26">#REF!</definedName>
    <definedName name="_____________DAT27">#REF!</definedName>
    <definedName name="_____________DAT28">#REF!</definedName>
    <definedName name="_____________DAT29">'[6]Data Q152'!#REF!</definedName>
    <definedName name="_____________DAT3">#REF!</definedName>
    <definedName name="_____________DAT30">'[6]Data Q152'!#REF!</definedName>
    <definedName name="_____________DAT31">'[6]Data Q152'!#REF!</definedName>
    <definedName name="_____________DAT4">#REF!</definedName>
    <definedName name="_____________DAT5">#REF!</definedName>
    <definedName name="_____________DAT6">#REF!</definedName>
    <definedName name="_____________DAT7">#REF!</definedName>
    <definedName name="_____________DAT8">#REF!</definedName>
    <definedName name="_____________DAT9">#REF!</definedName>
    <definedName name="_____________fs20">#REF!</definedName>
    <definedName name="_____________fs4">#REF!</definedName>
    <definedName name="_____________NEW1">#REF!</definedName>
    <definedName name="_____________NEW2">#REF!</definedName>
    <definedName name="_____________pbp1">#REF!</definedName>
    <definedName name="_____________pbp2">#REF!</definedName>
    <definedName name="_____________pbp3">#REF!</definedName>
    <definedName name="_____________PL1">#REF!</definedName>
    <definedName name="_____________PL2">#REF!</definedName>
    <definedName name="_____________prm1">#REF!</definedName>
    <definedName name="_____________prm2">#REF!</definedName>
    <definedName name="_____________vpp1">#REF!</definedName>
    <definedName name="____________DAT1" xml:space="preserve">      '[7]6730200'!#REF!</definedName>
    <definedName name="____________DAT10">'[7]6730200'!#REF!</definedName>
    <definedName name="____________DAT11">'[7]6730200'!#REF!</definedName>
    <definedName name="____________DAT12">#REF!</definedName>
    <definedName name="____________DAT13">#REF!</definedName>
    <definedName name="____________DAT14">[5]Buy!#REF!</definedName>
    <definedName name="____________DAT15">#REF!</definedName>
    <definedName name="____________DAT16">#REF!</definedName>
    <definedName name="____________DAT17">#REF!</definedName>
    <definedName name="____________DAT18">#REF!</definedName>
    <definedName name="____________DAT19">#REF!</definedName>
    <definedName name="____________DAT2">'[7]6730200'!#REF!</definedName>
    <definedName name="____________DAT20">#REF!</definedName>
    <definedName name="____________DAT21">#REF!</definedName>
    <definedName name="____________DAT22">#REF!</definedName>
    <definedName name="____________DAT23">#REF!</definedName>
    <definedName name="____________DAT24">#REF!</definedName>
    <definedName name="____________DAT25">#REF!</definedName>
    <definedName name="____________DAT26">#REF!</definedName>
    <definedName name="____________DAT27">#REF!</definedName>
    <definedName name="____________DAT28">#REF!</definedName>
    <definedName name="____________DAT29">'[6]Data Q152'!#REF!</definedName>
    <definedName name="____________DAT3">'[7]6730200'!#REF!</definedName>
    <definedName name="____________DAT30">'[6]Data Q152'!#REF!</definedName>
    <definedName name="____________DAT31">'[6]Data Q152'!#REF!</definedName>
    <definedName name="____________DAT4">#REF!</definedName>
    <definedName name="____________DAT5">#REF!</definedName>
    <definedName name="____________DAT6">#REF!</definedName>
    <definedName name="____________DAT7">'[7]6730200'!#REF!</definedName>
    <definedName name="____________DAT8">#REF!</definedName>
    <definedName name="____________DAT9">#REF!</definedName>
    <definedName name="____________fs20">#REF!</definedName>
    <definedName name="____________fs4">#REF!</definedName>
    <definedName name="____________NEW1">#REF!</definedName>
    <definedName name="____________NEW2">#REF!</definedName>
    <definedName name="____________pbp1">#REF!</definedName>
    <definedName name="____________pbp2">#REF!</definedName>
    <definedName name="____________pbp3">#REF!</definedName>
    <definedName name="____________PL1">#REF!</definedName>
    <definedName name="____________PL2">#REF!</definedName>
    <definedName name="____________prm1">#REF!</definedName>
    <definedName name="____________prm2">#REF!</definedName>
    <definedName name="____________vpp1">#REF!</definedName>
    <definedName name="___________DAT1">#REF!</definedName>
    <definedName name="___________DAT10">#REF!</definedName>
    <definedName name="___________DAT11">#REF!</definedName>
    <definedName name="___________DAT12">#REF!</definedName>
    <definedName name="___________DAT13">#REF!</definedName>
    <definedName name="___________DAT14">#REF!</definedName>
    <definedName name="___________DAT15">#REF!</definedName>
    <definedName name="___________DAT16">#REF!</definedName>
    <definedName name="___________DAT17">#REF!</definedName>
    <definedName name="___________DAT18">#REF!</definedName>
    <definedName name="___________DAT19">#REF!</definedName>
    <definedName name="___________DAT2">#REF!</definedName>
    <definedName name="___________DAT20">#REF!</definedName>
    <definedName name="___________DAT21">#REF!</definedName>
    <definedName name="___________DAT22">#REF!</definedName>
    <definedName name="___________DAT23">#REF!</definedName>
    <definedName name="___________DAT24">#REF!</definedName>
    <definedName name="___________DAT25">#REF!</definedName>
    <definedName name="___________DAT26">#REF!</definedName>
    <definedName name="___________DAT27">#REF!</definedName>
    <definedName name="___________DAT28">#REF!</definedName>
    <definedName name="___________DAT29">'[6]Data Q152'!#REF!</definedName>
    <definedName name="___________DAT3">#REF!</definedName>
    <definedName name="___________DAT30">'[6]Data Q152'!#REF!</definedName>
    <definedName name="___________DAT31">'[6]Data Q152'!#REF!</definedName>
    <definedName name="___________DAT4">#REF!</definedName>
    <definedName name="___________DAT5">#REF!</definedName>
    <definedName name="___________DAT6">#REF!</definedName>
    <definedName name="___________DAT7">#REF!</definedName>
    <definedName name="___________DAT8">#REF!</definedName>
    <definedName name="___________DAT9">#REF!</definedName>
    <definedName name="___________fs20">#REF!</definedName>
    <definedName name="___________fs4">#REF!</definedName>
    <definedName name="___________NEW1">#REF!</definedName>
    <definedName name="___________NEW2">#REF!</definedName>
    <definedName name="___________pbp1">#REF!</definedName>
    <definedName name="___________pbp2">#REF!</definedName>
    <definedName name="___________pbp3">#REF!</definedName>
    <definedName name="___________PL1">#REF!</definedName>
    <definedName name="___________PL2">#REF!</definedName>
    <definedName name="___________prm1">#REF!</definedName>
    <definedName name="___________prm2">#REF!</definedName>
    <definedName name="___________vpp1">#REF!</definedName>
    <definedName name="__________DAT1" xml:space="preserve">      '[7]6730200'!#REF!</definedName>
    <definedName name="__________DAT10">'[7]6730200'!#REF!</definedName>
    <definedName name="__________DAT11">'[7]6730200'!#REF!</definedName>
    <definedName name="__________DAT12">#REF!</definedName>
    <definedName name="__________DAT13">#REF!</definedName>
    <definedName name="__________DAT14">#REF!</definedName>
    <definedName name="__________DAT15">#REF!</definedName>
    <definedName name="__________DAT16">#REF!</definedName>
    <definedName name="__________DAT17">#REF!</definedName>
    <definedName name="__________DAT18">#REF!</definedName>
    <definedName name="__________DAT19">#REF!</definedName>
    <definedName name="__________DAT2">'[7]6730200'!#REF!</definedName>
    <definedName name="__________DAT20">#REF!</definedName>
    <definedName name="__________DAT21">#REF!</definedName>
    <definedName name="__________DAT22">#REF!</definedName>
    <definedName name="__________DAT23">#REF!</definedName>
    <definedName name="__________DAT24">#REF!</definedName>
    <definedName name="__________DAT25">#REF!</definedName>
    <definedName name="__________DAT26">#REF!</definedName>
    <definedName name="__________DAT27">#REF!</definedName>
    <definedName name="__________DAT28">#REF!</definedName>
    <definedName name="__________DAT29">'[6]Data Q152'!#REF!</definedName>
    <definedName name="__________DAT3">'[7]6730200'!#REF!</definedName>
    <definedName name="__________DAT30">'[6]Data Q152'!#REF!</definedName>
    <definedName name="__________DAT31">'[6]Data Q152'!#REF!</definedName>
    <definedName name="__________DAT4">#REF!</definedName>
    <definedName name="__________DAT5">#REF!</definedName>
    <definedName name="__________DAT6">#REF!</definedName>
    <definedName name="__________DAT7">'[7]6730200'!#REF!</definedName>
    <definedName name="__________DAT8">#REF!</definedName>
    <definedName name="__________DAT9">#REF!</definedName>
    <definedName name="__________fs20">#REF!</definedName>
    <definedName name="__________fs4">#REF!</definedName>
    <definedName name="__________NEW1">#REF!</definedName>
    <definedName name="__________NEW2">#REF!</definedName>
    <definedName name="__________pbp1">#REF!</definedName>
    <definedName name="__________pbp2">#REF!</definedName>
    <definedName name="__________pbp3">#REF!</definedName>
    <definedName name="__________PL1">#REF!</definedName>
    <definedName name="__________PL2">#REF!</definedName>
    <definedName name="__________prm1">#REF!</definedName>
    <definedName name="__________prm2">#REF!</definedName>
    <definedName name="__________vpp1">#REF!</definedName>
    <definedName name="_________DAT1" xml:space="preserve">      '[7]6730200'!#REF!</definedName>
    <definedName name="_________DAT10">'[7]6730200'!#REF!</definedName>
    <definedName name="_________DAT11">'[7]6730200'!#REF!</definedName>
    <definedName name="_________DAT12">#REF!</definedName>
    <definedName name="_________DAT13">#REF!</definedName>
    <definedName name="_________DAT14">#REF!</definedName>
    <definedName name="_________DAT15">#REF!</definedName>
    <definedName name="_________DAT16">#REF!</definedName>
    <definedName name="_________DAT17">#REF!</definedName>
    <definedName name="_________DAT18">#REF!</definedName>
    <definedName name="_________DAT19">#REF!</definedName>
    <definedName name="_________DAT2">'[7]6730200'!#REF!</definedName>
    <definedName name="_________DAT20">#REF!</definedName>
    <definedName name="_________DAT21">#REF!</definedName>
    <definedName name="_________DAT22">#REF!</definedName>
    <definedName name="_________DAT23">#REF!</definedName>
    <definedName name="_________DAT24">#REF!</definedName>
    <definedName name="_________DAT25">#REF!</definedName>
    <definedName name="_________DAT26">#REF!</definedName>
    <definedName name="_________DAT27">#REF!</definedName>
    <definedName name="_________DAT28">#REF!</definedName>
    <definedName name="_________DAT29">'[6]Data Q152'!#REF!</definedName>
    <definedName name="_________DAT3">'[7]6730200'!#REF!</definedName>
    <definedName name="_________DAT30">'[6]Data Q152'!#REF!</definedName>
    <definedName name="_________DAT31">'[6]Data Q152'!#REF!</definedName>
    <definedName name="_________DAT4">#REF!</definedName>
    <definedName name="_________DAT5">#REF!</definedName>
    <definedName name="_________DAT6">#REF!</definedName>
    <definedName name="_________DAT7">'[7]6730200'!#REF!</definedName>
    <definedName name="_________DAT8">#REF!</definedName>
    <definedName name="_________DAT9">#REF!</definedName>
    <definedName name="_________fs20">#REF!</definedName>
    <definedName name="_________fs4">#REF!</definedName>
    <definedName name="_________NEW1">#REF!</definedName>
    <definedName name="_________NEW2">#REF!</definedName>
    <definedName name="_________pbp1">#REF!</definedName>
    <definedName name="_________pbp2">#REF!</definedName>
    <definedName name="_________pbp3">#REF!</definedName>
    <definedName name="_________PL1">#REF!</definedName>
    <definedName name="_________PL2">#REF!</definedName>
    <definedName name="_________prm1">#REF!</definedName>
    <definedName name="_________prm2">#REF!</definedName>
    <definedName name="_________vpp1">#REF!</definedName>
    <definedName name="________b11">#REF!</definedName>
    <definedName name="________buy12">#REF!</definedName>
    <definedName name="________buy1248">#REF!</definedName>
    <definedName name="________BUY20">[8]buy!$J$1:$K$1</definedName>
    <definedName name="________buy201">[9]buy!$J$1:$K$1</definedName>
    <definedName name="________buy22">#REF!</definedName>
    <definedName name="________buy23">#REF!</definedName>
    <definedName name="________DAT1" xml:space="preserve">      '[7]6730200'!#REF!</definedName>
    <definedName name="________DAT10">'[7]6730200'!#REF!</definedName>
    <definedName name="________DAT11">'[7]6730200'!#REF!</definedName>
    <definedName name="________DAT12">#REF!</definedName>
    <definedName name="________DAT13">#REF!</definedName>
    <definedName name="________DAT14">#REF!</definedName>
    <definedName name="________DAT15">#REF!</definedName>
    <definedName name="________DAT16">#REF!</definedName>
    <definedName name="________DAT17">#REF!</definedName>
    <definedName name="________DAT18">#REF!</definedName>
    <definedName name="________DAT19">#REF!</definedName>
    <definedName name="________DAT2">'[7]6730200'!#REF!</definedName>
    <definedName name="________DAT20">#REF!</definedName>
    <definedName name="________DAT21">#REF!</definedName>
    <definedName name="________DAT22">#REF!</definedName>
    <definedName name="________DAT23">#REF!</definedName>
    <definedName name="________DAT24">#REF!</definedName>
    <definedName name="________DAT25">#REF!</definedName>
    <definedName name="________DAT26">#REF!</definedName>
    <definedName name="________DAT27">#REF!</definedName>
    <definedName name="________DAT28">#REF!</definedName>
    <definedName name="________DAT29">'[6]Data Q152'!#REF!</definedName>
    <definedName name="________DAT3">'[7]6730200'!#REF!</definedName>
    <definedName name="________DAT30">'[6]Data Q152'!#REF!</definedName>
    <definedName name="________DAT31">'[6]Data Q152'!#REF!</definedName>
    <definedName name="________DAT4">#REF!</definedName>
    <definedName name="________DAT5">#REF!</definedName>
    <definedName name="________DAT6">#REF!</definedName>
    <definedName name="________DAT7">'[7]6730200'!#REF!</definedName>
    <definedName name="________DAT8">#REF!</definedName>
    <definedName name="________DAT9">#REF!</definedName>
    <definedName name="________fs20">#REF!</definedName>
    <definedName name="________fs4">#REF!</definedName>
    <definedName name="________NEW1">#REF!</definedName>
    <definedName name="________NEW2">#REF!</definedName>
    <definedName name="________pbp1">#REF!</definedName>
    <definedName name="________pbp2">#REF!</definedName>
    <definedName name="________pbp3">#REF!</definedName>
    <definedName name="________PL1">#REF!</definedName>
    <definedName name="________PL2">#REF!</definedName>
    <definedName name="________prm1">#REF!</definedName>
    <definedName name="________prm2">#REF!</definedName>
    <definedName name="________vpp1">#REF!</definedName>
    <definedName name="_______b11">#REF!</definedName>
    <definedName name="_______buy12">#REF!</definedName>
    <definedName name="_______buy1248">#REF!</definedName>
    <definedName name="_______buy12481">#REF!</definedName>
    <definedName name="_______BUY20">[8]buy!$J$1:$K$1</definedName>
    <definedName name="_______buy201">[9]buy!$J$1:$K$1</definedName>
    <definedName name="_______buy22">#REF!</definedName>
    <definedName name="_______buy23">#REF!</definedName>
    <definedName name="_______DAT1" xml:space="preserve">      '[7]6730200'!#REF!</definedName>
    <definedName name="_______DAT10">'[7]6730200'!#REF!</definedName>
    <definedName name="_______DAT11">'[7]6730200'!#REF!</definedName>
    <definedName name="_______DAT12">#REF!</definedName>
    <definedName name="_______DAT13">#REF!</definedName>
    <definedName name="_______DAT14">#REF!</definedName>
    <definedName name="_______DAT15">#REF!</definedName>
    <definedName name="_______DAT16">#REF!</definedName>
    <definedName name="_______DAT17">#REF!</definedName>
    <definedName name="_______DAT18">#REF!</definedName>
    <definedName name="_______DAT19">#REF!</definedName>
    <definedName name="_______DAT2">'[7]6730200'!#REF!</definedName>
    <definedName name="_______DAT20">#REF!</definedName>
    <definedName name="_______DAT21">#REF!</definedName>
    <definedName name="_______DAT22">#REF!</definedName>
    <definedName name="_______DAT23">#REF!</definedName>
    <definedName name="_______DAT24">#REF!</definedName>
    <definedName name="_______DAT25">#REF!</definedName>
    <definedName name="_______DAT26">#REF!</definedName>
    <definedName name="_______DAT27">#REF!</definedName>
    <definedName name="_______DAT28">#REF!</definedName>
    <definedName name="_______DAT29">'[6]Data Q152'!#REF!</definedName>
    <definedName name="_______DAT3">'[7]6730200'!#REF!</definedName>
    <definedName name="_______DAT30">'[6]Data Q152'!#REF!</definedName>
    <definedName name="_______DAT31">'[6]Data Q152'!#REF!</definedName>
    <definedName name="_______DAT4">#REF!</definedName>
    <definedName name="_______DAT5">#REF!</definedName>
    <definedName name="_______DAT6">#REF!</definedName>
    <definedName name="_______DAT7">'[7]6730200'!#REF!</definedName>
    <definedName name="_______DAT8">#REF!</definedName>
    <definedName name="_______DAT9">#REF!</definedName>
    <definedName name="_______FS18">#REF!</definedName>
    <definedName name="_______fs20">#REF!</definedName>
    <definedName name="_______fs4">#REF!</definedName>
    <definedName name="_______NEW1">#REF!</definedName>
    <definedName name="_______NEW2">#REF!</definedName>
    <definedName name="_______pbp1">#REF!</definedName>
    <definedName name="_______pbp2">#REF!</definedName>
    <definedName name="_______pbp3">#REF!</definedName>
    <definedName name="_______PL1">#REF!</definedName>
    <definedName name="_______PL2">#REF!</definedName>
    <definedName name="_______prm1">#REF!</definedName>
    <definedName name="_______prm2">#REF!</definedName>
    <definedName name="_______sup14">#REF!</definedName>
    <definedName name="_______vpp1">#REF!</definedName>
    <definedName name="______b11">#REF!</definedName>
    <definedName name="______buy12">#REF!</definedName>
    <definedName name="______buy1248">#REF!</definedName>
    <definedName name="______buy12481">#REF!</definedName>
    <definedName name="______BUY20">[8]buy!$J$1:$K$1</definedName>
    <definedName name="______buy201">[9]buy!$J$1:$K$1</definedName>
    <definedName name="______buy22">#REF!</definedName>
    <definedName name="______buy23">#REF!</definedName>
    <definedName name="______DAT1" xml:space="preserve">      '[7]6730200'!#REF!</definedName>
    <definedName name="______DAT10">'[7]6730200'!#REF!</definedName>
    <definedName name="______DAT11">'[7]6730200'!#REF!</definedName>
    <definedName name="______DAT12">#REF!</definedName>
    <definedName name="______DAT13">#REF!</definedName>
    <definedName name="______DAT14">#REF!</definedName>
    <definedName name="______DAT15">#REF!</definedName>
    <definedName name="______DAT16">#REF!</definedName>
    <definedName name="______DAT17">#REF!</definedName>
    <definedName name="______DAT18">#REF!</definedName>
    <definedName name="______DAT19">#REF!</definedName>
    <definedName name="______DAT2">'[7]6730200'!#REF!</definedName>
    <definedName name="______DAT20">#REF!</definedName>
    <definedName name="______DAT21">#REF!</definedName>
    <definedName name="______DAT22">#REF!</definedName>
    <definedName name="______DAT23">#REF!</definedName>
    <definedName name="______DAT24">#REF!</definedName>
    <definedName name="______DAT25">#REF!</definedName>
    <definedName name="______DAT26">#REF!</definedName>
    <definedName name="______DAT27">#REF!</definedName>
    <definedName name="______DAT28">#REF!</definedName>
    <definedName name="______DAT29">'[6]Data Q152'!#REF!</definedName>
    <definedName name="______DAT3">'[7]6730200'!#REF!</definedName>
    <definedName name="______DAT30">'[6]Data Q152'!#REF!</definedName>
    <definedName name="______DAT31">'[6]Data Q152'!#REF!</definedName>
    <definedName name="______DAT4">#REF!</definedName>
    <definedName name="______DAT5">#REF!</definedName>
    <definedName name="______DAT6">#REF!</definedName>
    <definedName name="______DAT7">'[7]6730200'!#REF!</definedName>
    <definedName name="______DAT8">#REF!</definedName>
    <definedName name="______DAT9">#REF!</definedName>
    <definedName name="______FS18">#REF!</definedName>
    <definedName name="______fs20">#REF!</definedName>
    <definedName name="______fs4">#REF!</definedName>
    <definedName name="______NEW1">#REF!</definedName>
    <definedName name="______NEW2">#REF!</definedName>
    <definedName name="______pbp1">#REF!</definedName>
    <definedName name="______pbp2">#REF!</definedName>
    <definedName name="______pbp3">#REF!</definedName>
    <definedName name="______PL1">#REF!</definedName>
    <definedName name="______PL2">#REF!</definedName>
    <definedName name="______prm1">#REF!</definedName>
    <definedName name="______prm2">#REF!</definedName>
    <definedName name="______sup14">#REF!</definedName>
    <definedName name="______vpp1">#REF!</definedName>
    <definedName name="_____b11">#REF!</definedName>
    <definedName name="_____buy12">#REF!</definedName>
    <definedName name="_____buy1248">#REF!</definedName>
    <definedName name="_____buy12481">#REF!</definedName>
    <definedName name="_____BUY20">[8]buy!$J$1:$K$1</definedName>
    <definedName name="_____buy201">[9]buy!$J$1:$K$1</definedName>
    <definedName name="_____buy22">#REF!</definedName>
    <definedName name="_____buy23">#REF!</definedName>
    <definedName name="_____DAT1" xml:space="preserve">      '[7]6730200'!#REF!</definedName>
    <definedName name="_____DAT10">'[7]6730200'!#REF!</definedName>
    <definedName name="_____DAT11">'[7]6730200'!#REF!</definedName>
    <definedName name="_____DAT12">#REF!</definedName>
    <definedName name="_____DAT13">#REF!</definedName>
    <definedName name="_____DAT14">#REF!</definedName>
    <definedName name="_____DAT15">#REF!</definedName>
    <definedName name="_____DAT16">#REF!</definedName>
    <definedName name="_____DAT17">#REF!</definedName>
    <definedName name="_____DAT18">#REF!</definedName>
    <definedName name="_____DAT19">#REF!</definedName>
    <definedName name="_____DAT2">'[7]6730200'!#REF!</definedName>
    <definedName name="_____DAT20">#REF!</definedName>
    <definedName name="_____DAT21">#REF!</definedName>
    <definedName name="_____DAT22">#REF!</definedName>
    <definedName name="_____DAT23">#REF!</definedName>
    <definedName name="_____DAT24">#REF!</definedName>
    <definedName name="_____DAT25">#REF!</definedName>
    <definedName name="_____DAT26">#REF!</definedName>
    <definedName name="_____DAT27">#REF!</definedName>
    <definedName name="_____DAT28">#REF!</definedName>
    <definedName name="_____DAT29">'[6]Data Q152'!#REF!</definedName>
    <definedName name="_____DAT3">'[7]6730200'!#REF!</definedName>
    <definedName name="_____DAT30">'[6]Data Q152'!#REF!</definedName>
    <definedName name="_____DAT31">'[6]Data Q152'!#REF!</definedName>
    <definedName name="_____DAT4">#REF!</definedName>
    <definedName name="_____DAT5">#REF!</definedName>
    <definedName name="_____DAT6">#REF!</definedName>
    <definedName name="_____DAT7">'[7]6730200'!#REF!</definedName>
    <definedName name="_____DAT8">#REF!</definedName>
    <definedName name="_____DAT9">#REF!</definedName>
    <definedName name="_____FS18">#REF!</definedName>
    <definedName name="_____fs20">#REF!</definedName>
    <definedName name="_____fs4">#REF!</definedName>
    <definedName name="_____NEW1">#REF!</definedName>
    <definedName name="_____NEW2">#REF!</definedName>
    <definedName name="_____pbp1">#REF!</definedName>
    <definedName name="_____pbp2">#REF!</definedName>
    <definedName name="_____pbp3">#REF!</definedName>
    <definedName name="_____PL1">#REF!</definedName>
    <definedName name="_____PL2">#REF!</definedName>
    <definedName name="_____prm1">#REF!</definedName>
    <definedName name="_____prm2">#REF!</definedName>
    <definedName name="_____sup14">#REF!</definedName>
    <definedName name="_____vpp1">#REF!</definedName>
    <definedName name="____a1">#REF!,#REF!,#REF!,#REF!,#REF!,#REF!,#REF!,#REF!,#REF!,#REF!,#REF!,#REF!</definedName>
    <definedName name="____A166999">#REF!</definedName>
    <definedName name="____A16999">#REF!</definedName>
    <definedName name="____a19999">#REF!</definedName>
    <definedName name="____a2">#REF!</definedName>
    <definedName name="____a20000">#REF!</definedName>
    <definedName name="____a99999">#REF!</definedName>
    <definedName name="____ab1">#REF!</definedName>
    <definedName name="____b11">#REF!</definedName>
    <definedName name="____bc1">#REF!</definedName>
    <definedName name="____bc2">#REF!,#REF!,#REF!,#REF!,#REF!,#REF!,#REF!,#REF!,#REF!,#REF!,#REF!,#REF!</definedName>
    <definedName name="____bc3">#REF!</definedName>
    <definedName name="____buy12">#REF!</definedName>
    <definedName name="____buy1248">#REF!</definedName>
    <definedName name="____buy12481">#REF!</definedName>
    <definedName name="____BUY20">[8]buy!$J$1:$K$1</definedName>
    <definedName name="____buy201">[9]buy!$J$1:$K$1</definedName>
    <definedName name="____buy22">#REF!</definedName>
    <definedName name="____buy23">#REF!</definedName>
    <definedName name="____DAT1" xml:space="preserve">      '[7]6730200'!#REF!</definedName>
    <definedName name="____DAT10">'[7]6730200'!#REF!</definedName>
    <definedName name="____DAT11">'[7]6730200'!#REF!</definedName>
    <definedName name="____DAT12">#REF!</definedName>
    <definedName name="____DAT13">#REF!</definedName>
    <definedName name="____DAT14">#REF!</definedName>
    <definedName name="____DAT15">#REF!</definedName>
    <definedName name="____DAT16">#REF!</definedName>
    <definedName name="____DAT17">#REF!</definedName>
    <definedName name="____DAT18">#REF!</definedName>
    <definedName name="____DAT19">#REF!</definedName>
    <definedName name="____DAT2">'[7]6730200'!#REF!</definedName>
    <definedName name="____DAT20">#REF!</definedName>
    <definedName name="____DAT21">#REF!</definedName>
    <definedName name="____DAT22">#REF!</definedName>
    <definedName name="____DAT23">#REF!</definedName>
    <definedName name="____DAT24">#REF!</definedName>
    <definedName name="____DAT25">#REF!</definedName>
    <definedName name="____DAT26">#REF!</definedName>
    <definedName name="____DAT27">#REF!</definedName>
    <definedName name="____DAT28">#REF!</definedName>
    <definedName name="____DAT29">'[6]Data Q152'!#REF!</definedName>
    <definedName name="____DAT3">'[7]6730200'!#REF!</definedName>
    <definedName name="____DAT30">'[6]Data Q152'!#REF!</definedName>
    <definedName name="____DAT31">'[6]Data Q152'!#REF!</definedName>
    <definedName name="____DAT4">#REF!</definedName>
    <definedName name="____DAT5">#REF!</definedName>
    <definedName name="____DAT6">#REF!</definedName>
    <definedName name="____DAT7">'[7]6730200'!#REF!</definedName>
    <definedName name="____DAT8">#REF!</definedName>
    <definedName name="____DAT9">#REF!</definedName>
    <definedName name="____FS18">#REF!</definedName>
    <definedName name="____fs20">#REF!</definedName>
    <definedName name="____fs4">#REF!</definedName>
    <definedName name="____NEW1">#REF!</definedName>
    <definedName name="____NEW2">#REF!</definedName>
    <definedName name="____pbp1">#REF!</definedName>
    <definedName name="____pbp2">#REF!</definedName>
    <definedName name="____pbp3">#REF!</definedName>
    <definedName name="____PL1">#REF!</definedName>
    <definedName name="____PL2">#REF!</definedName>
    <definedName name="____prm1">#REF!</definedName>
    <definedName name="____prm2">#REF!</definedName>
    <definedName name="____si1">#REF!</definedName>
    <definedName name="____sl2">#REF!</definedName>
    <definedName name="____sup14">#REF!</definedName>
    <definedName name="____vpp1">#REF!</definedName>
    <definedName name="___a1">#REF!,#REF!,#REF!,#REF!,#REF!,#REF!,#REF!,#REF!,#REF!,#REF!,#REF!,#REF!</definedName>
    <definedName name="___A166999">#REF!</definedName>
    <definedName name="___A16999">#REF!</definedName>
    <definedName name="___a19999">#REF!</definedName>
    <definedName name="___a2">#REF!</definedName>
    <definedName name="___a20000">#REF!</definedName>
    <definedName name="___a99999">#REF!</definedName>
    <definedName name="___ab1">#REF!</definedName>
    <definedName name="___b11">#REF!</definedName>
    <definedName name="___bc1">#REF!</definedName>
    <definedName name="___bc2">#REF!,#REF!,#REF!,#REF!,#REF!,#REF!,#REF!,#REF!,#REF!,#REF!,#REF!,#REF!</definedName>
    <definedName name="___bc3">#REF!</definedName>
    <definedName name="___buy12">#REF!</definedName>
    <definedName name="___buy1248">#REF!</definedName>
    <definedName name="___buy12481">#REF!</definedName>
    <definedName name="___BUY20">[8]buy!$J$1:$K$1</definedName>
    <definedName name="___buy201">[9]buy!$J$1:$K$1</definedName>
    <definedName name="___buy22">#REF!</definedName>
    <definedName name="___buy23">#REF!</definedName>
    <definedName name="___DAT1" xml:space="preserve">      '[7]6730200'!#REF!</definedName>
    <definedName name="___DAT10">'[7]6730200'!#REF!</definedName>
    <definedName name="___DAT11">'[7]6730200'!#REF!</definedName>
    <definedName name="___DAT12">#REF!</definedName>
    <definedName name="___DAT13">#REF!</definedName>
    <definedName name="___DAT14">#REF!</definedName>
    <definedName name="___DAT15">#REF!</definedName>
    <definedName name="___DAT16">#REF!</definedName>
    <definedName name="___DAT17">#REF!</definedName>
    <definedName name="___DAT18">#REF!</definedName>
    <definedName name="___DAT19">#REF!</definedName>
    <definedName name="___DAT2">'[7]6730200'!#REF!</definedName>
    <definedName name="___DAT20">#REF!</definedName>
    <definedName name="___DAT21">#REF!</definedName>
    <definedName name="___DAT22">#REF!</definedName>
    <definedName name="___DAT23">#REF!</definedName>
    <definedName name="___DAT24">#REF!</definedName>
    <definedName name="___DAT25">#REF!</definedName>
    <definedName name="___DAT26">#REF!</definedName>
    <definedName name="___DAT27">#REF!</definedName>
    <definedName name="___DAT28">#REF!</definedName>
    <definedName name="___DAT29">'[6]Data Q152'!#REF!</definedName>
    <definedName name="___DAT3">'[7]6730200'!#REF!</definedName>
    <definedName name="___DAT30">'[6]Data Q152'!#REF!</definedName>
    <definedName name="___DAT31">'[6]Data Q152'!#REF!</definedName>
    <definedName name="___DAT4">#REF!</definedName>
    <definedName name="___DAT5">#REF!</definedName>
    <definedName name="___DAT6">#REF!</definedName>
    <definedName name="___DAT7">'[7]6730200'!#REF!</definedName>
    <definedName name="___DAT8">#REF!</definedName>
    <definedName name="___DAT9">#REF!</definedName>
    <definedName name="___FS18">#REF!</definedName>
    <definedName name="___fs20">#REF!</definedName>
    <definedName name="___fs4">#REF!</definedName>
    <definedName name="___NEW1">#REF!</definedName>
    <definedName name="___NEW2">#REF!</definedName>
    <definedName name="___pbp1">#REF!</definedName>
    <definedName name="___pbp2">#REF!</definedName>
    <definedName name="___pbp3">#REF!</definedName>
    <definedName name="___PL1">#REF!</definedName>
    <definedName name="___PL2">#REF!</definedName>
    <definedName name="___prm1">#REF!</definedName>
    <definedName name="___prm2">#REF!</definedName>
    <definedName name="___si1">#REF!</definedName>
    <definedName name="___sl2">#REF!</definedName>
    <definedName name="___sup14">#REF!</definedName>
    <definedName name="___vpp1">#REF!</definedName>
    <definedName name="___xlnm.Print_Area_4">#REF!</definedName>
    <definedName name="___xlnm.Print_Titles_4">#REF!</definedName>
    <definedName name="__a1">#REF!,#REF!,#REF!,#REF!,#REF!,#REF!,#REF!,#REF!,#REF!,#REF!,#REF!,#REF!</definedName>
    <definedName name="__A166999">#REF!</definedName>
    <definedName name="__A16999">#REF!</definedName>
    <definedName name="__a19999">#REF!</definedName>
    <definedName name="__a2">#REF!</definedName>
    <definedName name="__a20000">#REF!</definedName>
    <definedName name="__a99999">#REF!</definedName>
    <definedName name="__ab1">#REF!</definedName>
    <definedName name="__ASC1">#N/A</definedName>
    <definedName name="__b11">#REF!</definedName>
    <definedName name="__bc1">#REF!</definedName>
    <definedName name="__bc2">#REF!,#REF!,#REF!,#REF!,#REF!,#REF!,#REF!,#REF!,#REF!,#REF!,#REF!,#REF!</definedName>
    <definedName name="__bc3">#REF!</definedName>
    <definedName name="__buy12">#REF!</definedName>
    <definedName name="__buy1248">#REF!</definedName>
    <definedName name="__buy12481">#REF!</definedName>
    <definedName name="__BUY20">[8]buy!$J$1:$K$1</definedName>
    <definedName name="__buy201">[9]buy!$J$1:$K$1</definedName>
    <definedName name="__buy22">#REF!</definedName>
    <definedName name="__buy23">#REF!</definedName>
    <definedName name="__DAT1">#REF!</definedName>
    <definedName name="__DAT10">#REF!</definedName>
    <definedName name="__DAT11">#REF!</definedName>
    <definedName name="__DAT12">#REF!</definedName>
    <definedName name="__DAT13">#REF!</definedName>
    <definedName name="__DAT14">[5]Buy!#REF!</definedName>
    <definedName name="__DAT15">#REF!</definedName>
    <definedName name="__DAT16">#REF!</definedName>
    <definedName name="__DAT17">#REF!</definedName>
    <definedName name="__DAT18">#REF!</definedName>
    <definedName name="__DAT19">#REF!</definedName>
    <definedName name="__DAT2">#REF!</definedName>
    <definedName name="__DAT20">#REF!</definedName>
    <definedName name="__DAT21">#REF!</definedName>
    <definedName name="__DAT22">#REF!</definedName>
    <definedName name="__DAT23">#REF!</definedName>
    <definedName name="__DAT24">#REF!</definedName>
    <definedName name="__DAT25">#REF!</definedName>
    <definedName name="__DAT26">#REF!</definedName>
    <definedName name="__DAT27">#REF!</definedName>
    <definedName name="__DAT28">#REF!</definedName>
    <definedName name="__DAT29">'[6]Data Q152'!#REF!</definedName>
    <definedName name="__DAT3">#REF!</definedName>
    <definedName name="__DAT30">'[6]Data Q152'!#REF!</definedName>
    <definedName name="__DAT31">'[6]Data Q152'!#REF!</definedName>
    <definedName name="__DAT4">#REF!</definedName>
    <definedName name="__DAT5">#REF!</definedName>
    <definedName name="__DAT6">#REF!</definedName>
    <definedName name="__DAT7">#REF!</definedName>
    <definedName name="__DAT8">#REF!</definedName>
    <definedName name="__DAT9">#REF!</definedName>
    <definedName name="__FS18">#REF!</definedName>
    <definedName name="__fs20">#REF!</definedName>
    <definedName name="__fs4">#REF!</definedName>
    <definedName name="__NEW1">#REF!</definedName>
    <definedName name="__NEW2">#REF!</definedName>
    <definedName name="__OPT1">#REF!</definedName>
    <definedName name="__pbp1">#REF!</definedName>
    <definedName name="__pbp2">#REF!</definedName>
    <definedName name="__pbp3">#REF!</definedName>
    <definedName name="__PL1">#REF!</definedName>
    <definedName name="__PL2">#REF!</definedName>
    <definedName name="__prm1">#REF!</definedName>
    <definedName name="__prm2">#REF!</definedName>
    <definedName name="__si1">#REF!</definedName>
    <definedName name="__sl2">#REF!</definedName>
    <definedName name="__sup14">#REF!</definedName>
    <definedName name="__vpp1">#REF!</definedName>
    <definedName name="__xlnm.Print_Area_3">#REF!</definedName>
    <definedName name="__xlnm.Print_Area_4">#REF!</definedName>
    <definedName name="__xlnm.Print_Titles_3">#REF!</definedName>
    <definedName name="__xlnm.Print_Titles_4">#REF!</definedName>
    <definedName name="_1">#REF!</definedName>
    <definedName name="_1__01">#REF!</definedName>
    <definedName name="_10FS18_">#REF!</definedName>
    <definedName name="_11">#REF!</definedName>
    <definedName name="_1a1_">#REF!,#REF!,#REF!,#REF!,#REF!,#REF!,#REF!,#REF!,#REF!,#REF!,#REF!,#REF!</definedName>
    <definedName name="_2">#REF!</definedName>
    <definedName name="_2A16999_">#REF!</definedName>
    <definedName name="_3">#REF!</definedName>
    <definedName name="_3a19999_">#REF!</definedName>
    <definedName name="_4">#REF!</definedName>
    <definedName name="_4a2_">#REF!</definedName>
    <definedName name="_5">#REF!</definedName>
    <definedName name="_5a20000_">#REF!</definedName>
    <definedName name="_6">#REF!</definedName>
    <definedName name="_6ab1_">#REF!</definedName>
    <definedName name="_7">#REF!</definedName>
    <definedName name="_7bc1_">#REF!</definedName>
    <definedName name="_8bc2_">#REF!,#REF!,#REF!,#REF!,#REF!,#REF!,#REF!,#REF!,#REF!,#REF!,#REF!,#REF!</definedName>
    <definedName name="_9bc3_">#REF!</definedName>
    <definedName name="_a1">#REF!,#REF!,#REF!,#REF!,#REF!,#REF!,#REF!,#REF!,#REF!,#REF!,#REF!,#REF!</definedName>
    <definedName name="_A166999">#REF!</definedName>
    <definedName name="_A16999">#REF!</definedName>
    <definedName name="_a19999">#REF!</definedName>
    <definedName name="_a2">#REF!</definedName>
    <definedName name="_a20000">#REF!</definedName>
    <definedName name="_a99999">#REF!</definedName>
    <definedName name="_ab1">#REF!</definedName>
    <definedName name="_ASC1">#N/A</definedName>
    <definedName name="_b11">#REF!</definedName>
    <definedName name="_bc1">#REF!</definedName>
    <definedName name="_bc2">#REF!,#REF!,#REF!,#REF!,#REF!,#REF!,#REF!,#REF!,#REF!,#REF!,#REF!,#REF!</definedName>
    <definedName name="_bc3">#REF!</definedName>
    <definedName name="_buy12">#REF!</definedName>
    <definedName name="_buy1248">#REF!</definedName>
    <definedName name="_buy12481">#REF!</definedName>
    <definedName name="_BUY20">[8]buy!$J$1:$K$1</definedName>
    <definedName name="_buy201">[9]buy!$J$1:$K$1</definedName>
    <definedName name="_buy22">#REF!</definedName>
    <definedName name="_buy23">#REF!</definedName>
    <definedName name="_DAT1">#REF!</definedName>
    <definedName name="_DAT10">#REF!</definedName>
    <definedName name="_DAT11">#REF!</definedName>
    <definedName name="_DAT12">#REF!</definedName>
    <definedName name="_DAT13">#REF!</definedName>
    <definedName name="_DAT14">[5]Buy!#REF!</definedName>
    <definedName name="_DAT15">#REF!</definedName>
    <definedName name="_DAT16">#REF!</definedName>
    <definedName name="_DAT17">#REF!</definedName>
    <definedName name="_DAT18">#REF!</definedName>
    <definedName name="_DAT19">#REF!</definedName>
    <definedName name="_DAT2">#REF!</definedName>
    <definedName name="_DAT20">#REF!</definedName>
    <definedName name="_DAT21">#REF!</definedName>
    <definedName name="_DAT22">#REF!</definedName>
    <definedName name="_DAT23">#REF!</definedName>
    <definedName name="_DAT24">#REF!</definedName>
    <definedName name="_DAT25">#REF!</definedName>
    <definedName name="_DAT26">#REF!</definedName>
    <definedName name="_DAT27">#REF!</definedName>
    <definedName name="_DAT28">#REF!</definedName>
    <definedName name="_DAT29">'[6]Data Q152'!#REF!</definedName>
    <definedName name="_DAT3">#REF!</definedName>
    <definedName name="_DAT30">'[6]Data Q152'!#REF!</definedName>
    <definedName name="_DAT31">'[6]Data Q152'!#REF!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ist_Values" hidden="1">#REF!</definedName>
    <definedName name="_Fill" hidden="1">#REF!</definedName>
    <definedName name="_FS18">#REF!</definedName>
    <definedName name="_fs20">#REF!</definedName>
    <definedName name="_fs4">#REF!</definedName>
    <definedName name="_Key1" hidden="1">[10]คีย์ข้อมูลรายละเอียดต่างๆ!#REF!</definedName>
    <definedName name="_NEW1">#REF!</definedName>
    <definedName name="_NEW2">#REF!</definedName>
    <definedName name="_OPT1">#REF!</definedName>
    <definedName name="_Order1" hidden="1">255</definedName>
    <definedName name="_Order2" hidden="1">255</definedName>
    <definedName name="_Parse_Out" hidden="1">#REF!</definedName>
    <definedName name="_pbp1">#REF!</definedName>
    <definedName name="_pbp2">#REF!</definedName>
    <definedName name="_pbp3">#REF!</definedName>
    <definedName name="_PL1">#REF!</definedName>
    <definedName name="_PL2">#REF!</definedName>
    <definedName name="_prm1">#REF!</definedName>
    <definedName name="_prm2">#REF!</definedName>
    <definedName name="_si1">#REF!</definedName>
    <definedName name="_sl2">#REF!</definedName>
    <definedName name="_Sort" hidden="1">'[3]215'!#REF!</definedName>
    <definedName name="_sup14">#REF!</definedName>
    <definedName name="_vpp1">#REF!</definedName>
    <definedName name="a">[11]Defer_ร่วม!$B$5:$Z$49</definedName>
    <definedName name="a4a5">#N/A</definedName>
    <definedName name="aa">#REF!,#REF!,#REF!,#REF!,#REF!,#REF!,#REF!,#REF!,#REF!,#REF!,#REF!,#REF!</definedName>
    <definedName name="aaa">#REF!</definedName>
    <definedName name="aaaa">#REF!</definedName>
    <definedName name="AAAAA">#REF!</definedName>
    <definedName name="aaaaaa">'[7]6730200'!#REF!</definedName>
    <definedName name="aaaaaaaaa">'[7]6730200'!#REF!</definedName>
    <definedName name="aaaaaaaaaaaa">'[7]6730200'!#REF!</definedName>
    <definedName name="aaaaaaaaaaaaaaaaaaaaaaaaaaaaa">'[7]6730200'!#REF!</definedName>
    <definedName name="aaaaaaaasdfdsfsdf">#REF!</definedName>
    <definedName name="AB">#REF!</definedName>
    <definedName name="abc">[12]Sheet7!#REF!</definedName>
    <definedName name="ABCD">'[13]ลูกหนี้(เก่า)'!#REF!</definedName>
    <definedName name="ac">#REF!</definedName>
    <definedName name="ACC">#REF!</definedName>
    <definedName name="ADD">#REF!</definedName>
    <definedName name="adj">#REF!</definedName>
    <definedName name="adj_eqty">#REF!</definedName>
    <definedName name="ADV">[4]sum_m!#REF!</definedName>
    <definedName name="AgroOpt1">#REF!</definedName>
    <definedName name="AgroOpt2">#REF!</definedName>
    <definedName name="AgroOpt3">#REF!</definedName>
    <definedName name="AgroOpt4">#REF!</definedName>
    <definedName name="AgroOpt5">#REF!</definedName>
    <definedName name="AgroOpt6">#REF!</definedName>
    <definedName name="AI">#REF!</definedName>
    <definedName name="Amount">#REF!,#REF!,#REF!,#REF!,#REF!,#REF!,#REF!,#REF!,#REF!,#REF!,#REF!,#REF!</definedName>
    <definedName name="ann">#REF!</definedName>
    <definedName name="area">OFFSET('[14]AGRO-DATA'!$D$10,0,0,COUNTA('[14]AGRO-DATA'!$D$1:$D$65536)-1)</definedName>
    <definedName name="area1">OFFSET(#REF!,0,0,(COUNTA(#REF!)-1))</definedName>
    <definedName name="ASA">#N/A</definedName>
    <definedName name="ASAA">#N/A</definedName>
    <definedName name="ASB">#N/A</definedName>
    <definedName name="ASBA">#N/A</definedName>
    <definedName name="ASBA1">#N/A</definedName>
    <definedName name="ASBL">#N/A</definedName>
    <definedName name="asc">#REF!</definedName>
    <definedName name="ASCA">#N/A</definedName>
    <definedName name="ASCA1">#N/A</definedName>
    <definedName name="ASCB">#N/A</definedName>
    <definedName name="ASCB1">#N/A</definedName>
    <definedName name="ASD">#N/A</definedName>
    <definedName name="asdfsdfsdafffffffffff">#REF!</definedName>
    <definedName name="ass_1">#REF!</definedName>
    <definedName name="assdfs">#REF!</definedName>
    <definedName name="asso_1">[11]Defer_ร่วม!$B$5:$Z$49</definedName>
    <definedName name="asso_2">[11]Defer_ร่วม!$B$52:$V$92</definedName>
    <definedName name="AWW">#N/A</definedName>
    <definedName name="Aโกดัง">#REF!</definedName>
    <definedName name="Aที่ดิน">#REF!</definedName>
    <definedName name="Aฟาร์ม">#REF!</definedName>
    <definedName name="Aร่องน้ำ">#REF!</definedName>
    <definedName name="B">#REF!</definedName>
    <definedName name="BankConfirmAmount">#N/A</definedName>
    <definedName name="BankConfirmData">#N/A</definedName>
    <definedName name="BankSumNT">#N/A</definedName>
    <definedName name="bb">#REF!,#REF!,#REF!,#REF!,#REF!,#REF!,#REF!,#REF!,#REF!,#REF!,#REF!,#REF!</definedName>
    <definedName name="bbbb">#REF!</definedName>
    <definedName name="bc">#REF!</definedName>
    <definedName name="ben">'[15]???: ????'!$B$2:$F$25</definedName>
    <definedName name="BJFX">#REF!</definedName>
    <definedName name="BJFX1">#REF!</definedName>
    <definedName name="branch">[16]ตาราง!$W$2:$X$26</definedName>
    <definedName name="BS">[17]CPF_Eqty!#REF!</definedName>
    <definedName name="bs.1">#REF!</definedName>
    <definedName name="bs.2">#REF!</definedName>
    <definedName name="bs.3">#REF!</definedName>
    <definedName name="bs.4">#REF!</definedName>
    <definedName name="bs.5" xml:space="preserve">      '[7]6730200'!#REF!</definedName>
    <definedName name="bs.6">'[7]6730200'!#REF!</definedName>
    <definedName name="bs_1">#REF!</definedName>
    <definedName name="bs_1eq">#REF!</definedName>
    <definedName name="bs_2">#REF!</definedName>
    <definedName name="bs_2eq">#REF!</definedName>
    <definedName name="bs_3">#REF!</definedName>
    <definedName name="bs_4">#REF!</definedName>
    <definedName name="bs_5">#REF!</definedName>
    <definedName name="BS_PL">#REF!</definedName>
    <definedName name="bsa">#REF!</definedName>
    <definedName name="BUs">[18]LIST!$K$3:$K$25</definedName>
    <definedName name="buy1248.xls">#REF!</definedName>
    <definedName name="Bโกดัง">#REF!</definedName>
    <definedName name="Bที่ดิน">#REF!</definedName>
    <definedName name="Bฟาร์ม">#REF!</definedName>
    <definedName name="Bร่องน้ำ">#REF!</definedName>
    <definedName name="cc">#REF!</definedName>
    <definedName name="ccc">#REF!,#REF!,#REF!,#REF!,#REF!,#REF!,#REF!,#REF!,#REF!,#REF!,#REF!,#REF!</definedName>
    <definedName name="cdsInput_YYMM" hidden="1">#N/A</definedName>
    <definedName name="cdsTitle_COMPNA" hidden="1">#N/A</definedName>
    <definedName name="cdsTitle_COND" hidden="1">#N/A</definedName>
    <definedName name="cdsTitle_REPID" hidden="1">#N/A</definedName>
    <definedName name="cdsTitle_REPTIME" hidden="1">#N/A</definedName>
    <definedName name="cdsTitle_REPTITLE" hidden="1">#N/A</definedName>
    <definedName name="cf6_1">#REF!</definedName>
    <definedName name="CHGD">#REF!</definedName>
    <definedName name="CM">#REF!</definedName>
    <definedName name="Code">#REF!</definedName>
    <definedName name="CPF">#REF!</definedName>
    <definedName name="cv">[16]ตาราง!$C$2:$E$255</definedName>
    <definedName name="Cโกดัง">#REF!</definedName>
    <definedName name="Cที่ดิน">#REF!</definedName>
    <definedName name="Cฟาร์ม">#REF!</definedName>
    <definedName name="Cร่องน้ำ">#REF!</definedName>
    <definedName name="da">[19]Sheet1!$C$2:$C$29</definedName>
    <definedName name="daqqq">#REF!</definedName>
    <definedName name="DATA">#REF!</definedName>
    <definedName name="DATE">#REF!</definedName>
    <definedName name="DATY">'[6]Data Q152'!#REF!</definedName>
    <definedName name="dd">#REF!</definedName>
    <definedName name="DDD">#REF!</definedName>
    <definedName name="ddes">#REF!</definedName>
    <definedName name="de">#REF!</definedName>
    <definedName name="detail">#REF!</definedName>
    <definedName name="DKK_AVE">#REF!</definedName>
    <definedName name="DKK_END">#REF!</definedName>
    <definedName name="DKK_OB">#REF!</definedName>
    <definedName name="dsffdsafsad">#REF!</definedName>
    <definedName name="E2_">#N/A</definedName>
    <definedName name="E3_">#N/A</definedName>
    <definedName name="EEEE">#REF!</definedName>
    <definedName name="eqty_total">#REF!</definedName>
    <definedName name="er">#N/A</definedName>
    <definedName name="EUR_AVE">#REF!</definedName>
    <definedName name="EUR_END">#REF!</definedName>
    <definedName name="EUR_OB">#REF!</definedName>
    <definedName name="F">#REF!</definedName>
    <definedName name="F14a14">#N/A</definedName>
    <definedName name="F14a16">#N/A</definedName>
    <definedName name="F15a14">#N/A</definedName>
    <definedName name="F21a3">#N/A</definedName>
    <definedName name="F24a6a8">#N/A</definedName>
    <definedName name="F25a7">#N/A</definedName>
    <definedName name="F31a1a2">#N/A</definedName>
    <definedName name="F3a4">#N/A</definedName>
    <definedName name="F41a1">#N/A</definedName>
    <definedName name="F44a10a15">#N/A</definedName>
    <definedName name="F6a11a12">#N/A</definedName>
    <definedName name="F7a14">#N/A</definedName>
    <definedName name="F8a15">#N/A</definedName>
    <definedName name="F9a13">#N/A</definedName>
    <definedName name="F9a14">#N/A</definedName>
    <definedName name="fbx">[4]!fbx</definedName>
    <definedName name="FDS">#N/A</definedName>
    <definedName name="fgh">#REF!</definedName>
    <definedName name="File">#REF!</definedName>
    <definedName name="FORM1">[20]JV.151!#REF!</definedName>
    <definedName name="FRGSDF">#N/A</definedName>
    <definedName name="FS10.1">#REF!</definedName>
    <definedName name="FS13_1">#REF!</definedName>
    <definedName name="FS13_2">#REF!</definedName>
    <definedName name="FS13_3">#REF!</definedName>
    <definedName name="fs14_rev">'[21]???: ????'!$B$2:$F$25</definedName>
    <definedName name="fsdfsdafwerqwreqqqqqqq">#REF!</definedName>
    <definedName name="fsdfsdfasdf">#REF!</definedName>
    <definedName name="G11a4">#N/A</definedName>
    <definedName name="G11a6">#N/A</definedName>
    <definedName name="G14a1a2a3a10">#N/A</definedName>
    <definedName name="G15a9a14">#N/A</definedName>
    <definedName name="G21a8">#N/A</definedName>
    <definedName name="G24a7">#N/A</definedName>
    <definedName name="G6a11a12">#N/A</definedName>
    <definedName name="G8a13">#N/A</definedName>
    <definedName name="G8a15">#N/A</definedName>
    <definedName name="G9a4a5">#N/A</definedName>
    <definedName name="G9a4a5a16a17">#N/A</definedName>
    <definedName name="GERG">#N/A</definedName>
    <definedName name="GGGG">'[22]1(分品种)'!#REF!</definedName>
    <definedName name="gggggg">#REF!</definedName>
    <definedName name="GGRER">#N/A</definedName>
    <definedName name="ghehtrwjutrj">'[7]6730200'!#REF!</definedName>
    <definedName name="GHERH">#N/A</definedName>
    <definedName name="GRHHT">#N/A</definedName>
    <definedName name="group_a">#REF!</definedName>
    <definedName name="group_c">#REF!</definedName>
    <definedName name="GRQW">#N/A</definedName>
    <definedName name="gsadggasgasdg">'[7]6730200'!#REF!</definedName>
    <definedName name="h" hidden="1">#REF!</definedName>
    <definedName name="hhhhhh">#REF!</definedName>
    <definedName name="HJKYU">#N/A</definedName>
    <definedName name="IndOpt1">#REF!</definedName>
    <definedName name="IndOpt2">#REF!</definedName>
    <definedName name="IndOpt3">#REF!</definedName>
    <definedName name="IndOpt4">#REF!</definedName>
    <definedName name="INV.NO.">#REF!</definedName>
    <definedName name="INX">[4]sum_m!#REF!</definedName>
    <definedName name="j">#REF!</definedName>
    <definedName name="jgbd">#REF!</definedName>
    <definedName name="jj">#REF!,#REF!,#REF!,#REF!,#REF!,#REF!,#REF!,#REF!,#REF!,#REF!,#REF!,#REF!</definedName>
    <definedName name="jjc">#REF!</definedName>
    <definedName name="jjcb">#REF!</definedName>
    <definedName name="jjj">#REF!</definedName>
    <definedName name="JKYT">#N/A</definedName>
    <definedName name="JY">#N/A</definedName>
    <definedName name="kae">#REF!</definedName>
    <definedName name="ketty">[23]sum_m!#REF!</definedName>
    <definedName name="KG">#REF!</definedName>
    <definedName name="kitty">[24]!MacroUP</definedName>
    <definedName name="kutty">#REF!</definedName>
    <definedName name="L">#REF!</definedName>
    <definedName name="l_q4">#REF!</definedName>
    <definedName name="leiji">#REF!</definedName>
    <definedName name="lek">#REF!</definedName>
    <definedName name="ljml">#REF!</definedName>
    <definedName name="lll">#REF!,#REF!,#REF!,#REF!,#REF!,#REF!,#REF!,#REF!,#REF!,#REF!,#REF!,#REF!</definedName>
    <definedName name="LYXG">#REF!</definedName>
    <definedName name="m">#REF!,#REF!,#REF!,#REF!,#REF!,#REF!,#REF!,#REF!,#REF!,#REF!,#REF!,#REF!</definedName>
    <definedName name="Macro001">[24]!Macro001</definedName>
    <definedName name="Macro002">[24]!Macro002</definedName>
    <definedName name="Macro003">[24]!Macro003</definedName>
    <definedName name="Macro004">[24]!Macro004</definedName>
    <definedName name="Macro005">[24]!Macro005</definedName>
    <definedName name="MacroS01">[24]!MacroS01</definedName>
    <definedName name="MacroUP">[24]!MacroUP</definedName>
    <definedName name="MacroUP01">[24]!MacroUP01</definedName>
    <definedName name="MENU">[4]sum_m!#REF!</definedName>
    <definedName name="mlbdfx">#REF!</definedName>
    <definedName name="mlbdfx1">#REF!</definedName>
    <definedName name="mldbfx1">#REF!</definedName>
    <definedName name="mlfx">#REF!</definedName>
    <definedName name="mm">#REF!</definedName>
    <definedName name="mmm">'[2]ลูกหนี้(เก่า)'!#REF!</definedName>
    <definedName name="mmmmmm">'[25]6730200'!#REF!</definedName>
    <definedName name="mmmmmmm">#REF!</definedName>
    <definedName name="mmmmmmmm">'[7]6730200'!#REF!</definedName>
    <definedName name="mmmmmmmmm">#REF!</definedName>
    <definedName name="mmmmmmmmmm">#REF!</definedName>
    <definedName name="N">#N/A</definedName>
    <definedName name="NA">#N/A</definedName>
    <definedName name="NAA">#N/A</definedName>
    <definedName name="NB">#N/A</definedName>
    <definedName name="NBA">#N/A</definedName>
    <definedName name="NBCA">#N/A</definedName>
    <definedName name="NBCAA">#N/A</definedName>
    <definedName name="NC">#N/A</definedName>
    <definedName name="NCA">#N/A</definedName>
    <definedName name="NCAA">#N/A</definedName>
    <definedName name="NCAAA">#N/A</definedName>
    <definedName name="NL">#N/A</definedName>
    <definedName name="nnn">[19]Sheet1!$D$2:$D$29</definedName>
    <definedName name="no">#REF!</definedName>
    <definedName name="NOK_AVE">#REF!</definedName>
    <definedName name="NOK_END">#REF!</definedName>
    <definedName name="NOK_OB">#REF!</definedName>
    <definedName name="nsnsdfghadh">[26]CPF_Eqty!#REF!</definedName>
    <definedName name="nui">'[27]ลูกหนี้(เก่า)'!#REF!</definedName>
    <definedName name="oo">#REF!</definedName>
    <definedName name="Oเรือนรับรอง">#REF!</definedName>
    <definedName name="Oโกดัง">#REF!</definedName>
    <definedName name="Oที่ดิน">#REF!</definedName>
    <definedName name="Oบ่อทิ้งขยะ">#REF!</definedName>
    <definedName name="Oฟาร์ม">#REF!</definedName>
    <definedName name="Oร่องน้ำ">#REF!</definedName>
    <definedName name="Oสำนักงาน">#REF!</definedName>
    <definedName name="Oอาคาร">#REF!</definedName>
    <definedName name="Oอาคาร_โรงงาน">#REF!</definedName>
    <definedName name="p">[28]สุทธิภาษี!$E$5:$AA$57</definedName>
    <definedName name="PASA">#N/A</definedName>
    <definedName name="PASAA">#N/A</definedName>
    <definedName name="PASB">#N/A</definedName>
    <definedName name="PASBA">#N/A</definedName>
    <definedName name="PASBA1">#N/A</definedName>
    <definedName name="PASBL">#N/A</definedName>
    <definedName name="PASC">#N/A</definedName>
    <definedName name="PASCA">#N/A</definedName>
    <definedName name="pbps">#REF!</definedName>
    <definedName name="pbpt">#REF!</definedName>
    <definedName name="PCA">#REF!</definedName>
    <definedName name="pl">#REF!</definedName>
    <definedName name="pl_eq">#REF!</definedName>
    <definedName name="PN">#N/A</definedName>
    <definedName name="PNA">#N/A</definedName>
    <definedName name="PNAA">#N/A</definedName>
    <definedName name="PNB">#N/A</definedName>
    <definedName name="PNBA">#N/A</definedName>
    <definedName name="PNBCA">#N/A</definedName>
    <definedName name="PNBCAA">#N/A</definedName>
    <definedName name="PNC">#N/A</definedName>
    <definedName name="PNCA">#N/A</definedName>
    <definedName name="PNCAA">#N/A</definedName>
    <definedName name="PNCAAA">#N/A</definedName>
    <definedName name="PNL">#N/A</definedName>
    <definedName name="poo">#REF!</definedName>
    <definedName name="PP">#N/A</definedName>
    <definedName name="ppo">#REF!</definedName>
    <definedName name="PPP">#N/A</definedName>
    <definedName name="PPPP">#N/A</definedName>
    <definedName name="pretty">#REF!</definedName>
    <definedName name="Print_Area1">#REF!</definedName>
    <definedName name="Print_Area2">#REF!</definedName>
    <definedName name="Print_Area3">#REF!</definedName>
    <definedName name="Print_Area31">#REF!</definedName>
    <definedName name="Print_Area310">#REF!</definedName>
    <definedName name="Print_Area311">#REF!</definedName>
    <definedName name="Print_Area312">#REF!</definedName>
    <definedName name="Print_Area313">#REF!</definedName>
    <definedName name="Print_Area314">#REF!</definedName>
    <definedName name="Print_Area315">#REF!</definedName>
    <definedName name="Print_Area316">#REF!</definedName>
    <definedName name="Print_Area317">#REF!</definedName>
    <definedName name="Print_Area318">#REF!</definedName>
    <definedName name="Print_Area319">#REF!</definedName>
    <definedName name="Print_Area32">#REF!</definedName>
    <definedName name="Print_Area320">#REF!</definedName>
    <definedName name="Print_Area321">#REF!</definedName>
    <definedName name="Print_Area322">#REF!</definedName>
    <definedName name="Print_Area323">#REF!</definedName>
    <definedName name="Print_Area324">#REF!</definedName>
    <definedName name="Print_Area325">#REF!</definedName>
    <definedName name="Print_Area326">#REF!</definedName>
    <definedName name="Print_Area327">#REF!</definedName>
    <definedName name="Print_Area328">#REF!</definedName>
    <definedName name="Print_Area329">#REF!</definedName>
    <definedName name="Print_Area33">#REF!</definedName>
    <definedName name="Print_Area330">#REF!</definedName>
    <definedName name="Print_Area331">#REF!</definedName>
    <definedName name="Print_Area332">#REF!</definedName>
    <definedName name="Print_Area333">#REF!</definedName>
    <definedName name="Print_Area334">#REF!</definedName>
    <definedName name="Print_Area335">#REF!</definedName>
    <definedName name="Print_Area336">#REF!</definedName>
    <definedName name="Print_Area337">#REF!</definedName>
    <definedName name="Print_Area338">#REF!</definedName>
    <definedName name="Print_Area339">#REF!</definedName>
    <definedName name="Print_Area34">#REF!</definedName>
    <definedName name="Print_Area340">#REF!</definedName>
    <definedName name="Print_Area341">#REF!</definedName>
    <definedName name="Print_Area342">#REF!</definedName>
    <definedName name="Print_Area343">#REF!</definedName>
    <definedName name="Print_Area344">#REF!</definedName>
    <definedName name="Print_Area345">#REF!</definedName>
    <definedName name="Print_Area346">#REF!</definedName>
    <definedName name="Print_Area347">#REF!</definedName>
    <definedName name="Print_Area348">#REF!</definedName>
    <definedName name="Print_Area349">#REF!</definedName>
    <definedName name="Print_Area35">#REF!</definedName>
    <definedName name="Print_Area350">#REF!</definedName>
    <definedName name="Print_Area351">#REF!</definedName>
    <definedName name="Print_Area352">#REF!</definedName>
    <definedName name="Print_Area353">#REF!</definedName>
    <definedName name="Print_Area354">#REF!</definedName>
    <definedName name="Print_Area355">#REF!</definedName>
    <definedName name="Print_Area356">#REF!</definedName>
    <definedName name="Print_Area357">#REF!</definedName>
    <definedName name="Print_Area358">#REF!</definedName>
    <definedName name="Print_Area359">#REF!</definedName>
    <definedName name="Print_Area36">#REF!</definedName>
    <definedName name="Print_Area360">#REF!</definedName>
    <definedName name="Print_Area361">#REF!</definedName>
    <definedName name="Print_Area362">#REF!</definedName>
    <definedName name="Print_Area37">#REF!</definedName>
    <definedName name="Print_Area38">#REF!</definedName>
    <definedName name="Print_Area39">#REF!</definedName>
    <definedName name="Print4">[29]!Print4</definedName>
    <definedName name="PRODUCT_CODE">#REF!</definedName>
    <definedName name="PRODUCT_NAME">#REF!</definedName>
    <definedName name="province">OFFSET('[14]AGRO-DATA'!$E$10,0,0,COUNTA('[14]AGRO-DATA'!$E$1:$E$65536)-1)</definedName>
    <definedName name="province1">OFFSET(#REF!,0,0,COUNTA(#REF!))</definedName>
    <definedName name="Q">#REF!</definedName>
    <definedName name="qqq" hidden="1">#REF!</definedName>
    <definedName name="QQQQ">#REF!</definedName>
    <definedName name="qqqqq">#REF!</definedName>
    <definedName name="qqqqqqqwwwwwwwwwwqe">[30]sum_m!#REF!</definedName>
    <definedName name="RangeSelect">#N/A</definedName>
    <definedName name="RATE">[18]LIST!$D$3:$D$28</definedName>
    <definedName name="report">[16]ตาราง!$G$2:$H$52</definedName>
    <definedName name="RUB_AVE">#REF!</definedName>
    <definedName name="RUB_END">#REF!</definedName>
    <definedName name="RUB_OB">#REF!</definedName>
    <definedName name="s">[31]buy!$D$1:$E$1</definedName>
    <definedName name="sa">'[32]คสส-รถยนต์'!#REF!</definedName>
    <definedName name="SALEWEK_data_List">[33]data!$B$1:$C$2,[33]data!$B$3:$G$295</definedName>
    <definedName name="SAPBEXdnldView" hidden="1">"44DZMVUOR2LQP7MI1ZNK154DY"</definedName>
    <definedName name="SAPBEXrevision" hidden="1">1</definedName>
    <definedName name="SAPBEXsysID" hidden="1">"PW1"</definedName>
    <definedName name="SAPBEXwbID" hidden="1">"AP2863RVQ3K4VMA0V0ICWDRU0"</definedName>
    <definedName name="satha">#REF!</definedName>
    <definedName name="sd">#REF!,#REF!,#REF!,#REF!,#REF!,#REF!,#REF!,#REF!,#REF!,#REF!,#REF!,#REF!</definedName>
    <definedName name="sdfasdfffffff">#REF!</definedName>
    <definedName name="sdfffffffffffffffffffff">#REF!</definedName>
    <definedName name="sdfwetwetqtqwtewqet" xml:space="preserve">      '[7]6730200'!#REF!</definedName>
    <definedName name="SE">#REF!</definedName>
    <definedName name="SectionConfirmAmount">#N/A</definedName>
    <definedName name="SectionConfirmData">#N/A</definedName>
    <definedName name="SectionSumNT">#N/A</definedName>
    <definedName name="SFS">#N/A</definedName>
    <definedName name="SheetList">#REF!</definedName>
    <definedName name="shjh">#REF!</definedName>
    <definedName name="shui">#REF!</definedName>
    <definedName name="SL">#REF!</definedName>
    <definedName name="SS">#REF!,#REF!,#REF!,#REF!,#REF!,#REF!,#REF!,#REF!,#REF!,#REF!,#REF!,#REF!</definedName>
    <definedName name="sss">'[2]ลูกหนี้(เก่า)'!#REF!</definedName>
    <definedName name="SUM">#REF!</definedName>
    <definedName name="sunyi0128">#REF!</definedName>
    <definedName name="SUP1_Q150">#REF!</definedName>
    <definedName name="SUP1_Q349">#REF!</definedName>
    <definedName name="sup14_5">#REF!</definedName>
    <definedName name="T">#REF!</definedName>
    <definedName name="TAB_CO">#REF!</definedName>
    <definedName name="table">#REF!</definedName>
    <definedName name="TDATE">#REF!</definedName>
    <definedName name="teat1">#REF!</definedName>
    <definedName name="TEST0">#REF!</definedName>
    <definedName name="TEST1">#REF!</definedName>
    <definedName name="TEST2">#REF!</definedName>
    <definedName name="TEST3">#REF!</definedName>
    <definedName name="TEST4">#REF!</definedName>
    <definedName name="TEST5">#REF!</definedName>
    <definedName name="TESTHKEY">#REF!</definedName>
    <definedName name="TESTKEYS">#REF!</definedName>
    <definedName name="testvkev">[31]buy!$A$1:$C$1</definedName>
    <definedName name="TESTVKEY">#REF!</definedName>
    <definedName name="THRJ">#N/A</definedName>
    <definedName name="time">[16]ตาราง!$AA$2:$AB$9</definedName>
    <definedName name="TIT">[4]sum_m!#REF!</definedName>
    <definedName name="TOT">[4]sum_m!#REF!</definedName>
    <definedName name="Total">#REF!</definedName>
    <definedName name="TRGER">#N/A</definedName>
    <definedName name="trqereqrhyeh" xml:space="preserve">      '[7]6730200'!#REF!</definedName>
    <definedName name="U">#REF!</definedName>
    <definedName name="v">#REF!</definedName>
    <definedName name="VET">[4]sum_m!#REF!</definedName>
    <definedName name="VPP">#REF!</definedName>
    <definedName name="vvv">#REF!</definedName>
    <definedName name="VVVV">#REF!</definedName>
    <definedName name="wa" hidden="1">{"Fin_China",#N/A,FALSE,"中國區";"Fin_游汝謙",#N/A,FALSE,"游汝謙";"Fin_姚民僕",#N/A,FALSE,"姚民僕";"Fin_相福利",#N/A,FALSE,"相福利";"Fin_何炎光",#N/A,FALSE,"何炎光";"Fin_黃元安",#N/A,FALSE,"黃元安";"Fin_黃安楠",#N/A,FALSE,"黃安楠";"Fin_北京",#N/A,FALSE,"北京";"Fin_柳勤齡",#N/A,FALSE,"柳勤齡"}</definedName>
    <definedName name="WH">#REF!</definedName>
    <definedName name="WIP">#REF!</definedName>
    <definedName name="wipbp1">#REF!</definedName>
    <definedName name="wipbp1_1">"#REF!"</definedName>
    <definedName name="wipbp1_2">"#REF!"</definedName>
    <definedName name="wipbp1_3">"#REF!"</definedName>
    <definedName name="wipbp1_4">"#REF!"</definedName>
    <definedName name="wipbp2">#REF!</definedName>
    <definedName name="wipbp2_1">"#REF!"</definedName>
    <definedName name="wipbp2_2">"#REF!"</definedName>
    <definedName name="wipbp2_3">"#REF!"</definedName>
    <definedName name="wipbp2_4">"#REF!"</definedName>
    <definedName name="wisit">#REF!</definedName>
    <definedName name="wrn.Financial._.Report." hidden="1">{"Fin_China",#N/A,FALSE,"中國區";"Fin_游汝謙",#N/A,FALSE,"游汝謙";"Fin_姚民僕",#N/A,FALSE,"姚民僕";"Fin_相福利",#N/A,FALSE,"相福利";"Fin_何炎光",#N/A,FALSE,"何炎光";"Fin_黃元安",#N/A,FALSE,"黃元安";"Fin_黃安楠",#N/A,FALSE,"黃安楠";"Fin_北京",#N/A,FALSE,"北京";"Fin_柳勤齡",#N/A,FALSE,"柳勤齡"}</definedName>
    <definedName name="wrn.Input._.Data." hidden="1">{"Input_Fin",#N/A,FALSE,"By Code";"Input_Opt",#N/A,FALSE,"By Code"}</definedName>
    <definedName name="wrn.Operation._.Report." hidden="1">{"Opt_China",#N/A,FALSE,"中國區";"Opt_游汝謙",#N/A,FALSE,"游汝謙";"Opt_姚民僕",#N/A,FALSE,"姚民僕";"Opt_相福利",#N/A,FALSE,"相福利";"Opt_何炎光",#N/A,FALSE,"何炎光";"Opt_黃元安",#N/A,FALSE,"黃元安";"Opt_黃安楠",#N/A,FALSE,"黃安楠";"Opt_北京",#N/A,FALSE,"北京";"Opt_柳勤齡",#N/A,FALSE,"柳勤齡"}</definedName>
    <definedName name="www">#REF!</definedName>
    <definedName name="wwww">#REF!</definedName>
    <definedName name="wwwww">#REF!</definedName>
    <definedName name="wwwwww" hidden="1">[34]คีย์ข้อมูลรายละเอียดต่างๆ!#REF!</definedName>
    <definedName name="wwwwwww">#REF!</definedName>
    <definedName name="wwwwwwwww">#REF!</definedName>
    <definedName name="wwwwwwwwwww">#REF!</definedName>
    <definedName name="wwwwwwwwwwwww">#REF!</definedName>
    <definedName name="xl">#REF!,#REF!,#REF!,#REF!,#REF!,#REF!,#REF!,#REF!,#REF!,#REF!,#REF!,#REF!</definedName>
    <definedName name="xls">#REF!</definedName>
    <definedName name="XX">#REF!</definedName>
    <definedName name="XXX">#REF!</definedName>
    <definedName name="ydml">#REF!</definedName>
    <definedName name="yes">#REF!</definedName>
    <definedName name="YY">#REF!</definedName>
    <definedName name="z">#REF!</definedName>
    <definedName name="zsb">#REF!</definedName>
    <definedName name="ZX">"椭圆 3"</definedName>
    <definedName name="zxb">[12]Sheet7!#REF!</definedName>
    <definedName name="zzz">#REF!</definedName>
    <definedName name="zzzzzzz">#REF!</definedName>
    <definedName name="_xlnm.Database">#REF!</definedName>
    <definedName name="_xlnm.Print_Area" localSheetId="0">RBPI!$B$2:$T$64</definedName>
    <definedName name="_xlnm.Print_Area">'[15]???: ????'!$B$2:$F$25</definedName>
    <definedName name="เงิน">#REF!</definedName>
    <definedName name="เงิน_บาท">#REF!</definedName>
    <definedName name="เงินลงทุน">#REF!</definedName>
    <definedName name="เป็ด">#REF!</definedName>
    <definedName name="เอ">#REF!</definedName>
    <definedName name="แ305">#REF!</definedName>
    <definedName name="แผ่น1">#REF!</definedName>
    <definedName name="แผ่น2">#REF!</definedName>
    <definedName name="แผ่น3">#REF!</definedName>
    <definedName name="กกกกกกกกกก">#REF!</definedName>
    <definedName name="กด">'[27]ลูกหนี้(เก่า)'!#REF!</definedName>
    <definedName name="กดนหฟด">#REF!</definedName>
    <definedName name="คงเหลือ">#REF!</definedName>
    <definedName name="คงเหลือ_1">"#REF!"</definedName>
    <definedName name="คงเหลือ_2">"#REF!"</definedName>
    <definedName name="คงเหลือ_3">"#REF!"</definedName>
    <definedName name="คงเหลือ_4">"#REF!"</definedName>
    <definedName name="ค่าเสื่อม">#REF!</definedName>
    <definedName name="ซื้อเงินลงทุนQ146">#REF!</definedName>
    <definedName name="ดด">#REF!</definedName>
    <definedName name="ตินทุนขาย">#REF!</definedName>
    <definedName name="ตินทุนขาย_1">"#REF!"</definedName>
    <definedName name="ตินทุนขาย_2">"#REF!"</definedName>
    <definedName name="ตินทุนขาย_3">"#REF!"</definedName>
    <definedName name="ตินทุนขาย_4">"#REF!"</definedName>
    <definedName name="น้ำเชื้อ">#REF!</definedName>
    <definedName name="น้ำเชื้อ_1">"#REF!"</definedName>
    <definedName name="น้ำเชื้อ_2">"#REF!"</definedName>
    <definedName name="น้ำเชื้อ_3">"#REF!"</definedName>
    <definedName name="น้ำเชื้อ_4">"#REF!"</definedName>
    <definedName name="น้ำหนัก">#REF!</definedName>
    <definedName name="ปริมาณ">#REF!</definedName>
    <definedName name="พรีมิกซ์">#REF!</definedName>
    <definedName name="พรีมิกซ์_1">"#REF!"</definedName>
    <definedName name="พรีมิกซ์_2">"#REF!"</definedName>
    <definedName name="พรีมิกซ์_3">"#REF!"</definedName>
    <definedName name="พรีมิกซ์_4">"#REF!"</definedName>
    <definedName name="พันธุ์สัตว์">#REF!</definedName>
    <definedName name="พันธุ์สัตว์_1">"#REF!"</definedName>
    <definedName name="พันธุ์สัตว์_2">"#REF!"</definedName>
    <definedName name="พันธุ์สัตว์_3">"#REF!"</definedName>
    <definedName name="พันธุ์สัตว์_4">"#REF!"</definedName>
    <definedName name="ฟ">'[2]ลูกหนี้(เก่า)'!#REF!</definedName>
    <definedName name="ฟ1">[33]yum!#REF!</definedName>
    <definedName name="ฟ่1">#REF!</definedName>
    <definedName name="ฟฟ">#REF!</definedName>
    <definedName name="ยาเคมี">#REF!</definedName>
    <definedName name="ยาเคมี_1">"#REF!"</definedName>
    <definedName name="ยาเคมี_2">"#REF!"</definedName>
    <definedName name="ยาเคมี_3">"#REF!"</definedName>
    <definedName name="ยาเคมี_4">"#REF!"</definedName>
    <definedName name="รวม">'[27]ลูกหนี้(เก่า)'!#REF!</definedName>
    <definedName name="ร่วมT">[11]Defer_ร่วม!$B$5:$Z$49</definedName>
    <definedName name="ระหว่างผลิต">#REF!</definedName>
    <definedName name="ระหว่างผลิต_1">"#REF!"</definedName>
    <definedName name="ระหว่างผลิต_2">"#REF!"</definedName>
    <definedName name="ระหว่างผลิต_3">"#REF!"</definedName>
    <definedName name="ระหว่างผลิต_4">"#REF!"</definedName>
    <definedName name="รายละเอียด">#REF!</definedName>
    <definedName name="วัตถุดิบ">#REF!</definedName>
    <definedName name="วัตถุดิบ_1">"#REF!"</definedName>
    <definedName name="วัตถุดิบ_2">"#REF!"</definedName>
    <definedName name="วัตถุดิบ_3">"#REF!"</definedName>
    <definedName name="วัตถุดิบ_4">"#REF!"</definedName>
    <definedName name="วันเดือนปี">#REF!</definedName>
    <definedName name="สรุปFS17">#REF!</definedName>
    <definedName name="สัญญา">'[27]ลูกหนี้(เก่า)'!#REF!</definedName>
    <definedName name="หน่วย">#REF!</definedName>
    <definedName name="二月净利">#REF!</definedName>
    <definedName name="产量A3">[35]生产部金额!#REF!</definedName>
    <definedName name="仁寿区域地图">[36]宣1!$A$5:$I$36</definedName>
    <definedName name="公司名稱">#N/A</definedName>
    <definedName name="分">#REF!</definedName>
    <definedName name="分品">#REF!,#REF!,#REF!,#REF!,#REF!,#REF!,#REF!,#REF!,#REF!,#REF!,#REF!,#REF!</definedName>
    <definedName name="分品种">#REF!</definedName>
    <definedName name="利润">#REF!,#REF!,#REF!,#REF!,#REF!,#REF!,#REF!,#REF!,#REF!,#REF!,#REF!,#REF!</definedName>
    <definedName name="利潤">#REF!,#REF!,#REF!,#REF!,#REF!,#REF!,#REF!,#REF!,#REF!,#REF!,#REF!,#REF!</definedName>
    <definedName name="制造费用1">#REF!</definedName>
    <definedName name="单位利润1">#REF!,#REF!,#REF!,#REF!,#REF!,#REF!,#REF!,#REF!,#REF!,#REF!,#REF!,#REF!</definedName>
    <definedName name="单位利润1.xls">#REF!,#REF!,#REF!,#REF!,#REF!,#REF!,#REF!,#REF!,#REF!,#REF!,#REF!,#REF!</definedName>
    <definedName name="原料四">#REF!</definedName>
    <definedName name="双流东区销售区域图">#REF!</definedName>
    <definedName name="双流片区销售区域">#REF!</definedName>
    <definedName name="客戶">#N/A</definedName>
    <definedName name="封面">#REF!</definedName>
    <definedName name="损益表汇总1">#REF!</definedName>
    <definedName name="撒">#REF!</definedName>
    <definedName name="月热线">#REF!,#REF!,#REF!,#REF!,#REF!,#REF!,#REF!,#REF!,#REF!,#REF!,#REF!,#REF!</definedName>
    <definedName name="發票退回原因">#N/A</definedName>
    <definedName name="直">#REF!</definedName>
    <definedName name="种鱼料">'[22]1(分品种)'!#REF!</definedName>
    <definedName name="竞争厂家02月份主要品种价格表">#REF!</definedName>
    <definedName name="费用">#REF!</definedName>
    <definedName name="銷貨統計表">#REF!</definedName>
  </definedNames>
  <calcPr calcId="191029"/>
</workbook>
</file>

<file path=xl/calcChain.xml><?xml version="1.0" encoding="utf-8"?>
<calcChain xmlns="http://schemas.openxmlformats.org/spreadsheetml/2006/main">
  <c r="F6" i="1" l="1"/>
  <c r="F7" i="1"/>
  <c r="E33" i="1"/>
  <c r="E21" i="1"/>
  <c r="E7" i="1"/>
  <c r="R7" i="1"/>
  <c r="H21" i="1"/>
  <c r="F21" i="1"/>
  <c r="E37" i="1" l="1"/>
  <c r="F33" i="1"/>
  <c r="F29" i="1"/>
  <c r="G33" i="1" l="1"/>
  <c r="E43" i="1" l="1"/>
  <c r="Q3" i="1" l="1"/>
  <c r="G29" i="1" l="1"/>
  <c r="G3" i="1" l="1"/>
  <c r="H64" i="1" l="1"/>
  <c r="G64" i="1" l="1"/>
  <c r="I64" i="1"/>
  <c r="T54" i="1" l="1"/>
  <c r="F3" i="1" l="1"/>
  <c r="E3" i="1"/>
  <c r="T6" i="1" l="1"/>
  <c r="N3" i="1"/>
  <c r="T52" i="1"/>
  <c r="P64" i="1"/>
  <c r="T53" i="1"/>
  <c r="O3" i="1"/>
  <c r="P3" i="1"/>
  <c r="T47" i="1" l="1"/>
  <c r="I3" i="1" l="1"/>
  <c r="E64" i="1"/>
  <c r="F64" i="1" l="1"/>
  <c r="T57" i="1"/>
  <c r="H3" i="1"/>
  <c r="T49" i="1" l="1"/>
  <c r="T61" i="1" l="1"/>
  <c r="T48" i="1"/>
  <c r="T62" i="1"/>
  <c r="T4" i="1"/>
  <c r="T5" i="1"/>
  <c r="K3" i="1"/>
  <c r="L3" i="1"/>
  <c r="M3" i="1"/>
  <c r="R3" i="1"/>
  <c r="T7" i="1" l="1"/>
  <c r="J3" i="1" l="1"/>
  <c r="T3" i="1" s="1"/>
  <c r="T8" i="1"/>
  <c r="T43" i="1" l="1"/>
  <c r="T33" i="1"/>
  <c r="U6" i="2" l="1"/>
  <c r="T6" i="2" l="1"/>
  <c r="S6" i="2" l="1"/>
  <c r="R6" i="2" l="1"/>
  <c r="Q6" i="2" l="1"/>
  <c r="O5" i="2" l="1"/>
  <c r="O6" i="2" s="1"/>
  <c r="M6" i="2" l="1"/>
  <c r="L6" i="2" l="1"/>
  <c r="K6" i="2" l="1"/>
  <c r="J6" i="2" l="1"/>
  <c r="I6" i="2" l="1"/>
  <c r="H6" i="2" l="1"/>
  <c r="F6" i="2" l="1"/>
  <c r="G6" i="2"/>
  <c r="D7" i="2" l="1"/>
  <c r="E3" i="2" s="1"/>
  <c r="E7" i="2" s="1"/>
  <c r="F3" i="2" s="1"/>
  <c r="E6" i="2"/>
  <c r="D6" i="2"/>
  <c r="F7" i="2" l="1"/>
  <c r="G3" i="2" s="1"/>
  <c r="G7" i="2" s="1"/>
  <c r="H3" i="2" s="1"/>
  <c r="H7" i="2" s="1"/>
  <c r="I3" i="2" s="1"/>
  <c r="I7" i="2" s="1"/>
  <c r="J3" i="2" s="1"/>
  <c r="J7" i="2" s="1"/>
  <c r="K3" i="2" s="1"/>
  <c r="K7" i="2" s="1"/>
  <c r="L3" i="2" s="1"/>
  <c r="L7" i="2" s="1"/>
  <c r="M3" i="2" s="1"/>
  <c r="M7" i="2" s="1"/>
  <c r="N3" i="2" s="1"/>
  <c r="N7" i="2" s="1"/>
  <c r="O3" i="2" s="1"/>
  <c r="O7" i="2" s="1"/>
  <c r="P3" i="2" s="1"/>
  <c r="P7" i="2" s="1"/>
  <c r="Q3" i="2" s="1"/>
  <c r="Q7" i="2" s="1"/>
  <c r="R3" i="2" s="1"/>
  <c r="R7" i="2" s="1"/>
  <c r="S3" i="2" s="1"/>
  <c r="S7" i="2" s="1"/>
  <c r="T3" i="2" s="1"/>
  <c r="T7" i="2" s="1"/>
  <c r="U3" i="2" s="1"/>
  <c r="U7" i="2" s="1"/>
  <c r="V3" i="2" s="1"/>
  <c r="AB12" i="1"/>
  <c r="AB10" i="1"/>
  <c r="AC12" i="1" l="1"/>
  <c r="N64" i="1" l="1"/>
  <c r="J64" i="1"/>
  <c r="M64" i="1"/>
  <c r="AA10" i="1" l="1"/>
  <c r="Z10" i="1"/>
  <c r="Y10" i="1"/>
  <c r="O16" i="1" l="1"/>
  <c r="AA12" i="1" l="1"/>
  <c r="X10" i="1" l="1"/>
  <c r="T37" i="1" l="1"/>
  <c r="T29" i="1" l="1"/>
  <c r="T21" i="1"/>
  <c r="V10" i="1" l="1"/>
  <c r="I12" i="1" l="1"/>
  <c r="T12" i="1" s="1"/>
  <c r="Z12" i="1" l="1"/>
  <c r="X16" i="1"/>
  <c r="X14" i="1"/>
  <c r="X12" i="1"/>
  <c r="T16" i="1"/>
  <c r="V16" i="1" s="1"/>
  <c r="T14" i="1"/>
  <c r="V14" i="1" s="1"/>
  <c r="T10" i="1" l="1"/>
  <c r="V12" i="1" l="1"/>
  <c r="Y12" i="1" l="1"/>
  <c r="T18" i="1"/>
  <c r="T17" i="1"/>
  <c r="T15" i="1"/>
  <c r="T13" i="1"/>
  <c r="T11" i="1"/>
  <c r="O64" i="1" l="1"/>
  <c r="K64" i="1"/>
  <c r="T25" i="1"/>
  <c r="T64" i="1" s="1"/>
  <c r="L64" i="1" l="1"/>
</calcChain>
</file>

<file path=xl/sharedStrings.xml><?xml version="1.0" encoding="utf-8"?>
<sst xmlns="http://schemas.openxmlformats.org/spreadsheetml/2006/main" count="121" uniqueCount="90">
  <si>
    <t>Unit : M.RUB</t>
  </si>
  <si>
    <t>Description</t>
  </si>
  <si>
    <t>PPP</t>
  </si>
  <si>
    <t>PPP2</t>
  </si>
  <si>
    <t>NNPP</t>
  </si>
  <si>
    <t>NNPP2</t>
  </si>
  <si>
    <t>Kornevo</t>
  </si>
  <si>
    <t>Rechnoe</t>
  </si>
  <si>
    <t>FC</t>
  </si>
  <si>
    <t>MC</t>
  </si>
  <si>
    <t>RBPI</t>
  </si>
  <si>
    <t>Finagro</t>
  </si>
  <si>
    <t>Total</t>
  </si>
  <si>
    <t>Cash in Bank</t>
  </si>
  <si>
    <t>Currency</t>
  </si>
  <si>
    <t>Ruble</t>
  </si>
  <si>
    <t>Deposit Interest rate</t>
  </si>
  <si>
    <t>USD</t>
  </si>
  <si>
    <t>EURO</t>
  </si>
  <si>
    <t>NOK</t>
  </si>
  <si>
    <t>Loan</t>
  </si>
  <si>
    <t>Subsidy Loan</t>
  </si>
  <si>
    <t>A) Short Term Loan</t>
  </si>
  <si>
    <t>Interest rate</t>
  </si>
  <si>
    <t>expired</t>
  </si>
  <si>
    <t>B) Long term loan</t>
  </si>
  <si>
    <t>Interest rate (Offset)</t>
  </si>
  <si>
    <t>C) Long term loan</t>
  </si>
  <si>
    <t>Other Loan</t>
  </si>
  <si>
    <t>B) Long Term Loan</t>
  </si>
  <si>
    <t>2.3 Inercompany Group Loan</t>
  </si>
  <si>
    <t>Total Loan</t>
  </si>
  <si>
    <t>07.2026</t>
  </si>
  <si>
    <t>RBPI Partner West</t>
  </si>
  <si>
    <t>RBPI Elite Seeds</t>
  </si>
  <si>
    <t>11.2026</t>
  </si>
  <si>
    <t>05.2026</t>
  </si>
  <si>
    <t>.</t>
  </si>
  <si>
    <t>11,5602+W14</t>
  </si>
  <si>
    <t>RBPI AS</t>
  </si>
  <si>
    <t>8%-11,5%</t>
  </si>
  <si>
    <t>Date</t>
  </si>
  <si>
    <t>C/F</t>
  </si>
  <si>
    <t>(USD)</t>
  </si>
  <si>
    <t>Changed</t>
  </si>
  <si>
    <t>(RUB)</t>
  </si>
  <si>
    <t>(RUB/USD)</t>
  </si>
  <si>
    <t>Balance</t>
  </si>
  <si>
    <t>курс</t>
  </si>
  <si>
    <t>Pledge account, ruble</t>
  </si>
  <si>
    <t>10.2023</t>
  </si>
  <si>
    <t>07.2029</t>
  </si>
  <si>
    <t>07.2025</t>
  </si>
  <si>
    <t>А)Severnaya</t>
  </si>
  <si>
    <t xml:space="preserve">В)CPF Investment Limited  </t>
  </si>
  <si>
    <t>02.2024</t>
  </si>
  <si>
    <t>03.2028</t>
  </si>
  <si>
    <t>RBPI Partner East</t>
  </si>
  <si>
    <t>Ruble depozit</t>
  </si>
  <si>
    <t>8-12%</t>
  </si>
  <si>
    <t>2,5-3.5%</t>
  </si>
  <si>
    <t>12.2028</t>
  </si>
  <si>
    <t xml:space="preserve">D)Стеша  </t>
  </si>
  <si>
    <t>06.2028</t>
  </si>
  <si>
    <t>2.2-10%</t>
  </si>
  <si>
    <t>9,6-19,50%</t>
  </si>
  <si>
    <t>08.2025</t>
  </si>
  <si>
    <t>КС+3%</t>
  </si>
  <si>
    <t>RBPI TH</t>
  </si>
  <si>
    <t>C) CPF Plc</t>
  </si>
  <si>
    <t>THB</t>
  </si>
  <si>
    <t xml:space="preserve">F)Стеша  </t>
  </si>
  <si>
    <t>12.2025</t>
  </si>
  <si>
    <t>04.2026</t>
  </si>
  <si>
    <t>КС+5,27</t>
  </si>
  <si>
    <t>03.2026</t>
  </si>
  <si>
    <t>03.2030</t>
  </si>
  <si>
    <t>07.2027</t>
  </si>
  <si>
    <t>12.2026</t>
  </si>
  <si>
    <t>10,5</t>
  </si>
  <si>
    <t>02.2026</t>
  </si>
  <si>
    <t>06.2026</t>
  </si>
  <si>
    <t>21,5-24,65%</t>
  </si>
  <si>
    <t>19,0-24,65%</t>
  </si>
  <si>
    <t>10,5%-11%</t>
  </si>
  <si>
    <t>07.2030</t>
  </si>
  <si>
    <t>3,5%-11%</t>
  </si>
  <si>
    <t>20,75-23,25%</t>
  </si>
  <si>
    <t>7,4%-11%</t>
  </si>
  <si>
    <t>21,5-23%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</si>
</sst>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7"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&quot;$&quot;#,##0_);\(&quot;$&quot;#,##0\)"/>
    <numFmt numFmtId="165" formatCode="&quot;$&quot;#,##0_);[Red]\(&quot;$&quot;#,##0\)"/>
    <numFmt numFmtId="166" formatCode="&quot;$&quot;#,##0.00_);\(&quot;$&quot;#,##0.00\)"/>
    <numFmt numFmtId="167" formatCode="&quot;$&quot;#,##0.00_);[Red]\(&quot;$&quot;#,##0.00\)"/>
    <numFmt numFmtId="168" formatCode="_(&quot;$&quot;* #,##0_);_(&quot;$&quot;* \(#,##0\);_(&quot;$&quot;* &quot;-&quot;_);_(@_)"/>
    <numFmt numFmtId="169" formatCode="_(* #,##0_);_(* \(#,##0\);_(* &quot;-&quot;_);_(@_)"/>
    <numFmt numFmtId="170" formatCode="_(&quot;$&quot;* #,##0.00_);_(&quot;$&quot;* \(#,##0.00\);_(&quot;$&quot;* &quot;-&quot;??_);_(@_)"/>
    <numFmt numFmtId="171" formatCode="_(* #,##0.00_);_(* \(#,##0.00\);_(* &quot;-&quot;??_);_(@_)"/>
    <numFmt numFmtId="172" formatCode="#,##0.0_);\(#,##0.0\)"/>
    <numFmt numFmtId="173" formatCode="_ * #,##0_ ;_ * \-#,##0_ ;_ * &quot;-&quot;_ ;_ @_ "/>
    <numFmt numFmtId="174" formatCode="_ * #,##0.00_ ;_ * \-#,##0.00_ ;_ * &quot;-&quot;??_ ;_ @_ "/>
    <numFmt numFmtId="175" formatCode="\t&quot;$&quot;#,##0_);[Red]\(\t&quot;$&quot;#,##0\)"/>
    <numFmt numFmtId="176" formatCode="\t&quot;฿&quot;#,##0_);[Red]\(\t&quot;฿&quot;#,##0\)"/>
    <numFmt numFmtId="177" formatCode="_-* #,##0_р_._-;\-* #,##0_р_._-;_-* &quot;-&quot;_р_._-;_-@_-"/>
    <numFmt numFmtId="178" formatCode="_-* #,##0\ _T_L_-;\-* #,##0\ _T_L_-;_-* &quot;-&quot;\ _T_L_-;_-@_-"/>
    <numFmt numFmtId="179" formatCode="#,##0\ \ ;\(#,##0\)\ ;\—\ \ \ \ "/>
    <numFmt numFmtId="180" formatCode="0.00_)"/>
    <numFmt numFmtId="181" formatCode="#,##0.000"/>
    <numFmt numFmtId="182" formatCode="[$-1070000]d/m/yy;@"/>
    <numFmt numFmtId="183" formatCode="#,##0.000;[Red]\-#,##0.000"/>
    <numFmt numFmtId="184" formatCode="#,##0.00;[Red]\(#,##0.000\)"/>
    <numFmt numFmtId="185" formatCode="#,##0;[Red]\(#,##0\)"/>
    <numFmt numFmtId="186" formatCode="0.0%"/>
    <numFmt numFmtId="187" formatCode="_(&quot;฿&quot;* #,##0.00_);_(&quot;฿&quot;* \(#,##0.00\);_(&quot;฿&quot;* &quot;-&quot;??_);_(@_)"/>
    <numFmt numFmtId="188" formatCode="_-&quot;฿&quot;* #,##0.00_-;\-&quot;฿&quot;* #,##0.00_-;_-&quot;฿&quot;* &quot;-&quot;??_-;_-@_-"/>
    <numFmt numFmtId="189" formatCode="#,##0.0000"/>
    <numFmt numFmtId="190" formatCode="_(* #,##0_);_(* \(#,##0\);_(* &quot;-&quot;??_);_(@_)"/>
    <numFmt numFmtId="191" formatCode="dd\-mmm\-yy_)"/>
    <numFmt numFmtId="192" formatCode="#,##0.00\ &quot;F&quot;;\-#,##0.00\ &quot;F&quot;"/>
    <numFmt numFmtId="193" formatCode="\$#,##0\ ;\(\$#,##0\)"/>
    <numFmt numFmtId="194" formatCode="#,##0\ &quot; &quot;;\(#,##0\)\ ;&quot;—&quot;&quot; &quot;&quot; &quot;&quot; &quot;&quot; &quot;"/>
    <numFmt numFmtId="195" formatCode="#,##0.0000_);[Red]\(#,##0.0000\)"/>
    <numFmt numFmtId="196" formatCode="&quot;฿&quot;#,##0;\-&quot;฿&quot;#,##0"/>
    <numFmt numFmtId="197" formatCode="&quot;฿&quot;#,##0_);\(&quot;฿&quot;#,##0\)"/>
    <numFmt numFmtId="198" formatCode="&quot;\&quot;#,##0;[Red]&quot;\&quot;&quot;\&quot;\-#,##0"/>
    <numFmt numFmtId="199" formatCode="&quot;\&quot;#,##0.00;[Red]&quot;\&quot;\-#,##0.00"/>
    <numFmt numFmtId="200" formatCode="&quot;\&quot;#,##0;[Red]&quot;\&quot;\-#,##0"/>
    <numFmt numFmtId="201" formatCode="#,##0.00000_);\(#,##0.00000\)"/>
    <numFmt numFmtId="202" formatCode="&quot;$&quot;#,##0;[Red]\-&quot;$&quot;#,##0"/>
    <numFmt numFmtId="203" formatCode="#,##0.000000_);\(#,##0.000000\)"/>
    <numFmt numFmtId="204" formatCode="0.0000"/>
    <numFmt numFmtId="205" formatCode="_-* #,##0.00\ [$₽-419]_-;\-* #,##0.00\ [$₽-419]_-;_-* &quot;-&quot;??\ [$₽-419]_-;_-@_-"/>
    <numFmt numFmtId="206" formatCode="#,##0.000_);\(#,##0.000\)"/>
    <numFmt numFmtId="207" formatCode="_-* #,##0.0\ _₽_-;\-* #,##0.0\ _₽_-;_-* &quot;-&quot;?\ _₽_-;_-@_-"/>
  </numFmts>
  <fonts count="228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  <font>
      <sz val="11"/>
      <color indexed="20"/>
      <name val="????"/>
      <family val="1"/>
      <charset val="222"/>
    </font>
    <font>
      <sz val="11"/>
      <color indexed="60"/>
      <name val="????"/>
      <family val="1"/>
      <charset val="222"/>
    </font>
    <font>
      <b/>
      <sz val="15"/>
      <color indexed="56"/>
      <name val="????"/>
      <family val="1"/>
      <charset val="136"/>
    </font>
    <font>
      <b/>
      <sz val="13"/>
      <color indexed="56"/>
      <name val="????"/>
      <family val="1"/>
      <charset val="136"/>
    </font>
    <font>
      <b/>
      <sz val="11"/>
      <color indexed="56"/>
      <name val="????"/>
      <family val="1"/>
      <charset val="136"/>
    </font>
    <font>
      <u/>
      <sz val="12"/>
      <color indexed="12"/>
      <name val="??"/>
      <family val="2"/>
      <charset val="134"/>
    </font>
    <font>
      <sz val="11"/>
      <color indexed="52"/>
      <name val="????"/>
      <family val="1"/>
      <charset val="222"/>
    </font>
    <font>
      <sz val="10"/>
      <name val="Helv"/>
      <family val="2"/>
      <charset val="222"/>
    </font>
    <font>
      <sz val="12"/>
      <color indexed="52"/>
      <name val="????"/>
      <family val="1"/>
      <charset val="136"/>
    </font>
    <font>
      <sz val="11"/>
      <color indexed="9"/>
      <name val="????"/>
      <family val="1"/>
      <charset val="222"/>
    </font>
    <font>
      <sz val="12"/>
      <name val="Times New Roman"/>
      <family val="1"/>
      <charset val="222"/>
    </font>
    <font>
      <sz val="12"/>
      <name val="??"/>
      <charset val="134"/>
    </font>
    <font>
      <sz val="12"/>
      <color indexed="9"/>
      <name val="????"/>
      <family val="1"/>
      <charset val="136"/>
    </font>
    <font>
      <sz val="10"/>
      <name val="Helv"/>
      <family val="2"/>
    </font>
    <font>
      <sz val="14"/>
      <name val="AngsanaUPC"/>
      <family val="1"/>
      <charset val="222"/>
    </font>
    <font>
      <sz val="14"/>
      <name val="AngsanaUPC"/>
      <family val="1"/>
    </font>
    <font>
      <sz val="12"/>
      <name val="Times New Roman"/>
      <family val="1"/>
    </font>
    <font>
      <sz val="10"/>
      <name val="Arial"/>
      <family val="2"/>
    </font>
    <font>
      <sz val="14"/>
      <name val="Cordia New"/>
      <family val="2"/>
    </font>
    <font>
      <sz val="14"/>
      <name val="Cordia New"/>
      <family val="2"/>
      <charset val="222"/>
    </font>
    <font>
      <sz val="11"/>
      <color indexed="8"/>
      <name val="????"/>
      <family val="1"/>
      <charset val="222"/>
    </font>
    <font>
      <sz val="12"/>
      <color indexed="8"/>
      <name val="????"/>
      <family val="1"/>
      <charset val="136"/>
    </font>
    <font>
      <sz val="11"/>
      <color indexed="8"/>
      <name val="Calibri"/>
      <family val="2"/>
    </font>
    <font>
      <sz val="11"/>
      <color indexed="8"/>
      <name val="Tahoma"/>
      <family val="2"/>
      <charset val="222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22"/>
      <scheme val="minor"/>
    </font>
    <font>
      <sz val="11"/>
      <color indexed="8"/>
      <name val="Tahoma"/>
      <family val="2"/>
    </font>
    <font>
      <sz val="11"/>
      <color indexed="8"/>
      <name val="宋体"/>
    </font>
    <font>
      <sz val="11"/>
      <color indexed="8"/>
      <name val="新細明體"/>
      <family val="1"/>
    </font>
    <font>
      <sz val="12"/>
      <color indexed="8"/>
      <name val="新細明體"/>
      <family val="1"/>
      <charset val="136"/>
    </font>
    <font>
      <sz val="11"/>
      <color indexed="9"/>
      <name val="Calibri"/>
      <family val="2"/>
    </font>
    <font>
      <sz val="11"/>
      <color indexed="9"/>
      <name val="Tahoma"/>
      <family val="2"/>
      <charset val="222"/>
    </font>
    <font>
      <sz val="11"/>
      <color theme="0"/>
      <name val="Calibri"/>
      <family val="2"/>
      <charset val="204"/>
      <scheme val="minor"/>
    </font>
    <font>
      <sz val="11"/>
      <color indexed="9"/>
      <name val="Tahoma"/>
      <family val="2"/>
    </font>
    <font>
      <sz val="11"/>
      <color indexed="9"/>
      <name val="宋体"/>
    </font>
    <font>
      <sz val="11"/>
      <color indexed="9"/>
      <name val="新細明體"/>
      <family val="1"/>
    </font>
    <font>
      <sz val="12"/>
      <color indexed="9"/>
      <name val="新細明體"/>
      <family val="1"/>
      <charset val="136"/>
    </font>
    <font>
      <sz val="11"/>
      <color theme="0"/>
      <name val="Calibri"/>
      <family val="2"/>
      <charset val="222"/>
      <scheme val="minor"/>
    </font>
    <font>
      <sz val="11"/>
      <color indexed="20"/>
      <name val="Calibri"/>
      <family val="2"/>
    </font>
    <font>
      <sz val="11"/>
      <color indexed="20"/>
      <name val="Tahoma"/>
      <family val="2"/>
      <charset val="222"/>
    </font>
    <font>
      <sz val="11"/>
      <color rgb="FF9C0006"/>
      <name val="Calibri"/>
      <family val="2"/>
      <charset val="204"/>
      <scheme val="minor"/>
    </font>
    <font>
      <sz val="10"/>
      <name val="MS Sans Serif"/>
      <family val="2"/>
    </font>
    <font>
      <b/>
      <sz val="11"/>
      <color indexed="52"/>
      <name val="Calibri"/>
      <family val="2"/>
    </font>
    <font>
      <b/>
      <sz val="11"/>
      <color indexed="53"/>
      <name val="Tahoma"/>
      <family val="2"/>
      <charset val="222"/>
    </font>
    <font>
      <b/>
      <sz val="11"/>
      <color indexed="52"/>
      <name val="Tahoma"/>
      <family val="2"/>
      <charset val="222"/>
    </font>
    <font>
      <b/>
      <sz val="11"/>
      <color rgb="FFFA7D00"/>
      <name val="Calibri"/>
      <family val="2"/>
      <charset val="204"/>
      <scheme val="minor"/>
    </font>
    <font>
      <b/>
      <sz val="11"/>
      <color indexed="9"/>
      <name val="Calibri"/>
      <family val="2"/>
    </font>
    <font>
      <b/>
      <sz val="11"/>
      <color indexed="9"/>
      <name val="Tahoma"/>
      <family val="2"/>
      <charset val="222"/>
    </font>
    <font>
      <b/>
      <sz val="11"/>
      <color theme="0"/>
      <name val="Calibri"/>
      <family val="2"/>
      <charset val="204"/>
      <scheme val="minor"/>
    </font>
    <font>
      <sz val="11"/>
      <color indexed="8"/>
      <name val="Calibri"/>
      <family val="2"/>
      <charset val="222"/>
    </font>
    <font>
      <sz val="16"/>
      <name val="BrowalliaUPC"/>
      <family val="2"/>
      <charset val="222"/>
    </font>
    <font>
      <sz val="11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16"/>
      <name val="BrowalliaUPC"/>
      <family val="2"/>
    </font>
    <font>
      <sz val="10"/>
      <color indexed="8"/>
      <name val="Arial"/>
      <family val="2"/>
      <charset val="222"/>
    </font>
    <font>
      <sz val="14"/>
      <color indexed="24"/>
      <name val="TharntipUPC"/>
      <family val="2"/>
      <charset val="222"/>
    </font>
    <font>
      <sz val="14"/>
      <color indexed="24"/>
      <name val="TharntipUPC"/>
      <charset val="222"/>
    </font>
    <font>
      <i/>
      <sz val="11"/>
      <color indexed="23"/>
      <name val="Calibri"/>
      <family val="2"/>
    </font>
    <font>
      <i/>
      <sz val="11"/>
      <color indexed="23"/>
      <name val="Tahoma"/>
      <family val="2"/>
      <charset val="222"/>
    </font>
    <font>
      <i/>
      <sz val="11"/>
      <color rgb="FF7F7F7F"/>
      <name val="Calibri"/>
      <family val="2"/>
      <charset val="204"/>
      <scheme val="minor"/>
    </font>
    <font>
      <sz val="12"/>
      <name val="Arial"/>
      <family val="2"/>
    </font>
    <font>
      <sz val="11"/>
      <name val="Times New Roman"/>
      <family val="1"/>
    </font>
    <font>
      <sz val="10"/>
      <name val="MS Sans Serif"/>
      <family val="2"/>
      <charset val="222"/>
    </font>
    <font>
      <sz val="11"/>
      <color indexed="17"/>
      <name val="Calibri"/>
      <family val="2"/>
    </font>
    <font>
      <sz val="11"/>
      <color indexed="17"/>
      <name val="Tahoma"/>
      <family val="2"/>
      <charset val="222"/>
    </font>
    <font>
      <sz val="11"/>
      <color rgb="FF006100"/>
      <name val="Calibri"/>
      <family val="2"/>
      <charset val="204"/>
      <scheme val="minor"/>
    </font>
    <font>
      <sz val="8"/>
      <name val="Arial"/>
      <family val="2"/>
    </font>
    <font>
      <sz val="8"/>
      <name val="Arial"/>
      <family val="2"/>
      <charset val="222"/>
    </font>
    <font>
      <b/>
      <sz val="12"/>
      <name val="Arial"/>
      <family val="2"/>
    </font>
    <font>
      <b/>
      <sz val="12"/>
      <name val="Arial"/>
      <family val="2"/>
      <charset val="222"/>
    </font>
    <font>
      <b/>
      <sz val="24"/>
      <color indexed="24"/>
      <name val="TharntipUPC"/>
      <charset val="222"/>
    </font>
    <font>
      <b/>
      <sz val="15"/>
      <color indexed="62"/>
      <name val="Tahoma"/>
      <family val="2"/>
      <charset val="222"/>
    </font>
    <font>
      <b/>
      <sz val="15"/>
      <color theme="3"/>
      <name val="Calibri"/>
      <family val="2"/>
      <charset val="204"/>
      <scheme val="minor"/>
    </font>
    <font>
      <b/>
      <sz val="16"/>
      <color indexed="24"/>
      <name val="TharntipUPC"/>
      <charset val="222"/>
    </font>
    <font>
      <b/>
      <sz val="13"/>
      <color indexed="62"/>
      <name val="Tahoma"/>
      <family val="2"/>
      <charset val="222"/>
    </font>
    <font>
      <b/>
      <sz val="13"/>
      <color theme="3"/>
      <name val="Calibri"/>
      <family val="2"/>
      <charset val="204"/>
      <scheme val="minor"/>
    </font>
    <font>
      <b/>
      <sz val="11"/>
      <color indexed="62"/>
      <name val="Calibri"/>
      <family val="2"/>
    </font>
    <font>
      <b/>
      <sz val="11"/>
      <color indexed="62"/>
      <name val="Tahoma"/>
      <family val="2"/>
      <charset val="222"/>
    </font>
    <font>
      <b/>
      <sz val="11"/>
      <color theme="3"/>
      <name val="Calibri"/>
      <family val="2"/>
      <charset val="204"/>
      <scheme val="minor"/>
    </font>
    <font>
      <u/>
      <sz val="14"/>
      <color indexed="12"/>
      <name val="Cordia New"/>
      <family val="2"/>
    </font>
    <font>
      <sz val="11"/>
      <color indexed="62"/>
      <name val="Calibri"/>
      <family val="2"/>
    </font>
    <font>
      <sz val="11"/>
      <color rgb="FF3F3F76"/>
      <name val="Calibri"/>
      <family val="2"/>
      <charset val="204"/>
      <scheme val="minor"/>
    </font>
    <font>
      <sz val="11"/>
      <color indexed="62"/>
      <name val="Tahoma"/>
      <family val="2"/>
      <charset val="222"/>
    </font>
    <font>
      <b/>
      <sz val="10"/>
      <name val="Book Antiqua"/>
      <family val="1"/>
    </font>
    <font>
      <b/>
      <sz val="10"/>
      <name val="Book Antiqua"/>
      <family val="1"/>
      <charset val="204"/>
    </font>
    <font>
      <sz val="10"/>
      <name val="Courier"/>
      <family val="3"/>
    </font>
    <font>
      <sz val="11"/>
      <color indexed="52"/>
      <name val="Calibri"/>
      <family val="2"/>
    </font>
    <font>
      <sz val="11"/>
      <color indexed="53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rgb="FFFA7D00"/>
      <name val="Calibri"/>
      <family val="2"/>
      <charset val="204"/>
      <scheme val="minor"/>
    </font>
    <font>
      <sz val="11"/>
      <color indexed="60"/>
      <name val="Calibri"/>
      <family val="2"/>
    </font>
    <font>
      <sz val="11"/>
      <color indexed="60"/>
      <name val="Tahoma"/>
      <family val="2"/>
      <charset val="222"/>
    </font>
    <font>
      <sz val="11"/>
      <color rgb="FF9C6500"/>
      <name val="Calibri"/>
      <family val="2"/>
      <charset val="204"/>
      <scheme val="minor"/>
    </font>
    <font>
      <sz val="7"/>
      <name val="Small Fonts"/>
      <family val="2"/>
    </font>
    <font>
      <b/>
      <i/>
      <sz val="16"/>
      <name val="Helv"/>
      <family val="2"/>
    </font>
    <font>
      <b/>
      <i/>
      <sz val="16"/>
      <name val="Helv"/>
      <charset val="222"/>
    </font>
    <font>
      <sz val="10"/>
      <color theme="1"/>
      <name val="Arial"/>
      <family val="2"/>
      <charset val="222"/>
    </font>
    <font>
      <sz val="11"/>
      <color theme="1"/>
      <name val="Calibri"/>
      <family val="2"/>
    </font>
    <font>
      <sz val="18"/>
      <name val="AngsanaUPC"/>
      <family val="1"/>
      <charset val="222"/>
    </font>
    <font>
      <sz val="10"/>
      <name val="Arial"/>
      <family val="2"/>
      <charset val="204"/>
    </font>
    <font>
      <sz val="10"/>
      <color theme="1"/>
      <name val="Tahoma"/>
      <family val="2"/>
      <charset val="222"/>
    </font>
    <font>
      <b/>
      <i/>
      <sz val="8"/>
      <name val="Book Antiqua"/>
      <family val="1"/>
    </font>
    <font>
      <b/>
      <sz val="14"/>
      <name val="EucrosiaUPC"/>
      <family val="1"/>
      <charset val="222"/>
    </font>
    <font>
      <sz val="10"/>
      <name val="Book Antiqua"/>
      <family val="1"/>
    </font>
    <font>
      <sz val="10"/>
      <name val="Book Antiqua"/>
      <family val="1"/>
      <charset val="222"/>
    </font>
    <font>
      <b/>
      <sz val="11"/>
      <color indexed="63"/>
      <name val="Calibri"/>
      <family val="2"/>
    </font>
    <font>
      <b/>
      <sz val="11"/>
      <color indexed="63"/>
      <name val="Tahoma"/>
      <family val="2"/>
      <charset val="222"/>
    </font>
    <font>
      <b/>
      <sz val="11"/>
      <color rgb="FF3F3F3F"/>
      <name val="Calibri"/>
      <family val="2"/>
      <charset val="204"/>
      <scheme val="minor"/>
    </font>
    <font>
      <sz val="12"/>
      <color indexed="8"/>
      <name val="Tahoma"/>
      <family val="2"/>
      <charset val="136"/>
    </font>
    <font>
      <sz val="10"/>
      <color indexed="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b/>
      <sz val="14"/>
      <name val="Arial Narrow"/>
      <family val="2"/>
    </font>
    <font>
      <b/>
      <sz val="14"/>
      <name val="Arial Narrow"/>
      <family val="2"/>
      <charset val="204"/>
    </font>
    <font>
      <sz val="9"/>
      <name val="Arial"/>
      <family val="2"/>
    </font>
    <font>
      <b/>
      <sz val="18"/>
      <color indexed="62"/>
      <name val="Cambria"/>
      <family val="2"/>
    </font>
    <font>
      <b/>
      <sz val="18"/>
      <color indexed="62"/>
      <name val="Tahoma"/>
      <family val="2"/>
      <charset val="222"/>
    </font>
    <font>
      <b/>
      <sz val="18"/>
      <color theme="3"/>
      <name val="Cambria"/>
      <family val="2"/>
      <charset val="204"/>
      <scheme val="major"/>
    </font>
    <font>
      <b/>
      <sz val="11"/>
      <color indexed="8"/>
      <name val="Tahoma"/>
      <family val="2"/>
      <charset val="222"/>
    </font>
    <font>
      <b/>
      <sz val="11"/>
      <color theme="1"/>
      <name val="Calibri"/>
      <family val="2"/>
      <charset val="204"/>
      <scheme val="minor"/>
    </font>
    <font>
      <sz val="11"/>
      <color indexed="10"/>
      <name val="Calibri"/>
      <family val="2"/>
    </font>
    <font>
      <sz val="11"/>
      <color indexed="10"/>
      <name val="Tahoma"/>
      <family val="2"/>
      <charset val="222"/>
    </font>
    <font>
      <sz val="11"/>
      <color rgb="FFFF0000"/>
      <name val="Calibri"/>
      <family val="2"/>
      <charset val="204"/>
      <scheme val="minor"/>
    </font>
    <font>
      <sz val="10"/>
      <color indexed="8"/>
      <name val="Tahoma"/>
      <family val="2"/>
      <charset val="222"/>
    </font>
    <font>
      <u/>
      <sz val="14"/>
      <color indexed="12"/>
      <name val="AngsanaUPC"/>
      <family val="1"/>
      <charset val="222"/>
    </font>
    <font>
      <u/>
      <sz val="14"/>
      <color indexed="12"/>
      <name val="CordiaUPC"/>
      <family val="2"/>
    </font>
    <font>
      <u/>
      <sz val="14"/>
      <color indexed="12"/>
      <name val="CordiaUPC"/>
      <family val="2"/>
      <charset val="222"/>
    </font>
    <font>
      <u/>
      <sz val="14"/>
      <color indexed="12"/>
      <name val="AngsanaUPC"/>
      <family val="1"/>
    </font>
    <font>
      <b/>
      <sz val="11"/>
      <color indexed="9"/>
      <name val="Tahoma"/>
      <family val="2"/>
    </font>
    <font>
      <sz val="11"/>
      <color indexed="52"/>
      <name val="Tahoma"/>
      <family val="2"/>
    </font>
    <font>
      <sz val="11"/>
      <color indexed="20"/>
      <name val="Tahoma"/>
      <family val="2"/>
    </font>
    <font>
      <b/>
      <sz val="11"/>
      <color indexed="63"/>
      <name val="Tahoma"/>
      <family val="2"/>
    </font>
    <font>
      <b/>
      <sz val="11"/>
      <color indexed="52"/>
      <name val="Tahoma"/>
      <family val="2"/>
    </font>
    <font>
      <sz val="11"/>
      <color indexed="10"/>
      <name val="Tahoma"/>
      <family val="2"/>
    </font>
    <font>
      <i/>
      <sz val="11"/>
      <color indexed="23"/>
      <name val="Tahoma"/>
      <family val="2"/>
    </font>
    <font>
      <b/>
      <sz val="18"/>
      <color indexed="56"/>
      <name val="Tahoma"/>
      <family val="2"/>
    </font>
    <font>
      <sz val="11"/>
      <color indexed="17"/>
      <name val="Tahoma"/>
      <family val="2"/>
    </font>
    <font>
      <u/>
      <sz val="14"/>
      <color indexed="36"/>
      <name val="AngsanaUPC"/>
      <family val="1"/>
      <charset val="222"/>
    </font>
    <font>
      <u/>
      <sz val="14"/>
      <color indexed="36"/>
      <name val="AngsanaUPC"/>
      <family val="1"/>
    </font>
    <font>
      <sz val="12"/>
      <name val="นูลมรผ"/>
      <family val="2"/>
    </font>
    <font>
      <sz val="14"/>
      <name val="EucrosiaUPC"/>
      <family val="1"/>
    </font>
    <font>
      <sz val="11"/>
      <color indexed="62"/>
      <name val="Tahoma"/>
      <family val="2"/>
    </font>
    <font>
      <sz val="11"/>
      <color indexed="60"/>
      <name val="Tahoma"/>
      <family val="2"/>
    </font>
    <font>
      <b/>
      <sz val="11"/>
      <color indexed="8"/>
      <name val="Tahoma"/>
      <family val="2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sz val="12"/>
      <name val="冼极"/>
      <family val="2"/>
      <charset val="134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color indexed="60"/>
      <name val="新細明體"/>
      <family val="1"/>
      <charset val="136"/>
    </font>
    <font>
      <sz val="12"/>
      <name val="宋体"/>
    </font>
    <font>
      <sz val="12"/>
      <name val="宋体"/>
      <charset val="134"/>
    </font>
    <font>
      <b/>
      <sz val="12"/>
      <color indexed="8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20"/>
      <name val="Calibri"/>
      <family val="2"/>
    </font>
    <font>
      <sz val="11"/>
      <color indexed="17"/>
      <name val="新細明體"/>
      <family val="1"/>
    </font>
    <font>
      <sz val="12"/>
      <color indexed="17"/>
      <name val="Calibri"/>
      <family val="2"/>
    </font>
    <font>
      <sz val="11"/>
      <color indexed="17"/>
      <name val="宋体"/>
      <charset val="134"/>
    </font>
    <font>
      <sz val="11"/>
      <color rgb="FF006100"/>
      <name val="Calibri"/>
      <family val="1"/>
      <charset val="136"/>
      <scheme val="minor"/>
    </font>
    <font>
      <sz val="12"/>
      <color indexed="17"/>
      <name val="新細明體"/>
      <family val="1"/>
      <charset val="136"/>
    </font>
    <font>
      <sz val="11"/>
      <color indexed="17"/>
      <name val="宋体"/>
    </font>
    <font>
      <sz val="11"/>
      <color indexed="20"/>
      <name val="宋体"/>
    </font>
    <font>
      <sz val="11"/>
      <color indexed="20"/>
      <name val="新細明體"/>
      <family val="1"/>
    </font>
    <font>
      <sz val="11"/>
      <color indexed="20"/>
      <name val="宋体"/>
      <charset val="134"/>
    </font>
    <font>
      <sz val="11"/>
      <color rgb="FF9C0006"/>
      <name val="Calibri"/>
      <family val="1"/>
      <charset val="136"/>
      <scheme val="minor"/>
    </font>
    <font>
      <b/>
      <sz val="18"/>
      <color indexed="56"/>
      <name val="宋体"/>
    </font>
    <font>
      <b/>
      <sz val="15"/>
      <color indexed="56"/>
      <name val="宋体"/>
    </font>
    <font>
      <b/>
      <sz val="15"/>
      <color indexed="56"/>
      <name val="新細明體"/>
      <family val="1"/>
    </font>
    <font>
      <b/>
      <sz val="13"/>
      <color indexed="56"/>
      <name val="宋体"/>
    </font>
    <font>
      <b/>
      <sz val="13"/>
      <color indexed="56"/>
      <name val="新細明體"/>
      <family val="1"/>
    </font>
    <font>
      <b/>
      <sz val="11"/>
      <color indexed="56"/>
      <name val="宋体"/>
    </font>
    <font>
      <b/>
      <sz val="11"/>
      <color indexed="56"/>
      <name val="新細明體"/>
      <family val="1"/>
    </font>
    <font>
      <b/>
      <sz val="18"/>
      <color indexed="56"/>
      <name val="新細明體"/>
      <family val="1"/>
    </font>
    <font>
      <b/>
      <sz val="18"/>
      <color indexed="56"/>
      <name val="宋体"/>
      <charset val="134"/>
    </font>
    <font>
      <b/>
      <sz val="11"/>
      <color indexed="9"/>
      <name val="宋体"/>
    </font>
    <font>
      <b/>
      <sz val="11"/>
      <color indexed="9"/>
      <name val="新細明體"/>
      <family val="1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b/>
      <sz val="11"/>
      <color indexed="8"/>
      <name val="宋体"/>
    </font>
    <font>
      <b/>
      <sz val="11"/>
      <color indexed="8"/>
      <name val="新細明體"/>
      <family val="1"/>
    </font>
    <font>
      <u/>
      <sz val="12"/>
      <color indexed="36"/>
      <name val="冼极"/>
      <family val="2"/>
      <charset val="134"/>
    </font>
    <font>
      <u/>
      <sz val="12"/>
      <color indexed="36"/>
      <name val="冼极"/>
      <family val="3"/>
    </font>
    <font>
      <b/>
      <sz val="14"/>
      <name val="Times New Roman"/>
      <family val="1"/>
    </font>
    <font>
      <i/>
      <sz val="11"/>
      <color indexed="23"/>
      <name val="宋体"/>
    </font>
    <font>
      <i/>
      <sz val="11"/>
      <color indexed="23"/>
      <name val="新細明體"/>
      <family val="1"/>
    </font>
    <font>
      <b/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1"/>
      <color indexed="10"/>
      <name val="宋体"/>
    </font>
    <font>
      <sz val="11"/>
      <color indexed="10"/>
      <name val="新細明體"/>
      <family val="1"/>
    </font>
    <font>
      <b/>
      <sz val="11"/>
      <color indexed="52"/>
      <name val="宋体"/>
    </font>
    <font>
      <b/>
      <sz val="11"/>
      <color indexed="52"/>
      <name val="新細明體"/>
      <family val="1"/>
    </font>
    <font>
      <sz val="12"/>
      <name val="Courier"/>
      <family val="3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1"/>
      <color indexed="62"/>
      <name val="宋体"/>
    </font>
    <font>
      <sz val="11"/>
      <color indexed="62"/>
      <name val="新細明體"/>
      <family val="1"/>
    </font>
    <font>
      <b/>
      <sz val="11"/>
      <color indexed="63"/>
      <name val="宋体"/>
    </font>
    <font>
      <b/>
      <sz val="11"/>
      <color indexed="63"/>
      <name val="新細明體"/>
      <family val="1"/>
    </font>
    <font>
      <sz val="11"/>
      <color indexed="60"/>
      <name val="宋体"/>
    </font>
    <font>
      <sz val="11"/>
      <color indexed="60"/>
      <name val="新細明體"/>
      <family val="1"/>
    </font>
    <font>
      <sz val="12"/>
      <color indexed="52"/>
      <name val="新細明體"/>
      <family val="1"/>
      <charset val="136"/>
    </font>
    <font>
      <sz val="11"/>
      <color indexed="52"/>
      <name val="宋体"/>
    </font>
    <font>
      <sz val="11"/>
      <color indexed="52"/>
      <name val="新細明體"/>
      <family val="1"/>
    </font>
    <font>
      <u/>
      <sz val="12"/>
      <color indexed="12"/>
      <name val="冼极"/>
      <family val="2"/>
      <charset val="134"/>
    </font>
    <font>
      <u/>
      <sz val="12"/>
      <color indexed="12"/>
      <name val="冼极"/>
      <family val="3"/>
    </font>
    <font>
      <sz val="11"/>
      <name val="Arial"/>
      <family val="2"/>
    </font>
    <font>
      <sz val="14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sz val="10.5"/>
      <color rgb="FF212121"/>
      <name val="Segoe UI"/>
      <family val="2"/>
      <charset val="204"/>
    </font>
  </fonts>
  <fills count="8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35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5"/>
      </patternFill>
    </fill>
    <fill>
      <patternFill patternType="solid">
        <fgColor indexed="30"/>
      </patternFill>
    </fill>
    <fill>
      <patternFill patternType="solid">
        <fgColor indexed="52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23"/>
      </patternFill>
    </fill>
    <fill>
      <patternFill patternType="solid">
        <fgColor indexed="50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8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5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ck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rgb="FFE6E6E6"/>
      </top>
      <bottom style="medium">
        <color rgb="FFE6E6E6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214">
    <xf numFmtId="0" fontId="0" fillId="0" borderId="0"/>
    <xf numFmtId="171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0" borderId="36" applyNumberFormat="0" applyFill="0" applyAlignment="0" applyProtection="0">
      <alignment vertical="center"/>
    </xf>
    <xf numFmtId="0" fontId="10" fillId="0" borderId="37" applyNumberFormat="0" applyFill="0" applyAlignment="0" applyProtection="0">
      <alignment vertical="center"/>
    </xf>
    <xf numFmtId="0" fontId="11" fillId="0" borderId="3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39" applyNumberFormat="0" applyFill="0" applyAlignment="0" applyProtection="0">
      <alignment vertical="center"/>
    </xf>
    <xf numFmtId="0" fontId="14" fillId="0" borderId="0"/>
    <xf numFmtId="0" fontId="15" fillId="0" borderId="39" applyNumberFormat="0" applyFill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173" fontId="17" fillId="0" borderId="0" applyFont="0" applyFill="0" applyBorder="0" applyAlignment="0" applyProtection="0"/>
    <xf numFmtId="173" fontId="18" fillId="0" borderId="0" applyFont="0" applyFill="0" applyBorder="0" applyAlignment="0" applyProtection="0"/>
    <xf numFmtId="174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0" fillId="0" borderId="0"/>
    <xf numFmtId="0" fontId="21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1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0" fillId="0" borderId="0"/>
    <xf numFmtId="0" fontId="20" fillId="0" borderId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0" fillId="0" borderId="0"/>
    <xf numFmtId="0" fontId="2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0" fillId="0" borderId="0"/>
    <xf numFmtId="0" fontId="20" fillId="0" borderId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6" fontId="22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6" fontId="22" fillId="0" borderId="0" applyFont="0" applyFill="0" applyBorder="0" applyAlignment="0" applyProtection="0"/>
    <xf numFmtId="175" fontId="22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2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0" fillId="0" borderId="0"/>
    <xf numFmtId="0" fontId="23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5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3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5" fillId="0" borderId="0"/>
    <xf numFmtId="0" fontId="27" fillId="41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/>
    <xf numFmtId="0" fontId="30" fillId="41" borderId="0" applyNumberFormat="0" applyBorder="0" applyAlignment="0" applyProtection="0"/>
    <xf numFmtId="0" fontId="30" fillId="46" borderId="0" applyNumberFormat="0" applyBorder="0" applyAlignment="0" applyProtection="0"/>
    <xf numFmtId="0" fontId="29" fillId="46" borderId="0" applyNumberFormat="0" applyBorder="0" applyAlignment="0" applyProtection="0"/>
    <xf numFmtId="0" fontId="31" fillId="10" borderId="0" applyNumberFormat="0" applyBorder="0" applyAlignment="0" applyProtection="0"/>
    <xf numFmtId="0" fontId="29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29" fillId="47" borderId="0" applyNumberFormat="0" applyBorder="0" applyAlignment="0" applyProtection="0"/>
    <xf numFmtId="0" fontId="31" fillId="14" borderId="0" applyNumberFormat="0" applyBorder="0" applyAlignment="0" applyProtection="0"/>
    <xf numFmtId="0" fontId="29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29" fillId="48" borderId="0" applyNumberFormat="0" applyBorder="0" applyAlignment="0" applyProtection="0"/>
    <xf numFmtId="0" fontId="31" fillId="18" borderId="0" applyNumberFormat="0" applyBorder="0" applyAlignment="0" applyProtection="0"/>
    <xf numFmtId="0" fontId="29" fillId="46" borderId="0" applyNumberFormat="0" applyBorder="0" applyAlignment="0" applyProtection="0"/>
    <xf numFmtId="0" fontId="30" fillId="49" borderId="0" applyNumberFormat="0" applyBorder="0" applyAlignment="0" applyProtection="0"/>
    <xf numFmtId="0" fontId="30" fillId="46" borderId="0" applyNumberFormat="0" applyBorder="0" applyAlignment="0" applyProtection="0"/>
    <xf numFmtId="0" fontId="29" fillId="46" borderId="0" applyNumberFormat="0" applyBorder="0" applyAlignment="0" applyProtection="0"/>
    <xf numFmtId="0" fontId="31" fillId="22" borderId="0" applyNumberFormat="0" applyBorder="0" applyAlignment="0" applyProtection="0"/>
    <xf numFmtId="0" fontId="29" fillId="44" borderId="0" applyNumberFormat="0" applyBorder="0" applyAlignment="0" applyProtection="0"/>
    <xf numFmtId="0" fontId="30" fillId="41" borderId="0" applyNumberFormat="0" applyBorder="0" applyAlignment="0" applyProtection="0"/>
    <xf numFmtId="0" fontId="30" fillId="44" borderId="0" applyNumberFormat="0" applyBorder="0" applyAlignment="0" applyProtection="0"/>
    <xf numFmtId="0" fontId="29" fillId="44" borderId="0" applyNumberFormat="0" applyBorder="0" applyAlignment="0" applyProtection="0"/>
    <xf numFmtId="0" fontId="31" fillId="26" borderId="0" applyNumberFormat="0" applyBorder="0" applyAlignment="0" applyProtection="0"/>
    <xf numFmtId="0" fontId="32" fillId="30" borderId="0" applyNumberFormat="0" applyBorder="0" applyAlignment="0" applyProtection="0"/>
    <xf numFmtId="0" fontId="30" fillId="33" borderId="0" applyNumberFormat="0" applyBorder="0" applyAlignment="0" applyProtection="0"/>
    <xf numFmtId="0" fontId="30" fillId="48" borderId="0" applyNumberFormat="0" applyBorder="0" applyAlignment="0" applyProtection="0"/>
    <xf numFmtId="0" fontId="29" fillId="48" borderId="0" applyNumberFormat="0" applyBorder="0" applyAlignment="0" applyProtection="0"/>
    <xf numFmtId="0" fontId="31" fillId="30" borderId="0" applyNumberFormat="0" applyBorder="0" applyAlignment="0" applyProtection="0"/>
    <xf numFmtId="0" fontId="31" fillId="10" borderId="0" applyNumberFormat="0" applyBorder="0" applyAlignment="0" applyProtection="0"/>
    <xf numFmtId="0" fontId="31" fillId="14" borderId="0" applyNumberFormat="0" applyBorder="0" applyAlignment="0" applyProtection="0"/>
    <xf numFmtId="0" fontId="31" fillId="18" borderId="0" applyNumberFormat="0" applyBorder="0" applyAlignment="0" applyProtection="0"/>
    <xf numFmtId="0" fontId="31" fillId="22" borderId="0" applyNumberFormat="0" applyBorder="0" applyAlignment="0" applyProtection="0"/>
    <xf numFmtId="0" fontId="31" fillId="26" borderId="0" applyNumberFormat="0" applyBorder="0" applyAlignment="0" applyProtection="0"/>
    <xf numFmtId="0" fontId="31" fillId="30" borderId="0" applyNumberFormat="0" applyBorder="0" applyAlignment="0" applyProtection="0"/>
    <xf numFmtId="0" fontId="30" fillId="46" borderId="0" applyNumberFormat="0" applyBorder="0" applyAlignment="0" applyProtection="0"/>
    <xf numFmtId="0" fontId="33" fillId="41" borderId="0" applyNumberFormat="0" applyBorder="0" applyAlignment="0" applyProtection="0"/>
    <xf numFmtId="0" fontId="30" fillId="46" borderId="0" applyNumberFormat="0" applyBorder="0" applyAlignment="0" applyProtection="0"/>
    <xf numFmtId="0" fontId="30" fillId="47" borderId="0" applyNumberFormat="0" applyBorder="0" applyAlignment="0" applyProtection="0"/>
    <xf numFmtId="0" fontId="33" fillId="33" borderId="0" applyNumberFormat="0" applyBorder="0" applyAlignment="0" applyProtection="0"/>
    <xf numFmtId="0" fontId="30" fillId="47" borderId="0" applyNumberFormat="0" applyBorder="0" applyAlignment="0" applyProtection="0"/>
    <xf numFmtId="0" fontId="30" fillId="48" borderId="0" applyNumberFormat="0" applyBorder="0" applyAlignment="0" applyProtection="0"/>
    <xf numFmtId="0" fontId="33" fillId="42" borderId="0" applyNumberFormat="0" applyBorder="0" applyAlignment="0" applyProtection="0"/>
    <xf numFmtId="0" fontId="30" fillId="48" borderId="0" applyNumberFormat="0" applyBorder="0" applyAlignment="0" applyProtection="0"/>
    <xf numFmtId="0" fontId="30" fillId="46" borderId="0" applyNumberFormat="0" applyBorder="0" applyAlignment="0" applyProtection="0"/>
    <xf numFmtId="0" fontId="33" fillId="43" borderId="0" applyNumberFormat="0" applyBorder="0" applyAlignment="0" applyProtection="0"/>
    <xf numFmtId="0" fontId="30" fillId="46" borderId="0" applyNumberFormat="0" applyBorder="0" applyAlignment="0" applyProtection="0"/>
    <xf numFmtId="0" fontId="30" fillId="44" borderId="0" applyNumberFormat="0" applyBorder="0" applyAlignment="0" applyProtection="0"/>
    <xf numFmtId="0" fontId="33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8" borderId="0" applyNumberFormat="0" applyBorder="0" applyAlignment="0" applyProtection="0"/>
    <xf numFmtId="0" fontId="33" fillId="46" borderId="0" applyNumberFormat="0" applyBorder="0" applyAlignment="0" applyProtection="0"/>
    <xf numFmtId="0" fontId="30" fillId="48" borderId="0" applyNumberFormat="0" applyBorder="0" applyAlignment="0" applyProtection="0"/>
    <xf numFmtId="0" fontId="34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9" fillId="45" borderId="0" applyNumberFormat="0" applyBorder="0" applyAlignment="0" applyProtection="0"/>
    <xf numFmtId="0" fontId="30" fillId="53" borderId="0" applyNumberFormat="0" applyBorder="0" applyAlignment="0" applyProtection="0"/>
    <xf numFmtId="0" fontId="30" fillId="45" borderId="0" applyNumberFormat="0" applyBorder="0" applyAlignment="0" applyProtection="0"/>
    <xf numFmtId="0" fontId="29" fillId="45" borderId="0" applyNumberFormat="0" applyBorder="0" applyAlignment="0" applyProtection="0"/>
    <xf numFmtId="0" fontId="31" fillId="11" borderId="0" applyNumberFormat="0" applyBorder="0" applyAlignment="0" applyProtection="0"/>
    <xf numFmtId="0" fontId="29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29" fillId="47" borderId="0" applyNumberFormat="0" applyBorder="0" applyAlignment="0" applyProtection="0"/>
    <xf numFmtId="0" fontId="31" fillId="15" borderId="0" applyNumberFormat="0" applyBorder="0" applyAlignment="0" applyProtection="0"/>
    <xf numFmtId="0" fontId="29" fillId="34" borderId="0" applyNumberFormat="0" applyBorder="0" applyAlignment="0" applyProtection="0"/>
    <xf numFmtId="0" fontId="30" fillId="37" borderId="0" applyNumberFormat="0" applyBorder="0" applyAlignment="0" applyProtection="0"/>
    <xf numFmtId="0" fontId="30" fillId="34" borderId="0" applyNumberFormat="0" applyBorder="0" applyAlignment="0" applyProtection="0"/>
    <xf numFmtId="0" fontId="29" fillId="34" borderId="0" applyNumberFormat="0" applyBorder="0" applyAlignment="0" applyProtection="0"/>
    <xf numFmtId="0" fontId="31" fillId="19" borderId="0" applyNumberFormat="0" applyBorder="0" applyAlignment="0" applyProtection="0"/>
    <xf numFmtId="0" fontId="29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29" fillId="45" borderId="0" applyNumberFormat="0" applyBorder="0" applyAlignment="0" applyProtection="0"/>
    <xf numFmtId="0" fontId="31" fillId="23" borderId="0" applyNumberFormat="0" applyBorder="0" applyAlignment="0" applyProtection="0"/>
    <xf numFmtId="0" fontId="32" fillId="27" borderId="0" applyNumberFormat="0" applyBorder="0" applyAlignment="0" applyProtection="0"/>
    <xf numFmtId="0" fontId="30" fillId="53" borderId="0" applyNumberFormat="0" applyBorder="0" applyAlignment="0" applyProtection="0"/>
    <xf numFmtId="0" fontId="30" fillId="50" borderId="0" applyNumberFormat="0" applyBorder="0" applyAlignment="0" applyProtection="0"/>
    <xf numFmtId="0" fontId="29" fillId="50" borderId="0" applyNumberFormat="0" applyBorder="0" applyAlignment="0" applyProtection="0"/>
    <xf numFmtId="0" fontId="31" fillId="27" borderId="0" applyNumberFormat="0" applyBorder="0" applyAlignment="0" applyProtection="0"/>
    <xf numFmtId="0" fontId="29" fillId="34" borderId="0" applyNumberFormat="0" applyBorder="0" applyAlignment="0" applyProtection="0"/>
    <xf numFmtId="0" fontId="30" fillId="46" borderId="0" applyNumberFormat="0" applyBorder="0" applyAlignment="0" applyProtection="0"/>
    <xf numFmtId="0" fontId="30" fillId="34" borderId="0" applyNumberFormat="0" applyBorder="0" applyAlignment="0" applyProtection="0"/>
    <xf numFmtId="0" fontId="29" fillId="34" borderId="0" applyNumberFormat="0" applyBorder="0" applyAlignment="0" applyProtection="0"/>
    <xf numFmtId="0" fontId="31" fillId="31" borderId="0" applyNumberFormat="0" applyBorder="0" applyAlignment="0" applyProtection="0"/>
    <xf numFmtId="0" fontId="31" fillId="11" borderId="0" applyNumberFormat="0" applyBorder="0" applyAlignment="0" applyProtection="0"/>
    <xf numFmtId="0" fontId="31" fillId="15" borderId="0" applyNumberFormat="0" applyBorder="0" applyAlignment="0" applyProtection="0"/>
    <xf numFmtId="0" fontId="31" fillId="19" borderId="0" applyNumberFormat="0" applyBorder="0" applyAlignment="0" applyProtection="0"/>
    <xf numFmtId="0" fontId="31" fillId="23" borderId="0" applyNumberFormat="0" applyBorder="0" applyAlignment="0" applyProtection="0"/>
    <xf numFmtId="0" fontId="31" fillId="27" borderId="0" applyNumberFormat="0" applyBorder="0" applyAlignment="0" applyProtection="0"/>
    <xf numFmtId="0" fontId="31" fillId="31" borderId="0" applyNumberFormat="0" applyBorder="0" applyAlignment="0" applyProtection="0"/>
    <xf numFmtId="0" fontId="30" fillId="45" borderId="0" applyNumberFormat="0" applyBorder="0" applyAlignment="0" applyProtection="0"/>
    <xf numFmtId="0" fontId="33" fillId="50" borderId="0" applyNumberFormat="0" applyBorder="0" applyAlignment="0" applyProtection="0"/>
    <xf numFmtId="0" fontId="30" fillId="45" borderId="0" applyNumberFormat="0" applyBorder="0" applyAlignment="0" applyProtection="0"/>
    <xf numFmtId="0" fontId="30" fillId="47" borderId="0" applyNumberFormat="0" applyBorder="0" applyAlignment="0" applyProtection="0"/>
    <xf numFmtId="0" fontId="33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34" borderId="0" applyNumberFormat="0" applyBorder="0" applyAlignment="0" applyProtection="0"/>
    <xf numFmtId="0" fontId="33" fillId="51" borderId="0" applyNumberFormat="0" applyBorder="0" applyAlignment="0" applyProtection="0"/>
    <xf numFmtId="0" fontId="30" fillId="34" borderId="0" applyNumberFormat="0" applyBorder="0" applyAlignment="0" applyProtection="0"/>
    <xf numFmtId="0" fontId="30" fillId="45" borderId="0" applyNumberFormat="0" applyBorder="0" applyAlignment="0" applyProtection="0"/>
    <xf numFmtId="0" fontId="33" fillId="43" borderId="0" applyNumberFormat="0" applyBorder="0" applyAlignment="0" applyProtection="0"/>
    <xf numFmtId="0" fontId="30" fillId="45" borderId="0" applyNumberFormat="0" applyBorder="0" applyAlignment="0" applyProtection="0"/>
    <xf numFmtId="0" fontId="30" fillId="50" borderId="0" applyNumberFormat="0" applyBorder="0" applyAlignment="0" applyProtection="0"/>
    <xf numFmtId="0" fontId="33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34" borderId="0" applyNumberFormat="0" applyBorder="0" applyAlignment="0" applyProtection="0"/>
    <xf numFmtId="0" fontId="33" fillId="52" borderId="0" applyNumberFormat="0" applyBorder="0" applyAlignment="0" applyProtection="0"/>
    <xf numFmtId="0" fontId="30" fillId="34" borderId="0" applyNumberFormat="0" applyBorder="0" applyAlignment="0" applyProtection="0"/>
    <xf numFmtId="0" fontId="34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37" fillId="39" borderId="0" applyNumberFormat="0" applyBorder="0" applyAlignment="0" applyProtection="0"/>
    <xf numFmtId="0" fontId="38" fillId="53" borderId="0" applyNumberFormat="0" applyBorder="0" applyAlignment="0" applyProtection="0"/>
    <xf numFmtId="0" fontId="38" fillId="39" borderId="0" applyNumberFormat="0" applyBorder="0" applyAlignment="0" applyProtection="0"/>
    <xf numFmtId="0" fontId="37" fillId="39" borderId="0" applyNumberFormat="0" applyBorder="0" applyAlignment="0" applyProtection="0"/>
    <xf numFmtId="0" fontId="39" fillId="12" borderId="0" applyNumberFormat="0" applyBorder="0" applyAlignment="0" applyProtection="0"/>
    <xf numFmtId="0" fontId="37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7" fillId="47" borderId="0" applyNumberFormat="0" applyBorder="0" applyAlignment="0" applyProtection="0"/>
    <xf numFmtId="0" fontId="39" fillId="16" borderId="0" applyNumberFormat="0" applyBorder="0" applyAlignment="0" applyProtection="0"/>
    <xf numFmtId="0" fontId="37" fillId="34" borderId="0" applyNumberFormat="0" applyBorder="0" applyAlignment="0" applyProtection="0"/>
    <xf numFmtId="0" fontId="38" fillId="37" borderId="0" applyNumberFormat="0" applyBorder="0" applyAlignment="0" applyProtection="0"/>
    <xf numFmtId="0" fontId="38" fillId="34" borderId="0" applyNumberFormat="0" applyBorder="0" applyAlignment="0" applyProtection="0"/>
    <xf numFmtId="0" fontId="37" fillId="34" borderId="0" applyNumberFormat="0" applyBorder="0" applyAlignment="0" applyProtection="0"/>
    <xf numFmtId="0" fontId="39" fillId="20" borderId="0" applyNumberFormat="0" applyBorder="0" applyAlignment="0" applyProtection="0"/>
    <xf numFmtId="0" fontId="37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7" fillId="45" borderId="0" applyNumberFormat="0" applyBorder="0" applyAlignment="0" applyProtection="0"/>
    <xf numFmtId="0" fontId="39" fillId="24" borderId="0" applyNumberFormat="0" applyBorder="0" applyAlignment="0" applyProtection="0"/>
    <xf numFmtId="0" fontId="37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7" fillId="39" borderId="0" applyNumberFormat="0" applyBorder="0" applyAlignment="0" applyProtection="0"/>
    <xf numFmtId="0" fontId="39" fillId="28" borderId="0" applyNumberFormat="0" applyBorder="0" applyAlignment="0" applyProtection="0"/>
    <xf numFmtId="0" fontId="37" fillId="47" borderId="0" applyNumberFormat="0" applyBorder="0" applyAlignment="0" applyProtection="0"/>
    <xf numFmtId="0" fontId="38" fillId="46" borderId="0" applyNumberFormat="0" applyBorder="0" applyAlignment="0" applyProtection="0"/>
    <xf numFmtId="0" fontId="38" fillId="47" borderId="0" applyNumberFormat="0" applyBorder="0" applyAlignment="0" applyProtection="0"/>
    <xf numFmtId="0" fontId="37" fillId="47" borderId="0" applyNumberFormat="0" applyBorder="0" applyAlignment="0" applyProtection="0"/>
    <xf numFmtId="0" fontId="39" fillId="32" borderId="0" applyNumberFormat="0" applyBorder="0" applyAlignment="0" applyProtection="0"/>
    <xf numFmtId="0" fontId="38" fillId="39" borderId="0" applyNumberFormat="0" applyBorder="0" applyAlignment="0" applyProtection="0"/>
    <xf numFmtId="0" fontId="40" fillId="54" borderId="0" applyNumberFormat="0" applyBorder="0" applyAlignment="0" applyProtection="0"/>
    <xf numFmtId="0" fontId="38" fillId="39" borderId="0" applyNumberFormat="0" applyBorder="0" applyAlignment="0" applyProtection="0"/>
    <xf numFmtId="0" fontId="38" fillId="47" borderId="0" applyNumberFormat="0" applyBorder="0" applyAlignment="0" applyProtection="0"/>
    <xf numFmtId="0" fontId="40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34" borderId="0" applyNumberFormat="0" applyBorder="0" applyAlignment="0" applyProtection="0"/>
    <xf numFmtId="0" fontId="40" fillId="51" borderId="0" applyNumberFormat="0" applyBorder="0" applyAlignment="0" applyProtection="0"/>
    <xf numFmtId="0" fontId="38" fillId="34" borderId="0" applyNumberFormat="0" applyBorder="0" applyAlignment="0" applyProtection="0"/>
    <xf numFmtId="0" fontId="38" fillId="45" borderId="0" applyNumberFormat="0" applyBorder="0" applyAlignment="0" applyProtection="0"/>
    <xf numFmtId="0" fontId="40" fillId="38" borderId="0" applyNumberFormat="0" applyBorder="0" applyAlignment="0" applyProtection="0"/>
    <xf numFmtId="0" fontId="38" fillId="45" borderId="0" applyNumberFormat="0" applyBorder="0" applyAlignment="0" applyProtection="0"/>
    <xf numFmtId="0" fontId="38" fillId="39" borderId="0" applyNumberFormat="0" applyBorder="0" applyAlignment="0" applyProtection="0"/>
    <xf numFmtId="0" fontId="40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47" borderId="0" applyNumberFormat="0" applyBorder="0" applyAlignment="0" applyProtection="0"/>
    <xf numFmtId="0" fontId="40" fillId="55" borderId="0" applyNumberFormat="0" applyBorder="0" applyAlignment="0" applyProtection="0"/>
    <xf numFmtId="0" fontId="38" fillId="47" borderId="0" applyNumberFormat="0" applyBorder="0" applyAlignment="0" applyProtection="0"/>
    <xf numFmtId="0" fontId="41" fillId="54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1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3" fillId="54" borderId="0" applyNumberFormat="0" applyBorder="0" applyAlignment="0" applyProtection="0">
      <alignment vertical="center"/>
    </xf>
    <xf numFmtId="0" fontId="43" fillId="54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9" fontId="22" fillId="0" borderId="0"/>
    <xf numFmtId="9" fontId="21" fillId="0" borderId="0"/>
    <xf numFmtId="9" fontId="21" fillId="0" borderId="0"/>
    <xf numFmtId="9" fontId="21" fillId="0" borderId="0"/>
    <xf numFmtId="9" fontId="21" fillId="0" borderId="0"/>
    <xf numFmtId="9" fontId="21" fillId="0" borderId="0"/>
    <xf numFmtId="9" fontId="21" fillId="0" borderId="0"/>
    <xf numFmtId="9" fontId="21" fillId="0" borderId="0"/>
    <xf numFmtId="9" fontId="21" fillId="0" borderId="0"/>
    <xf numFmtId="9" fontId="21" fillId="0" borderId="0"/>
    <xf numFmtId="9" fontId="22" fillId="0" borderId="0"/>
    <xf numFmtId="9" fontId="21" fillId="0" borderId="0"/>
    <xf numFmtId="9" fontId="21" fillId="0" borderId="0"/>
    <xf numFmtId="9" fontId="22" fillId="0" borderId="0"/>
    <xf numFmtId="9" fontId="21" fillId="0" borderId="0"/>
    <xf numFmtId="9" fontId="21" fillId="0" borderId="0"/>
    <xf numFmtId="9" fontId="21" fillId="0" borderId="0"/>
    <xf numFmtId="9" fontId="21" fillId="0" borderId="0"/>
    <xf numFmtId="9" fontId="21" fillId="0" borderId="0"/>
    <xf numFmtId="9" fontId="21" fillId="0" borderId="0"/>
    <xf numFmtId="9" fontId="21" fillId="0" borderId="0"/>
    <xf numFmtId="9" fontId="21" fillId="0" borderId="0"/>
    <xf numFmtId="0" fontId="44" fillId="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7" fillId="39" borderId="0" applyNumberFormat="0" applyBorder="0" applyAlignment="0" applyProtection="0"/>
    <xf numFmtId="0" fontId="39" fillId="9" borderId="0" applyNumberFormat="0" applyBorder="0" applyAlignment="0" applyProtection="0"/>
    <xf numFmtId="0" fontId="37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7" fillId="36" borderId="0" applyNumberFormat="0" applyBorder="0" applyAlignment="0" applyProtection="0"/>
    <xf numFmtId="0" fontId="39" fillId="13" borderId="0" applyNumberFormat="0" applyBorder="0" applyAlignment="0" applyProtection="0"/>
    <xf numFmtId="0" fontId="37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7" fillId="37" borderId="0" applyNumberFormat="0" applyBorder="0" applyAlignment="0" applyProtection="0"/>
    <xf numFmtId="0" fontId="39" fillId="17" borderId="0" applyNumberFormat="0" applyBorder="0" applyAlignment="0" applyProtection="0"/>
    <xf numFmtId="0" fontId="37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7" fillId="56" borderId="0" applyNumberFormat="0" applyBorder="0" applyAlignment="0" applyProtection="0"/>
    <xf numFmtId="0" fontId="39" fillId="21" borderId="0" applyNumberFormat="0" applyBorder="0" applyAlignment="0" applyProtection="0"/>
    <xf numFmtId="0" fontId="37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7" fillId="39" borderId="0" applyNumberFormat="0" applyBorder="0" applyAlignment="0" applyProtection="0"/>
    <xf numFmtId="0" fontId="39" fillId="25" borderId="0" applyNumberFormat="0" applyBorder="0" applyAlignment="0" applyProtection="0"/>
    <xf numFmtId="0" fontId="37" fillId="40" borderId="0" applyNumberFormat="0" applyBorder="0" applyAlignment="0" applyProtection="0"/>
    <xf numFmtId="0" fontId="38" fillId="52" borderId="0" applyNumberFormat="0" applyBorder="0" applyAlignment="0" applyProtection="0"/>
    <xf numFmtId="0" fontId="38" fillId="40" borderId="0" applyNumberFormat="0" applyBorder="0" applyAlignment="0" applyProtection="0"/>
    <xf numFmtId="0" fontId="37" fillId="40" borderId="0" applyNumberFormat="0" applyBorder="0" applyAlignment="0" applyProtection="0"/>
    <xf numFmtId="0" fontId="39" fillId="29" borderId="0" applyNumberFormat="0" applyBorder="0" applyAlignment="0" applyProtection="0"/>
    <xf numFmtId="0" fontId="45" fillId="33" borderId="0" applyNumberFormat="0" applyBorder="0" applyAlignment="0" applyProtection="0"/>
    <xf numFmtId="0" fontId="46" fillId="43" borderId="0" applyNumberFormat="0" applyBorder="0" applyAlignment="0" applyProtection="0"/>
    <xf numFmtId="0" fontId="46" fillId="33" borderId="0" applyNumberFormat="0" applyBorder="0" applyAlignment="0" applyProtection="0"/>
    <xf numFmtId="0" fontId="45" fillId="33" borderId="0" applyNumberFormat="0" applyBorder="0" applyAlignment="0" applyProtection="0"/>
    <xf numFmtId="0" fontId="47" fillId="3" borderId="0" applyNumberFormat="0" applyBorder="0" applyAlignment="0" applyProtection="0"/>
    <xf numFmtId="0" fontId="48" fillId="0" borderId="40" applyNumberFormat="0" applyFont="0" applyFill="0" applyBorder="0" applyAlignment="0">
      <alignment horizontal="left"/>
    </xf>
    <xf numFmtId="0" fontId="49" fillId="57" borderId="41" applyNumberFormat="0" applyAlignment="0" applyProtection="0"/>
    <xf numFmtId="0" fontId="50" fillId="49" borderId="41" applyNumberFormat="0" applyAlignment="0" applyProtection="0"/>
    <xf numFmtId="0" fontId="51" fillId="57" borderId="41" applyNumberFormat="0" applyAlignment="0" applyProtection="0"/>
    <xf numFmtId="0" fontId="49" fillId="57" borderId="41" applyNumberFormat="0" applyAlignment="0" applyProtection="0"/>
    <xf numFmtId="0" fontId="52" fillId="6" borderId="4" applyNumberFormat="0" applyAlignment="0" applyProtection="0"/>
    <xf numFmtId="0" fontId="53" fillId="53" borderId="42" applyNumberFormat="0" applyAlignment="0" applyProtection="0"/>
    <xf numFmtId="0" fontId="54" fillId="58" borderId="42" applyNumberFormat="0" applyAlignment="0" applyProtection="0"/>
    <xf numFmtId="0" fontId="54" fillId="53" borderId="42" applyNumberFormat="0" applyAlignment="0" applyProtection="0"/>
    <xf numFmtId="0" fontId="53" fillId="53" borderId="42" applyNumberFormat="0" applyAlignment="0" applyProtection="0"/>
    <xf numFmtId="0" fontId="55" fillId="7" borderId="7" applyNumberFormat="0" applyAlignment="0" applyProtection="0"/>
    <xf numFmtId="41" fontId="24" fillId="0" borderId="0" applyFont="0" applyFill="0" applyBorder="0" applyAlignment="0" applyProtection="0"/>
    <xf numFmtId="177" fontId="25" fillId="0" borderId="0" applyFont="0" applyFill="0" applyBorder="0" applyAlignment="0" applyProtection="0"/>
    <xf numFmtId="178" fontId="2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9" fontId="29" fillId="0" borderId="0" applyFont="0" applyFill="0" applyBorder="0" applyAlignment="0" applyProtection="0"/>
    <xf numFmtId="43" fontId="25" fillId="0" borderId="0" applyFont="0" applyFill="0" applyBorder="0" applyAlignment="0" applyProtection="0"/>
    <xf numFmtId="180" fontId="29" fillId="0" borderId="0" applyFont="0" applyFill="0" applyBorder="0" applyAlignment="0" applyProtection="0"/>
    <xf numFmtId="17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43" fontId="32" fillId="0" borderId="0" applyFont="0" applyFill="0" applyBorder="0" applyAlignment="0" applyProtection="0"/>
    <xf numFmtId="171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56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79" fontId="29" fillId="0" borderId="0" applyFont="0" applyFill="0" applyBorder="0" applyAlignment="0" applyProtection="0"/>
    <xf numFmtId="43" fontId="25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43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66" fontId="24" fillId="0" borderId="0" applyFont="0" applyFill="0" applyBorder="0" applyAlignment="0" applyProtection="0"/>
    <xf numFmtId="171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7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83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75" fontId="24" fillId="0" borderId="0" applyFont="0" applyFill="0" applyBorder="0" applyAlignment="0" applyProtection="0"/>
    <xf numFmtId="184" fontId="25" fillId="0" borderId="0" applyFont="0" applyFill="0" applyBorder="0" applyAlignment="0" applyProtection="0"/>
    <xf numFmtId="175" fontId="24" fillId="0" borderId="0" applyFont="0" applyFill="0" applyBorder="0" applyAlignment="0" applyProtection="0"/>
    <xf numFmtId="184" fontId="25" fillId="0" borderId="0" applyFont="0" applyFill="0" applyBorder="0" applyAlignment="0" applyProtection="0"/>
    <xf numFmtId="175" fontId="24" fillId="0" borderId="0" applyFont="0" applyFill="0" applyBorder="0" applyAlignment="0" applyProtection="0"/>
    <xf numFmtId="41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80" fontId="25" fillId="0" borderId="0" applyFont="0" applyFill="0" applyBorder="0" applyAlignment="0" applyProtection="0"/>
    <xf numFmtId="43" fontId="24" fillId="0" borderId="0" applyFont="0" applyFill="0" applyBorder="0" applyAlignment="0" applyProtection="0"/>
    <xf numFmtId="180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5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5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75" fontId="24" fillId="0" borderId="0" applyFont="0" applyFill="0" applyBorder="0" applyAlignment="0" applyProtection="0"/>
    <xf numFmtId="41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75" fontId="24" fillId="0" borderId="0" applyFont="0" applyFill="0" applyBorder="0" applyAlignment="0" applyProtection="0"/>
    <xf numFmtId="41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75" fontId="24" fillId="0" borderId="0" applyFont="0" applyFill="0" applyBorder="0" applyAlignment="0" applyProtection="0"/>
    <xf numFmtId="41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75" fontId="24" fillId="0" borderId="0" applyFont="0" applyFill="0" applyBorder="0" applyAlignment="0" applyProtection="0"/>
    <xf numFmtId="43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5" fontId="24" fillId="0" borderId="0" applyFont="0" applyFill="0" applyBorder="0" applyAlignment="0" applyProtection="0"/>
    <xf numFmtId="43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5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86" fontId="25" fillId="0" borderId="0" applyFont="0" applyFill="0" applyBorder="0" applyAlignment="0" applyProtection="0"/>
    <xf numFmtId="17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4" fillId="0" borderId="0" applyFont="0" applyFill="0" applyBorder="0" applyAlignment="0" applyProtection="0"/>
    <xf numFmtId="184" fontId="25" fillId="0" borderId="0" applyFont="0" applyFill="0" applyBorder="0" applyAlignment="0" applyProtection="0"/>
    <xf numFmtId="43" fontId="24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7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71" fontId="24" fillId="0" borderId="0" applyFont="0" applyFill="0" applyBorder="0" applyAlignment="0" applyProtection="0"/>
    <xf numFmtId="180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4" fillId="0" borderId="0" applyFont="0" applyFill="0" applyBorder="0" applyAlignment="0" applyProtection="0"/>
    <xf numFmtId="171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171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187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83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87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1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7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58" fillId="0" borderId="0" applyFont="0" applyFill="0" applyBorder="0" applyAlignment="0" applyProtection="0"/>
    <xf numFmtId="189" fontId="59" fillId="0" borderId="0" applyFont="0" applyFill="0" applyBorder="0" applyAlignment="0" applyProtection="0">
      <alignment vertical="center"/>
    </xf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71" fontId="24" fillId="0" borderId="0" applyFont="0" applyFill="0" applyBorder="0" applyAlignment="0" applyProtection="0"/>
    <xf numFmtId="190" fontId="25" fillId="0" borderId="0" applyFont="0" applyFill="0" applyBorder="0" applyAlignment="0" applyProtection="0"/>
    <xf numFmtId="171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25" fillId="0" borderId="0" applyFont="0" applyFill="0" applyBorder="0" applyAlignment="0" applyProtection="0"/>
    <xf numFmtId="189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89" fontId="24" fillId="0" borderId="0" applyFont="0" applyFill="0" applyBorder="0" applyAlignment="0" applyProtection="0"/>
    <xf numFmtId="41" fontId="60" fillId="0" borderId="0" applyFont="0" applyFill="0" applyBorder="0" applyAlignment="0" applyProtection="0"/>
    <xf numFmtId="17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61" fillId="0" borderId="0" applyFont="0" applyFill="0" applyBorder="0" applyAlignment="0" applyProtection="0"/>
    <xf numFmtId="183" fontId="2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61" fillId="0" borderId="0" applyFont="0" applyFill="0" applyBorder="0" applyAlignment="0" applyProtection="0"/>
    <xf numFmtId="17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9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4" fillId="0" borderId="0" applyFont="0" applyFill="0" applyBorder="0" applyAlignment="0" applyProtection="0"/>
    <xf numFmtId="189" fontId="59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/>
    <xf numFmtId="43" fontId="25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3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71" fontId="23" fillId="0" borderId="0" applyFont="0" applyFill="0" applyBorder="0" applyAlignment="0" applyProtection="0"/>
    <xf numFmtId="192" fontId="21" fillId="0" borderId="0"/>
    <xf numFmtId="192" fontId="21" fillId="0" borderId="0"/>
    <xf numFmtId="192" fontId="21" fillId="0" borderId="0"/>
    <xf numFmtId="192" fontId="21" fillId="0" borderId="0"/>
    <xf numFmtId="192" fontId="21" fillId="0" borderId="0"/>
    <xf numFmtId="192" fontId="21" fillId="0" borderId="0"/>
    <xf numFmtId="192" fontId="21" fillId="0" borderId="0"/>
    <xf numFmtId="192" fontId="21" fillId="0" borderId="0"/>
    <xf numFmtId="192" fontId="21" fillId="0" borderId="0"/>
    <xf numFmtId="192" fontId="21" fillId="0" borderId="0"/>
    <xf numFmtId="192" fontId="22" fillId="0" borderId="0"/>
    <xf numFmtId="192" fontId="21" fillId="0" borderId="0"/>
    <xf numFmtId="192" fontId="21" fillId="0" borderId="0"/>
    <xf numFmtId="192" fontId="22" fillId="0" borderId="0"/>
    <xf numFmtId="192" fontId="22" fillId="0" borderId="0"/>
    <xf numFmtId="192" fontId="21" fillId="0" borderId="0"/>
    <xf numFmtId="192" fontId="21" fillId="0" borderId="0"/>
    <xf numFmtId="192" fontId="21" fillId="0" borderId="0"/>
    <xf numFmtId="192" fontId="21" fillId="0" borderId="0"/>
    <xf numFmtId="192" fontId="21" fillId="0" borderId="0"/>
    <xf numFmtId="192" fontId="21" fillId="0" borderId="0"/>
    <xf numFmtId="192" fontId="21" fillId="0" borderId="0"/>
    <xf numFmtId="192" fontId="21" fillId="0" borderId="0"/>
    <xf numFmtId="3" fontId="24" fillId="0" borderId="0" applyFont="0" applyFill="0" applyBorder="0" applyAlignment="0" applyProtection="0"/>
    <xf numFmtId="3" fontId="62" fillId="0" borderId="0" applyFont="0" applyFill="0" applyBorder="0" applyAlignment="0" applyProtection="0"/>
    <xf numFmtId="3" fontId="63" fillId="0" borderId="0" applyFont="0" applyFill="0" applyBorder="0" applyAlignment="0" applyProtection="0"/>
    <xf numFmtId="187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93" fontId="24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3" fillId="0" borderId="0" applyFont="0" applyFill="0" applyBorder="0" applyAlignment="0" applyProtection="0"/>
    <xf numFmtId="191" fontId="21" fillId="0" borderId="0"/>
    <xf numFmtId="191" fontId="21" fillId="0" borderId="0"/>
    <xf numFmtId="191" fontId="21" fillId="0" borderId="0"/>
    <xf numFmtId="191" fontId="21" fillId="0" borderId="0"/>
    <xf numFmtId="191" fontId="21" fillId="0" borderId="0"/>
    <xf numFmtId="191" fontId="21" fillId="0" borderId="0"/>
    <xf numFmtId="191" fontId="21" fillId="0" borderId="0"/>
    <xf numFmtId="191" fontId="21" fillId="0" borderId="0"/>
    <xf numFmtId="191" fontId="21" fillId="0" borderId="0"/>
    <xf numFmtId="191" fontId="21" fillId="0" borderId="0"/>
    <xf numFmtId="191" fontId="22" fillId="0" borderId="0"/>
    <xf numFmtId="191" fontId="21" fillId="0" borderId="0"/>
    <xf numFmtId="191" fontId="21" fillId="0" borderId="0"/>
    <xf numFmtId="191" fontId="22" fillId="0" borderId="0"/>
    <xf numFmtId="191" fontId="22" fillId="0" borderId="0"/>
    <xf numFmtId="191" fontId="21" fillId="0" borderId="0"/>
    <xf numFmtId="191" fontId="21" fillId="0" borderId="0"/>
    <xf numFmtId="191" fontId="21" fillId="0" borderId="0"/>
    <xf numFmtId="191" fontId="21" fillId="0" borderId="0"/>
    <xf numFmtId="191" fontId="21" fillId="0" borderId="0"/>
    <xf numFmtId="191" fontId="21" fillId="0" borderId="0"/>
    <xf numFmtId="191" fontId="21" fillId="0" borderId="0"/>
    <xf numFmtId="191" fontId="21" fillId="0" borderId="0"/>
    <xf numFmtId="0" fontId="24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3" fillId="0" borderId="0" applyFont="0" applyFill="0" applyBorder="0" applyAlignment="0" applyProtection="0"/>
    <xf numFmtId="186" fontId="21" fillId="0" borderId="0"/>
    <xf numFmtId="186" fontId="21" fillId="0" borderId="0"/>
    <xf numFmtId="186" fontId="21" fillId="0" borderId="0"/>
    <xf numFmtId="186" fontId="21" fillId="0" borderId="0"/>
    <xf numFmtId="186" fontId="21" fillId="0" borderId="0"/>
    <xf numFmtId="186" fontId="21" fillId="0" borderId="0"/>
    <xf numFmtId="186" fontId="21" fillId="0" borderId="0"/>
    <xf numFmtId="186" fontId="21" fillId="0" borderId="0"/>
    <xf numFmtId="186" fontId="21" fillId="0" borderId="0"/>
    <xf numFmtId="186" fontId="21" fillId="0" borderId="0"/>
    <xf numFmtId="186" fontId="22" fillId="0" borderId="0"/>
    <xf numFmtId="186" fontId="21" fillId="0" borderId="0"/>
    <xf numFmtId="186" fontId="21" fillId="0" borderId="0"/>
    <xf numFmtId="186" fontId="22" fillId="0" borderId="0"/>
    <xf numFmtId="186" fontId="22" fillId="0" borderId="0"/>
    <xf numFmtId="186" fontId="21" fillId="0" borderId="0"/>
    <xf numFmtId="186" fontId="21" fillId="0" borderId="0"/>
    <xf numFmtId="186" fontId="21" fillId="0" borderId="0"/>
    <xf numFmtId="186" fontId="21" fillId="0" borderId="0"/>
    <xf numFmtId="186" fontId="21" fillId="0" borderId="0"/>
    <xf numFmtId="186" fontId="21" fillId="0" borderId="0"/>
    <xf numFmtId="186" fontId="21" fillId="0" borderId="0"/>
    <xf numFmtId="186" fontId="21" fillId="0" borderId="0"/>
    <xf numFmtId="38" fontId="48" fillId="0" borderId="0" applyFill="0" applyBorder="0" applyAlignment="0" applyProtection="0"/>
    <xf numFmtId="0" fontId="57" fillId="0" borderId="0"/>
    <xf numFmtId="0" fontId="60" fillId="0" borderId="0"/>
    <xf numFmtId="0" fontId="64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/>
    <xf numFmtId="2" fontId="24" fillId="0" borderId="0" applyFont="0" applyFill="0" applyBorder="0" applyAlignment="0" applyProtection="0"/>
    <xf numFmtId="2" fontId="62" fillId="0" borderId="0" applyFont="0" applyFill="0" applyBorder="0" applyAlignment="0" applyProtection="0"/>
    <xf numFmtId="2" fontId="63" fillId="0" borderId="0" applyFont="0" applyFill="0" applyBorder="0" applyAlignment="0" applyProtection="0"/>
    <xf numFmtId="194" fontId="68" fillId="0" borderId="0">
      <alignment horizontal="right"/>
    </xf>
    <xf numFmtId="194" fontId="68" fillId="0" borderId="0">
      <alignment horizontal="right"/>
    </xf>
    <xf numFmtId="179" fontId="68" fillId="0" borderId="0">
      <alignment horizontal="right"/>
    </xf>
    <xf numFmtId="0" fontId="48" fillId="0" borderId="0"/>
    <xf numFmtId="0" fontId="48" fillId="0" borderId="0"/>
    <xf numFmtId="0" fontId="69" fillId="0" borderId="0"/>
    <xf numFmtId="0" fontId="70" fillId="42" borderId="0" applyNumberFormat="0" applyBorder="0" applyAlignment="0" applyProtection="0"/>
    <xf numFmtId="0" fontId="71" fillId="59" borderId="0" applyNumberFormat="0" applyBorder="0" applyAlignment="0" applyProtection="0"/>
    <xf numFmtId="0" fontId="71" fillId="42" borderId="0" applyNumberFormat="0" applyBorder="0" applyAlignment="0" applyProtection="0"/>
    <xf numFmtId="0" fontId="70" fillId="42" borderId="0" applyNumberFormat="0" applyBorder="0" applyAlignment="0" applyProtection="0"/>
    <xf numFmtId="0" fontId="72" fillId="2" borderId="0" applyNumberFormat="0" applyBorder="0" applyAlignment="0" applyProtection="0"/>
    <xf numFmtId="38" fontId="73" fillId="60" borderId="0" applyNumberFormat="0" applyBorder="0" applyAlignment="0" applyProtection="0"/>
    <xf numFmtId="38" fontId="73" fillId="60" borderId="0" applyNumberFormat="0" applyBorder="0" applyAlignment="0" applyProtection="0"/>
    <xf numFmtId="38" fontId="74" fillId="60" borderId="0" applyNumberFormat="0" applyBorder="0" applyAlignment="0" applyProtection="0"/>
    <xf numFmtId="38" fontId="74" fillId="60" borderId="0" applyNumberFormat="0" applyBorder="0" applyAlignment="0" applyProtection="0"/>
    <xf numFmtId="0" fontId="75" fillId="0" borderId="11" applyNumberFormat="0" applyAlignment="0" applyProtection="0">
      <alignment horizontal="left" vertical="center"/>
    </xf>
    <xf numFmtId="0" fontId="75" fillId="0" borderId="11" applyNumberFormat="0" applyAlignment="0" applyProtection="0">
      <alignment horizontal="left" vertical="center"/>
    </xf>
    <xf numFmtId="0" fontId="76" fillId="0" borderId="11" applyNumberFormat="0" applyAlignment="0" applyProtection="0">
      <alignment horizontal="left" vertical="center"/>
    </xf>
    <xf numFmtId="0" fontId="75" fillId="0" borderId="43">
      <alignment horizontal="left" vertical="center"/>
    </xf>
    <xf numFmtId="0" fontId="75" fillId="0" borderId="43">
      <alignment horizontal="left" vertical="center"/>
    </xf>
    <xf numFmtId="0" fontId="76" fillId="0" borderId="43">
      <alignment horizontal="left" vertical="center"/>
    </xf>
    <xf numFmtId="0" fontId="77" fillId="0" borderId="0" applyNumberFormat="0" applyFill="0" applyBorder="0" applyAlignment="0" applyProtection="0"/>
    <xf numFmtId="0" fontId="78" fillId="0" borderId="44" applyNumberFormat="0" applyFill="0" applyAlignment="0" applyProtection="0"/>
    <xf numFmtId="0" fontId="78" fillId="0" borderId="44" applyNumberFormat="0" applyFill="0" applyAlignment="0" applyProtection="0"/>
    <xf numFmtId="0" fontId="77" fillId="0" borderId="0" applyNumberFormat="0" applyFill="0" applyBorder="0" applyAlignment="0" applyProtection="0"/>
    <xf numFmtId="0" fontId="79" fillId="0" borderId="1" applyNumberFormat="0" applyFill="0" applyAlignment="0" applyProtection="0"/>
    <xf numFmtId="0" fontId="80" fillId="0" borderId="0" applyNumberFormat="0" applyFill="0" applyBorder="0" applyAlignment="0" applyProtection="0"/>
    <xf numFmtId="0" fontId="81" fillId="0" borderId="45" applyNumberFormat="0" applyFill="0" applyAlignment="0" applyProtection="0"/>
    <xf numFmtId="0" fontId="81" fillId="0" borderId="37" applyNumberFormat="0" applyFill="0" applyAlignment="0" applyProtection="0"/>
    <xf numFmtId="0" fontId="80" fillId="0" borderId="0" applyNumberFormat="0" applyFill="0" applyBorder="0" applyAlignment="0" applyProtection="0"/>
    <xf numFmtId="0" fontId="82" fillId="0" borderId="2" applyNumberFormat="0" applyFill="0" applyAlignment="0" applyProtection="0"/>
    <xf numFmtId="0" fontId="83" fillId="0" borderId="46" applyNumberFormat="0" applyFill="0" applyAlignment="0" applyProtection="0"/>
    <xf numFmtId="0" fontId="84" fillId="0" borderId="47" applyNumberFormat="0" applyFill="0" applyAlignment="0" applyProtection="0"/>
    <xf numFmtId="0" fontId="84" fillId="0" borderId="46" applyNumberFormat="0" applyFill="0" applyAlignment="0" applyProtection="0"/>
    <xf numFmtId="0" fontId="83" fillId="0" borderId="46" applyNumberFormat="0" applyFill="0" applyAlignment="0" applyProtection="0"/>
    <xf numFmtId="0" fontId="85" fillId="0" borderId="3" applyNumberFormat="0" applyFill="0" applyAlignment="0" applyProtection="0"/>
    <xf numFmtId="0" fontId="83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10" fontId="73" fillId="61" borderId="48" applyNumberFormat="0" applyBorder="0" applyAlignment="0" applyProtection="0"/>
    <xf numFmtId="10" fontId="73" fillId="61" borderId="48" applyNumberFormat="0" applyBorder="0" applyAlignment="0" applyProtection="0"/>
    <xf numFmtId="10" fontId="74" fillId="61" borderId="48" applyNumberFormat="0" applyBorder="0" applyAlignment="0" applyProtection="0"/>
    <xf numFmtId="10" fontId="74" fillId="61" borderId="48" applyNumberFormat="0" applyBorder="0" applyAlignment="0" applyProtection="0"/>
    <xf numFmtId="0" fontId="87" fillId="34" borderId="41" applyNumberFormat="0" applyAlignment="0" applyProtection="0"/>
    <xf numFmtId="0" fontId="88" fillId="5" borderId="4" applyNumberFormat="0" applyAlignment="0" applyProtection="0"/>
    <xf numFmtId="0" fontId="88" fillId="5" borderId="4" applyNumberFormat="0" applyAlignment="0" applyProtection="0"/>
    <xf numFmtId="0" fontId="88" fillId="5" borderId="4" applyNumberFormat="0" applyAlignment="0" applyProtection="0"/>
    <xf numFmtId="0" fontId="88" fillId="5" borderId="4" applyNumberFormat="0" applyAlignment="0" applyProtection="0"/>
    <xf numFmtId="0" fontId="87" fillId="34" borderId="41" applyNumberFormat="0" applyAlignment="0" applyProtection="0"/>
    <xf numFmtId="0" fontId="89" fillId="46" borderId="41" applyNumberFormat="0" applyAlignment="0" applyProtection="0"/>
    <xf numFmtId="0" fontId="89" fillId="34" borderId="41" applyNumberFormat="0" applyAlignment="0" applyProtection="0"/>
    <xf numFmtId="0" fontId="89" fillId="34" borderId="41" applyNumberFormat="0" applyAlignment="0" applyProtection="0"/>
    <xf numFmtId="0" fontId="89" fillId="34" borderId="41" applyNumberFormat="0" applyAlignment="0" applyProtection="0"/>
    <xf numFmtId="0" fontId="89" fillId="34" borderId="41" applyNumberFormat="0" applyAlignment="0" applyProtection="0"/>
    <xf numFmtId="0" fontId="87" fillId="34" borderId="41" applyNumberFormat="0" applyAlignment="0" applyProtection="0"/>
    <xf numFmtId="0" fontId="87" fillId="34" borderId="41" applyNumberFormat="0" applyAlignment="0" applyProtection="0"/>
    <xf numFmtId="0" fontId="87" fillId="34" borderId="41" applyNumberFormat="0" applyAlignment="0" applyProtection="0"/>
    <xf numFmtId="0" fontId="90" fillId="0" borderId="0"/>
    <xf numFmtId="0" fontId="91" fillId="0" borderId="0"/>
    <xf numFmtId="0" fontId="92" fillId="62" borderId="0"/>
    <xf numFmtId="0" fontId="92" fillId="62" borderId="0"/>
    <xf numFmtId="0" fontId="92" fillId="62" borderId="0"/>
    <xf numFmtId="0" fontId="92" fillId="62" borderId="0"/>
    <xf numFmtId="0" fontId="92" fillId="62" borderId="0"/>
    <xf numFmtId="0" fontId="92" fillId="62" borderId="0"/>
    <xf numFmtId="0" fontId="92" fillId="62" borderId="0"/>
    <xf numFmtId="0" fontId="92" fillId="62" borderId="0"/>
    <xf numFmtId="0" fontId="92" fillId="62" borderId="0"/>
    <xf numFmtId="0" fontId="92" fillId="62" borderId="0"/>
    <xf numFmtId="0" fontId="92" fillId="62" borderId="0"/>
    <xf numFmtId="0" fontId="92" fillId="62" borderId="0"/>
    <xf numFmtId="0" fontId="92" fillId="62" borderId="0"/>
    <xf numFmtId="0" fontId="92" fillId="62" borderId="0"/>
    <xf numFmtId="0" fontId="92" fillId="62" borderId="0"/>
    <xf numFmtId="0" fontId="92" fillId="62" borderId="0"/>
    <xf numFmtId="0" fontId="92" fillId="62" borderId="0"/>
    <xf numFmtId="0" fontId="92" fillId="62" borderId="0"/>
    <xf numFmtId="0" fontId="92" fillId="62" borderId="0"/>
    <xf numFmtId="0" fontId="93" fillId="0" borderId="39" applyNumberFormat="0" applyFill="0" applyAlignment="0" applyProtection="0"/>
    <xf numFmtId="0" fontId="94" fillId="0" borderId="49" applyNumberFormat="0" applyFill="0" applyAlignment="0" applyProtection="0"/>
    <xf numFmtId="0" fontId="95" fillId="0" borderId="39" applyNumberFormat="0" applyFill="0" applyAlignment="0" applyProtection="0"/>
    <xf numFmtId="0" fontId="93" fillId="0" borderId="39" applyNumberFormat="0" applyFill="0" applyAlignment="0" applyProtection="0"/>
    <xf numFmtId="0" fontId="96" fillId="0" borderId="6" applyNumberFormat="0" applyFill="0" applyAlignment="0" applyProtection="0"/>
    <xf numFmtId="0" fontId="97" fillId="34" borderId="0" applyNumberFormat="0" applyBorder="0" applyAlignment="0" applyProtection="0"/>
    <xf numFmtId="0" fontId="98" fillId="34" borderId="0" applyNumberFormat="0" applyBorder="0" applyAlignment="0" applyProtection="0"/>
    <xf numFmtId="0" fontId="98" fillId="34" borderId="0" applyNumberFormat="0" applyBorder="0" applyAlignment="0" applyProtection="0"/>
    <xf numFmtId="0" fontId="97" fillId="34" borderId="0" applyNumberFormat="0" applyBorder="0" applyAlignment="0" applyProtection="0"/>
    <xf numFmtId="0" fontId="99" fillId="4" borderId="0" applyNumberFormat="0" applyBorder="0" applyAlignment="0" applyProtection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180" fontId="101" fillId="0" borderId="0"/>
    <xf numFmtId="180" fontId="101" fillId="0" borderId="0"/>
    <xf numFmtId="180" fontId="102" fillId="0" borderId="0"/>
    <xf numFmtId="180" fontId="102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2" fillId="0" borderId="0"/>
    <xf numFmtId="0" fontId="21" fillId="0" borderId="0"/>
    <xf numFmtId="0" fontId="21" fillId="0" borderId="0"/>
    <xf numFmtId="0" fontId="32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1" fillId="0" borderId="0"/>
    <xf numFmtId="0" fontId="24" fillId="0" borderId="0"/>
    <xf numFmtId="0" fontId="21" fillId="0" borderId="0"/>
    <xf numFmtId="0" fontId="24" fillId="0" borderId="0"/>
    <xf numFmtId="0" fontId="103" fillId="0" borderId="0"/>
    <xf numFmtId="0" fontId="21" fillId="0" borderId="0"/>
    <xf numFmtId="0" fontId="24" fillId="0" borderId="0"/>
    <xf numFmtId="0" fontId="25" fillId="0" borderId="0"/>
    <xf numFmtId="0" fontId="32" fillId="0" borderId="0"/>
    <xf numFmtId="0" fontId="32" fillId="0" borderId="0"/>
    <xf numFmtId="0" fontId="24" fillId="0" borderId="0"/>
    <xf numFmtId="0" fontId="104" fillId="0" borderId="0"/>
    <xf numFmtId="0" fontId="24" fillId="0" borderId="0"/>
    <xf numFmtId="0" fontId="25" fillId="0" borderId="0"/>
    <xf numFmtId="0" fontId="2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61" fillId="0" borderId="0"/>
    <xf numFmtId="0" fontId="24" fillId="0" borderId="0"/>
    <xf numFmtId="0" fontId="25" fillId="0" borderId="0"/>
    <xf numFmtId="0" fontId="25" fillId="0" borderId="0"/>
    <xf numFmtId="0" fontId="105" fillId="0" borderId="0"/>
    <xf numFmtId="0" fontId="24" fillId="0" borderId="0"/>
    <xf numFmtId="0" fontId="25" fillId="0" borderId="0"/>
    <xf numFmtId="0" fontId="106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6" fillId="0" borderId="0"/>
    <xf numFmtId="0" fontId="25" fillId="0" borderId="0"/>
    <xf numFmtId="0" fontId="23" fillId="0" borderId="0"/>
    <xf numFmtId="0" fontId="25" fillId="0" borderId="0"/>
    <xf numFmtId="0" fontId="32" fillId="0" borderId="0"/>
    <xf numFmtId="0" fontId="32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5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9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5" fillId="0" borderId="0"/>
    <xf numFmtId="0" fontId="103" fillId="0" borderId="0"/>
    <xf numFmtId="0" fontId="25" fillId="0" borderId="0"/>
    <xf numFmtId="0" fontId="103" fillId="0" borderId="0"/>
    <xf numFmtId="0" fontId="103" fillId="0" borderId="0"/>
    <xf numFmtId="0" fontId="21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107" fillId="0" borderId="0"/>
    <xf numFmtId="0" fontId="25" fillId="0" borderId="0"/>
    <xf numFmtId="0" fontId="107" fillId="0" borderId="0"/>
    <xf numFmtId="0" fontId="107" fillId="0" borderId="0"/>
    <xf numFmtId="0" fontId="21" fillId="0" borderId="0"/>
    <xf numFmtId="0" fontId="25" fillId="48" borderId="50" applyNumberFormat="0" applyFont="0" applyAlignment="0" applyProtection="0"/>
    <xf numFmtId="0" fontId="25" fillId="48" borderId="50" applyNumberFormat="0" applyFont="0" applyAlignment="0" applyProtection="0"/>
    <xf numFmtId="0" fontId="24" fillId="48" borderId="41" applyNumberFormat="0" applyFont="0" applyAlignment="0" applyProtection="0"/>
    <xf numFmtId="0" fontId="25" fillId="48" borderId="50" applyNumberFormat="0" applyFont="0" applyAlignment="0" applyProtection="0"/>
    <xf numFmtId="0" fontId="25" fillId="48" borderId="50" applyNumberFormat="0" applyFont="0" applyAlignment="0" applyProtection="0"/>
    <xf numFmtId="0" fontId="25" fillId="48" borderId="50" applyNumberFormat="0" applyFont="0" applyAlignment="0" applyProtection="0"/>
    <xf numFmtId="0" fontId="108" fillId="0" borderId="0"/>
    <xf numFmtId="0" fontId="109" fillId="0" borderId="51">
      <alignment vertical="center"/>
    </xf>
    <xf numFmtId="0" fontId="109" fillId="0" borderId="51">
      <alignment vertical="center"/>
    </xf>
    <xf numFmtId="0" fontId="109" fillId="0" borderId="51">
      <alignment vertical="center"/>
    </xf>
    <xf numFmtId="0" fontId="109" fillId="0" borderId="51">
      <alignment vertical="center"/>
    </xf>
    <xf numFmtId="0" fontId="109" fillId="0" borderId="51">
      <alignment vertical="center"/>
    </xf>
    <xf numFmtId="0" fontId="109" fillId="0" borderId="51">
      <alignment vertical="center"/>
    </xf>
    <xf numFmtId="0" fontId="109" fillId="0" borderId="51">
      <alignment vertical="center"/>
    </xf>
    <xf numFmtId="0" fontId="109" fillId="0" borderId="51">
      <alignment vertical="center"/>
    </xf>
    <xf numFmtId="0" fontId="109" fillId="0" borderId="51">
      <alignment vertical="center"/>
    </xf>
    <xf numFmtId="0" fontId="109" fillId="0" borderId="51">
      <alignment vertical="center"/>
    </xf>
    <xf numFmtId="0" fontId="109" fillId="0" borderId="51">
      <alignment vertical="center"/>
    </xf>
    <xf numFmtId="0" fontId="109" fillId="0" borderId="51">
      <alignment vertical="center"/>
    </xf>
    <xf numFmtId="0" fontId="109" fillId="0" borderId="51">
      <alignment vertical="center"/>
    </xf>
    <xf numFmtId="0" fontId="109" fillId="0" borderId="51">
      <alignment vertical="center"/>
    </xf>
    <xf numFmtId="0" fontId="109" fillId="0" borderId="51">
      <alignment vertical="center"/>
    </xf>
    <xf numFmtId="0" fontId="109" fillId="0" borderId="51">
      <alignment vertical="center"/>
    </xf>
    <xf numFmtId="0" fontId="109" fillId="0" borderId="51">
      <alignment vertical="center"/>
    </xf>
    <xf numFmtId="0" fontId="109" fillId="0" borderId="51">
      <alignment vertical="center"/>
    </xf>
    <xf numFmtId="0" fontId="109" fillId="0" borderId="51">
      <alignment vertical="center"/>
    </xf>
    <xf numFmtId="0" fontId="110" fillId="0" borderId="52"/>
    <xf numFmtId="0" fontId="110" fillId="0" borderId="52"/>
    <xf numFmtId="0" fontId="111" fillId="0" borderId="52"/>
    <xf numFmtId="0" fontId="112" fillId="57" borderId="53" applyNumberFormat="0" applyAlignment="0" applyProtection="0"/>
    <xf numFmtId="0" fontId="113" fillId="49" borderId="53" applyNumberFormat="0" applyAlignment="0" applyProtection="0"/>
    <xf numFmtId="0" fontId="113" fillId="57" borderId="53" applyNumberFormat="0" applyAlignment="0" applyProtection="0"/>
    <xf numFmtId="0" fontId="112" fillId="57" borderId="53" applyNumberFormat="0" applyAlignment="0" applyProtection="0"/>
    <xf numFmtId="0" fontId="114" fillId="6" borderId="5" applyNumberFormat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1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" fontId="24" fillId="0" borderId="54" applyNumberFormat="0" applyFill="0" applyAlignment="0" applyProtection="0">
      <alignment horizontal="center" vertical="center"/>
    </xf>
    <xf numFmtId="1" fontId="24" fillId="0" borderId="54" applyNumberFormat="0" applyFill="0" applyAlignment="0" applyProtection="0">
      <alignment horizontal="center" vertical="center"/>
    </xf>
    <xf numFmtId="1" fontId="24" fillId="0" borderId="54" applyNumberFormat="0" applyFill="0" applyAlignment="0" applyProtection="0">
      <alignment horizontal="center" vertical="center"/>
    </xf>
    <xf numFmtId="1" fontId="24" fillId="0" borderId="54" applyNumberFormat="0" applyFill="0" applyAlignment="0" applyProtection="0">
      <alignment horizontal="center" vertical="center"/>
    </xf>
    <xf numFmtId="1" fontId="24" fillId="0" borderId="54" applyNumberFormat="0" applyFill="0" applyAlignment="0" applyProtection="0">
      <alignment horizontal="center" vertical="center"/>
    </xf>
    <xf numFmtId="1" fontId="24" fillId="0" borderId="54" applyNumberFormat="0" applyFill="0" applyAlignment="0" applyProtection="0">
      <alignment horizontal="center" vertical="center"/>
    </xf>
    <xf numFmtId="1" fontId="24" fillId="0" borderId="54" applyNumberFormat="0" applyFill="0" applyAlignment="0" applyProtection="0">
      <alignment horizontal="center" vertical="center"/>
    </xf>
    <xf numFmtId="1" fontId="24" fillId="0" borderId="54" applyNumberFormat="0" applyFill="0" applyAlignment="0" applyProtection="0">
      <alignment horizontal="center" vertical="center"/>
    </xf>
    <xf numFmtId="1" fontId="24" fillId="0" borderId="54" applyNumberFormat="0" applyFill="0" applyAlignment="0" applyProtection="0">
      <alignment horizontal="center" vertical="center"/>
    </xf>
    <xf numFmtId="1" fontId="24" fillId="0" borderId="54" applyNumberFormat="0" applyFill="0" applyAlignment="0" applyProtection="0">
      <alignment horizontal="center" vertical="center"/>
    </xf>
    <xf numFmtId="1" fontId="24" fillId="0" borderId="54" applyNumberFormat="0" applyFill="0" applyAlignment="0" applyProtection="0">
      <alignment horizontal="center" vertical="center"/>
    </xf>
    <xf numFmtId="1" fontId="24" fillId="0" borderId="54" applyNumberFormat="0" applyFill="0" applyAlignment="0" applyProtection="0">
      <alignment horizontal="center" vertical="center"/>
    </xf>
    <xf numFmtId="1" fontId="24" fillId="0" borderId="54" applyNumberFormat="0" applyFill="0" applyAlignment="0" applyProtection="0">
      <alignment horizontal="center" vertical="center"/>
    </xf>
    <xf numFmtId="1" fontId="24" fillId="0" borderId="54" applyNumberFormat="0" applyFill="0" applyAlignment="0" applyProtection="0">
      <alignment horizontal="center" vertical="center"/>
    </xf>
    <xf numFmtId="1" fontId="24" fillId="0" borderId="54" applyNumberFormat="0" applyFill="0" applyAlignment="0" applyProtection="0">
      <alignment horizontal="center" vertical="center"/>
    </xf>
    <xf numFmtId="1" fontId="24" fillId="0" borderId="54" applyNumberFormat="0" applyFill="0" applyAlignment="0" applyProtection="0">
      <alignment horizontal="center" vertical="center"/>
    </xf>
    <xf numFmtId="1" fontId="24" fillId="0" borderId="54" applyNumberFormat="0" applyFill="0" applyAlignment="0" applyProtection="0">
      <alignment horizontal="center" vertical="center"/>
    </xf>
    <xf numFmtId="1" fontId="24" fillId="0" borderId="54" applyNumberFormat="0" applyFill="0" applyAlignment="0" applyProtection="0">
      <alignment horizontal="center" vertical="center"/>
    </xf>
    <xf numFmtId="1" fontId="24" fillId="0" borderId="54" applyNumberFormat="0" applyFill="0" applyAlignment="0" applyProtection="0">
      <alignment horizontal="center" vertical="center"/>
    </xf>
    <xf numFmtId="4" fontId="116" fillId="63" borderId="53" applyNumberFormat="0" applyProtection="0">
      <alignment vertical="center"/>
    </xf>
    <xf numFmtId="4" fontId="117" fillId="63" borderId="53" applyNumberFormat="0" applyProtection="0">
      <alignment vertical="center"/>
    </xf>
    <xf numFmtId="4" fontId="116" fillId="63" borderId="53" applyNumberFormat="0" applyProtection="0">
      <alignment horizontal="left" vertical="center" indent="1"/>
    </xf>
    <xf numFmtId="4" fontId="116" fillId="63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4" fontId="116" fillId="65" borderId="53" applyNumberFormat="0" applyProtection="0">
      <alignment horizontal="right" vertical="center"/>
    </xf>
    <xf numFmtId="4" fontId="116" fillId="66" borderId="53" applyNumberFormat="0" applyProtection="0">
      <alignment horizontal="right" vertical="center"/>
    </xf>
    <xf numFmtId="4" fontId="116" fillId="67" borderId="53" applyNumberFormat="0" applyProtection="0">
      <alignment horizontal="right" vertical="center"/>
    </xf>
    <xf numFmtId="4" fontId="116" fillId="68" borderId="53" applyNumberFormat="0" applyProtection="0">
      <alignment horizontal="right" vertical="center"/>
    </xf>
    <xf numFmtId="4" fontId="116" fillId="69" borderId="53" applyNumberFormat="0" applyProtection="0">
      <alignment horizontal="right" vertical="center"/>
    </xf>
    <xf numFmtId="4" fontId="116" fillId="70" borderId="53" applyNumberFormat="0" applyProtection="0">
      <alignment horizontal="right" vertical="center"/>
    </xf>
    <xf numFmtId="4" fontId="116" fillId="71" borderId="53" applyNumberFormat="0" applyProtection="0">
      <alignment horizontal="right" vertical="center"/>
    </xf>
    <xf numFmtId="4" fontId="116" fillId="72" borderId="53" applyNumberFormat="0" applyProtection="0">
      <alignment horizontal="right" vertical="center"/>
    </xf>
    <xf numFmtId="4" fontId="116" fillId="73" borderId="53" applyNumberFormat="0" applyProtection="0">
      <alignment horizontal="right" vertical="center"/>
    </xf>
    <xf numFmtId="4" fontId="118" fillId="74" borderId="53" applyNumberFormat="0" applyProtection="0">
      <alignment horizontal="left" vertical="center" indent="1"/>
    </xf>
    <xf numFmtId="4" fontId="116" fillId="75" borderId="55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4" fontId="119" fillId="76" borderId="0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5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4" fontId="116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7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78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0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4" fontId="116" fillId="61" borderId="53" applyNumberFormat="0" applyProtection="0">
      <alignment vertical="center"/>
    </xf>
    <xf numFmtId="4" fontId="117" fillId="61" borderId="53" applyNumberFormat="0" applyProtection="0">
      <alignment vertical="center"/>
    </xf>
    <xf numFmtId="4" fontId="116" fillId="61" borderId="53" applyNumberFormat="0" applyProtection="0">
      <alignment horizontal="left" vertical="center" indent="1"/>
    </xf>
    <xf numFmtId="4" fontId="116" fillId="61" borderId="53" applyNumberFormat="0" applyProtection="0">
      <alignment horizontal="left" vertical="center" indent="1"/>
    </xf>
    <xf numFmtId="4" fontId="116" fillId="75" borderId="53" applyNumberFormat="0" applyProtection="0">
      <alignment horizontal="right" vertical="center"/>
    </xf>
    <xf numFmtId="4" fontId="117" fillId="75" borderId="53" applyNumberFormat="0" applyProtection="0">
      <alignment horizontal="right" vertical="center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24" fillId="64" borderId="53" applyNumberFormat="0" applyProtection="0">
      <alignment horizontal="left" vertical="center" indent="1"/>
    </xf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0" fontId="120" fillId="0" borderId="0"/>
    <xf numFmtId="4" fontId="121" fillId="75" borderId="53" applyNumberFormat="0" applyProtection="0">
      <alignment horizontal="right" vertical="center"/>
    </xf>
    <xf numFmtId="0" fontId="122" fillId="0" borderId="56"/>
    <xf numFmtId="0" fontId="123" fillId="0" borderId="56"/>
    <xf numFmtId="0" fontId="124" fillId="0" borderId="0"/>
    <xf numFmtId="0" fontId="2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25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63" fillId="0" borderId="57" applyNumberFormat="0" applyFont="0" applyFill="0" applyAlignment="0" applyProtection="0"/>
    <xf numFmtId="0" fontId="128" fillId="0" borderId="58" applyNumberFormat="0" applyFill="0" applyAlignment="0" applyProtection="0"/>
    <xf numFmtId="0" fontId="128" fillId="0" borderId="58" applyNumberFormat="0" applyFill="0" applyAlignment="0" applyProtection="0"/>
    <xf numFmtId="0" fontId="63" fillId="0" borderId="57" applyNumberFormat="0" applyFont="0" applyFill="0" applyAlignment="0" applyProtection="0"/>
    <xf numFmtId="0" fontId="129" fillId="0" borderId="9" applyNumberFormat="0" applyFill="0" applyAlignment="0" applyProtection="0"/>
    <xf numFmtId="0" fontId="130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0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0" fontId="106" fillId="0" borderId="0"/>
    <xf numFmtId="0" fontId="58" fillId="0" borderId="0"/>
    <xf numFmtId="0" fontId="31" fillId="8" borderId="8" applyNumberFormat="0" applyFont="0" applyAlignment="0" applyProtection="0"/>
    <xf numFmtId="0" fontId="31" fillId="8" borderId="8" applyNumberFormat="0" applyFont="0" applyAlignment="0" applyProtection="0"/>
    <xf numFmtId="0" fontId="20" fillId="0" borderId="0"/>
    <xf numFmtId="41" fontId="58" fillId="0" borderId="0" applyFont="0" applyFill="0" applyBorder="0" applyAlignment="0" applyProtection="0">
      <alignment vertical="center"/>
    </xf>
    <xf numFmtId="171" fontId="31" fillId="0" borderId="0" applyFont="0" applyFill="0" applyBorder="0" applyAlignment="0" applyProtection="0"/>
    <xf numFmtId="41" fontId="25" fillId="0" borderId="0" applyFont="0" applyFill="0" applyBorder="0" applyAlignment="0" applyProtection="0"/>
    <xf numFmtId="43" fontId="133" fillId="0" borderId="0" applyFont="0" applyFill="0" applyBorder="0" applyAlignment="0" applyProtection="0"/>
    <xf numFmtId="43" fontId="133" fillId="0" borderId="0" applyFont="0" applyFill="0" applyBorder="0" applyAlignment="0" applyProtection="0"/>
    <xf numFmtId="43" fontId="133" fillId="0" borderId="0" applyFont="0" applyFill="0" applyBorder="0" applyAlignment="0" applyProtection="0"/>
    <xf numFmtId="43" fontId="133" fillId="0" borderId="0" applyFont="0" applyFill="0" applyBorder="0" applyAlignment="0" applyProtection="0"/>
    <xf numFmtId="17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64" fontId="26" fillId="0" borderId="0" applyFont="0" applyFill="0" applyBorder="0" applyAlignment="0" applyProtection="0"/>
    <xf numFmtId="195" fontId="24" fillId="0" borderId="0" applyFont="0" applyFill="0" applyBorder="0" applyAlignment="0" applyProtection="0"/>
    <xf numFmtId="164" fontId="25" fillId="0" borderId="0" applyFont="0" applyFill="0" applyBorder="0" applyAlignment="0" applyProtection="0"/>
    <xf numFmtId="196" fontId="25" fillId="0" borderId="0" applyFont="0" applyFill="0" applyBorder="0" applyAlignment="0" applyProtection="0"/>
    <xf numFmtId="164" fontId="26" fillId="0" borderId="0" applyFont="0" applyFill="0" applyBorder="0" applyAlignment="0" applyProtection="0"/>
    <xf numFmtId="197" fontId="25" fillId="0" borderId="0" applyFont="0" applyFill="0" applyBorder="0" applyAlignment="0" applyProtection="0"/>
    <xf numFmtId="196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71" fontId="24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43" fontId="133" fillId="0" borderId="0" applyFont="0" applyFill="0" applyBorder="0" applyAlignment="0" applyProtection="0"/>
    <xf numFmtId="43" fontId="133" fillId="0" borderId="0" applyFont="0" applyFill="0" applyBorder="0" applyAlignment="0" applyProtection="0"/>
    <xf numFmtId="43" fontId="133" fillId="0" borderId="0" applyFont="0" applyFill="0" applyBorder="0" applyAlignment="0" applyProtection="0"/>
    <xf numFmtId="43" fontId="133" fillId="0" borderId="0" applyFont="0" applyFill="0" applyBorder="0" applyAlignment="0" applyProtection="0"/>
    <xf numFmtId="43" fontId="133" fillId="0" borderId="0" applyFont="0" applyFill="0" applyBorder="0" applyAlignment="0" applyProtection="0"/>
    <xf numFmtId="187" fontId="25" fillId="0" borderId="0" applyFont="0" applyFill="0" applyBorder="0" applyAlignment="0" applyProtection="0"/>
    <xf numFmtId="187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7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43" fontId="133" fillId="0" borderId="0" applyFont="0" applyFill="0" applyBorder="0" applyAlignment="0" applyProtection="0"/>
    <xf numFmtId="43" fontId="133" fillId="0" borderId="0" applyFont="0" applyFill="0" applyBorder="0" applyAlignment="0" applyProtection="0"/>
    <xf numFmtId="43" fontId="133" fillId="0" borderId="0" applyFont="0" applyFill="0" applyBorder="0" applyAlignment="0" applyProtection="0"/>
    <xf numFmtId="43" fontId="133" fillId="0" borderId="0" applyFont="0" applyFill="0" applyBorder="0" applyAlignment="0" applyProtection="0"/>
    <xf numFmtId="43" fontId="133" fillId="0" borderId="0" applyFont="0" applyFill="0" applyBorder="0" applyAlignment="0" applyProtection="0"/>
    <xf numFmtId="43" fontId="133" fillId="0" borderId="0" applyFont="0" applyFill="0" applyBorder="0" applyAlignment="0" applyProtection="0"/>
    <xf numFmtId="43" fontId="133" fillId="0" borderId="0" applyFont="0" applyFill="0" applyBorder="0" applyAlignment="0" applyProtection="0"/>
    <xf numFmtId="43" fontId="21" fillId="0" borderId="0" applyFont="0" applyFill="0" applyBorder="0" applyAlignment="0" applyProtection="0"/>
    <xf numFmtId="168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5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6" fillId="0" borderId="0" applyNumberFormat="0" applyFill="0" applyBorder="0" applyAlignment="0" applyProtection="0">
      <alignment vertical="top"/>
      <protection locked="0"/>
    </xf>
    <xf numFmtId="0" fontId="137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7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54" fillId="53" borderId="42" applyNumberFormat="0" applyAlignment="0" applyProtection="0"/>
    <xf numFmtId="0" fontId="138" fillId="53" borderId="42" applyNumberFormat="0" applyAlignment="0" applyProtection="0"/>
    <xf numFmtId="0" fontId="54" fillId="53" borderId="42" applyNumberFormat="0" applyAlignment="0" applyProtection="0"/>
    <xf numFmtId="0" fontId="95" fillId="0" borderId="39" applyNumberFormat="0" applyFill="0" applyAlignment="0" applyProtection="0"/>
    <xf numFmtId="0" fontId="139" fillId="0" borderId="39" applyNumberFormat="0" applyFill="0" applyAlignment="0" applyProtection="0"/>
    <xf numFmtId="0" fontId="95" fillId="0" borderId="39" applyNumberFormat="0" applyFill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46" fillId="33" borderId="0" applyNumberFormat="0" applyBorder="0" applyAlignment="0" applyProtection="0"/>
    <xf numFmtId="0" fontId="140" fillId="33" borderId="0" applyNumberFormat="0" applyBorder="0" applyAlignment="0" applyProtection="0"/>
    <xf numFmtId="0" fontId="46" fillId="33" borderId="0" applyNumberFormat="0" applyBorder="0" applyAlignment="0" applyProtection="0"/>
    <xf numFmtId="0" fontId="113" fillId="57" borderId="53" applyNumberFormat="0" applyAlignment="0" applyProtection="0"/>
    <xf numFmtId="0" fontId="141" fillId="45" borderId="53" applyNumberFormat="0" applyAlignment="0" applyProtection="0"/>
    <xf numFmtId="0" fontId="113" fillId="57" borderId="53" applyNumberFormat="0" applyAlignment="0" applyProtection="0"/>
    <xf numFmtId="0" fontId="51" fillId="57" borderId="41" applyNumberFormat="0" applyAlignment="0" applyProtection="0"/>
    <xf numFmtId="0" fontId="142" fillId="45" borderId="41" applyNumberFormat="0" applyAlignment="0" applyProtection="0"/>
    <xf numFmtId="0" fontId="51" fillId="57" borderId="41" applyNumberFormat="0" applyAlignment="0" applyProtection="0"/>
    <xf numFmtId="0" fontId="131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71" fillId="42" borderId="0" applyNumberFormat="0" applyBorder="0" applyAlignment="0" applyProtection="0"/>
    <xf numFmtId="0" fontId="146" fillId="42" borderId="0" applyNumberFormat="0" applyBorder="0" applyAlignment="0" applyProtection="0"/>
    <xf numFmtId="0" fontId="71" fillId="42" borderId="0" applyNumberFormat="0" applyBorder="0" applyAlignment="0" applyProtection="0"/>
    <xf numFmtId="0" fontId="147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9" fontId="149" fillId="0" borderId="0" applyFont="0" applyFill="0" applyBorder="0" applyAlignment="0" applyProtection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0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150" fillId="0" borderId="0"/>
    <xf numFmtId="0" fontId="89" fillId="34" borderId="41" applyNumberFormat="0" applyAlignment="0" applyProtection="0"/>
    <xf numFmtId="0" fontId="151" fillId="46" borderId="41" applyNumberFormat="0" applyAlignment="0" applyProtection="0"/>
    <xf numFmtId="0" fontId="89" fillId="34" borderId="41" applyNumberFormat="0" applyAlignment="0" applyProtection="0"/>
    <xf numFmtId="0" fontId="98" fillId="34" borderId="0" applyNumberFormat="0" applyBorder="0" applyAlignment="0" applyProtection="0"/>
    <xf numFmtId="0" fontId="152" fillId="34" borderId="0" applyNumberFormat="0" applyBorder="0" applyAlignment="0" applyProtection="0"/>
    <xf numFmtId="0" fontId="98" fillId="34" borderId="0" applyNumberFormat="0" applyBorder="0" applyAlignment="0" applyProtection="0"/>
    <xf numFmtId="0" fontId="128" fillId="0" borderId="58" applyNumberFormat="0" applyFill="0" applyAlignment="0" applyProtection="0"/>
    <xf numFmtId="0" fontId="153" fillId="0" borderId="59" applyNumberFormat="0" applyFill="0" applyAlignment="0" applyProtection="0"/>
    <xf numFmtId="0" fontId="128" fillId="0" borderId="58" applyNumberFormat="0" applyFill="0" applyAlignment="0" applyProtection="0"/>
    <xf numFmtId="165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49" fillId="0" borderId="0"/>
    <xf numFmtId="0" fontId="38" fillId="39" borderId="0" applyNumberFormat="0" applyBorder="0" applyAlignment="0" applyProtection="0"/>
    <xf numFmtId="0" fontId="40" fillId="35" borderId="0" applyNumberFormat="0" applyBorder="0" applyAlignment="0" applyProtection="0"/>
    <xf numFmtId="0" fontId="38" fillId="39" borderId="0" applyNumberFormat="0" applyBorder="0" applyAlignment="0" applyProtection="0"/>
    <xf numFmtId="0" fontId="38" fillId="36" borderId="0" applyNumberFormat="0" applyBorder="0" applyAlignment="0" applyProtection="0"/>
    <xf numFmtId="0" fontId="40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7" borderId="0" applyNumberFormat="0" applyBorder="0" applyAlignment="0" applyProtection="0"/>
    <xf numFmtId="0" fontId="40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56" borderId="0" applyNumberFormat="0" applyBorder="0" applyAlignment="0" applyProtection="0"/>
    <xf numFmtId="0" fontId="40" fillId="38" borderId="0" applyNumberFormat="0" applyBorder="0" applyAlignment="0" applyProtection="0"/>
    <xf numFmtId="0" fontId="38" fillId="56" borderId="0" applyNumberFormat="0" applyBorder="0" applyAlignment="0" applyProtection="0"/>
    <xf numFmtId="0" fontId="38" fillId="39" borderId="0" applyNumberFormat="0" applyBorder="0" applyAlignment="0" applyProtection="0"/>
    <xf numFmtId="0" fontId="40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40" borderId="0" applyNumberFormat="0" applyBorder="0" applyAlignment="0" applyProtection="0"/>
    <xf numFmtId="0" fontId="40" fillId="40" borderId="0" applyNumberFormat="0" applyBorder="0" applyAlignment="0" applyProtection="0"/>
    <xf numFmtId="0" fontId="38" fillId="40" borderId="0" applyNumberFormat="0" applyBorder="0" applyAlignment="0" applyProtection="0"/>
    <xf numFmtId="0" fontId="26" fillId="48" borderId="50" applyNumberFormat="0" applyFont="0" applyAlignment="0" applyProtection="0"/>
    <xf numFmtId="0" fontId="108" fillId="0" borderId="0"/>
    <xf numFmtId="0" fontId="25" fillId="48" borderId="50" applyNumberFormat="0" applyFont="0" applyAlignment="0" applyProtection="0"/>
    <xf numFmtId="0" fontId="25" fillId="48" borderId="50" applyNumberFormat="0" applyFont="0" applyAlignment="0" applyProtection="0"/>
    <xf numFmtId="0" fontId="25" fillId="48" borderId="50" applyNumberFormat="0" applyFont="0" applyAlignment="0" applyProtection="0"/>
    <xf numFmtId="0" fontId="78" fillId="0" borderId="44" applyNumberFormat="0" applyFill="0" applyAlignment="0" applyProtection="0"/>
    <xf numFmtId="0" fontId="154" fillId="0" borderId="36" applyNumberFormat="0" applyFill="0" applyAlignment="0" applyProtection="0"/>
    <xf numFmtId="0" fontId="78" fillId="0" borderId="44" applyNumberFormat="0" applyFill="0" applyAlignment="0" applyProtection="0"/>
    <xf numFmtId="0" fontId="81" fillId="0" borderId="37" applyNumberFormat="0" applyFill="0" applyAlignment="0" applyProtection="0"/>
    <xf numFmtId="0" fontId="155" fillId="0" borderId="37" applyNumberFormat="0" applyFill="0" applyAlignment="0" applyProtection="0"/>
    <xf numFmtId="0" fontId="81" fillId="0" borderId="37" applyNumberFormat="0" applyFill="0" applyAlignment="0" applyProtection="0"/>
    <xf numFmtId="0" fontId="84" fillId="0" borderId="46" applyNumberFormat="0" applyFill="0" applyAlignment="0" applyProtection="0"/>
    <xf numFmtId="0" fontId="156" fillId="0" borderId="38" applyNumberFormat="0" applyFill="0" applyAlignment="0" applyProtection="0"/>
    <xf numFmtId="0" fontId="84" fillId="0" borderId="46" applyNumberFormat="0" applyFill="0" applyAlignment="0" applyProtection="0"/>
    <xf numFmtId="0" fontId="84" fillId="0" borderId="0" applyNumberFormat="0" applyFill="0" applyBorder="0" applyAlignment="0" applyProtection="0"/>
    <xf numFmtId="0" fontId="156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23" fillId="0" borderId="0"/>
    <xf numFmtId="41" fontId="157" fillId="0" borderId="0" applyFont="0" applyFill="0" applyBorder="0" applyAlignment="0" applyProtection="0"/>
    <xf numFmtId="43" fontId="157" fillId="0" borderId="0" applyFont="0" applyFill="0" applyBorder="0" applyAlignment="0" applyProtection="0"/>
    <xf numFmtId="173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40" fontId="158" fillId="0" borderId="0" applyFont="0" applyFill="0" applyBorder="0" applyAlignment="0" applyProtection="0"/>
    <xf numFmtId="38" fontId="158" fillId="0" borderId="0" applyFont="0" applyFill="0" applyBorder="0" applyAlignment="0" applyProtection="0"/>
    <xf numFmtId="0" fontId="158" fillId="0" borderId="0" applyFont="0" applyFill="0" applyBorder="0" applyAlignment="0" applyProtection="0"/>
    <xf numFmtId="0" fontId="158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159" fillId="0" borderId="0"/>
    <xf numFmtId="19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99" fontId="160" fillId="0" borderId="0" applyFont="0" applyFill="0" applyBorder="0" applyAlignment="0" applyProtection="0"/>
    <xf numFmtId="200" fontId="160" fillId="0" borderId="0" applyFont="0" applyFill="0" applyBorder="0" applyAlignment="0" applyProtection="0"/>
    <xf numFmtId="0" fontId="161" fillId="0" borderId="0"/>
    <xf numFmtId="0" fontId="24" fillId="0" borderId="0"/>
    <xf numFmtId="0" fontId="35" fillId="0" borderId="0">
      <alignment vertical="center"/>
    </xf>
    <xf numFmtId="0" fontId="26" fillId="0" borderId="0"/>
    <xf numFmtId="0" fontId="25" fillId="0" borderId="0"/>
    <xf numFmtId="0" fontId="25" fillId="0" borderId="0"/>
    <xf numFmtId="0" fontId="59" fillId="0" borderId="0">
      <alignment vertical="center"/>
    </xf>
    <xf numFmtId="0" fontId="23" fillId="0" borderId="0"/>
    <xf numFmtId="0" fontId="25" fillId="0" borderId="0"/>
    <xf numFmtId="0" fontId="26" fillId="0" borderId="0"/>
    <xf numFmtId="0" fontId="162" fillId="34" borderId="0" applyNumberFormat="0" applyBorder="0" applyAlignment="0" applyProtection="0">
      <alignment vertical="center"/>
    </xf>
    <xf numFmtId="0" fontId="162" fillId="34" borderId="0" applyNumberFormat="0" applyBorder="0" applyAlignment="0" applyProtection="0">
      <alignment vertical="center"/>
    </xf>
    <xf numFmtId="0" fontId="23" fillId="48" borderId="50" applyNumberFormat="0" applyFont="0" applyAlignment="0" applyProtection="0">
      <alignment vertical="center"/>
    </xf>
    <xf numFmtId="43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5" fillId="0" borderId="0" applyFont="0" applyFill="0" applyBorder="0" applyAlignment="0" applyProtection="0"/>
    <xf numFmtId="201" fontId="23" fillId="0" borderId="0" applyFont="0" applyFill="0" applyBorder="0" applyAlignment="0" applyProtection="0"/>
    <xf numFmtId="201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73" fontId="163" fillId="0" borderId="0" applyFont="0" applyFill="0" applyBorder="0" applyAlignment="0" applyProtection="0"/>
    <xf numFmtId="173" fontId="163" fillId="0" borderId="0" applyFont="0" applyFill="0" applyBorder="0" applyAlignment="0" applyProtection="0"/>
    <xf numFmtId="173" fontId="164" fillId="0" borderId="0" applyFont="0" applyFill="0" applyBorder="0" applyAlignment="0" applyProtection="0"/>
    <xf numFmtId="173" fontId="164" fillId="0" borderId="0" applyFont="0" applyFill="0" applyBorder="0" applyAlignment="0" applyProtection="0"/>
    <xf numFmtId="171" fontId="25" fillId="0" borderId="0" applyFont="0" applyFill="0" applyBorder="0" applyAlignment="0" applyProtection="0"/>
    <xf numFmtId="43" fontId="23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6" fillId="0" borderId="0" applyFont="0" applyFill="0" applyBorder="0" applyAlignment="0" applyProtection="0"/>
    <xf numFmtId="0" fontId="165" fillId="0" borderId="59" applyNumberFormat="0" applyFill="0" applyAlignment="0" applyProtection="0">
      <alignment vertical="center"/>
    </xf>
    <xf numFmtId="0" fontId="165" fillId="0" borderId="59" applyNumberFormat="0" applyFill="0" applyAlignment="0" applyProtection="0">
      <alignment vertical="center"/>
    </xf>
    <xf numFmtId="0" fontId="166" fillId="33" borderId="0" applyNumberFormat="0" applyBorder="0" applyAlignment="0" applyProtection="0">
      <alignment vertical="center"/>
    </xf>
    <xf numFmtId="0" fontId="166" fillId="33" borderId="0" applyNumberFormat="0" applyBorder="0" applyAlignment="0" applyProtection="0">
      <alignment vertical="center"/>
    </xf>
    <xf numFmtId="0" fontId="167" fillId="33" borderId="0" applyNumberFormat="0" applyBorder="0" applyAlignment="0" applyProtection="0">
      <alignment vertical="center"/>
    </xf>
    <xf numFmtId="0" fontId="166" fillId="33" borderId="0" applyNumberFormat="0" applyBorder="0" applyAlignment="0" applyProtection="0">
      <alignment vertical="center"/>
    </xf>
    <xf numFmtId="0" fontId="168" fillId="42" borderId="0" applyNumberFormat="0" applyBorder="0" applyAlignment="0" applyProtection="0">
      <alignment vertical="center"/>
    </xf>
    <xf numFmtId="0" fontId="168" fillId="42" borderId="0" applyNumberFormat="0" applyBorder="0" applyAlignment="0" applyProtection="0">
      <alignment vertical="center"/>
    </xf>
    <xf numFmtId="0" fontId="169" fillId="42" borderId="0" applyNumberFormat="0" applyBorder="0" applyAlignment="0" applyProtection="0">
      <alignment vertical="center"/>
    </xf>
    <xf numFmtId="0" fontId="170" fillId="42" borderId="0" applyNumberFormat="0" applyBorder="0" applyAlignment="0" applyProtection="0">
      <alignment vertical="center"/>
    </xf>
    <xf numFmtId="0" fontId="171" fillId="2" borderId="0" applyNumberFormat="0" applyBorder="0" applyAlignment="0" applyProtection="0">
      <alignment vertical="center"/>
    </xf>
    <xf numFmtId="0" fontId="170" fillId="42" borderId="0" applyNumberFormat="0" applyBorder="0" applyAlignment="0" applyProtection="0">
      <alignment vertical="center"/>
    </xf>
    <xf numFmtId="0" fontId="172" fillId="42" borderId="0" applyNumberFormat="0" applyBorder="0" applyAlignment="0" applyProtection="0">
      <alignment vertical="center"/>
    </xf>
    <xf numFmtId="0" fontId="173" fillId="42" borderId="0" applyNumberFormat="0" applyBorder="0" applyAlignment="0" applyProtection="0">
      <alignment vertical="center"/>
    </xf>
    <xf numFmtId="0" fontId="173" fillId="42" borderId="0" applyNumberFormat="0" applyBorder="0" applyAlignment="0" applyProtection="0">
      <alignment vertical="center"/>
    </xf>
    <xf numFmtId="0" fontId="173" fillId="42" borderId="0" applyNumberFormat="0" applyBorder="0" applyAlignment="0" applyProtection="0">
      <alignment vertical="center"/>
    </xf>
    <xf numFmtId="0" fontId="174" fillId="33" borderId="0" applyNumberFormat="0" applyBorder="0" applyAlignment="0" applyProtection="0">
      <alignment vertical="center"/>
    </xf>
    <xf numFmtId="0" fontId="175" fillId="33" borderId="0" applyNumberFormat="0" applyBorder="0" applyAlignment="0" applyProtection="0">
      <alignment vertical="center"/>
    </xf>
    <xf numFmtId="0" fontId="176" fillId="33" borderId="0" applyNumberFormat="0" applyBorder="0" applyAlignment="0" applyProtection="0">
      <alignment vertical="center"/>
    </xf>
    <xf numFmtId="0" fontId="177" fillId="3" borderId="0" applyNumberFormat="0" applyBorder="0" applyAlignment="0" applyProtection="0">
      <alignment vertical="center"/>
    </xf>
    <xf numFmtId="0" fontId="174" fillId="33" borderId="0" applyNumberFormat="0" applyBorder="0" applyAlignment="0" applyProtection="0">
      <alignment vertical="center"/>
    </xf>
    <xf numFmtId="0" fontId="174" fillId="33" borderId="0" applyNumberFormat="0" applyBorder="0" applyAlignment="0" applyProtection="0">
      <alignment vertical="center"/>
    </xf>
    <xf numFmtId="0" fontId="174" fillId="33" borderId="0" applyNumberFormat="0" applyBorder="0" applyAlignment="0" applyProtection="0">
      <alignment vertical="center"/>
    </xf>
    <xf numFmtId="0" fontId="34" fillId="0" borderId="0">
      <alignment vertical="center"/>
    </xf>
    <xf numFmtId="0" fontId="25" fillId="0" borderId="0"/>
    <xf numFmtId="0" fontId="34" fillId="0" borderId="0">
      <alignment vertical="center"/>
    </xf>
    <xf numFmtId="0" fontId="25" fillId="0" borderId="0"/>
    <xf numFmtId="0" fontId="34" fillId="0" borderId="0">
      <alignment vertical="center"/>
    </xf>
    <xf numFmtId="0" fontId="23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64" fillId="0" borderId="0">
      <alignment vertical="center"/>
    </xf>
    <xf numFmtId="0" fontId="41" fillId="3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23" fillId="79" borderId="0"/>
    <xf numFmtId="0" fontId="178" fillId="0" borderId="0" applyNumberFormat="0" applyFill="0" applyBorder="0" applyAlignment="0" applyProtection="0">
      <alignment vertical="center"/>
    </xf>
    <xf numFmtId="0" fontId="179" fillId="0" borderId="36" applyNumberFormat="0" applyFill="0" applyAlignment="0" applyProtection="0">
      <alignment vertical="center"/>
    </xf>
    <xf numFmtId="0" fontId="180" fillId="0" borderId="36" applyNumberFormat="0" applyFill="0" applyAlignment="0" applyProtection="0">
      <alignment vertical="center"/>
    </xf>
    <xf numFmtId="0" fontId="181" fillId="0" borderId="37" applyNumberFormat="0" applyFill="0" applyAlignment="0" applyProtection="0">
      <alignment vertical="center"/>
    </xf>
    <xf numFmtId="0" fontId="182" fillId="0" borderId="37" applyNumberFormat="0" applyFill="0" applyAlignment="0" applyProtection="0">
      <alignment vertical="center"/>
    </xf>
    <xf numFmtId="0" fontId="183" fillId="0" borderId="38" applyNumberFormat="0" applyFill="0" applyAlignment="0" applyProtection="0">
      <alignment vertical="center"/>
    </xf>
    <xf numFmtId="0" fontId="184" fillId="0" borderId="38" applyNumberFormat="0" applyFill="0" applyAlignment="0" applyProtection="0">
      <alignment vertical="center"/>
    </xf>
    <xf numFmtId="0" fontId="183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21" fillId="0" borderId="0" applyFont="0" applyFill="0" applyBorder="0" applyAlignment="0" applyProtection="0"/>
    <xf numFmtId="0" fontId="187" fillId="53" borderId="42" applyNumberFormat="0" applyAlignment="0" applyProtection="0">
      <alignment vertical="center"/>
    </xf>
    <xf numFmtId="0" fontId="188" fillId="53" borderId="42" applyNumberFormat="0" applyAlignment="0" applyProtection="0">
      <alignment vertical="center"/>
    </xf>
    <xf numFmtId="0" fontId="189" fillId="0" borderId="36" applyNumberFormat="0" applyFill="0" applyAlignment="0" applyProtection="0">
      <alignment vertical="center"/>
    </xf>
    <xf numFmtId="0" fontId="189" fillId="0" borderId="36" applyNumberFormat="0" applyFill="0" applyAlignment="0" applyProtection="0">
      <alignment vertical="center"/>
    </xf>
    <xf numFmtId="0" fontId="190" fillId="0" borderId="37" applyNumberFormat="0" applyFill="0" applyAlignment="0" applyProtection="0">
      <alignment vertical="center"/>
    </xf>
    <xf numFmtId="0" fontId="190" fillId="0" borderId="37" applyNumberFormat="0" applyFill="0" applyAlignment="0" applyProtection="0">
      <alignment vertical="center"/>
    </xf>
    <xf numFmtId="0" fontId="191" fillId="0" borderId="38" applyNumberFormat="0" applyFill="0" applyAlignment="0" applyProtection="0">
      <alignment vertical="center"/>
    </xf>
    <xf numFmtId="0" fontId="191" fillId="0" borderId="38" applyNumberFormat="0" applyFill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92" fillId="0" borderId="0" applyNumberFormat="0" applyFill="0" applyBorder="0" applyAlignment="0" applyProtection="0">
      <alignment vertical="center"/>
    </xf>
    <xf numFmtId="0" fontId="192" fillId="0" borderId="0" applyNumberFormat="0" applyFill="0" applyBorder="0" applyAlignment="0" applyProtection="0">
      <alignment vertical="center"/>
    </xf>
    <xf numFmtId="0" fontId="20" fillId="0" borderId="0"/>
    <xf numFmtId="0" fontId="193" fillId="53" borderId="42" applyNumberFormat="0" applyAlignment="0" applyProtection="0">
      <alignment vertical="center"/>
    </xf>
    <xf numFmtId="0" fontId="193" fillId="53" borderId="42" applyNumberFormat="0" applyAlignment="0" applyProtection="0">
      <alignment vertical="center"/>
    </xf>
    <xf numFmtId="0" fontId="194" fillId="0" borderId="59" applyNumberFormat="0" applyFill="0" applyAlignment="0" applyProtection="0">
      <alignment vertical="center"/>
    </xf>
    <xf numFmtId="0" fontId="195" fillId="0" borderId="59" applyNumberFormat="0" applyFill="0" applyAlignment="0" applyProtection="0">
      <alignment vertical="center"/>
    </xf>
    <xf numFmtId="0" fontId="26" fillId="48" borderId="50" applyNumberFormat="0" applyFont="0" applyAlignment="0" applyProtection="0">
      <alignment vertical="center"/>
    </xf>
    <xf numFmtId="0" fontId="35" fillId="48" borderId="50" applyNumberFormat="0" applyFont="0" applyAlignment="0" applyProtection="0">
      <alignment vertical="center"/>
    </xf>
    <xf numFmtId="9" fontId="26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96" fillId="0" borderId="0" applyNumberFormat="0" applyFill="0" applyBorder="0" applyAlignment="0" applyProtection="0">
      <alignment vertical="top"/>
      <protection locked="0"/>
    </xf>
    <xf numFmtId="0" fontId="197" fillId="0" borderId="0" applyNumberFormat="0" applyFill="0" applyBorder="0" applyAlignment="0" applyProtection="0">
      <alignment vertical="top"/>
      <protection locked="0"/>
    </xf>
    <xf numFmtId="0" fontId="198" fillId="0" borderId="0">
      <alignment horizontal="centerContinuous"/>
    </xf>
    <xf numFmtId="0" fontId="199" fillId="0" borderId="0" applyNumberFormat="0" applyFill="0" applyBorder="0" applyAlignment="0" applyProtection="0">
      <alignment vertical="center"/>
    </xf>
    <xf numFmtId="0" fontId="200" fillId="0" borderId="0" applyNumberFormat="0" applyFill="0" applyBorder="0" applyAlignment="0" applyProtection="0">
      <alignment vertical="center"/>
    </xf>
    <xf numFmtId="0" fontId="201" fillId="45" borderId="41" applyNumberFormat="0" applyAlignment="0" applyProtection="0">
      <alignment vertical="center"/>
    </xf>
    <xf numFmtId="0" fontId="201" fillId="45" borderId="41" applyNumberFormat="0" applyAlignment="0" applyProtection="0">
      <alignment vertical="center"/>
    </xf>
    <xf numFmtId="0" fontId="202" fillId="0" borderId="0" applyNumberFormat="0" applyFill="0" applyBorder="0" applyAlignment="0" applyProtection="0">
      <alignment vertical="center"/>
    </xf>
    <xf numFmtId="0" fontId="202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5" fillId="0" borderId="0" applyNumberFormat="0" applyFill="0" applyBorder="0" applyAlignment="0" applyProtection="0">
      <alignment vertical="center"/>
    </xf>
    <xf numFmtId="0" fontId="206" fillId="45" borderId="41" applyNumberFormat="0" applyAlignment="0" applyProtection="0">
      <alignment vertical="center"/>
    </xf>
    <xf numFmtId="0" fontId="207" fillId="45" borderId="41" applyNumberFormat="0" applyAlignment="0" applyProtection="0">
      <alignment vertical="center"/>
    </xf>
    <xf numFmtId="202" fontId="208" fillId="0" borderId="0" applyFont="0" applyFill="0" applyBorder="0" applyAlignment="0" applyProtection="0"/>
    <xf numFmtId="0" fontId="43" fillId="35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209" fillId="46" borderId="41" applyNumberFormat="0" applyAlignment="0" applyProtection="0">
      <alignment vertical="center"/>
    </xf>
    <xf numFmtId="0" fontId="209" fillId="46" borderId="41" applyNumberFormat="0" applyAlignment="0" applyProtection="0">
      <alignment vertical="center"/>
    </xf>
    <xf numFmtId="0" fontId="210" fillId="45" borderId="53" applyNumberFormat="0" applyAlignment="0" applyProtection="0">
      <alignment vertical="center"/>
    </xf>
    <xf numFmtId="0" fontId="210" fillId="45" borderId="53" applyNumberFormat="0" applyAlignment="0" applyProtection="0">
      <alignment vertical="center"/>
    </xf>
    <xf numFmtId="0" fontId="211" fillId="46" borderId="41" applyNumberFormat="0" applyAlignment="0" applyProtection="0">
      <alignment vertical="center"/>
    </xf>
    <xf numFmtId="0" fontId="212" fillId="46" borderId="41" applyNumberFormat="0" applyAlignment="0" applyProtection="0">
      <alignment vertical="center"/>
    </xf>
    <xf numFmtId="0" fontId="213" fillId="45" borderId="53" applyNumberFormat="0" applyAlignment="0" applyProtection="0">
      <alignment vertical="center"/>
    </xf>
    <xf numFmtId="0" fontId="214" fillId="45" borderId="53" applyNumberFormat="0" applyAlignment="0" applyProtection="0">
      <alignment vertical="center"/>
    </xf>
    <xf numFmtId="0" fontId="215" fillId="34" borderId="0" applyNumberFormat="0" applyBorder="0" applyAlignment="0" applyProtection="0">
      <alignment vertical="center"/>
    </xf>
    <xf numFmtId="0" fontId="216" fillId="34" borderId="0" applyNumberFormat="0" applyBorder="0" applyAlignment="0" applyProtection="0">
      <alignment vertical="center"/>
    </xf>
    <xf numFmtId="0" fontId="217" fillId="0" borderId="39" applyNumberFormat="0" applyFill="0" applyAlignment="0" applyProtection="0">
      <alignment vertical="center"/>
    </xf>
    <xf numFmtId="0" fontId="217" fillId="0" borderId="39" applyNumberFormat="0" applyFill="0" applyAlignment="0" applyProtection="0">
      <alignment vertical="center"/>
    </xf>
    <xf numFmtId="0" fontId="23" fillId="0" borderId="0"/>
    <xf numFmtId="0" fontId="218" fillId="0" borderId="39" applyNumberFormat="0" applyFill="0" applyAlignment="0" applyProtection="0">
      <alignment vertical="center"/>
    </xf>
    <xf numFmtId="0" fontId="219" fillId="0" borderId="39" applyNumberFormat="0" applyFill="0" applyAlignment="0" applyProtection="0">
      <alignment vertical="center"/>
    </xf>
    <xf numFmtId="0" fontId="220" fillId="0" borderId="0" applyNumberFormat="0" applyFill="0" applyBorder="0" applyAlignment="0" applyProtection="0">
      <alignment vertical="top"/>
      <protection locked="0"/>
    </xf>
    <xf numFmtId="0" fontId="221" fillId="0" borderId="0" applyNumberFormat="0" applyFill="0" applyBorder="0" applyAlignment="0" applyProtection="0">
      <alignment vertical="top"/>
      <protection locked="0"/>
    </xf>
    <xf numFmtId="171" fontId="1" fillId="0" borderId="0" applyFont="0" applyFill="0" applyBorder="0" applyAlignment="0" applyProtection="0"/>
    <xf numFmtId="0" fontId="1" fillId="0" borderId="0"/>
  </cellStyleXfs>
  <cellXfs count="228">
    <xf numFmtId="0" fontId="0" fillId="0" borderId="0" xfId="0"/>
    <xf numFmtId="0" fontId="3" fillId="0" borderId="0" xfId="0" applyFont="1" applyAlignment="1">
      <alignment vertical="center"/>
    </xf>
    <xf numFmtId="37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3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37" fontId="5" fillId="0" borderId="10" xfId="0" applyNumberFormat="1" applyFont="1" applyBorder="1" applyAlignment="1">
      <alignment horizontal="center" vertical="center"/>
    </xf>
    <xf numFmtId="37" fontId="5" fillId="0" borderId="11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37" fontId="5" fillId="0" borderId="15" xfId="0" applyNumberFormat="1" applyFont="1" applyBorder="1" applyAlignment="1">
      <alignment horizontal="center" vertical="center"/>
    </xf>
    <xf numFmtId="10" fontId="3" fillId="0" borderId="16" xfId="2" applyNumberFormat="1" applyFont="1" applyBorder="1" applyAlignment="1">
      <alignment vertical="center"/>
    </xf>
    <xf numFmtId="10" fontId="3" fillId="0" borderId="17" xfId="2" applyNumberFormat="1" applyFont="1" applyBorder="1" applyAlignment="1">
      <alignment vertical="center"/>
    </xf>
    <xf numFmtId="10" fontId="3" fillId="0" borderId="16" xfId="2" applyNumberFormat="1" applyFont="1" applyBorder="1" applyAlignment="1">
      <alignment horizontal="center" vertical="center"/>
    </xf>
    <xf numFmtId="10" fontId="3" fillId="0" borderId="17" xfId="2" applyNumberFormat="1" applyFont="1" applyBorder="1" applyAlignment="1">
      <alignment horizontal="center" vertical="center"/>
    </xf>
    <xf numFmtId="10" fontId="3" fillId="0" borderId="0" xfId="2" applyNumberFormat="1" applyFont="1" applyAlignment="1">
      <alignment vertical="center"/>
    </xf>
    <xf numFmtId="10" fontId="6" fillId="0" borderId="13" xfId="2" applyNumberFormat="1" applyFont="1" applyBorder="1" applyAlignment="1">
      <alignment horizontal="center" vertical="center"/>
    </xf>
    <xf numFmtId="10" fontId="5" fillId="0" borderId="14" xfId="2" applyNumberFormat="1" applyFont="1" applyBorder="1" applyAlignment="1">
      <alignment vertical="center"/>
    </xf>
    <xf numFmtId="10" fontId="3" fillId="0" borderId="14" xfId="2" applyNumberFormat="1" applyFont="1" applyBorder="1" applyAlignment="1">
      <alignment vertical="center"/>
    </xf>
    <xf numFmtId="10" fontId="6" fillId="0" borderId="18" xfId="2" applyNumberFormat="1" applyFont="1" applyBorder="1" applyAlignment="1">
      <alignment horizontal="center" vertical="center"/>
    </xf>
    <xf numFmtId="10" fontId="3" fillId="0" borderId="19" xfId="2" applyNumberFormat="1" applyFont="1" applyBorder="1" applyAlignment="1">
      <alignment vertical="center"/>
    </xf>
    <xf numFmtId="10" fontId="5" fillId="0" borderId="19" xfId="2" applyNumberFormat="1" applyFont="1" applyBorder="1" applyAlignment="1">
      <alignment vertical="center"/>
    </xf>
    <xf numFmtId="172" fontId="3" fillId="0" borderId="19" xfId="1" applyNumberFormat="1" applyFont="1" applyBorder="1" applyAlignment="1">
      <alignment horizontal="center" vertical="center"/>
    </xf>
    <xf numFmtId="172" fontId="3" fillId="0" borderId="20" xfId="1" applyNumberFormat="1" applyFont="1" applyBorder="1" applyAlignment="1">
      <alignment horizontal="center" vertical="center"/>
    </xf>
    <xf numFmtId="9" fontId="3" fillId="0" borderId="18" xfId="2" applyFont="1" applyBorder="1" applyAlignment="1">
      <alignment horizontal="center" vertical="center"/>
    </xf>
    <xf numFmtId="9" fontId="3" fillId="0" borderId="19" xfId="2" applyFont="1" applyBorder="1" applyAlignment="1">
      <alignment horizontal="center" vertical="center"/>
    </xf>
    <xf numFmtId="9" fontId="3" fillId="0" borderId="20" xfId="2" applyFont="1" applyBorder="1" applyAlignment="1">
      <alignment horizontal="center" vertical="center"/>
    </xf>
    <xf numFmtId="172" fontId="3" fillId="0" borderId="18" xfId="2" applyNumberFormat="1" applyFont="1" applyBorder="1" applyAlignment="1">
      <alignment horizontal="center" vertical="center"/>
    </xf>
    <xf numFmtId="172" fontId="3" fillId="0" borderId="19" xfId="2" applyNumberFormat="1" applyFont="1" applyBorder="1" applyAlignment="1">
      <alignment horizontal="center" vertical="center"/>
    </xf>
    <xf numFmtId="172" fontId="3" fillId="0" borderId="20" xfId="2" applyNumberFormat="1" applyFont="1" applyBorder="1" applyAlignment="1">
      <alignment horizontal="center" vertical="center"/>
    </xf>
    <xf numFmtId="39" fontId="3" fillId="0" borderId="19" xfId="2" applyNumberFormat="1" applyFont="1" applyBorder="1" applyAlignment="1">
      <alignment horizontal="center" vertical="center"/>
    </xf>
    <xf numFmtId="10" fontId="6" fillId="0" borderId="21" xfId="2" applyNumberFormat="1" applyFont="1" applyBorder="1" applyAlignment="1">
      <alignment horizontal="center" vertical="center"/>
    </xf>
    <xf numFmtId="10" fontId="3" fillId="0" borderId="22" xfId="2" applyNumberFormat="1" applyFont="1" applyBorder="1" applyAlignment="1">
      <alignment vertical="center"/>
    </xf>
    <xf numFmtId="9" fontId="3" fillId="0" borderId="21" xfId="2" applyFont="1" applyBorder="1" applyAlignment="1">
      <alignment horizontal="center" vertical="center"/>
    </xf>
    <xf numFmtId="9" fontId="3" fillId="0" borderId="22" xfId="2" applyFont="1" applyBorder="1" applyAlignment="1">
      <alignment horizontal="center" vertical="center"/>
    </xf>
    <xf numFmtId="10" fontId="5" fillId="0" borderId="22" xfId="2" applyNumberFormat="1" applyFont="1" applyBorder="1" applyAlignment="1">
      <alignment vertical="center"/>
    </xf>
    <xf numFmtId="172" fontId="3" fillId="0" borderId="21" xfId="2" applyNumberFormat="1" applyFont="1" applyBorder="1" applyAlignment="1">
      <alignment horizontal="center" vertical="center"/>
    </xf>
    <xf numFmtId="172" fontId="3" fillId="0" borderId="22" xfId="2" applyNumberFormat="1" applyFont="1" applyBorder="1" applyAlignment="1">
      <alignment horizontal="center" vertical="center"/>
    </xf>
    <xf numFmtId="9" fontId="3" fillId="0" borderId="23" xfId="2" applyFont="1" applyBorder="1" applyAlignment="1">
      <alignment horizontal="center" vertical="center"/>
    </xf>
    <xf numFmtId="10" fontId="6" fillId="0" borderId="16" xfId="2" applyNumberFormat="1" applyFont="1" applyBorder="1" applyAlignment="1">
      <alignment horizontal="center" vertical="center"/>
    </xf>
    <xf numFmtId="10" fontId="3" fillId="0" borderId="24" xfId="2" applyNumberFormat="1" applyFont="1" applyBorder="1" applyAlignment="1">
      <alignment horizontal="center" vertical="center"/>
    </xf>
    <xf numFmtId="0" fontId="5" fillId="0" borderId="25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37" fontId="3" fillId="0" borderId="25" xfId="0" applyNumberFormat="1" applyFont="1" applyBorder="1" applyAlignment="1">
      <alignment horizontal="center" vertical="center"/>
    </xf>
    <xf numFmtId="37" fontId="3" fillId="0" borderId="26" xfId="0" applyNumberFormat="1" applyFont="1" applyBorder="1" applyAlignment="1">
      <alignment horizontal="center" vertical="center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28" xfId="0" applyFont="1" applyBorder="1" applyAlignment="1">
      <alignment vertical="center"/>
    </xf>
    <xf numFmtId="37" fontId="3" fillId="0" borderId="18" xfId="0" applyNumberFormat="1" applyFont="1" applyBorder="1" applyAlignment="1">
      <alignment horizontal="center" vertical="center"/>
    </xf>
    <xf numFmtId="37" fontId="3" fillId="0" borderId="19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10" fontId="3" fillId="0" borderId="18" xfId="2" applyNumberFormat="1" applyFont="1" applyBorder="1" applyAlignment="1">
      <alignment vertical="center"/>
    </xf>
    <xf numFmtId="10" fontId="3" fillId="0" borderId="28" xfId="2" applyNumberFormat="1" applyFont="1" applyBorder="1" applyAlignment="1">
      <alignment vertical="center"/>
    </xf>
    <xf numFmtId="10" fontId="3" fillId="0" borderId="18" xfId="2" applyNumberFormat="1" applyFont="1" applyBorder="1" applyAlignment="1">
      <alignment horizontal="center" vertical="center"/>
    </xf>
    <xf numFmtId="10" fontId="3" fillId="0" borderId="19" xfId="2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49" fontId="3" fillId="0" borderId="28" xfId="0" applyNumberFormat="1" applyFont="1" applyBorder="1" applyAlignment="1">
      <alignment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5" fillId="0" borderId="20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49" fontId="3" fillId="0" borderId="29" xfId="0" applyNumberFormat="1" applyFont="1" applyBorder="1" applyAlignment="1">
      <alignment vertical="center"/>
    </xf>
    <xf numFmtId="49" fontId="3" fillId="0" borderId="30" xfId="0" applyNumberFormat="1" applyFont="1" applyBorder="1" applyAlignment="1">
      <alignment vertical="center"/>
    </xf>
    <xf numFmtId="49" fontId="3" fillId="0" borderId="31" xfId="0" applyNumberFormat="1" applyFont="1" applyBorder="1" applyAlignment="1">
      <alignment vertical="center"/>
    </xf>
    <xf numFmtId="49" fontId="3" fillId="0" borderId="29" xfId="0" applyNumberFormat="1" applyFont="1" applyBorder="1" applyAlignment="1">
      <alignment horizontal="center" vertical="center"/>
    </xf>
    <xf numFmtId="49" fontId="3" fillId="0" borderId="30" xfId="0" applyNumberFormat="1" applyFont="1" applyBorder="1" applyAlignment="1">
      <alignment horizontal="center" vertical="center"/>
    </xf>
    <xf numFmtId="0" fontId="5" fillId="0" borderId="32" xfId="0" applyFont="1" applyBorder="1" applyAlignment="1">
      <alignment vertical="center"/>
    </xf>
    <xf numFmtId="0" fontId="5" fillId="0" borderId="33" xfId="0" applyFont="1" applyBorder="1" applyAlignment="1">
      <alignment vertical="center"/>
    </xf>
    <xf numFmtId="0" fontId="5" fillId="0" borderId="34" xfId="0" applyFont="1" applyBorder="1" applyAlignment="1">
      <alignment vertical="center"/>
    </xf>
    <xf numFmtId="37" fontId="3" fillId="0" borderId="32" xfId="0" applyNumberFormat="1" applyFont="1" applyBorder="1" applyAlignment="1">
      <alignment horizontal="center" vertical="center"/>
    </xf>
    <xf numFmtId="37" fontId="3" fillId="0" borderId="33" xfId="0" applyNumberFormat="1" applyFont="1" applyBorder="1" applyAlignment="1">
      <alignment horizontal="center" vertical="center"/>
    </xf>
    <xf numFmtId="0" fontId="3" fillId="0" borderId="32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37" fontId="3" fillId="0" borderId="21" xfId="0" applyNumberFormat="1" applyFont="1" applyBorder="1" applyAlignment="1">
      <alignment horizontal="center" vertical="center"/>
    </xf>
    <xf numFmtId="37" fontId="3" fillId="0" borderId="22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37" fontId="3" fillId="0" borderId="19" xfId="1" applyNumberFormat="1" applyFont="1" applyBorder="1" applyAlignment="1">
      <alignment horizontal="center" vertical="center"/>
    </xf>
    <xf numFmtId="9" fontId="3" fillId="0" borderId="19" xfId="2" applyFont="1" applyFill="1" applyBorder="1" applyAlignment="1">
      <alignment horizontal="center" vertical="center"/>
    </xf>
    <xf numFmtId="203" fontId="3" fillId="0" borderId="20" xfId="2" applyNumberFormat="1" applyFont="1" applyBorder="1" applyAlignment="1">
      <alignment horizontal="center" vertical="center"/>
    </xf>
    <xf numFmtId="172" fontId="222" fillId="0" borderId="19" xfId="2" applyNumberFormat="1" applyFont="1" applyBorder="1" applyAlignment="1">
      <alignment horizontal="center" vertical="center"/>
    </xf>
    <xf numFmtId="2" fontId="3" fillId="0" borderId="0" xfId="0" applyNumberFormat="1" applyFont="1" applyAlignment="1">
      <alignment vertical="center"/>
    </xf>
    <xf numFmtId="2" fontId="3" fillId="0" borderId="0" xfId="2" applyNumberFormat="1" applyFont="1" applyAlignment="1">
      <alignment vertical="center"/>
    </xf>
    <xf numFmtId="0" fontId="3" fillId="0" borderId="0" xfId="2" applyNumberFormat="1" applyFont="1" applyAlignment="1">
      <alignment vertical="center"/>
    </xf>
    <xf numFmtId="44" fontId="3" fillId="0" borderId="0" xfId="0" applyNumberFormat="1" applyFont="1" applyAlignment="1">
      <alignment vertical="center"/>
    </xf>
    <xf numFmtId="44" fontId="3" fillId="0" borderId="0" xfId="2" applyNumberFormat="1" applyFont="1" applyAlignment="1">
      <alignment vertical="center"/>
    </xf>
    <xf numFmtId="204" fontId="3" fillId="0" borderId="0" xfId="0" applyNumberFormat="1" applyFont="1" applyAlignment="1">
      <alignment vertical="center"/>
    </xf>
    <xf numFmtId="204" fontId="3" fillId="0" borderId="0" xfId="2" applyNumberFormat="1" applyFont="1" applyAlignment="1">
      <alignment vertical="center"/>
    </xf>
    <xf numFmtId="205" fontId="3" fillId="0" borderId="0" xfId="2" applyNumberFormat="1" applyFont="1" applyAlignment="1">
      <alignment vertical="center"/>
    </xf>
    <xf numFmtId="205" fontId="3" fillId="0" borderId="0" xfId="0" applyNumberFormat="1" applyFont="1" applyAlignment="1">
      <alignment vertical="center"/>
    </xf>
    <xf numFmtId="37" fontId="3" fillId="0" borderId="19" xfId="2" applyNumberFormat="1" applyFont="1" applyBorder="1" applyAlignment="1">
      <alignment horizontal="center" vertical="center"/>
    </xf>
    <xf numFmtId="10" fontId="222" fillId="0" borderId="19" xfId="2" applyNumberFormat="1" applyFont="1" applyBorder="1" applyAlignment="1">
      <alignment horizontal="center" vertical="center"/>
    </xf>
    <xf numFmtId="49" fontId="222" fillId="0" borderId="19" xfId="0" applyNumberFormat="1" applyFont="1" applyBorder="1" applyAlignment="1">
      <alignment horizontal="center" vertical="center"/>
    </xf>
    <xf numFmtId="0" fontId="5" fillId="0" borderId="62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37" fontId="5" fillId="0" borderId="20" xfId="0" applyNumberFormat="1" applyFont="1" applyBorder="1" applyAlignment="1">
      <alignment horizontal="center" vertical="center"/>
    </xf>
    <xf numFmtId="10" fontId="5" fillId="0" borderId="20" xfId="2" applyNumberFormat="1" applyFont="1" applyBorder="1" applyAlignment="1">
      <alignment horizontal="center" vertical="center"/>
    </xf>
    <xf numFmtId="49" fontId="5" fillId="0" borderId="63" xfId="0" applyNumberFormat="1" applyFont="1" applyBorder="1" applyAlignment="1">
      <alignment horizontal="center" vertical="center"/>
    </xf>
    <xf numFmtId="0" fontId="5" fillId="0" borderId="64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37" fontId="5" fillId="0" borderId="61" xfId="0" applyNumberFormat="1" applyFont="1" applyBorder="1" applyAlignment="1">
      <alignment horizontal="center" vertical="center"/>
    </xf>
    <xf numFmtId="37" fontId="6" fillId="0" borderId="26" xfId="2" applyNumberFormat="1" applyFont="1" applyBorder="1" applyAlignment="1">
      <alignment horizontal="center" vertical="center"/>
    </xf>
    <xf numFmtId="10" fontId="3" fillId="0" borderId="20" xfId="2" applyNumberFormat="1" applyFont="1" applyBorder="1" applyAlignment="1">
      <alignment horizontal="center" vertical="center"/>
    </xf>
    <xf numFmtId="171" fontId="223" fillId="0" borderId="66" xfId="2212" applyFont="1" applyBorder="1" applyAlignment="1">
      <alignment vertical="center"/>
    </xf>
    <xf numFmtId="171" fontId="223" fillId="0" borderId="67" xfId="2212" applyFont="1" applyBorder="1" applyAlignment="1">
      <alignment vertical="center"/>
    </xf>
    <xf numFmtId="14" fontId="6" fillId="0" borderId="66" xfId="2213" applyNumberFormat="1" applyFont="1" applyBorder="1" applyAlignment="1">
      <alignment horizontal="center" vertical="center"/>
    </xf>
    <xf numFmtId="14" fontId="6" fillId="0" borderId="43" xfId="2213" applyNumberFormat="1" applyFont="1" applyBorder="1" applyAlignment="1">
      <alignment horizontal="center" vertical="center"/>
    </xf>
    <xf numFmtId="0" fontId="6" fillId="0" borderId="0" xfId="2213" applyFont="1" applyAlignment="1">
      <alignment vertical="center"/>
    </xf>
    <xf numFmtId="0" fontId="6" fillId="0" borderId="43" xfId="2213" applyFont="1" applyBorder="1" applyAlignment="1">
      <alignment vertical="center"/>
    </xf>
    <xf numFmtId="39" fontId="223" fillId="0" borderId="66" xfId="2212" applyNumberFormat="1" applyFont="1" applyBorder="1" applyAlignment="1">
      <alignment horizontal="center" vertical="center"/>
    </xf>
    <xf numFmtId="39" fontId="223" fillId="0" borderId="43" xfId="2212" applyNumberFormat="1" applyFont="1" applyBorder="1" applyAlignment="1">
      <alignment horizontal="center" vertical="center"/>
    </xf>
    <xf numFmtId="171" fontId="223" fillId="0" borderId="68" xfId="2212" applyFont="1" applyBorder="1" applyAlignment="1">
      <alignment vertical="center"/>
    </xf>
    <xf numFmtId="39" fontId="223" fillId="0" borderId="68" xfId="2212" applyNumberFormat="1" applyFont="1" applyBorder="1" applyAlignment="1">
      <alignment horizontal="center" vertical="center"/>
    </xf>
    <xf numFmtId="39" fontId="223" fillId="0" borderId="0" xfId="2212" applyNumberFormat="1" applyFont="1" applyBorder="1" applyAlignment="1">
      <alignment horizontal="center" vertical="center"/>
    </xf>
    <xf numFmtId="206" fontId="223" fillId="0" borderId="68" xfId="2212" applyNumberFormat="1" applyFont="1" applyBorder="1" applyAlignment="1">
      <alignment horizontal="center" vertical="center"/>
    </xf>
    <xf numFmtId="206" fontId="223" fillId="0" borderId="0" xfId="2212" applyNumberFormat="1" applyFont="1" applyBorder="1" applyAlignment="1">
      <alignment horizontal="center" vertical="center"/>
    </xf>
    <xf numFmtId="171" fontId="223" fillId="0" borderId="0" xfId="2212" applyFont="1" applyAlignment="1">
      <alignment vertical="center"/>
    </xf>
    <xf numFmtId="39" fontId="223" fillId="0" borderId="0" xfId="2212" applyNumberFormat="1" applyFont="1" applyAlignment="1">
      <alignment horizontal="center" vertical="center"/>
    </xf>
    <xf numFmtId="0" fontId="6" fillId="0" borderId="0" xfId="2213" applyFont="1" applyAlignment="1">
      <alignment horizontal="center" vertical="center"/>
    </xf>
    <xf numFmtId="39" fontId="223" fillId="0" borderId="65" xfId="2212" applyNumberFormat="1" applyFont="1" applyBorder="1" applyAlignment="1">
      <alignment horizontal="center" vertical="center"/>
    </xf>
    <xf numFmtId="14" fontId="6" fillId="0" borderId="70" xfId="2213" applyNumberFormat="1" applyFont="1" applyBorder="1" applyAlignment="1">
      <alignment horizontal="center" vertical="center"/>
    </xf>
    <xf numFmtId="39" fontId="223" fillId="0" borderId="70" xfId="2212" applyNumberFormat="1" applyFont="1" applyBorder="1" applyAlignment="1">
      <alignment horizontal="center" vertical="center"/>
    </xf>
    <xf numFmtId="39" fontId="223" fillId="0" borderId="73" xfId="2212" applyNumberFormat="1" applyFont="1" applyBorder="1" applyAlignment="1">
      <alignment horizontal="center" vertical="center"/>
    </xf>
    <xf numFmtId="206" fontId="223" fillId="0" borderId="65" xfId="2212" applyNumberFormat="1" applyFont="1" applyBorder="1" applyAlignment="1">
      <alignment horizontal="center" vertical="center"/>
    </xf>
    <xf numFmtId="39" fontId="6" fillId="0" borderId="70" xfId="2213" applyNumberFormat="1" applyFont="1" applyBorder="1" applyAlignment="1">
      <alignment vertical="center"/>
    </xf>
    <xf numFmtId="39" fontId="6" fillId="0" borderId="73" xfId="1" applyNumberFormat="1" applyFont="1" applyBorder="1" applyAlignment="1">
      <alignment vertical="center"/>
    </xf>
    <xf numFmtId="171" fontId="6" fillId="0" borderId="0" xfId="1" applyFont="1" applyBorder="1" applyAlignment="1">
      <alignment vertical="center"/>
    </xf>
    <xf numFmtId="0" fontId="6" fillId="0" borderId="73" xfId="2213" applyFont="1" applyBorder="1" applyAlignment="1">
      <alignment vertical="center"/>
    </xf>
    <xf numFmtId="0" fontId="6" fillId="0" borderId="65" xfId="2213" applyFont="1" applyBorder="1" applyAlignment="1">
      <alignment vertical="center"/>
    </xf>
    <xf numFmtId="37" fontId="3" fillId="0" borderId="18" xfId="1" applyNumberFormat="1" applyFont="1" applyBorder="1" applyAlignment="1">
      <alignment horizontal="center" vertical="center"/>
    </xf>
    <xf numFmtId="171" fontId="6" fillId="0" borderId="70" xfId="1" applyFont="1" applyBorder="1" applyAlignment="1">
      <alignment horizontal="center" vertical="center"/>
    </xf>
    <xf numFmtId="39" fontId="6" fillId="0" borderId="70" xfId="2213" applyNumberFormat="1" applyFont="1" applyBorder="1" applyAlignment="1">
      <alignment horizontal="center" vertical="center"/>
    </xf>
    <xf numFmtId="39" fontId="6" fillId="0" borderId="73" xfId="1" applyNumberFormat="1" applyFont="1" applyBorder="1" applyAlignment="1">
      <alignment horizontal="center" vertical="center"/>
    </xf>
    <xf numFmtId="171" fontId="6" fillId="0" borderId="0" xfId="1" applyFont="1" applyBorder="1" applyAlignment="1">
      <alignment horizontal="center" vertical="center"/>
    </xf>
    <xf numFmtId="171" fontId="6" fillId="0" borderId="0" xfId="1" applyFont="1" applyAlignment="1">
      <alignment vertical="center"/>
    </xf>
    <xf numFmtId="14" fontId="6" fillId="0" borderId="70" xfId="2213" applyNumberFormat="1" applyFont="1" applyBorder="1" applyAlignment="1">
      <alignment vertical="center"/>
    </xf>
    <xf numFmtId="44" fontId="3" fillId="80" borderId="0" xfId="2" applyNumberFormat="1" applyFont="1" applyFill="1" applyAlignment="1">
      <alignment vertical="center"/>
    </xf>
    <xf numFmtId="44" fontId="3" fillId="80" borderId="0" xfId="0" applyNumberFormat="1" applyFont="1" applyFill="1" applyAlignment="1">
      <alignment vertical="center"/>
    </xf>
    <xf numFmtId="172" fontId="3" fillId="0" borderId="18" xfId="1" applyNumberFormat="1" applyFont="1" applyBorder="1" applyAlignment="1">
      <alignment horizontal="center" vertical="center"/>
    </xf>
    <xf numFmtId="14" fontId="6" fillId="0" borderId="71" xfId="2213" applyNumberFormat="1" applyFont="1" applyBorder="1" applyAlignment="1">
      <alignment vertical="center"/>
    </xf>
    <xf numFmtId="39" fontId="6" fillId="0" borderId="71" xfId="2213" applyNumberFormat="1" applyFont="1" applyBorder="1" applyAlignment="1">
      <alignment vertical="center"/>
    </xf>
    <xf numFmtId="0" fontId="6" fillId="0" borderId="72" xfId="2213" applyFont="1" applyBorder="1" applyAlignment="1">
      <alignment vertical="center"/>
    </xf>
    <xf numFmtId="0" fontId="6" fillId="0" borderId="69" xfId="2213" applyFont="1" applyBorder="1" applyAlignment="1">
      <alignment vertical="center"/>
    </xf>
    <xf numFmtId="0" fontId="6" fillId="0" borderId="74" xfId="2213" applyFont="1" applyBorder="1" applyAlignment="1">
      <alignment vertical="center"/>
    </xf>
    <xf numFmtId="0" fontId="6" fillId="0" borderId="71" xfId="2213" applyFont="1" applyBorder="1" applyAlignment="1">
      <alignment vertical="center"/>
    </xf>
    <xf numFmtId="0" fontId="224" fillId="0" borderId="0" xfId="0" applyFont="1"/>
    <xf numFmtId="37" fontId="222" fillId="0" borderId="19" xfId="1" applyNumberFormat="1" applyFont="1" applyFill="1" applyBorder="1" applyAlignment="1">
      <alignment horizontal="center" vertical="center"/>
    </xf>
    <xf numFmtId="37" fontId="222" fillId="0" borderId="19" xfId="1" applyNumberFormat="1" applyFont="1" applyBorder="1" applyAlignment="1">
      <alignment horizontal="center" vertical="center"/>
    </xf>
    <xf numFmtId="9" fontId="222" fillId="0" borderId="19" xfId="2" applyFont="1" applyFill="1" applyBorder="1" applyAlignment="1">
      <alignment horizontal="center" vertical="center"/>
    </xf>
    <xf numFmtId="10" fontId="3" fillId="0" borderId="17" xfId="2" applyNumberFormat="1" applyFont="1" applyFill="1" applyBorder="1" applyAlignment="1">
      <alignment horizontal="center" vertical="center"/>
    </xf>
    <xf numFmtId="37" fontId="3" fillId="0" borderId="19" xfId="1" applyNumberFormat="1" applyFont="1" applyFill="1" applyBorder="1" applyAlignment="1">
      <alignment horizontal="center" vertical="center"/>
    </xf>
    <xf numFmtId="37" fontId="3" fillId="0" borderId="26" xfId="1" applyNumberFormat="1" applyFont="1" applyFill="1" applyBorder="1" applyAlignment="1">
      <alignment horizontal="center" vertical="center"/>
    </xf>
    <xf numFmtId="172" fontId="3" fillId="0" borderId="19" xfId="2" applyNumberFormat="1" applyFont="1" applyFill="1" applyBorder="1" applyAlignment="1">
      <alignment horizontal="center" vertical="center"/>
    </xf>
    <xf numFmtId="9" fontId="3" fillId="0" borderId="22" xfId="2" applyFont="1" applyFill="1" applyBorder="1" applyAlignment="1">
      <alignment horizontal="center" vertical="center"/>
    </xf>
    <xf numFmtId="172" fontId="3" fillId="0" borderId="22" xfId="2" applyNumberFormat="1" applyFont="1" applyFill="1" applyBorder="1" applyAlignment="1">
      <alignment horizontal="center" vertical="center"/>
    </xf>
    <xf numFmtId="10" fontId="3" fillId="0" borderId="19" xfId="2" applyNumberFormat="1" applyFont="1" applyFill="1" applyBorder="1" applyAlignment="1">
      <alignment horizontal="center" vertical="center"/>
    </xf>
    <xf numFmtId="10" fontId="3" fillId="0" borderId="19" xfId="2" applyNumberFormat="1" applyFont="1" applyFill="1" applyBorder="1" applyAlignment="1">
      <alignment vertical="center"/>
    </xf>
    <xf numFmtId="49" fontId="3" fillId="0" borderId="21" xfId="0" applyNumberFormat="1" applyFont="1" applyBorder="1" applyAlignment="1">
      <alignment vertical="center"/>
    </xf>
    <xf numFmtId="49" fontId="3" fillId="0" borderId="22" xfId="0" applyNumberFormat="1" applyFont="1" applyBorder="1" applyAlignment="1">
      <alignment vertical="center"/>
    </xf>
    <xf numFmtId="49" fontId="3" fillId="0" borderId="35" xfId="0" applyNumberFormat="1" applyFont="1" applyBorder="1" applyAlignment="1">
      <alignment vertical="center"/>
    </xf>
    <xf numFmtId="49" fontId="3" fillId="0" borderId="21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49" fontId="5" fillId="0" borderId="23" xfId="0" applyNumberFormat="1" applyFont="1" applyBorder="1" applyAlignment="1">
      <alignment horizontal="center" vertical="center"/>
    </xf>
    <xf numFmtId="10" fontId="3" fillId="0" borderId="21" xfId="0" applyNumberFormat="1" applyFont="1" applyBorder="1" applyAlignment="1">
      <alignment horizontal="center" vertical="center"/>
    </xf>
    <xf numFmtId="37" fontId="5" fillId="0" borderId="23" xfId="0" applyNumberFormat="1" applyFont="1" applyBorder="1" applyAlignment="1">
      <alignment horizontal="center" vertical="center"/>
    </xf>
    <xf numFmtId="10" fontId="5" fillId="0" borderId="23" xfId="0" applyNumberFormat="1" applyFont="1" applyBorder="1" applyAlignment="1">
      <alignment horizontal="center" vertical="center"/>
    </xf>
    <xf numFmtId="186" fontId="3" fillId="0" borderId="19" xfId="2" applyNumberFormat="1" applyFont="1" applyFill="1" applyBorder="1" applyAlignment="1">
      <alignment horizontal="center" vertical="center"/>
    </xf>
    <xf numFmtId="207" fontId="3" fillId="0" borderId="0" xfId="0" applyNumberFormat="1" applyFont="1" applyAlignment="1">
      <alignment horizontal="left" vertical="center"/>
    </xf>
    <xf numFmtId="207" fontId="3" fillId="0" borderId="0" xfId="0" applyNumberFormat="1" applyFont="1" applyAlignment="1">
      <alignment horizontal="center" vertical="center"/>
    </xf>
    <xf numFmtId="10" fontId="3" fillId="0" borderId="0" xfId="2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0" fontId="6" fillId="0" borderId="25" xfId="2" applyNumberFormat="1" applyFont="1" applyBorder="1" applyAlignment="1">
      <alignment horizontal="center" vertical="center"/>
    </xf>
    <xf numFmtId="10" fontId="5" fillId="0" borderId="26" xfId="2" applyNumberFormat="1" applyFont="1" applyBorder="1" applyAlignment="1">
      <alignment vertical="center"/>
    </xf>
    <xf numFmtId="10" fontId="6" fillId="0" borderId="26" xfId="2" applyNumberFormat="1" applyFont="1" applyFill="1" applyBorder="1" applyAlignment="1">
      <alignment horizontal="center" vertical="center"/>
    </xf>
    <xf numFmtId="10" fontId="6" fillId="0" borderId="0" xfId="2" applyNumberFormat="1" applyFont="1" applyBorder="1" applyAlignment="1">
      <alignment horizontal="center" vertical="center"/>
    </xf>
    <xf numFmtId="10" fontId="6" fillId="0" borderId="26" xfId="2" applyNumberFormat="1" applyFont="1" applyBorder="1" applyAlignment="1">
      <alignment horizontal="center" vertical="center"/>
    </xf>
    <xf numFmtId="10" fontId="224" fillId="0" borderId="26" xfId="2" applyNumberFormat="1" applyFont="1" applyBorder="1" applyAlignment="1">
      <alignment vertical="center"/>
    </xf>
    <xf numFmtId="10" fontId="3" fillId="0" borderId="76" xfId="2" applyNumberFormat="1" applyFont="1" applyBorder="1" applyAlignment="1">
      <alignment horizontal="center" vertical="center"/>
    </xf>
    <xf numFmtId="10" fontId="3" fillId="0" borderId="77" xfId="2" applyNumberFormat="1" applyFont="1" applyFill="1" applyBorder="1" applyAlignment="1">
      <alignment horizontal="center" vertical="center"/>
    </xf>
    <xf numFmtId="10" fontId="3" fillId="0" borderId="77" xfId="2" applyNumberFormat="1" applyFont="1" applyBorder="1" applyAlignment="1">
      <alignment horizontal="center" vertical="center"/>
    </xf>
    <xf numFmtId="37" fontId="3" fillId="0" borderId="77" xfId="2" applyNumberFormat="1" applyFont="1" applyBorder="1" applyAlignment="1">
      <alignment horizontal="center" vertical="center"/>
    </xf>
    <xf numFmtId="10" fontId="3" fillId="0" borderId="78" xfId="2" applyNumberFormat="1" applyFont="1" applyBorder="1" applyAlignment="1">
      <alignment horizontal="center" vertical="center"/>
    </xf>
    <xf numFmtId="37" fontId="5" fillId="0" borderId="79" xfId="0" applyNumberFormat="1" applyFont="1" applyBorder="1" applyAlignment="1">
      <alignment horizontal="center" vertical="center"/>
    </xf>
    <xf numFmtId="37" fontId="5" fillId="0" borderId="60" xfId="0" applyNumberFormat="1" applyFont="1" applyBorder="1" applyAlignment="1">
      <alignment horizontal="center" vertical="center"/>
    </xf>
    <xf numFmtId="37" fontId="225" fillId="0" borderId="60" xfId="0" applyNumberFormat="1" applyFont="1" applyBorder="1" applyAlignment="1">
      <alignment horizontal="center" vertical="center"/>
    </xf>
    <xf numFmtId="37" fontId="3" fillId="0" borderId="26" xfId="1" applyNumberFormat="1" applyFont="1" applyBorder="1" applyAlignment="1">
      <alignment horizontal="center" vertical="center"/>
    </xf>
    <xf numFmtId="37" fontId="3" fillId="0" borderId="79" xfId="0" applyNumberFormat="1" applyFont="1" applyBorder="1" applyAlignment="1">
      <alignment horizontal="center" vertical="center"/>
    </xf>
    <xf numFmtId="37" fontId="3" fillId="0" borderId="60" xfId="0" applyNumberFormat="1" applyFont="1" applyBorder="1" applyAlignment="1">
      <alignment horizontal="center" vertical="center"/>
    </xf>
    <xf numFmtId="37" fontId="3" fillId="0" borderId="80" xfId="0" applyNumberFormat="1" applyFont="1" applyBorder="1" applyAlignment="1">
      <alignment horizontal="center" vertical="center"/>
    </xf>
    <xf numFmtId="37" fontId="3" fillId="0" borderId="26" xfId="2" applyNumberFormat="1" applyFont="1" applyBorder="1" applyAlignment="1">
      <alignment horizontal="center" vertical="center"/>
    </xf>
    <xf numFmtId="172" fontId="3" fillId="0" borderId="62" xfId="1" applyNumberFormat="1" applyFont="1" applyBorder="1" applyAlignment="1">
      <alignment horizontal="center" vertical="center"/>
    </xf>
    <xf numFmtId="37" fontId="3" fillId="0" borderId="26" xfId="2" applyNumberFormat="1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227" fillId="0" borderId="75" xfId="0" applyFont="1" applyBorder="1" applyAlignment="1">
      <alignment vertical="center" wrapText="1"/>
    </xf>
    <xf numFmtId="37" fontId="3" fillId="0" borderId="25" xfId="2" applyNumberFormat="1" applyFont="1" applyBorder="1" applyAlignment="1">
      <alignment horizontal="center" vertical="center"/>
    </xf>
    <xf numFmtId="37" fontId="3" fillId="0" borderId="77" xfId="2" applyNumberFormat="1" applyFont="1" applyFill="1" applyBorder="1" applyAlignment="1">
      <alignment horizontal="center" vertical="center"/>
    </xf>
    <xf numFmtId="38" fontId="3" fillId="0" borderId="19" xfId="1" applyNumberFormat="1" applyFont="1" applyFill="1" applyBorder="1" applyAlignment="1">
      <alignment horizontal="center" vertical="center"/>
    </xf>
    <xf numFmtId="186" fontId="222" fillId="0" borderId="26" xfId="2" applyNumberFormat="1" applyFont="1" applyFill="1" applyBorder="1" applyAlignment="1">
      <alignment horizontal="center" vertical="center"/>
    </xf>
    <xf numFmtId="186" fontId="222" fillId="0" borderId="19" xfId="2" applyNumberFormat="1" applyFont="1" applyFill="1" applyBorder="1" applyAlignment="1">
      <alignment horizontal="center" vertical="center"/>
    </xf>
    <xf numFmtId="186" fontId="3" fillId="0" borderId="19" xfId="2" applyNumberFormat="1" applyFont="1" applyBorder="1" applyAlignment="1">
      <alignment horizontal="center" vertical="center"/>
    </xf>
    <xf numFmtId="37" fontId="3" fillId="0" borderId="22" xfId="0" applyNumberFormat="1" applyFont="1" applyBorder="1" applyAlignment="1">
      <alignment vertical="center"/>
    </xf>
    <xf numFmtId="37" fontId="3" fillId="0" borderId="0" xfId="0" applyNumberFormat="1" applyFont="1" applyAlignment="1">
      <alignment vertical="center"/>
    </xf>
    <xf numFmtId="10" fontId="3" fillId="0" borderId="22" xfId="0" applyNumberFormat="1" applyFont="1" applyBorder="1" applyAlignment="1">
      <alignment horizontal="center" vertical="center"/>
    </xf>
    <xf numFmtId="10" fontId="3" fillId="0" borderId="26" xfId="2" applyNumberFormat="1" applyFont="1" applyBorder="1" applyAlignment="1">
      <alignment vertical="center"/>
    </xf>
    <xf numFmtId="10" fontId="3" fillId="0" borderId="31" xfId="2" applyNumberFormat="1" applyFont="1" applyBorder="1" applyAlignment="1">
      <alignment vertical="center"/>
    </xf>
    <xf numFmtId="10" fontId="3" fillId="0" borderId="65" xfId="2" applyNumberFormat="1" applyFont="1" applyBorder="1" applyAlignment="1">
      <alignment vertical="center"/>
    </xf>
    <xf numFmtId="10" fontId="3" fillId="0" borderId="30" xfId="2" applyNumberFormat="1" applyFont="1" applyBorder="1" applyAlignment="1">
      <alignment vertical="center"/>
    </xf>
    <xf numFmtId="10" fontId="5" fillId="0" borderId="81" xfId="2" applyNumberFormat="1" applyFont="1" applyBorder="1" applyAlignment="1">
      <alignment vertical="center"/>
    </xf>
    <xf numFmtId="186" fontId="3" fillId="0" borderId="18" xfId="1" applyNumberFormat="1" applyFont="1" applyBorder="1" applyAlignment="1">
      <alignment horizontal="center" vertical="center"/>
    </xf>
    <xf numFmtId="3" fontId="3" fillId="0" borderId="26" xfId="1" applyNumberFormat="1" applyFont="1" applyBorder="1" applyAlignment="1">
      <alignment horizontal="center" vertical="center"/>
    </xf>
    <xf numFmtId="3" fontId="3" fillId="0" borderId="77" xfId="2" applyNumberFormat="1" applyFont="1" applyBorder="1" applyAlignment="1">
      <alignment horizontal="center" vertical="center"/>
    </xf>
    <xf numFmtId="3" fontId="6" fillId="0" borderId="0" xfId="2" applyNumberFormat="1" applyFont="1" applyBorder="1" applyAlignment="1">
      <alignment horizontal="center" vertical="center"/>
    </xf>
    <xf numFmtId="1" fontId="3" fillId="0" borderId="26" xfId="1" applyNumberFormat="1" applyFont="1" applyBorder="1" applyAlignment="1">
      <alignment horizontal="center" vertical="center"/>
    </xf>
    <xf numFmtId="4" fontId="3" fillId="0" borderId="21" xfId="0" applyNumberFormat="1" applyFont="1" applyBorder="1" applyAlignment="1">
      <alignment horizontal="center" vertical="center"/>
    </xf>
    <xf numFmtId="49" fontId="224" fillId="0" borderId="20" xfId="0" applyNumberFormat="1" applyFont="1" applyBorder="1" applyAlignment="1">
      <alignment horizontal="center" vertical="center"/>
    </xf>
  </cellXfs>
  <cellStyles count="2214">
    <cellStyle name="?" xfId="3" xr:uid="{00000000-0005-0000-0000-000000000000}"/>
    <cellStyle name="??" xfId="4" xr:uid="{00000000-0005-0000-0000-000001000000}"/>
    <cellStyle name="?? 1" xfId="5" xr:uid="{00000000-0005-0000-0000-000002000000}"/>
    <cellStyle name="?? 2" xfId="6" xr:uid="{00000000-0005-0000-0000-000003000000}"/>
    <cellStyle name="?? 3" xfId="7" xr:uid="{00000000-0005-0000-0000-000004000000}"/>
    <cellStyle name="?? 4" xfId="8" xr:uid="{00000000-0005-0000-0000-000005000000}"/>
    <cellStyle name="????" xfId="9" xr:uid="{00000000-0005-0000-0000-000006000000}"/>
    <cellStyle name="?????" xfId="10" xr:uid="{00000000-0005-0000-0000-000007000000}"/>
    <cellStyle name="????? 1" xfId="11" xr:uid="{00000000-0005-0000-0000-000008000000}"/>
    <cellStyle name="??????" xfId="12" xr:uid="{00000000-0005-0000-0000-000009000000}"/>
    <cellStyle name="?????? 1" xfId="13" xr:uid="{00000000-0005-0000-0000-00000A000000}"/>
    <cellStyle name="?????? 2" xfId="14" xr:uid="{00000000-0005-0000-0000-00000B000000}"/>
    <cellStyle name="?????? 3" xfId="15" xr:uid="{00000000-0005-0000-0000-00000C000000}"/>
    <cellStyle name="?????? 4" xfId="16" xr:uid="{00000000-0005-0000-0000-00000D000000}"/>
    <cellStyle name="?????? 5" xfId="17" xr:uid="{00000000-0005-0000-0000-00000E000000}"/>
    <cellStyle name="?????? 6" xfId="18" xr:uid="{00000000-0005-0000-0000-00000F000000}"/>
    <cellStyle name="????[0]_050978" xfId="19" xr:uid="{00000000-0005-0000-0000-000010000000}"/>
    <cellStyle name="????[0]W11BB" xfId="20" xr:uid="{00000000-0005-0000-0000-000011000000}"/>
    <cellStyle name="????_050978" xfId="21" xr:uid="{00000000-0005-0000-0000-000012000000}"/>
    <cellStyle name="???[0]_laroux" xfId="22" xr:uid="{00000000-0005-0000-0000-000013000000}"/>
    <cellStyle name="???_laroux" xfId="23" xr:uid="{00000000-0005-0000-0000-000014000000}"/>
    <cellStyle name="??[0]_ ? ? ? ?" xfId="24" xr:uid="{00000000-0005-0000-0000-000015000000}"/>
    <cellStyle name="??_ ? ? ? ?" xfId="25" xr:uid="{00000000-0005-0000-0000-000016000000}"/>
    <cellStyle name="??1" xfId="26" xr:uid="{00000000-0005-0000-0000-000017000000}"/>
    <cellStyle name="??2" xfId="27" xr:uid="{00000000-0005-0000-0000-000018000000}"/>
    <cellStyle name="??3" xfId="28" xr:uid="{00000000-0005-0000-0000-000019000000}"/>
    <cellStyle name="??4" xfId="29" xr:uid="{00000000-0005-0000-0000-00001A000000}"/>
    <cellStyle name="??5" xfId="30" xr:uid="{00000000-0005-0000-0000-00001B000000}"/>
    <cellStyle name="??6" xfId="31" xr:uid="{00000000-0005-0000-0000-00001C000000}"/>
    <cellStyle name="_~0128403" xfId="32" xr:uid="{00000000-0005-0000-0000-00001D000000}"/>
    <cellStyle name="_~2803727" xfId="33" xr:uid="{00000000-0005-0000-0000-00001E000000}"/>
    <cellStyle name="_~5685167" xfId="34" xr:uid="{00000000-0005-0000-0000-00001F000000}"/>
    <cellStyle name="_~5722987" xfId="35" xr:uid="{00000000-0005-0000-0000-000020000000}"/>
    <cellStyle name="_~8077956" xfId="36" xr:uid="{00000000-0005-0000-0000-000021000000}"/>
    <cellStyle name="_1213" xfId="37" xr:uid="{00000000-0005-0000-0000-000022000000}"/>
    <cellStyle name="_2.แบบฟอร์ม SUP19_Q4_50-CPAI" xfId="38" xr:uid="{00000000-0005-0000-0000-000023000000}"/>
    <cellStyle name="_BAP_FS17" xfId="39" xr:uid="{00000000-0005-0000-0000-000024000000}"/>
    <cellStyle name="_BKF  Q1.52" xfId="40" xr:uid="{00000000-0005-0000-0000-000025000000}"/>
    <cellStyle name="_BP_CPF0151 new-1" xfId="41" xr:uid="{00000000-0005-0000-0000-000026000000}"/>
    <cellStyle name="_BP_CPF0151 new-1 2" xfId="42" xr:uid="{00000000-0005-0000-0000-000027000000}"/>
    <cellStyle name="_BP_CPF0151 new-1 3" xfId="43" xr:uid="{00000000-0005-0000-0000-000028000000}"/>
    <cellStyle name="_BP_CPF0151 new-1 4" xfId="44" xr:uid="{00000000-0005-0000-0000-000029000000}"/>
    <cellStyle name="_CONSO_Q452_update(31.12.52) " xfId="45" xr:uid="{00000000-0005-0000-0000-00002A000000}"/>
    <cellStyle name="_Copy of sup19&amp;fs17(ไตรมาส 1ปี 52)" xfId="46" xr:uid="{00000000-0005-0000-0000-00002B000000}"/>
    <cellStyle name="_Copy of SUP19_Q4_50-BFP33" xfId="47" xr:uid="{00000000-0005-0000-0000-00002C000000}"/>
    <cellStyle name="_CP INDIA 2-51" xfId="48" xr:uid="{00000000-0005-0000-0000-00002D000000}"/>
    <cellStyle name="_CP INDIA 2-51 2" xfId="49" xr:uid="{00000000-0005-0000-0000-00002E000000}"/>
    <cellStyle name="_CP INDIA 2-51 3" xfId="50" xr:uid="{00000000-0005-0000-0000-00002F000000}"/>
    <cellStyle name="_CP INDIA เติ้ล" xfId="51" xr:uid="{00000000-0005-0000-0000-000030000000}"/>
    <cellStyle name="_CPF Overseas-FS17_SUP19_23_25_23.10.08" xfId="52" xr:uid="{00000000-0005-0000-0000-000031000000}"/>
    <cellStyle name="_CPFQ1_54_CF(16-4-54)" xfId="53" xr:uid="{00000000-0005-0000-0000-000032000000}"/>
    <cellStyle name="_CPFQ2_52_FS" xfId="54" xr:uid="{00000000-0005-0000-0000-000033000000}"/>
    <cellStyle name="_CPM SUP Q309 " xfId="55" xr:uid="{00000000-0005-0000-0000-000034000000}"/>
    <cellStyle name="_CPM SUP Q309  2" xfId="56" xr:uid="{00000000-0005-0000-0000-000035000000}"/>
    <cellStyle name="_CPM SUP Q310" xfId="57" xr:uid="{00000000-0005-0000-0000-000036000000}"/>
    <cellStyle name="_CPM_conso_Q309" xfId="58" xr:uid="{00000000-0005-0000-0000-000037000000}"/>
    <cellStyle name="_CPM_conso_Q310" xfId="59" xr:uid="{00000000-0005-0000-0000-000038000000}"/>
    <cellStyle name="_File เกียว ไตรมาสรวมcpffp  Q3.51" xfId="60" xr:uid="{00000000-0005-0000-0000-000039000000}"/>
    <cellStyle name="_File เกียว ไตรมาสรวมcpffp  Q3.51 2" xfId="61" xr:uid="{00000000-0005-0000-0000-00003A000000}"/>
    <cellStyle name="_File เกียว ไตรมาสรวมcpffp  Q3.51 3" xfId="62" xr:uid="{00000000-0005-0000-0000-00003B000000}"/>
    <cellStyle name="_File เกียว ไตรมาสรวมcpffp  Q3.51 4" xfId="63" xr:uid="{00000000-0005-0000-0000-00003C000000}"/>
    <cellStyle name="_FORM_conso_ปรับปรุง_Q1_52_update(31-3-52) " xfId="64" xr:uid="{00000000-0005-0000-0000-00003D000000}"/>
    <cellStyle name="_FORM_conso_ปรับปรุง_Q1_52_update(31-3-52)  2" xfId="65" xr:uid="{00000000-0005-0000-0000-00003E000000}"/>
    <cellStyle name="_FORM_conso_ปรับปรุง_Q1_52_update(31-3-52)  3" xfId="66" xr:uid="{00000000-0005-0000-0000-00003F000000}"/>
    <cellStyle name="_FORM_conso_ปรับปรุง_Q1_52_update(31-3-52)  4" xfId="67" xr:uid="{00000000-0005-0000-0000-000040000000}"/>
    <cellStyle name="_FORM_conso_ปรับปรุง_Q1_54_update" xfId="68" xr:uid="{00000000-0005-0000-0000-000041000000}"/>
    <cellStyle name="_FORM_conso_ปรับปรุง_Q1_54_update new" xfId="69" xr:uid="{00000000-0005-0000-0000-000042000000}"/>
    <cellStyle name="_FORM_conso_ปรับปรุง_Q1_54_update new 2" xfId="70" xr:uid="{00000000-0005-0000-0000-000043000000}"/>
    <cellStyle name="_FS17 ?_Q151c 17-4-51" xfId="71" xr:uid="{00000000-0005-0000-0000-000044000000}"/>
    <cellStyle name="_FS17 ?_Q151c 17-4-51 10" xfId="72" xr:uid="{00000000-0005-0000-0000-000045000000}"/>
    <cellStyle name="_FS17 ?_Q151c 17-4-51 11" xfId="73" xr:uid="{00000000-0005-0000-0000-000046000000}"/>
    <cellStyle name="_FS17 ?_Q151c 17-4-51 12" xfId="74" xr:uid="{00000000-0005-0000-0000-000047000000}"/>
    <cellStyle name="_FS17 ?_Q151c 17-4-51 13" xfId="75" xr:uid="{00000000-0005-0000-0000-000048000000}"/>
    <cellStyle name="_FS17 ?_Q151c 17-4-51 14" xfId="76" xr:uid="{00000000-0005-0000-0000-000049000000}"/>
    <cellStyle name="_FS17 ?_Q151c 17-4-51 15" xfId="77" xr:uid="{00000000-0005-0000-0000-00004A000000}"/>
    <cellStyle name="_FS17 ?_Q151c 17-4-51 16" xfId="78" xr:uid="{00000000-0005-0000-0000-00004B000000}"/>
    <cellStyle name="_FS17 ?_Q151c 17-4-51 17" xfId="79" xr:uid="{00000000-0005-0000-0000-00004C000000}"/>
    <cellStyle name="_FS17 ?_Q151c 17-4-51 18" xfId="80" xr:uid="{00000000-0005-0000-0000-00004D000000}"/>
    <cellStyle name="_FS17 ?_Q151c 17-4-51 19" xfId="81" xr:uid="{00000000-0005-0000-0000-00004E000000}"/>
    <cellStyle name="_FS17 ?_Q151c 17-4-51 2" xfId="82" xr:uid="{00000000-0005-0000-0000-00004F000000}"/>
    <cellStyle name="_FS17 ?_Q151c 17-4-51 20" xfId="83" xr:uid="{00000000-0005-0000-0000-000050000000}"/>
    <cellStyle name="_FS17 ?_Q151c 17-4-51 21" xfId="84" xr:uid="{00000000-0005-0000-0000-000051000000}"/>
    <cellStyle name="_FS17 ?_Q151c 17-4-51 22" xfId="85" xr:uid="{00000000-0005-0000-0000-000052000000}"/>
    <cellStyle name="_FS17 ?_Q151c 17-4-51 23" xfId="86" xr:uid="{00000000-0005-0000-0000-000053000000}"/>
    <cellStyle name="_FS17 ?_Q151c 17-4-51 24" xfId="87" xr:uid="{00000000-0005-0000-0000-000054000000}"/>
    <cellStyle name="_FS17 ?_Q151c 17-4-51 3" xfId="88" xr:uid="{00000000-0005-0000-0000-000055000000}"/>
    <cellStyle name="_FS17 ?_Q151c 17-4-51 4" xfId="89" xr:uid="{00000000-0005-0000-0000-000056000000}"/>
    <cellStyle name="_FS17 ?_Q151c 17-4-51 5" xfId="90" xr:uid="{00000000-0005-0000-0000-000057000000}"/>
    <cellStyle name="_FS17 ?_Q151c 17-4-51 6" xfId="91" xr:uid="{00000000-0005-0000-0000-000058000000}"/>
    <cellStyle name="_FS17 ?_Q151c 17-4-51 7" xfId="92" xr:uid="{00000000-0005-0000-0000-000059000000}"/>
    <cellStyle name="_FS17 ?_Q151c 17-4-51 8" xfId="93" xr:uid="{00000000-0005-0000-0000-00005A000000}"/>
    <cellStyle name="_FS17 ?_Q151c 17-4-51 9" xfId="94" xr:uid="{00000000-0005-0000-0000-00005B000000}"/>
    <cellStyle name="_FS17 ­_Q151c 17-4-51" xfId="95" xr:uid="{00000000-0005-0000-0000-00005C000000}"/>
    <cellStyle name="_FS17 ­_Q151c 17-4-51 10" xfId="96" xr:uid="{00000000-0005-0000-0000-00005D000000}"/>
    <cellStyle name="_FS17 ­_Q151c 17-4-51 11" xfId="97" xr:uid="{00000000-0005-0000-0000-00005E000000}"/>
    <cellStyle name="_FS17 ­_Q151c 17-4-51 12" xfId="98" xr:uid="{00000000-0005-0000-0000-00005F000000}"/>
    <cellStyle name="_FS17 ­_Q151c 17-4-51 13" xfId="99" xr:uid="{00000000-0005-0000-0000-000060000000}"/>
    <cellStyle name="_FS17 ­_Q151c 17-4-51 14" xfId="100" xr:uid="{00000000-0005-0000-0000-000061000000}"/>
    <cellStyle name="_FS17 ­_Q151c 17-4-51 15" xfId="101" xr:uid="{00000000-0005-0000-0000-000062000000}"/>
    <cellStyle name="_FS17 ­_Q151c 17-4-51 16" xfId="102" xr:uid="{00000000-0005-0000-0000-000063000000}"/>
    <cellStyle name="_FS17 ­_Q151c 17-4-51 17" xfId="103" xr:uid="{00000000-0005-0000-0000-000064000000}"/>
    <cellStyle name="_FS17 ­_Q151c 17-4-51 18" xfId="104" xr:uid="{00000000-0005-0000-0000-000065000000}"/>
    <cellStyle name="_FS17 ­_Q151c 17-4-51 19" xfId="105" xr:uid="{00000000-0005-0000-0000-000066000000}"/>
    <cellStyle name="_FS17 ­_Q151c 17-4-51 2" xfId="106" xr:uid="{00000000-0005-0000-0000-000067000000}"/>
    <cellStyle name="_FS17 ­_Q151c 17-4-51 20" xfId="107" xr:uid="{00000000-0005-0000-0000-000068000000}"/>
    <cellStyle name="_FS17 ­_Q151c 17-4-51 21" xfId="108" xr:uid="{00000000-0005-0000-0000-000069000000}"/>
    <cellStyle name="_FS17 ­_Q151c 17-4-51 22" xfId="109" xr:uid="{00000000-0005-0000-0000-00006A000000}"/>
    <cellStyle name="_FS17 ­_Q151c 17-4-51 23" xfId="110" xr:uid="{00000000-0005-0000-0000-00006B000000}"/>
    <cellStyle name="_FS17 ­_Q151c 17-4-51 24" xfId="111" xr:uid="{00000000-0005-0000-0000-00006C000000}"/>
    <cellStyle name="_FS17 ­_Q151c 17-4-51 3" xfId="112" xr:uid="{00000000-0005-0000-0000-00006D000000}"/>
    <cellStyle name="_FS17 ­_Q151c 17-4-51 4" xfId="113" xr:uid="{00000000-0005-0000-0000-00006E000000}"/>
    <cellStyle name="_FS17 ­_Q151c 17-4-51 5" xfId="114" xr:uid="{00000000-0005-0000-0000-00006F000000}"/>
    <cellStyle name="_FS17 ­_Q151c 17-4-51 6" xfId="115" xr:uid="{00000000-0005-0000-0000-000070000000}"/>
    <cellStyle name="_FS17 ­_Q151c 17-4-51 7" xfId="116" xr:uid="{00000000-0005-0000-0000-000071000000}"/>
    <cellStyle name="_FS17 ­_Q151c 17-4-51 8" xfId="117" xr:uid="{00000000-0005-0000-0000-000072000000}"/>
    <cellStyle name="_FS17 ­_Q151c 17-4-51 9" xfId="118" xr:uid="{00000000-0005-0000-0000-000073000000}"/>
    <cellStyle name="_NEWCpf-Q251_BA........" xfId="119" xr:uid="{00000000-0005-0000-0000-000074000000}"/>
    <cellStyle name="_NEWCpf-Q251_BA........ 10" xfId="120" xr:uid="{00000000-0005-0000-0000-000075000000}"/>
    <cellStyle name="_NEWCpf-Q251_BA........ 11" xfId="121" xr:uid="{00000000-0005-0000-0000-000076000000}"/>
    <cellStyle name="_NEWCpf-Q251_BA........ 12" xfId="122" xr:uid="{00000000-0005-0000-0000-000077000000}"/>
    <cellStyle name="_NEWCpf-Q251_BA........ 13" xfId="123" xr:uid="{00000000-0005-0000-0000-000078000000}"/>
    <cellStyle name="_NEWCpf-Q251_BA........ 14" xfId="124" xr:uid="{00000000-0005-0000-0000-000079000000}"/>
    <cellStyle name="_NEWCpf-Q251_BA........ 15" xfId="125" xr:uid="{00000000-0005-0000-0000-00007A000000}"/>
    <cellStyle name="_NEWCpf-Q251_BA........ 16" xfId="126" xr:uid="{00000000-0005-0000-0000-00007B000000}"/>
    <cellStyle name="_NEWCpf-Q251_BA........ 17" xfId="127" xr:uid="{00000000-0005-0000-0000-00007C000000}"/>
    <cellStyle name="_NEWCpf-Q251_BA........ 18" xfId="128" xr:uid="{00000000-0005-0000-0000-00007D000000}"/>
    <cellStyle name="_NEWCpf-Q251_BA........ 19" xfId="129" xr:uid="{00000000-0005-0000-0000-00007E000000}"/>
    <cellStyle name="_NEWCpf-Q251_BA........ 2" xfId="130" xr:uid="{00000000-0005-0000-0000-00007F000000}"/>
    <cellStyle name="_NEWCpf-Q251_BA........ 20" xfId="131" xr:uid="{00000000-0005-0000-0000-000080000000}"/>
    <cellStyle name="_NEWCpf-Q251_BA........ 21" xfId="132" xr:uid="{00000000-0005-0000-0000-000081000000}"/>
    <cellStyle name="_NEWCpf-Q251_BA........ 22" xfId="133" xr:uid="{00000000-0005-0000-0000-000082000000}"/>
    <cellStyle name="_NEWCpf-Q251_BA........ 23" xfId="134" xr:uid="{00000000-0005-0000-0000-000083000000}"/>
    <cellStyle name="_NEWCpf-Q251_BA........ 24" xfId="135" xr:uid="{00000000-0005-0000-0000-000084000000}"/>
    <cellStyle name="_NEWCpf-Q251_BA........ 3" xfId="136" xr:uid="{00000000-0005-0000-0000-000085000000}"/>
    <cellStyle name="_NEWCpf-Q251_BA........ 4" xfId="137" xr:uid="{00000000-0005-0000-0000-000086000000}"/>
    <cellStyle name="_NEWCpf-Q251_BA........ 5" xfId="138" xr:uid="{00000000-0005-0000-0000-000087000000}"/>
    <cellStyle name="_NEWCpf-Q251_BA........ 6" xfId="139" xr:uid="{00000000-0005-0000-0000-000088000000}"/>
    <cellStyle name="_NEWCpf-Q251_BA........ 7" xfId="140" xr:uid="{00000000-0005-0000-0000-000089000000}"/>
    <cellStyle name="_NEWCpf-Q251_BA........ 8" xfId="141" xr:uid="{00000000-0005-0000-0000-00008A000000}"/>
    <cellStyle name="_NEWCpf-Q251_BA........ 9" xfId="142" xr:uid="{00000000-0005-0000-0000-00008B000000}"/>
    <cellStyle name="_Sp-abc" xfId="143" xr:uid="{00000000-0005-0000-0000-00008C000000}"/>
    <cellStyle name="_Sp-abc 10" xfId="144" xr:uid="{00000000-0005-0000-0000-00008D000000}"/>
    <cellStyle name="_Sp-abc 11" xfId="145" xr:uid="{00000000-0005-0000-0000-00008E000000}"/>
    <cellStyle name="_Sp-abc 12" xfId="146" xr:uid="{00000000-0005-0000-0000-00008F000000}"/>
    <cellStyle name="_Sp-abc 13" xfId="147" xr:uid="{00000000-0005-0000-0000-000090000000}"/>
    <cellStyle name="_Sp-abc 14" xfId="148" xr:uid="{00000000-0005-0000-0000-000091000000}"/>
    <cellStyle name="_Sp-abc 15" xfId="149" xr:uid="{00000000-0005-0000-0000-000092000000}"/>
    <cellStyle name="_Sp-abc 16" xfId="150" xr:uid="{00000000-0005-0000-0000-000093000000}"/>
    <cellStyle name="_Sp-abc 17" xfId="151" xr:uid="{00000000-0005-0000-0000-000094000000}"/>
    <cellStyle name="_Sp-abc 18" xfId="152" xr:uid="{00000000-0005-0000-0000-000095000000}"/>
    <cellStyle name="_Sp-abc 19" xfId="153" xr:uid="{00000000-0005-0000-0000-000096000000}"/>
    <cellStyle name="_Sp-abc 2" xfId="154" xr:uid="{00000000-0005-0000-0000-000097000000}"/>
    <cellStyle name="_Sp-abc 2 2" xfId="155" xr:uid="{00000000-0005-0000-0000-000098000000}"/>
    <cellStyle name="_Sp-abc 20" xfId="156" xr:uid="{00000000-0005-0000-0000-000099000000}"/>
    <cellStyle name="_Sp-abc 21" xfId="157" xr:uid="{00000000-0005-0000-0000-00009A000000}"/>
    <cellStyle name="_Sp-abc 22" xfId="158" xr:uid="{00000000-0005-0000-0000-00009B000000}"/>
    <cellStyle name="_Sp-abc 23" xfId="159" xr:uid="{00000000-0005-0000-0000-00009C000000}"/>
    <cellStyle name="_Sp-abc 24" xfId="160" xr:uid="{00000000-0005-0000-0000-00009D000000}"/>
    <cellStyle name="_Sp-abc 25" xfId="161" xr:uid="{00000000-0005-0000-0000-00009E000000}"/>
    <cellStyle name="_Sp-abc 26" xfId="162" xr:uid="{00000000-0005-0000-0000-00009F000000}"/>
    <cellStyle name="_Sp-abc 3" xfId="163" xr:uid="{00000000-0005-0000-0000-0000A0000000}"/>
    <cellStyle name="_Sp-abc 3 2" xfId="164" xr:uid="{00000000-0005-0000-0000-0000A1000000}"/>
    <cellStyle name="_Sp-abc 4" xfId="165" xr:uid="{00000000-0005-0000-0000-0000A2000000}"/>
    <cellStyle name="_Sp-abc 5" xfId="166" xr:uid="{00000000-0005-0000-0000-0000A3000000}"/>
    <cellStyle name="_Sp-abc 6" xfId="167" xr:uid="{00000000-0005-0000-0000-0000A4000000}"/>
    <cellStyle name="_Sp-abc 7" xfId="168" xr:uid="{00000000-0005-0000-0000-0000A5000000}"/>
    <cellStyle name="_Sp-abc 8" xfId="169" xr:uid="{00000000-0005-0000-0000-0000A6000000}"/>
    <cellStyle name="_Sp-abc 9" xfId="170" xr:uid="{00000000-0005-0000-0000-0000A7000000}"/>
    <cellStyle name="_Sp-abc_TAX 4 -5  ม.ค.-มี.ค.54 j" xfId="171" xr:uid="{00000000-0005-0000-0000-0000A8000000}"/>
    <cellStyle name="_sup 19" xfId="172" xr:uid="{00000000-0005-0000-0000-0000A9000000}"/>
    <cellStyle name="_sup 19 2" xfId="173" xr:uid="{00000000-0005-0000-0000-0000AA000000}"/>
    <cellStyle name="_sup19&amp;fs17" xfId="174" xr:uid="{00000000-0005-0000-0000-0000AB000000}"/>
    <cellStyle name="_sup19&amp;fs17(ไตรมาส 3ปี 51)" xfId="175" xr:uid="{00000000-0005-0000-0000-0000AC000000}"/>
    <cellStyle name="_sup19&amp;fs17(ไตรมาส 3ปี 52)" xfId="176" xr:uid="{00000000-0005-0000-0000-0000AD000000}"/>
    <cellStyle name="_sup19&amp;fs17(ไตรมาส 3ปี 52)(1)" xfId="177" xr:uid="{00000000-0005-0000-0000-0000AE000000}"/>
    <cellStyle name="_SUP19,FS17รวมQ253 New Form" xfId="178" xr:uid="{00000000-0005-0000-0000-0000AF000000}"/>
    <cellStyle name="_SUP19.1_19.2รวม Q1ปี2553" xfId="179" xr:uid="{00000000-0005-0000-0000-0000B0000000}"/>
    <cellStyle name="_SUP19.1สัญญาเช่าโกดัง-Q151-(From_Ya)" xfId="180" xr:uid="{00000000-0005-0000-0000-0000B1000000}"/>
    <cellStyle name="_SUP19_Q1_51-CPF FOOD รวม" xfId="181" xr:uid="{00000000-0005-0000-0000-0000B2000000}"/>
    <cellStyle name="_SUP19_Q1_51-PAT" xfId="182" xr:uid="{00000000-0005-0000-0000-0000B3000000}"/>
    <cellStyle name="_SUP19_Q4_50-CPNE11" xfId="183" xr:uid="{00000000-0005-0000-0000-0000B4000000}"/>
    <cellStyle name="_ttt" xfId="184" xr:uid="{00000000-0005-0000-0000-0000B5000000}"/>
    <cellStyle name="_แบบฟอร์ม SUP19.2A" xfId="185" xr:uid="{00000000-0005-0000-0000-0000B6000000}"/>
    <cellStyle name="_แบบฟอร์มที่มีการแก้ไขเพิ่มใน Q1-51" xfId="186" xr:uid="{00000000-0005-0000-0000-0000B7000000}"/>
    <cellStyle name="_แบบฟอร์มที่มีการแก้ไขเพิ่มใน Q1-51 10" xfId="187" xr:uid="{00000000-0005-0000-0000-0000B8000000}"/>
    <cellStyle name="_แบบฟอร์มที่มีการแก้ไขเพิ่มใน Q1-51 11" xfId="188" xr:uid="{00000000-0005-0000-0000-0000B9000000}"/>
    <cellStyle name="_แบบฟอร์มที่มีการแก้ไขเพิ่มใน Q1-51 12" xfId="189" xr:uid="{00000000-0005-0000-0000-0000BA000000}"/>
    <cellStyle name="_แบบฟอร์มที่มีการแก้ไขเพิ่มใน Q1-51 13" xfId="190" xr:uid="{00000000-0005-0000-0000-0000BB000000}"/>
    <cellStyle name="_แบบฟอร์มที่มีการแก้ไขเพิ่มใน Q1-51 14" xfId="191" xr:uid="{00000000-0005-0000-0000-0000BC000000}"/>
    <cellStyle name="_แบบฟอร์มที่มีการแก้ไขเพิ่มใน Q1-51 15" xfId="192" xr:uid="{00000000-0005-0000-0000-0000BD000000}"/>
    <cellStyle name="_แบบฟอร์มที่มีการแก้ไขเพิ่มใน Q1-51 16" xfId="193" xr:uid="{00000000-0005-0000-0000-0000BE000000}"/>
    <cellStyle name="_แบบฟอร์มที่มีการแก้ไขเพิ่มใน Q1-51 17" xfId="194" xr:uid="{00000000-0005-0000-0000-0000BF000000}"/>
    <cellStyle name="_แบบฟอร์มที่มีการแก้ไขเพิ่มใน Q1-51 18" xfId="195" xr:uid="{00000000-0005-0000-0000-0000C0000000}"/>
    <cellStyle name="_แบบฟอร์มที่มีการแก้ไขเพิ่มใน Q1-51 19" xfId="196" xr:uid="{00000000-0005-0000-0000-0000C1000000}"/>
    <cellStyle name="_แบบฟอร์มที่มีการแก้ไขเพิ่มใน Q1-51 2" xfId="197" xr:uid="{00000000-0005-0000-0000-0000C2000000}"/>
    <cellStyle name="_แบบฟอร์มที่มีการแก้ไขเพิ่มใน Q1-51 20" xfId="198" xr:uid="{00000000-0005-0000-0000-0000C3000000}"/>
    <cellStyle name="_แบบฟอร์มที่มีการแก้ไขเพิ่มใน Q1-51 21" xfId="199" xr:uid="{00000000-0005-0000-0000-0000C4000000}"/>
    <cellStyle name="_แบบฟอร์มที่มีการแก้ไขเพิ่มใน Q1-51 22" xfId="200" xr:uid="{00000000-0005-0000-0000-0000C5000000}"/>
    <cellStyle name="_แบบฟอร์มที่มีการแก้ไขเพิ่มใน Q1-51 23" xfId="201" xr:uid="{00000000-0005-0000-0000-0000C6000000}"/>
    <cellStyle name="_แบบฟอร์มที่มีการแก้ไขเพิ่มใน Q1-51 24" xfId="202" xr:uid="{00000000-0005-0000-0000-0000C7000000}"/>
    <cellStyle name="_แบบฟอร์มที่มีการแก้ไขเพิ่มใน Q1-51 25" xfId="203" xr:uid="{00000000-0005-0000-0000-0000C8000000}"/>
    <cellStyle name="_แบบฟอร์มที่มีการแก้ไขเพิ่มใน Q1-51 26" xfId="204" xr:uid="{00000000-0005-0000-0000-0000C9000000}"/>
    <cellStyle name="_แบบฟอร์มที่มีการแก้ไขเพิ่มใน Q1-51 3" xfId="205" xr:uid="{00000000-0005-0000-0000-0000CA000000}"/>
    <cellStyle name="_แบบฟอร์มที่มีการแก้ไขเพิ่มใน Q1-51 4" xfId="206" xr:uid="{00000000-0005-0000-0000-0000CB000000}"/>
    <cellStyle name="_แบบฟอร์มที่มีการแก้ไขเพิ่มใน Q1-51 5" xfId="207" xr:uid="{00000000-0005-0000-0000-0000CC000000}"/>
    <cellStyle name="_แบบฟอร์มที่มีการแก้ไขเพิ่มใน Q1-51 6" xfId="208" xr:uid="{00000000-0005-0000-0000-0000CD000000}"/>
    <cellStyle name="_แบบฟอร์มที่มีการแก้ไขเพิ่มใน Q1-51 7" xfId="209" xr:uid="{00000000-0005-0000-0000-0000CE000000}"/>
    <cellStyle name="_แบบฟอร์มที่มีการแก้ไขเพิ่มใน Q1-51 8" xfId="210" xr:uid="{00000000-0005-0000-0000-0000CF000000}"/>
    <cellStyle name="_แบบฟอร์มที่มีการแก้ไขเพิ่มใน Q1-51 9" xfId="211" xr:uid="{00000000-0005-0000-0000-0000D0000000}"/>
    <cellStyle name="_ตัวอย่างการกรอก Fs17   Sup 19 New16" xfId="212" xr:uid="{00000000-0005-0000-0000-0000D1000000}"/>
    <cellStyle name="_ตัวอย่างการกรอก Fs17   Sup 19 New9" xfId="213" xr:uid="{00000000-0005-0000-0000-0000D2000000}"/>
    <cellStyle name="_ตัวอย่างการตอบผลต่างภาระผูกพัน" xfId="214" xr:uid="{00000000-0005-0000-0000-0000D3000000}"/>
    <cellStyle name="_ฟอร์ม FS17 เพิ่มเติม" xfId="215" xr:uid="{00000000-0005-0000-0000-0000D4000000}"/>
    <cellStyle name="_รถยนต์" xfId="216" xr:uid="{00000000-0005-0000-0000-0000D5000000}"/>
    <cellStyle name="_รถยนต์ 2" xfId="217" xr:uid="{00000000-0005-0000-0000-0000D6000000}"/>
    <cellStyle name="_รถยนต์ 3" xfId="218" xr:uid="{00000000-0005-0000-0000-0000D7000000}"/>
    <cellStyle name="_รถยนต์ 4" xfId="219" xr:uid="{00000000-0005-0000-0000-0000D8000000}"/>
    <cellStyle name="_รวมสัญญาเช่า CPF Q1_53" xfId="220" xr:uid="{00000000-0005-0000-0000-0000D9000000}"/>
    <cellStyle name="0,0_x000d__x000a_NA_x000d__x000a_" xfId="221" xr:uid="{00000000-0005-0000-0000-0000DA000000}"/>
    <cellStyle name="0,0_x000d__x000a_NA_x000d__x000a_ 10" xfId="222" xr:uid="{00000000-0005-0000-0000-0000DB000000}"/>
    <cellStyle name="0,0_x000d__x000a_NA_x000d__x000a_ 11" xfId="223" xr:uid="{00000000-0005-0000-0000-0000DC000000}"/>
    <cellStyle name="0,0_x000d__x000a_NA_x000d__x000a_ 12" xfId="224" xr:uid="{00000000-0005-0000-0000-0000DD000000}"/>
    <cellStyle name="0,0_x000d__x000a_NA_x000d__x000a_ 13" xfId="225" xr:uid="{00000000-0005-0000-0000-0000DE000000}"/>
    <cellStyle name="0,0_x000d__x000a_NA_x000d__x000a_ 2" xfId="226" xr:uid="{00000000-0005-0000-0000-0000DF000000}"/>
    <cellStyle name="0,0_x000d__x000a_NA_x000d__x000a_ 2 2" xfId="227" xr:uid="{00000000-0005-0000-0000-0000E0000000}"/>
    <cellStyle name="0,0_x000d__x000a_NA_x000d__x000a_ 2 2 2" xfId="228" xr:uid="{00000000-0005-0000-0000-0000E1000000}"/>
    <cellStyle name="0,0_x000d__x000a_NA_x000d__x000a_ 2 2 3" xfId="229" xr:uid="{00000000-0005-0000-0000-0000E2000000}"/>
    <cellStyle name="0,0_x000d__x000a_NA_x000d__x000a_ 2 3" xfId="230" xr:uid="{00000000-0005-0000-0000-0000E3000000}"/>
    <cellStyle name="0,0_x000d__x000a_NA_x000d__x000a_ 2 4" xfId="231" xr:uid="{00000000-0005-0000-0000-0000E4000000}"/>
    <cellStyle name="0,0_x000d__x000a_NA_x000d__x000a_ 2 5" xfId="232" xr:uid="{00000000-0005-0000-0000-0000E5000000}"/>
    <cellStyle name="0,0_x000d__x000a_NA_x000d__x000a_ 2 6" xfId="233" xr:uid="{00000000-0005-0000-0000-0000E6000000}"/>
    <cellStyle name="0,0_x000d__x000a_NA_x000d__x000a_ 3" xfId="234" xr:uid="{00000000-0005-0000-0000-0000E7000000}"/>
    <cellStyle name="0,0_x000d__x000a_NA_x000d__x000a_ 3 2" xfId="235" xr:uid="{00000000-0005-0000-0000-0000E8000000}"/>
    <cellStyle name="0,0_x000d__x000a_NA_x000d__x000a_ 3 2 2" xfId="236" xr:uid="{00000000-0005-0000-0000-0000E9000000}"/>
    <cellStyle name="0,0_x000d__x000a_NA_x000d__x000a_ 3 3" xfId="237" xr:uid="{00000000-0005-0000-0000-0000EA000000}"/>
    <cellStyle name="0,0_x000d__x000a_NA_x000d__x000a_ 3 4" xfId="238" xr:uid="{00000000-0005-0000-0000-0000EB000000}"/>
    <cellStyle name="0,0_x000d__x000a_NA_x000d__x000a_ 4" xfId="239" xr:uid="{00000000-0005-0000-0000-0000EC000000}"/>
    <cellStyle name="0,0_x000d__x000a_NA_x000d__x000a_ 4 2" xfId="240" xr:uid="{00000000-0005-0000-0000-0000ED000000}"/>
    <cellStyle name="0,0_x000d__x000a_NA_x000d__x000a_ 4 3" xfId="241" xr:uid="{00000000-0005-0000-0000-0000EE000000}"/>
    <cellStyle name="0,0_x000d__x000a_NA_x000d__x000a_ 5" xfId="242" xr:uid="{00000000-0005-0000-0000-0000EF000000}"/>
    <cellStyle name="0,0_x000d__x000a_NA_x000d__x000a_ 5 2" xfId="243" xr:uid="{00000000-0005-0000-0000-0000F0000000}"/>
    <cellStyle name="0,0_x000d__x000a_NA_x000d__x000a_ 5 3" xfId="244" xr:uid="{00000000-0005-0000-0000-0000F1000000}"/>
    <cellStyle name="0,0_x000d__x000a_NA_x000d__x000a_ 6" xfId="245" xr:uid="{00000000-0005-0000-0000-0000F2000000}"/>
    <cellStyle name="0,0_x000d__x000a_NA_x000d__x000a_ 6 2" xfId="246" xr:uid="{00000000-0005-0000-0000-0000F3000000}"/>
    <cellStyle name="0,0_x000d__x000a_NA_x000d__x000a_ 7" xfId="247" xr:uid="{00000000-0005-0000-0000-0000F4000000}"/>
    <cellStyle name="0,0_x000d__x000a_NA_x000d__x000a_ 8" xfId="248" xr:uid="{00000000-0005-0000-0000-0000F5000000}"/>
    <cellStyle name="0,0_x000d__x000a_NA_x000d__x000a_ 9" xfId="249" xr:uid="{00000000-0005-0000-0000-0000F6000000}"/>
    <cellStyle name="0,0_x000d__x000a_NA_x000d__x000a__~2292832" xfId="250" xr:uid="{00000000-0005-0000-0000-0000F7000000}"/>
    <cellStyle name="20% - ?????? 1" xfId="251" xr:uid="{00000000-0005-0000-0000-0000F8000000}"/>
    <cellStyle name="20% - ?????? 2" xfId="252" xr:uid="{00000000-0005-0000-0000-0000F9000000}"/>
    <cellStyle name="20% - ?????? 3" xfId="253" xr:uid="{00000000-0005-0000-0000-0000FA000000}"/>
    <cellStyle name="20% - ?????? 4" xfId="254" xr:uid="{00000000-0005-0000-0000-0000FB000000}"/>
    <cellStyle name="20% - ?????? 5" xfId="255" xr:uid="{00000000-0005-0000-0000-0000FC000000}"/>
    <cellStyle name="20% - ?????? 6" xfId="256" xr:uid="{00000000-0005-0000-0000-0000FD000000}"/>
    <cellStyle name="20% - ??1" xfId="257" xr:uid="{00000000-0005-0000-0000-0000FE000000}"/>
    <cellStyle name="20% - ??2" xfId="258" xr:uid="{00000000-0005-0000-0000-0000FF000000}"/>
    <cellStyle name="20% - ??3" xfId="259" xr:uid="{00000000-0005-0000-0000-000000010000}"/>
    <cellStyle name="20% - ??4" xfId="260" xr:uid="{00000000-0005-0000-0000-000001010000}"/>
    <cellStyle name="20% - ??5" xfId="261" xr:uid="{00000000-0005-0000-0000-000002010000}"/>
    <cellStyle name="20% - ??6" xfId="262" xr:uid="{00000000-0005-0000-0000-000003010000}"/>
    <cellStyle name="20% - Accent1 2" xfId="263" xr:uid="{00000000-0005-0000-0000-000004010000}"/>
    <cellStyle name="20% - Accent1 2 2" xfId="264" xr:uid="{00000000-0005-0000-0000-000005010000}"/>
    <cellStyle name="20% - Accent1 3" xfId="265" xr:uid="{00000000-0005-0000-0000-000006010000}"/>
    <cellStyle name="20% - Accent1 4" xfId="266" xr:uid="{00000000-0005-0000-0000-000007010000}"/>
    <cellStyle name="20% - Accent1 5" xfId="267" xr:uid="{00000000-0005-0000-0000-000008010000}"/>
    <cellStyle name="20% - Accent2 2" xfId="268" xr:uid="{00000000-0005-0000-0000-000009010000}"/>
    <cellStyle name="20% - Accent2 2 2" xfId="269" xr:uid="{00000000-0005-0000-0000-00000A010000}"/>
    <cellStyle name="20% - Accent2 3" xfId="270" xr:uid="{00000000-0005-0000-0000-00000B010000}"/>
    <cellStyle name="20% - Accent2 4" xfId="271" xr:uid="{00000000-0005-0000-0000-00000C010000}"/>
    <cellStyle name="20% - Accent2 5" xfId="272" xr:uid="{00000000-0005-0000-0000-00000D010000}"/>
    <cellStyle name="20% - Accent3 2" xfId="273" xr:uid="{00000000-0005-0000-0000-00000E010000}"/>
    <cellStyle name="20% - Accent3 2 2" xfId="274" xr:uid="{00000000-0005-0000-0000-00000F010000}"/>
    <cellStyle name="20% - Accent3 3" xfId="275" xr:uid="{00000000-0005-0000-0000-000010010000}"/>
    <cellStyle name="20% - Accent3 4" xfId="276" xr:uid="{00000000-0005-0000-0000-000011010000}"/>
    <cellStyle name="20% - Accent3 5" xfId="277" xr:uid="{00000000-0005-0000-0000-000012010000}"/>
    <cellStyle name="20% - Accent4 2" xfId="278" xr:uid="{00000000-0005-0000-0000-000013010000}"/>
    <cellStyle name="20% - Accent4 2 2" xfId="279" xr:uid="{00000000-0005-0000-0000-000014010000}"/>
    <cellStyle name="20% - Accent4 3" xfId="280" xr:uid="{00000000-0005-0000-0000-000015010000}"/>
    <cellStyle name="20% - Accent4 4" xfId="281" xr:uid="{00000000-0005-0000-0000-000016010000}"/>
    <cellStyle name="20% - Accent4 5" xfId="282" xr:uid="{00000000-0005-0000-0000-000017010000}"/>
    <cellStyle name="20% - Accent5 2" xfId="283" xr:uid="{00000000-0005-0000-0000-000018010000}"/>
    <cellStyle name="20% - Accent5 2 2" xfId="284" xr:uid="{00000000-0005-0000-0000-000019010000}"/>
    <cellStyle name="20% - Accent5 3" xfId="285" xr:uid="{00000000-0005-0000-0000-00001A010000}"/>
    <cellStyle name="20% - Accent5 4" xfId="286" xr:uid="{00000000-0005-0000-0000-00001B010000}"/>
    <cellStyle name="20% - Accent5 5" xfId="287" xr:uid="{00000000-0005-0000-0000-00001C010000}"/>
    <cellStyle name="20% - Accent6 2" xfId="288" xr:uid="{00000000-0005-0000-0000-00001D010000}"/>
    <cellStyle name="20% - Accent6 2 2" xfId="289" xr:uid="{00000000-0005-0000-0000-00001E010000}"/>
    <cellStyle name="20% - Accent6 3" xfId="290" xr:uid="{00000000-0005-0000-0000-00001F010000}"/>
    <cellStyle name="20% - Accent6 4" xfId="291" xr:uid="{00000000-0005-0000-0000-000020010000}"/>
    <cellStyle name="20% - Accent6 5" xfId="292" xr:uid="{00000000-0005-0000-0000-000021010000}"/>
    <cellStyle name="20% - Акцент1 2" xfId="293" xr:uid="{00000000-0005-0000-0000-000022010000}"/>
    <cellStyle name="20% - Акцент2 2" xfId="294" xr:uid="{00000000-0005-0000-0000-000023010000}"/>
    <cellStyle name="20% - Акцент3 2" xfId="295" xr:uid="{00000000-0005-0000-0000-000024010000}"/>
    <cellStyle name="20% - Акцент4 2" xfId="296" xr:uid="{00000000-0005-0000-0000-000025010000}"/>
    <cellStyle name="20% - Акцент5 2" xfId="297" xr:uid="{00000000-0005-0000-0000-000026010000}"/>
    <cellStyle name="20% - Акцент6 2" xfId="298" xr:uid="{00000000-0005-0000-0000-000027010000}"/>
    <cellStyle name="20% - ส่วนที่ถูกเน้น1" xfId="299" xr:uid="{00000000-0005-0000-0000-000028010000}"/>
    <cellStyle name="20% - ส่วนที่ถูกเน้น1 2" xfId="300" xr:uid="{00000000-0005-0000-0000-000029010000}"/>
    <cellStyle name="20% - ส่วนที่ถูกเน้น1 2 2" xfId="301" xr:uid="{00000000-0005-0000-0000-00002A010000}"/>
    <cellStyle name="20% - ส่วนที่ถูกเน้น2" xfId="302" xr:uid="{00000000-0005-0000-0000-00002B010000}"/>
    <cellStyle name="20% - ส่วนที่ถูกเน้น2 2" xfId="303" xr:uid="{00000000-0005-0000-0000-00002C010000}"/>
    <cellStyle name="20% - ส่วนที่ถูกเน้น2 2 2" xfId="304" xr:uid="{00000000-0005-0000-0000-00002D010000}"/>
    <cellStyle name="20% - ส่วนที่ถูกเน้น3" xfId="305" xr:uid="{00000000-0005-0000-0000-00002E010000}"/>
    <cellStyle name="20% - ส่วนที่ถูกเน้น3 2" xfId="306" xr:uid="{00000000-0005-0000-0000-00002F010000}"/>
    <cellStyle name="20% - ส่วนที่ถูกเน้น3 2 2" xfId="307" xr:uid="{00000000-0005-0000-0000-000030010000}"/>
    <cellStyle name="20% - ส่วนที่ถูกเน้น4" xfId="308" xr:uid="{00000000-0005-0000-0000-000031010000}"/>
    <cellStyle name="20% - ส่วนที่ถูกเน้น4 2" xfId="309" xr:uid="{00000000-0005-0000-0000-000032010000}"/>
    <cellStyle name="20% - ส่วนที่ถูกเน้น4 2 2" xfId="310" xr:uid="{00000000-0005-0000-0000-000033010000}"/>
    <cellStyle name="20% - ส่วนที่ถูกเน้น5" xfId="311" xr:uid="{00000000-0005-0000-0000-000034010000}"/>
    <cellStyle name="20% - ส่วนที่ถูกเน้น5 2" xfId="312" xr:uid="{00000000-0005-0000-0000-000035010000}"/>
    <cellStyle name="20% - ส่วนที่ถูกเน้น5 2 2" xfId="313" xr:uid="{00000000-0005-0000-0000-000036010000}"/>
    <cellStyle name="20% - ส่วนที่ถูกเน้น6" xfId="314" xr:uid="{00000000-0005-0000-0000-000037010000}"/>
    <cellStyle name="20% - ส่วนที่ถูกเน้น6 2" xfId="315" xr:uid="{00000000-0005-0000-0000-000038010000}"/>
    <cellStyle name="20% - ส่วนที่ถูกเน้น6 2 2" xfId="316" xr:uid="{00000000-0005-0000-0000-000039010000}"/>
    <cellStyle name="20% - 强调文字颜色 1" xfId="317" xr:uid="{00000000-0005-0000-0000-00003A010000}"/>
    <cellStyle name="20% - 强调文字颜色 1 2" xfId="318" xr:uid="{00000000-0005-0000-0000-00003B010000}"/>
    <cellStyle name="20% - 强调文字颜色 2" xfId="319" xr:uid="{00000000-0005-0000-0000-00003C010000}"/>
    <cellStyle name="20% - 强调文字颜色 2 2" xfId="320" xr:uid="{00000000-0005-0000-0000-00003D010000}"/>
    <cellStyle name="20% - 强调文字颜色 3" xfId="321" xr:uid="{00000000-0005-0000-0000-00003E010000}"/>
    <cellStyle name="20% - 强调文字颜色 3 2" xfId="322" xr:uid="{00000000-0005-0000-0000-00003F010000}"/>
    <cellStyle name="20% - 强调文字颜色 4" xfId="323" xr:uid="{00000000-0005-0000-0000-000040010000}"/>
    <cellStyle name="20% - 强调文字颜色 4 2" xfId="324" xr:uid="{00000000-0005-0000-0000-000041010000}"/>
    <cellStyle name="20% - 强调文字颜色 5" xfId="325" xr:uid="{00000000-0005-0000-0000-000042010000}"/>
    <cellStyle name="20% - 强调文字颜色 5 2" xfId="326" xr:uid="{00000000-0005-0000-0000-000043010000}"/>
    <cellStyle name="20% - 强调文字颜色 6" xfId="327" xr:uid="{00000000-0005-0000-0000-000044010000}"/>
    <cellStyle name="20% - 强调文字颜色 6 2" xfId="328" xr:uid="{00000000-0005-0000-0000-000045010000}"/>
    <cellStyle name="20% - 輔色1 2" xfId="329" xr:uid="{00000000-0005-0000-0000-000046010000}"/>
    <cellStyle name="20% - 輔色1 3" xfId="330" xr:uid="{00000000-0005-0000-0000-000047010000}"/>
    <cellStyle name="20% - 輔色2 2" xfId="331" xr:uid="{00000000-0005-0000-0000-000048010000}"/>
    <cellStyle name="20% - 輔色2 3" xfId="332" xr:uid="{00000000-0005-0000-0000-000049010000}"/>
    <cellStyle name="20% - 輔色3 2" xfId="333" xr:uid="{00000000-0005-0000-0000-00004A010000}"/>
    <cellStyle name="20% - 輔色3 3" xfId="334" xr:uid="{00000000-0005-0000-0000-00004B010000}"/>
    <cellStyle name="20% - 輔色4 2" xfId="335" xr:uid="{00000000-0005-0000-0000-00004C010000}"/>
    <cellStyle name="20% - 輔色4 3" xfId="336" xr:uid="{00000000-0005-0000-0000-00004D010000}"/>
    <cellStyle name="20% - 輔色5 2" xfId="337" xr:uid="{00000000-0005-0000-0000-00004E010000}"/>
    <cellStyle name="20% - 輔色5 3" xfId="338" xr:uid="{00000000-0005-0000-0000-00004F010000}"/>
    <cellStyle name="20% - 輔色6 2" xfId="339" xr:uid="{00000000-0005-0000-0000-000050010000}"/>
    <cellStyle name="20% - 輔色6 3" xfId="340" xr:uid="{00000000-0005-0000-0000-000051010000}"/>
    <cellStyle name="40% - ?????? 1" xfId="341" xr:uid="{00000000-0005-0000-0000-000052010000}"/>
    <cellStyle name="40% - ?????? 2" xfId="342" xr:uid="{00000000-0005-0000-0000-000053010000}"/>
    <cellStyle name="40% - ?????? 3" xfId="343" xr:uid="{00000000-0005-0000-0000-000054010000}"/>
    <cellStyle name="40% - ?????? 4" xfId="344" xr:uid="{00000000-0005-0000-0000-000055010000}"/>
    <cellStyle name="40% - ?????? 5" xfId="345" xr:uid="{00000000-0005-0000-0000-000056010000}"/>
    <cellStyle name="40% - ?????? 6" xfId="346" xr:uid="{00000000-0005-0000-0000-000057010000}"/>
    <cellStyle name="40% - ??1" xfId="347" xr:uid="{00000000-0005-0000-0000-000058010000}"/>
    <cellStyle name="40% - ??2" xfId="348" xr:uid="{00000000-0005-0000-0000-000059010000}"/>
    <cellStyle name="40% - ??3" xfId="349" xr:uid="{00000000-0005-0000-0000-00005A010000}"/>
    <cellStyle name="40% - ??4" xfId="350" xr:uid="{00000000-0005-0000-0000-00005B010000}"/>
    <cellStyle name="40% - ??5" xfId="351" xr:uid="{00000000-0005-0000-0000-00005C010000}"/>
    <cellStyle name="40% - ??6" xfId="352" xr:uid="{00000000-0005-0000-0000-00005D010000}"/>
    <cellStyle name="40% - Accent1 2" xfId="353" xr:uid="{00000000-0005-0000-0000-00005E010000}"/>
    <cellStyle name="40% - Accent1 2 2" xfId="354" xr:uid="{00000000-0005-0000-0000-00005F010000}"/>
    <cellStyle name="40% - Accent1 3" xfId="355" xr:uid="{00000000-0005-0000-0000-000060010000}"/>
    <cellStyle name="40% - Accent1 4" xfId="356" xr:uid="{00000000-0005-0000-0000-000061010000}"/>
    <cellStyle name="40% - Accent1 5" xfId="357" xr:uid="{00000000-0005-0000-0000-000062010000}"/>
    <cellStyle name="40% - Accent2 2" xfId="358" xr:uid="{00000000-0005-0000-0000-000063010000}"/>
    <cellStyle name="40% - Accent2 2 2" xfId="359" xr:uid="{00000000-0005-0000-0000-000064010000}"/>
    <cellStyle name="40% - Accent2 3" xfId="360" xr:uid="{00000000-0005-0000-0000-000065010000}"/>
    <cellStyle name="40% - Accent2 4" xfId="361" xr:uid="{00000000-0005-0000-0000-000066010000}"/>
    <cellStyle name="40% - Accent2 5" xfId="362" xr:uid="{00000000-0005-0000-0000-000067010000}"/>
    <cellStyle name="40% - Accent3 2" xfId="363" xr:uid="{00000000-0005-0000-0000-000068010000}"/>
    <cellStyle name="40% - Accent3 2 2" xfId="364" xr:uid="{00000000-0005-0000-0000-000069010000}"/>
    <cellStyle name="40% - Accent3 3" xfId="365" xr:uid="{00000000-0005-0000-0000-00006A010000}"/>
    <cellStyle name="40% - Accent3 4" xfId="366" xr:uid="{00000000-0005-0000-0000-00006B010000}"/>
    <cellStyle name="40% - Accent3 5" xfId="367" xr:uid="{00000000-0005-0000-0000-00006C010000}"/>
    <cellStyle name="40% - Accent4 2" xfId="368" xr:uid="{00000000-0005-0000-0000-00006D010000}"/>
    <cellStyle name="40% - Accent4 2 2" xfId="369" xr:uid="{00000000-0005-0000-0000-00006E010000}"/>
    <cellStyle name="40% - Accent4 3" xfId="370" xr:uid="{00000000-0005-0000-0000-00006F010000}"/>
    <cellStyle name="40% - Accent4 4" xfId="371" xr:uid="{00000000-0005-0000-0000-000070010000}"/>
    <cellStyle name="40% - Accent4 5" xfId="372" xr:uid="{00000000-0005-0000-0000-000071010000}"/>
    <cellStyle name="40% - Accent5 2" xfId="373" xr:uid="{00000000-0005-0000-0000-000072010000}"/>
    <cellStyle name="40% - Accent5 2 2" xfId="374" xr:uid="{00000000-0005-0000-0000-000073010000}"/>
    <cellStyle name="40% - Accent5 3" xfId="375" xr:uid="{00000000-0005-0000-0000-000074010000}"/>
    <cellStyle name="40% - Accent5 4" xfId="376" xr:uid="{00000000-0005-0000-0000-000075010000}"/>
    <cellStyle name="40% - Accent5 5" xfId="377" xr:uid="{00000000-0005-0000-0000-000076010000}"/>
    <cellStyle name="40% - Accent6 2" xfId="378" xr:uid="{00000000-0005-0000-0000-000077010000}"/>
    <cellStyle name="40% - Accent6 2 2" xfId="379" xr:uid="{00000000-0005-0000-0000-000078010000}"/>
    <cellStyle name="40% - Accent6 3" xfId="380" xr:uid="{00000000-0005-0000-0000-000079010000}"/>
    <cellStyle name="40% - Accent6 4" xfId="381" xr:uid="{00000000-0005-0000-0000-00007A010000}"/>
    <cellStyle name="40% - Accent6 5" xfId="382" xr:uid="{00000000-0005-0000-0000-00007B010000}"/>
    <cellStyle name="40% - Акцент1 2" xfId="383" xr:uid="{00000000-0005-0000-0000-00007C010000}"/>
    <cellStyle name="40% - Акцент2 2" xfId="384" xr:uid="{00000000-0005-0000-0000-00007D010000}"/>
    <cellStyle name="40% - Акцент3 2" xfId="385" xr:uid="{00000000-0005-0000-0000-00007E010000}"/>
    <cellStyle name="40% - Акцент4 2" xfId="386" xr:uid="{00000000-0005-0000-0000-00007F010000}"/>
    <cellStyle name="40% - Акцент5 2" xfId="387" xr:uid="{00000000-0005-0000-0000-000080010000}"/>
    <cellStyle name="40% - Акцент6 2" xfId="388" xr:uid="{00000000-0005-0000-0000-000081010000}"/>
    <cellStyle name="40% - ส่วนที่ถูกเน้น1" xfId="389" xr:uid="{00000000-0005-0000-0000-000082010000}"/>
    <cellStyle name="40% - ส่วนที่ถูกเน้น1 2" xfId="390" xr:uid="{00000000-0005-0000-0000-000083010000}"/>
    <cellStyle name="40% - ส่วนที่ถูกเน้น1 2 2" xfId="391" xr:uid="{00000000-0005-0000-0000-000084010000}"/>
    <cellStyle name="40% - ส่วนที่ถูกเน้น2" xfId="392" xr:uid="{00000000-0005-0000-0000-000085010000}"/>
    <cellStyle name="40% - ส่วนที่ถูกเน้น2 2" xfId="393" xr:uid="{00000000-0005-0000-0000-000086010000}"/>
    <cellStyle name="40% - ส่วนที่ถูกเน้น2 2 2" xfId="394" xr:uid="{00000000-0005-0000-0000-000087010000}"/>
    <cellStyle name="40% - ส่วนที่ถูกเน้น3" xfId="395" xr:uid="{00000000-0005-0000-0000-000088010000}"/>
    <cellStyle name="40% - ส่วนที่ถูกเน้น3 2" xfId="396" xr:uid="{00000000-0005-0000-0000-000089010000}"/>
    <cellStyle name="40% - ส่วนที่ถูกเน้น3 2 2" xfId="397" xr:uid="{00000000-0005-0000-0000-00008A010000}"/>
    <cellStyle name="40% - ส่วนที่ถูกเน้น4" xfId="398" xr:uid="{00000000-0005-0000-0000-00008B010000}"/>
    <cellStyle name="40% - ส่วนที่ถูกเน้น4 2" xfId="399" xr:uid="{00000000-0005-0000-0000-00008C010000}"/>
    <cellStyle name="40% - ส่วนที่ถูกเน้น4 2 2" xfId="400" xr:uid="{00000000-0005-0000-0000-00008D010000}"/>
    <cellStyle name="40% - ส่วนที่ถูกเน้น5" xfId="401" xr:uid="{00000000-0005-0000-0000-00008E010000}"/>
    <cellStyle name="40% - ส่วนที่ถูกเน้น5 2" xfId="402" xr:uid="{00000000-0005-0000-0000-00008F010000}"/>
    <cellStyle name="40% - ส่วนที่ถูกเน้น5 2 2" xfId="403" xr:uid="{00000000-0005-0000-0000-000090010000}"/>
    <cellStyle name="40% - ส่วนที่ถูกเน้น6" xfId="404" xr:uid="{00000000-0005-0000-0000-000091010000}"/>
    <cellStyle name="40% - ส่วนที่ถูกเน้น6 2" xfId="405" xr:uid="{00000000-0005-0000-0000-000092010000}"/>
    <cellStyle name="40% - ส่วนที่ถูกเน้น6 2 2" xfId="406" xr:uid="{00000000-0005-0000-0000-000093010000}"/>
    <cellStyle name="40% - 强调文字颜色 1" xfId="407" xr:uid="{00000000-0005-0000-0000-000094010000}"/>
    <cellStyle name="40% - 强调文字颜色 1 2" xfId="408" xr:uid="{00000000-0005-0000-0000-000095010000}"/>
    <cellStyle name="40% - 强调文字颜色 2" xfId="409" xr:uid="{00000000-0005-0000-0000-000096010000}"/>
    <cellStyle name="40% - 强调文字颜色 2 2" xfId="410" xr:uid="{00000000-0005-0000-0000-000097010000}"/>
    <cellStyle name="40% - 强调文字颜色 3" xfId="411" xr:uid="{00000000-0005-0000-0000-000098010000}"/>
    <cellStyle name="40% - 强调文字颜色 3 2" xfId="412" xr:uid="{00000000-0005-0000-0000-000099010000}"/>
    <cellStyle name="40% - 强调文字颜色 4" xfId="413" xr:uid="{00000000-0005-0000-0000-00009A010000}"/>
    <cellStyle name="40% - 强调文字颜色 4 2" xfId="414" xr:uid="{00000000-0005-0000-0000-00009B010000}"/>
    <cellStyle name="40% - 强调文字颜色 5" xfId="415" xr:uid="{00000000-0005-0000-0000-00009C010000}"/>
    <cellStyle name="40% - 强调文字颜色 5 2" xfId="416" xr:uid="{00000000-0005-0000-0000-00009D010000}"/>
    <cellStyle name="40% - 强调文字颜色 6" xfId="417" xr:uid="{00000000-0005-0000-0000-00009E010000}"/>
    <cellStyle name="40% - 强调文字颜色 6 2" xfId="418" xr:uid="{00000000-0005-0000-0000-00009F010000}"/>
    <cellStyle name="40% - 輔色1 2" xfId="419" xr:uid="{00000000-0005-0000-0000-0000A0010000}"/>
    <cellStyle name="40% - 輔色1 3" xfId="420" xr:uid="{00000000-0005-0000-0000-0000A1010000}"/>
    <cellStyle name="40% - 輔色2 2" xfId="421" xr:uid="{00000000-0005-0000-0000-0000A2010000}"/>
    <cellStyle name="40% - 輔色2 3" xfId="422" xr:uid="{00000000-0005-0000-0000-0000A3010000}"/>
    <cellStyle name="40% - 輔色3 2" xfId="423" xr:uid="{00000000-0005-0000-0000-0000A4010000}"/>
    <cellStyle name="40% - 輔色3 3" xfId="424" xr:uid="{00000000-0005-0000-0000-0000A5010000}"/>
    <cellStyle name="40% - 輔色4 2" xfId="425" xr:uid="{00000000-0005-0000-0000-0000A6010000}"/>
    <cellStyle name="40% - 輔色4 3" xfId="426" xr:uid="{00000000-0005-0000-0000-0000A7010000}"/>
    <cellStyle name="40% - 輔色5 2" xfId="427" xr:uid="{00000000-0005-0000-0000-0000A8010000}"/>
    <cellStyle name="40% - 輔色5 3" xfId="428" xr:uid="{00000000-0005-0000-0000-0000A9010000}"/>
    <cellStyle name="40% - 輔色6 2" xfId="429" xr:uid="{00000000-0005-0000-0000-0000AA010000}"/>
    <cellStyle name="40% - 輔色6 3" xfId="430" xr:uid="{00000000-0005-0000-0000-0000AB010000}"/>
    <cellStyle name="60% - ?????? 1" xfId="431" xr:uid="{00000000-0005-0000-0000-0000AC010000}"/>
    <cellStyle name="60% - ?????? 2" xfId="432" xr:uid="{00000000-0005-0000-0000-0000AD010000}"/>
    <cellStyle name="60% - ?????? 3" xfId="433" xr:uid="{00000000-0005-0000-0000-0000AE010000}"/>
    <cellStyle name="60% - ?????? 4" xfId="434" xr:uid="{00000000-0005-0000-0000-0000AF010000}"/>
    <cellStyle name="60% - ?????? 5" xfId="435" xr:uid="{00000000-0005-0000-0000-0000B0010000}"/>
    <cellStyle name="60% - ?????? 6" xfId="436" xr:uid="{00000000-0005-0000-0000-0000B1010000}"/>
    <cellStyle name="60% - ??1" xfId="437" xr:uid="{00000000-0005-0000-0000-0000B2010000}"/>
    <cellStyle name="60% - ??2" xfId="438" xr:uid="{00000000-0005-0000-0000-0000B3010000}"/>
    <cellStyle name="60% - ??3" xfId="439" xr:uid="{00000000-0005-0000-0000-0000B4010000}"/>
    <cellStyle name="60% - ??4" xfId="440" xr:uid="{00000000-0005-0000-0000-0000B5010000}"/>
    <cellStyle name="60% - ??5" xfId="441" xr:uid="{00000000-0005-0000-0000-0000B6010000}"/>
    <cellStyle name="60% - ??6" xfId="442" xr:uid="{00000000-0005-0000-0000-0000B7010000}"/>
    <cellStyle name="60% - Accent1 2" xfId="443" xr:uid="{00000000-0005-0000-0000-0000B8010000}"/>
    <cellStyle name="60% - Accent1 2 2" xfId="444" xr:uid="{00000000-0005-0000-0000-0000B9010000}"/>
    <cellStyle name="60% - Accent1 3" xfId="445" xr:uid="{00000000-0005-0000-0000-0000BA010000}"/>
    <cellStyle name="60% - Accent1 4" xfId="446" xr:uid="{00000000-0005-0000-0000-0000BB010000}"/>
    <cellStyle name="60% - Accent1 5" xfId="447" xr:uid="{00000000-0005-0000-0000-0000BC010000}"/>
    <cellStyle name="60% - Accent2 2" xfId="448" xr:uid="{00000000-0005-0000-0000-0000BD010000}"/>
    <cellStyle name="60% - Accent2 2 2" xfId="449" xr:uid="{00000000-0005-0000-0000-0000BE010000}"/>
    <cellStyle name="60% - Accent2 3" xfId="450" xr:uid="{00000000-0005-0000-0000-0000BF010000}"/>
    <cellStyle name="60% - Accent2 4" xfId="451" xr:uid="{00000000-0005-0000-0000-0000C0010000}"/>
    <cellStyle name="60% - Accent2 5" xfId="452" xr:uid="{00000000-0005-0000-0000-0000C1010000}"/>
    <cellStyle name="60% - Accent3 2" xfId="453" xr:uid="{00000000-0005-0000-0000-0000C2010000}"/>
    <cellStyle name="60% - Accent3 2 2" xfId="454" xr:uid="{00000000-0005-0000-0000-0000C3010000}"/>
    <cellStyle name="60% - Accent3 3" xfId="455" xr:uid="{00000000-0005-0000-0000-0000C4010000}"/>
    <cellStyle name="60% - Accent3 4" xfId="456" xr:uid="{00000000-0005-0000-0000-0000C5010000}"/>
    <cellStyle name="60% - Accent3 5" xfId="457" xr:uid="{00000000-0005-0000-0000-0000C6010000}"/>
    <cellStyle name="60% - Accent4 2" xfId="458" xr:uid="{00000000-0005-0000-0000-0000C7010000}"/>
    <cellStyle name="60% - Accent4 2 2" xfId="459" xr:uid="{00000000-0005-0000-0000-0000C8010000}"/>
    <cellStyle name="60% - Accent4 3" xfId="460" xr:uid="{00000000-0005-0000-0000-0000C9010000}"/>
    <cellStyle name="60% - Accent4 4" xfId="461" xr:uid="{00000000-0005-0000-0000-0000CA010000}"/>
    <cellStyle name="60% - Accent4 5" xfId="462" xr:uid="{00000000-0005-0000-0000-0000CB010000}"/>
    <cellStyle name="60% - Accent5 2" xfId="463" xr:uid="{00000000-0005-0000-0000-0000CC010000}"/>
    <cellStyle name="60% - Accent5 2 2" xfId="464" xr:uid="{00000000-0005-0000-0000-0000CD010000}"/>
    <cellStyle name="60% - Accent5 3" xfId="465" xr:uid="{00000000-0005-0000-0000-0000CE010000}"/>
    <cellStyle name="60% - Accent5 4" xfId="466" xr:uid="{00000000-0005-0000-0000-0000CF010000}"/>
    <cellStyle name="60% - Accent5 5" xfId="467" xr:uid="{00000000-0005-0000-0000-0000D0010000}"/>
    <cellStyle name="60% - Accent6 2" xfId="468" xr:uid="{00000000-0005-0000-0000-0000D1010000}"/>
    <cellStyle name="60% - Accent6 2 2" xfId="469" xr:uid="{00000000-0005-0000-0000-0000D2010000}"/>
    <cellStyle name="60% - Accent6 3" xfId="470" xr:uid="{00000000-0005-0000-0000-0000D3010000}"/>
    <cellStyle name="60% - Accent6 4" xfId="471" xr:uid="{00000000-0005-0000-0000-0000D4010000}"/>
    <cellStyle name="60% - Accent6 5" xfId="472" xr:uid="{00000000-0005-0000-0000-0000D5010000}"/>
    <cellStyle name="60% - ส่วนที่ถูกเน้น1" xfId="473" xr:uid="{00000000-0005-0000-0000-0000D6010000}"/>
    <cellStyle name="60% - ส่วนที่ถูกเน้น1 2" xfId="474" xr:uid="{00000000-0005-0000-0000-0000D7010000}"/>
    <cellStyle name="60% - ส่วนที่ถูกเน้น1 2 2" xfId="475" xr:uid="{00000000-0005-0000-0000-0000D8010000}"/>
    <cellStyle name="60% - ส่วนที่ถูกเน้น2" xfId="476" xr:uid="{00000000-0005-0000-0000-0000D9010000}"/>
    <cellStyle name="60% - ส่วนที่ถูกเน้น2 2" xfId="477" xr:uid="{00000000-0005-0000-0000-0000DA010000}"/>
    <cellStyle name="60% - ส่วนที่ถูกเน้น2 2 2" xfId="478" xr:uid="{00000000-0005-0000-0000-0000DB010000}"/>
    <cellStyle name="60% - ส่วนที่ถูกเน้น3" xfId="479" xr:uid="{00000000-0005-0000-0000-0000DC010000}"/>
    <cellStyle name="60% - ส่วนที่ถูกเน้น3 2" xfId="480" xr:uid="{00000000-0005-0000-0000-0000DD010000}"/>
    <cellStyle name="60% - ส่วนที่ถูกเน้น3 2 2" xfId="481" xr:uid="{00000000-0005-0000-0000-0000DE010000}"/>
    <cellStyle name="60% - ส่วนที่ถูกเน้น4" xfId="482" xr:uid="{00000000-0005-0000-0000-0000DF010000}"/>
    <cellStyle name="60% - ส่วนที่ถูกเน้น4 2" xfId="483" xr:uid="{00000000-0005-0000-0000-0000E0010000}"/>
    <cellStyle name="60% - ส่วนที่ถูกเน้น4 2 2" xfId="484" xr:uid="{00000000-0005-0000-0000-0000E1010000}"/>
    <cellStyle name="60% - ส่วนที่ถูกเน้น5" xfId="485" xr:uid="{00000000-0005-0000-0000-0000E2010000}"/>
    <cellStyle name="60% - ส่วนที่ถูกเน้น5 2" xfId="486" xr:uid="{00000000-0005-0000-0000-0000E3010000}"/>
    <cellStyle name="60% - ส่วนที่ถูกเน้น5 2 2" xfId="487" xr:uid="{00000000-0005-0000-0000-0000E4010000}"/>
    <cellStyle name="60% - ส่วนที่ถูกเน้น6" xfId="488" xr:uid="{00000000-0005-0000-0000-0000E5010000}"/>
    <cellStyle name="60% - ส่วนที่ถูกเน้น6 2" xfId="489" xr:uid="{00000000-0005-0000-0000-0000E6010000}"/>
    <cellStyle name="60% - ส่วนที่ถูกเน้น6 2 2" xfId="490" xr:uid="{00000000-0005-0000-0000-0000E7010000}"/>
    <cellStyle name="60% - 强调文字颜色 1" xfId="491" xr:uid="{00000000-0005-0000-0000-0000E8010000}"/>
    <cellStyle name="60% - 强调文字颜色 1 2" xfId="492" xr:uid="{00000000-0005-0000-0000-0000E9010000}"/>
    <cellStyle name="60% - 强调文字颜色 2" xfId="493" xr:uid="{00000000-0005-0000-0000-0000EA010000}"/>
    <cellStyle name="60% - 强调文字颜色 2 2" xfId="494" xr:uid="{00000000-0005-0000-0000-0000EB010000}"/>
    <cellStyle name="60% - 强调文字颜色 3" xfId="495" xr:uid="{00000000-0005-0000-0000-0000EC010000}"/>
    <cellStyle name="60% - 强调文字颜色 3 2" xfId="496" xr:uid="{00000000-0005-0000-0000-0000ED010000}"/>
    <cellStyle name="60% - 强调文字颜色 4" xfId="497" xr:uid="{00000000-0005-0000-0000-0000EE010000}"/>
    <cellStyle name="60% - 强调文字颜色 4 2" xfId="498" xr:uid="{00000000-0005-0000-0000-0000EF010000}"/>
    <cellStyle name="60% - 强调文字颜色 5" xfId="499" xr:uid="{00000000-0005-0000-0000-0000F0010000}"/>
    <cellStyle name="60% - 强调文字颜色 5 2" xfId="500" xr:uid="{00000000-0005-0000-0000-0000F1010000}"/>
    <cellStyle name="60% - 强调文字颜色 6" xfId="501" xr:uid="{00000000-0005-0000-0000-0000F2010000}"/>
    <cellStyle name="60% - 强调文字颜色 6 2" xfId="502" xr:uid="{00000000-0005-0000-0000-0000F3010000}"/>
    <cellStyle name="60% - 輔色1 2" xfId="503" xr:uid="{00000000-0005-0000-0000-0000F4010000}"/>
    <cellStyle name="60% - 輔色1 3" xfId="504" xr:uid="{00000000-0005-0000-0000-0000F5010000}"/>
    <cellStyle name="60% - 輔色2 2" xfId="505" xr:uid="{00000000-0005-0000-0000-0000F6010000}"/>
    <cellStyle name="60% - 輔色2 3" xfId="506" xr:uid="{00000000-0005-0000-0000-0000F7010000}"/>
    <cellStyle name="60% - 輔色3 2" xfId="507" xr:uid="{00000000-0005-0000-0000-0000F8010000}"/>
    <cellStyle name="60% - 輔色3 3" xfId="508" xr:uid="{00000000-0005-0000-0000-0000F9010000}"/>
    <cellStyle name="60% - 輔色4 2" xfId="509" xr:uid="{00000000-0005-0000-0000-0000FA010000}"/>
    <cellStyle name="60% - 輔色4 3" xfId="510" xr:uid="{00000000-0005-0000-0000-0000FB010000}"/>
    <cellStyle name="60% - 輔色5 2" xfId="511" xr:uid="{00000000-0005-0000-0000-0000FC010000}"/>
    <cellStyle name="60% - 輔色5 3" xfId="512" xr:uid="{00000000-0005-0000-0000-0000FD010000}"/>
    <cellStyle name="60% - 輔色6 2" xfId="513" xr:uid="{00000000-0005-0000-0000-0000FE010000}"/>
    <cellStyle name="60% - 輔色6 3" xfId="514" xr:uid="{00000000-0005-0000-0000-0000FF010000}"/>
    <cellStyle name="75" xfId="515" xr:uid="{00000000-0005-0000-0000-000000020000}"/>
    <cellStyle name="75 10" xfId="516" xr:uid="{00000000-0005-0000-0000-000001020000}"/>
    <cellStyle name="75 11" xfId="517" xr:uid="{00000000-0005-0000-0000-000002020000}"/>
    <cellStyle name="75 12" xfId="518" xr:uid="{00000000-0005-0000-0000-000003020000}"/>
    <cellStyle name="75 13" xfId="519" xr:uid="{00000000-0005-0000-0000-000004020000}"/>
    <cellStyle name="75 14" xfId="520" xr:uid="{00000000-0005-0000-0000-000005020000}"/>
    <cellStyle name="75 15" xfId="521" xr:uid="{00000000-0005-0000-0000-000006020000}"/>
    <cellStyle name="75 16" xfId="522" xr:uid="{00000000-0005-0000-0000-000007020000}"/>
    <cellStyle name="75 17" xfId="523" xr:uid="{00000000-0005-0000-0000-000008020000}"/>
    <cellStyle name="75 18" xfId="524" xr:uid="{00000000-0005-0000-0000-000009020000}"/>
    <cellStyle name="75 19" xfId="525" xr:uid="{00000000-0005-0000-0000-00000A020000}"/>
    <cellStyle name="75 2" xfId="526" xr:uid="{00000000-0005-0000-0000-00000B020000}"/>
    <cellStyle name="75 2 2" xfId="527" xr:uid="{00000000-0005-0000-0000-00000C020000}"/>
    <cellStyle name="75 2 3" xfId="528" xr:uid="{00000000-0005-0000-0000-00000D020000}"/>
    <cellStyle name="75 3" xfId="529" xr:uid="{00000000-0005-0000-0000-00000E020000}"/>
    <cellStyle name="75 4" xfId="530" xr:uid="{00000000-0005-0000-0000-00000F020000}"/>
    <cellStyle name="75 5" xfId="531" xr:uid="{00000000-0005-0000-0000-000010020000}"/>
    <cellStyle name="75 6" xfId="532" xr:uid="{00000000-0005-0000-0000-000011020000}"/>
    <cellStyle name="75 7" xfId="533" xr:uid="{00000000-0005-0000-0000-000012020000}"/>
    <cellStyle name="75 8" xfId="534" xr:uid="{00000000-0005-0000-0000-000013020000}"/>
    <cellStyle name="75 9" xfId="535" xr:uid="{00000000-0005-0000-0000-000014020000}"/>
    <cellStyle name="75_1_FS10_10.1_เงินให้กู้ยืมและเงินให้กู้ยืม_Q254_2" xfId="536" xr:uid="{00000000-0005-0000-0000-000015020000}"/>
    <cellStyle name="Accent1 2" xfId="537" xr:uid="{00000000-0005-0000-0000-000016020000}"/>
    <cellStyle name="Accent1 2 2" xfId="538" xr:uid="{00000000-0005-0000-0000-000017020000}"/>
    <cellStyle name="Accent1 3" xfId="539" xr:uid="{00000000-0005-0000-0000-000018020000}"/>
    <cellStyle name="Accent1 4" xfId="540" xr:uid="{00000000-0005-0000-0000-000019020000}"/>
    <cellStyle name="Accent1 5" xfId="541" xr:uid="{00000000-0005-0000-0000-00001A020000}"/>
    <cellStyle name="Accent2 2" xfId="542" xr:uid="{00000000-0005-0000-0000-00001B020000}"/>
    <cellStyle name="Accent2 2 2" xfId="543" xr:uid="{00000000-0005-0000-0000-00001C020000}"/>
    <cellStyle name="Accent2 3" xfId="544" xr:uid="{00000000-0005-0000-0000-00001D020000}"/>
    <cellStyle name="Accent2 4" xfId="545" xr:uid="{00000000-0005-0000-0000-00001E020000}"/>
    <cellStyle name="Accent2 5" xfId="546" xr:uid="{00000000-0005-0000-0000-00001F020000}"/>
    <cellStyle name="Accent3 2" xfId="547" xr:uid="{00000000-0005-0000-0000-000020020000}"/>
    <cellStyle name="Accent3 2 2" xfId="548" xr:uid="{00000000-0005-0000-0000-000021020000}"/>
    <cellStyle name="Accent3 3" xfId="549" xr:uid="{00000000-0005-0000-0000-000022020000}"/>
    <cellStyle name="Accent3 4" xfId="550" xr:uid="{00000000-0005-0000-0000-000023020000}"/>
    <cellStyle name="Accent3 5" xfId="551" xr:uid="{00000000-0005-0000-0000-000024020000}"/>
    <cellStyle name="Accent4 2" xfId="552" xr:uid="{00000000-0005-0000-0000-000025020000}"/>
    <cellStyle name="Accent4 2 2" xfId="553" xr:uid="{00000000-0005-0000-0000-000026020000}"/>
    <cellStyle name="Accent4 3" xfId="554" xr:uid="{00000000-0005-0000-0000-000027020000}"/>
    <cellStyle name="Accent4 4" xfId="555" xr:uid="{00000000-0005-0000-0000-000028020000}"/>
    <cellStyle name="Accent4 5" xfId="556" xr:uid="{00000000-0005-0000-0000-000029020000}"/>
    <cellStyle name="Accent5 2" xfId="557" xr:uid="{00000000-0005-0000-0000-00002A020000}"/>
    <cellStyle name="Accent5 2 2" xfId="558" xr:uid="{00000000-0005-0000-0000-00002B020000}"/>
    <cellStyle name="Accent5 3" xfId="559" xr:uid="{00000000-0005-0000-0000-00002C020000}"/>
    <cellStyle name="Accent5 4" xfId="560" xr:uid="{00000000-0005-0000-0000-00002D020000}"/>
    <cellStyle name="Accent5 5" xfId="561" xr:uid="{00000000-0005-0000-0000-00002E020000}"/>
    <cellStyle name="Accent6 2" xfId="562" xr:uid="{00000000-0005-0000-0000-00002F020000}"/>
    <cellStyle name="Accent6 2 2" xfId="563" xr:uid="{00000000-0005-0000-0000-000030020000}"/>
    <cellStyle name="Accent6 3" xfId="564" xr:uid="{00000000-0005-0000-0000-000031020000}"/>
    <cellStyle name="Accent6 4" xfId="565" xr:uid="{00000000-0005-0000-0000-000032020000}"/>
    <cellStyle name="Accent6 5" xfId="566" xr:uid="{00000000-0005-0000-0000-000033020000}"/>
    <cellStyle name="Bad 2" xfId="567" xr:uid="{00000000-0005-0000-0000-000034020000}"/>
    <cellStyle name="Bad 2 2" xfId="568" xr:uid="{00000000-0005-0000-0000-000035020000}"/>
    <cellStyle name="Bad 3" xfId="569" xr:uid="{00000000-0005-0000-0000-000036020000}"/>
    <cellStyle name="Bad 4" xfId="570" xr:uid="{00000000-0005-0000-0000-000037020000}"/>
    <cellStyle name="Bad 5" xfId="571" xr:uid="{00000000-0005-0000-0000-000038020000}"/>
    <cellStyle name="brooklny" xfId="572" xr:uid="{00000000-0005-0000-0000-000039020000}"/>
    <cellStyle name="Calculation 2" xfId="573" xr:uid="{00000000-0005-0000-0000-00003A020000}"/>
    <cellStyle name="Calculation 2 2" xfId="574" xr:uid="{00000000-0005-0000-0000-00003B020000}"/>
    <cellStyle name="Calculation 3" xfId="575" xr:uid="{00000000-0005-0000-0000-00003C020000}"/>
    <cellStyle name="Calculation 4" xfId="576" xr:uid="{00000000-0005-0000-0000-00003D020000}"/>
    <cellStyle name="Calculation 5" xfId="577" xr:uid="{00000000-0005-0000-0000-00003E020000}"/>
    <cellStyle name="Check Cell 2" xfId="578" xr:uid="{00000000-0005-0000-0000-00003F020000}"/>
    <cellStyle name="Check Cell 2 2" xfId="579" xr:uid="{00000000-0005-0000-0000-000040020000}"/>
    <cellStyle name="Check Cell 3" xfId="580" xr:uid="{00000000-0005-0000-0000-000041020000}"/>
    <cellStyle name="Check Cell 4" xfId="581" xr:uid="{00000000-0005-0000-0000-000042020000}"/>
    <cellStyle name="Check Cell 5" xfId="582" xr:uid="{00000000-0005-0000-0000-000043020000}"/>
    <cellStyle name="Comma [0] 2" xfId="583" xr:uid="{00000000-0005-0000-0000-000044020000}"/>
    <cellStyle name="Comma [0] 3" xfId="584" xr:uid="{00000000-0005-0000-0000-000045020000}"/>
    <cellStyle name="Comma [0] 4" xfId="585" xr:uid="{00000000-0005-0000-0000-000046020000}"/>
    <cellStyle name="Comma 10" xfId="586" xr:uid="{00000000-0005-0000-0000-000047020000}"/>
    <cellStyle name="Comma 10 2" xfId="587" xr:uid="{00000000-0005-0000-0000-000048020000}"/>
    <cellStyle name="Comma 10 2 2" xfId="588" xr:uid="{00000000-0005-0000-0000-000049020000}"/>
    <cellStyle name="Comma 10 2 3" xfId="589" xr:uid="{00000000-0005-0000-0000-00004A020000}"/>
    <cellStyle name="Comma 10 2 4" xfId="590" xr:uid="{00000000-0005-0000-0000-00004B020000}"/>
    <cellStyle name="Comma 10 3" xfId="591" xr:uid="{00000000-0005-0000-0000-00004C020000}"/>
    <cellStyle name="Comma 10 3 2" xfId="592" xr:uid="{00000000-0005-0000-0000-00004D020000}"/>
    <cellStyle name="Comma 10 4" xfId="593" xr:uid="{00000000-0005-0000-0000-00004E020000}"/>
    <cellStyle name="Comma 10 5" xfId="594" xr:uid="{00000000-0005-0000-0000-00004F020000}"/>
    <cellStyle name="Comma 10 6" xfId="595" xr:uid="{00000000-0005-0000-0000-000050020000}"/>
    <cellStyle name="Comma 11" xfId="596" xr:uid="{00000000-0005-0000-0000-000051020000}"/>
    <cellStyle name="Comma 11 2" xfId="597" xr:uid="{00000000-0005-0000-0000-000052020000}"/>
    <cellStyle name="Comma 11 2 2" xfId="598" xr:uid="{00000000-0005-0000-0000-000053020000}"/>
    <cellStyle name="Comma 11 2 2 2" xfId="599" xr:uid="{00000000-0005-0000-0000-000054020000}"/>
    <cellStyle name="Comma 11 2 3" xfId="600" xr:uid="{00000000-0005-0000-0000-000055020000}"/>
    <cellStyle name="Comma 11 2 4" xfId="601" xr:uid="{00000000-0005-0000-0000-000056020000}"/>
    <cellStyle name="Comma 11 2 5" xfId="602" xr:uid="{00000000-0005-0000-0000-000057020000}"/>
    <cellStyle name="Comma 11 3" xfId="603" xr:uid="{00000000-0005-0000-0000-000058020000}"/>
    <cellStyle name="Comma 11 3 2" xfId="604" xr:uid="{00000000-0005-0000-0000-000059020000}"/>
    <cellStyle name="Comma 11 4" xfId="605" xr:uid="{00000000-0005-0000-0000-00005A020000}"/>
    <cellStyle name="Comma 12" xfId="606" xr:uid="{00000000-0005-0000-0000-00005B020000}"/>
    <cellStyle name="Comma 12 2" xfId="607" xr:uid="{00000000-0005-0000-0000-00005C020000}"/>
    <cellStyle name="Comma 12 2 2" xfId="608" xr:uid="{00000000-0005-0000-0000-00005D020000}"/>
    <cellStyle name="Comma 12 3" xfId="609" xr:uid="{00000000-0005-0000-0000-00005E020000}"/>
    <cellStyle name="Comma 12 3 2" xfId="610" xr:uid="{00000000-0005-0000-0000-00005F020000}"/>
    <cellStyle name="Comma 12 4" xfId="611" xr:uid="{00000000-0005-0000-0000-000060020000}"/>
    <cellStyle name="Comma 12 5" xfId="612" xr:uid="{00000000-0005-0000-0000-000061020000}"/>
    <cellStyle name="Comma 13" xfId="613" xr:uid="{00000000-0005-0000-0000-000062020000}"/>
    <cellStyle name="Comma 13 2" xfId="614" xr:uid="{00000000-0005-0000-0000-000063020000}"/>
    <cellStyle name="Comma 13 3" xfId="615" xr:uid="{00000000-0005-0000-0000-000064020000}"/>
    <cellStyle name="Comma 13 4" xfId="616" xr:uid="{00000000-0005-0000-0000-000065020000}"/>
    <cellStyle name="Comma 13 5" xfId="617" xr:uid="{00000000-0005-0000-0000-000066020000}"/>
    <cellStyle name="Comma 14" xfId="618" xr:uid="{00000000-0005-0000-0000-000067020000}"/>
    <cellStyle name="Comma 14 10" xfId="619" xr:uid="{00000000-0005-0000-0000-000068020000}"/>
    <cellStyle name="Comma 14 10 2" xfId="620" xr:uid="{00000000-0005-0000-0000-000069020000}"/>
    <cellStyle name="Comma 14 10 2 2" xfId="621" xr:uid="{00000000-0005-0000-0000-00006A020000}"/>
    <cellStyle name="Comma 14 10 3" xfId="622" xr:uid="{00000000-0005-0000-0000-00006B020000}"/>
    <cellStyle name="Comma 14 11" xfId="623" xr:uid="{00000000-0005-0000-0000-00006C020000}"/>
    <cellStyle name="Comma 14 12" xfId="624" xr:uid="{00000000-0005-0000-0000-00006D020000}"/>
    <cellStyle name="Comma 14 2" xfId="625" xr:uid="{00000000-0005-0000-0000-00006E020000}"/>
    <cellStyle name="Comma 14 2 2" xfId="626" xr:uid="{00000000-0005-0000-0000-00006F020000}"/>
    <cellStyle name="Comma 14 2 2 2" xfId="627" xr:uid="{00000000-0005-0000-0000-000070020000}"/>
    <cellStyle name="Comma 14 2 2 2 2" xfId="628" xr:uid="{00000000-0005-0000-0000-000071020000}"/>
    <cellStyle name="Comma 14 2 2 3" xfId="629" xr:uid="{00000000-0005-0000-0000-000072020000}"/>
    <cellStyle name="Comma 14 3" xfId="630" xr:uid="{00000000-0005-0000-0000-000073020000}"/>
    <cellStyle name="Comma 14 4" xfId="631" xr:uid="{00000000-0005-0000-0000-000074020000}"/>
    <cellStyle name="Comma 14 5" xfId="632" xr:uid="{00000000-0005-0000-0000-000075020000}"/>
    <cellStyle name="Comma 14 6" xfId="633" xr:uid="{00000000-0005-0000-0000-000076020000}"/>
    <cellStyle name="Comma 14 7" xfId="634" xr:uid="{00000000-0005-0000-0000-000077020000}"/>
    <cellStyle name="Comma 14 8" xfId="635" xr:uid="{00000000-0005-0000-0000-000078020000}"/>
    <cellStyle name="Comma 14 9" xfId="636" xr:uid="{00000000-0005-0000-0000-000079020000}"/>
    <cellStyle name="Comma 15" xfId="637" xr:uid="{00000000-0005-0000-0000-00007A020000}"/>
    <cellStyle name="Comma 15 2" xfId="638" xr:uid="{00000000-0005-0000-0000-00007B020000}"/>
    <cellStyle name="Comma 15 2 2" xfId="639" xr:uid="{00000000-0005-0000-0000-00007C020000}"/>
    <cellStyle name="Comma 15 2 2 2" xfId="640" xr:uid="{00000000-0005-0000-0000-00007D020000}"/>
    <cellStyle name="Comma 15 3" xfId="641" xr:uid="{00000000-0005-0000-0000-00007E020000}"/>
    <cellStyle name="Comma 15 3 2" xfId="642" xr:uid="{00000000-0005-0000-0000-00007F020000}"/>
    <cellStyle name="Comma 15 4" xfId="643" xr:uid="{00000000-0005-0000-0000-000080020000}"/>
    <cellStyle name="Comma 15 4 2" xfId="644" xr:uid="{00000000-0005-0000-0000-000081020000}"/>
    <cellStyle name="Comma 16" xfId="645" xr:uid="{00000000-0005-0000-0000-000082020000}"/>
    <cellStyle name="Comma 16 2" xfId="646" xr:uid="{00000000-0005-0000-0000-000083020000}"/>
    <cellStyle name="Comma 17" xfId="647" xr:uid="{00000000-0005-0000-0000-000084020000}"/>
    <cellStyle name="Comma 17 2" xfId="648" xr:uid="{00000000-0005-0000-0000-000085020000}"/>
    <cellStyle name="Comma 18" xfId="649" xr:uid="{00000000-0005-0000-0000-000086020000}"/>
    <cellStyle name="Comma 18 2" xfId="650" xr:uid="{00000000-0005-0000-0000-000087020000}"/>
    <cellStyle name="Comma 19" xfId="651" xr:uid="{00000000-0005-0000-0000-000088020000}"/>
    <cellStyle name="Comma 19 2" xfId="652" xr:uid="{00000000-0005-0000-0000-000089020000}"/>
    <cellStyle name="Comma 19 3" xfId="653" xr:uid="{00000000-0005-0000-0000-00008A020000}"/>
    <cellStyle name="Comma 2" xfId="654" xr:uid="{00000000-0005-0000-0000-00008B020000}"/>
    <cellStyle name="Comma 2 2" xfId="655" xr:uid="{00000000-0005-0000-0000-00008C020000}"/>
    <cellStyle name="Comma 2 2 2" xfId="656" xr:uid="{00000000-0005-0000-0000-00008D020000}"/>
    <cellStyle name="Comma 2 2 2 2" xfId="657" xr:uid="{00000000-0005-0000-0000-00008E020000}"/>
    <cellStyle name="Comma 2 2 2 3" xfId="658" xr:uid="{00000000-0005-0000-0000-00008F020000}"/>
    <cellStyle name="Comma 2 2 3" xfId="659" xr:uid="{00000000-0005-0000-0000-000090020000}"/>
    <cellStyle name="Comma 2 2 4" xfId="660" xr:uid="{00000000-0005-0000-0000-000091020000}"/>
    <cellStyle name="Comma 2 3" xfId="661" xr:uid="{00000000-0005-0000-0000-000092020000}"/>
    <cellStyle name="Comma 2 3 2" xfId="662" xr:uid="{00000000-0005-0000-0000-000093020000}"/>
    <cellStyle name="Comma 2 3 2 2" xfId="663" xr:uid="{00000000-0005-0000-0000-000094020000}"/>
    <cellStyle name="Comma 2 3 3" xfId="664" xr:uid="{00000000-0005-0000-0000-000095020000}"/>
    <cellStyle name="Comma 2 3 4" xfId="665" xr:uid="{00000000-0005-0000-0000-000096020000}"/>
    <cellStyle name="Comma 2 3 5" xfId="666" xr:uid="{00000000-0005-0000-0000-000097020000}"/>
    <cellStyle name="Comma 2 3 6" xfId="667" xr:uid="{00000000-0005-0000-0000-000098020000}"/>
    <cellStyle name="Comma 2 4" xfId="668" xr:uid="{00000000-0005-0000-0000-000099020000}"/>
    <cellStyle name="Comma 2 4 2" xfId="669" xr:uid="{00000000-0005-0000-0000-00009A020000}"/>
    <cellStyle name="Comma 2 4 2 2" xfId="670" xr:uid="{00000000-0005-0000-0000-00009B020000}"/>
    <cellStyle name="Comma 2 4 3" xfId="671" xr:uid="{00000000-0005-0000-0000-00009C020000}"/>
    <cellStyle name="Comma 2 4 4" xfId="672" xr:uid="{00000000-0005-0000-0000-00009D020000}"/>
    <cellStyle name="Comma 2 4 5" xfId="673" xr:uid="{00000000-0005-0000-0000-00009E020000}"/>
    <cellStyle name="Comma 2 5" xfId="674" xr:uid="{00000000-0005-0000-0000-00009F020000}"/>
    <cellStyle name="Comma 2 5 2" xfId="675" xr:uid="{00000000-0005-0000-0000-0000A0020000}"/>
    <cellStyle name="Comma 2 5 2 2" xfId="676" xr:uid="{00000000-0005-0000-0000-0000A1020000}"/>
    <cellStyle name="Comma 2 5 3" xfId="677" xr:uid="{00000000-0005-0000-0000-0000A2020000}"/>
    <cellStyle name="Comma 2 5 4" xfId="678" xr:uid="{00000000-0005-0000-0000-0000A3020000}"/>
    <cellStyle name="Comma 2 6" xfId="679" xr:uid="{00000000-0005-0000-0000-0000A4020000}"/>
    <cellStyle name="Comma 2 6 2" xfId="680" xr:uid="{00000000-0005-0000-0000-0000A5020000}"/>
    <cellStyle name="Comma 2 6 3" xfId="681" xr:uid="{00000000-0005-0000-0000-0000A6020000}"/>
    <cellStyle name="Comma 2 7" xfId="682" xr:uid="{00000000-0005-0000-0000-0000A7020000}"/>
    <cellStyle name="Comma 2_1_FS10_10.1_เงินให้กู้ยืมและเงินให้กู้ยืม_Q254_2" xfId="683" xr:uid="{00000000-0005-0000-0000-0000A8020000}"/>
    <cellStyle name="Comma 20" xfId="684" xr:uid="{00000000-0005-0000-0000-0000A9020000}"/>
    <cellStyle name="Comma 20 2" xfId="685" xr:uid="{00000000-0005-0000-0000-0000AA020000}"/>
    <cellStyle name="Comma 20 3" xfId="686" xr:uid="{00000000-0005-0000-0000-0000AB020000}"/>
    <cellStyle name="Comma 21" xfId="687" xr:uid="{00000000-0005-0000-0000-0000AC020000}"/>
    <cellStyle name="Comma 21 2" xfId="688" xr:uid="{00000000-0005-0000-0000-0000AD020000}"/>
    <cellStyle name="Comma 21 3" xfId="689" xr:uid="{00000000-0005-0000-0000-0000AE020000}"/>
    <cellStyle name="Comma 22" xfId="690" xr:uid="{00000000-0005-0000-0000-0000AF020000}"/>
    <cellStyle name="Comma 22 2" xfId="691" xr:uid="{00000000-0005-0000-0000-0000B0020000}"/>
    <cellStyle name="Comma 22 3" xfId="692" xr:uid="{00000000-0005-0000-0000-0000B1020000}"/>
    <cellStyle name="Comma 23" xfId="693" xr:uid="{00000000-0005-0000-0000-0000B2020000}"/>
    <cellStyle name="Comma 23 2" xfId="694" xr:uid="{00000000-0005-0000-0000-0000B3020000}"/>
    <cellStyle name="Comma 23 3" xfId="695" xr:uid="{00000000-0005-0000-0000-0000B4020000}"/>
    <cellStyle name="Comma 24" xfId="696" xr:uid="{00000000-0005-0000-0000-0000B5020000}"/>
    <cellStyle name="Comma 24 2" xfId="697" xr:uid="{00000000-0005-0000-0000-0000B6020000}"/>
    <cellStyle name="Comma 24 3" xfId="698" xr:uid="{00000000-0005-0000-0000-0000B7020000}"/>
    <cellStyle name="Comma 25" xfId="699" xr:uid="{00000000-0005-0000-0000-0000B8020000}"/>
    <cellStyle name="Comma 25 2" xfId="700" xr:uid="{00000000-0005-0000-0000-0000B9020000}"/>
    <cellStyle name="Comma 25 3" xfId="701" xr:uid="{00000000-0005-0000-0000-0000BA020000}"/>
    <cellStyle name="Comma 26" xfId="702" xr:uid="{00000000-0005-0000-0000-0000BB020000}"/>
    <cellStyle name="Comma 26 2" xfId="703" xr:uid="{00000000-0005-0000-0000-0000BC020000}"/>
    <cellStyle name="Comma 26 3" xfId="704" xr:uid="{00000000-0005-0000-0000-0000BD020000}"/>
    <cellStyle name="Comma 27" xfId="705" xr:uid="{00000000-0005-0000-0000-0000BE020000}"/>
    <cellStyle name="Comma 27 2" xfId="706" xr:uid="{00000000-0005-0000-0000-0000BF020000}"/>
    <cellStyle name="Comma 27 3" xfId="707" xr:uid="{00000000-0005-0000-0000-0000C0020000}"/>
    <cellStyle name="Comma 28" xfId="708" xr:uid="{00000000-0005-0000-0000-0000C1020000}"/>
    <cellStyle name="Comma 28 2" xfId="709" xr:uid="{00000000-0005-0000-0000-0000C2020000}"/>
    <cellStyle name="Comma 29" xfId="710" xr:uid="{00000000-0005-0000-0000-0000C3020000}"/>
    <cellStyle name="Comma 29 2" xfId="711" xr:uid="{00000000-0005-0000-0000-0000C4020000}"/>
    <cellStyle name="Comma 3" xfId="712" xr:uid="{00000000-0005-0000-0000-0000C5020000}"/>
    <cellStyle name="Comma 3 2" xfId="713" xr:uid="{00000000-0005-0000-0000-0000C6020000}"/>
    <cellStyle name="Comma 3 2 2" xfId="714" xr:uid="{00000000-0005-0000-0000-0000C7020000}"/>
    <cellStyle name="Comma 3 2 2 2" xfId="715" xr:uid="{00000000-0005-0000-0000-0000C8020000}"/>
    <cellStyle name="Comma 3 2 3" xfId="716" xr:uid="{00000000-0005-0000-0000-0000C9020000}"/>
    <cellStyle name="Comma 3 2 4" xfId="717" xr:uid="{00000000-0005-0000-0000-0000CA020000}"/>
    <cellStyle name="Comma 3 2 4 2" xfId="718" xr:uid="{00000000-0005-0000-0000-0000CB020000}"/>
    <cellStyle name="Comma 3 2 5" xfId="719" xr:uid="{00000000-0005-0000-0000-0000CC020000}"/>
    <cellStyle name="Comma 3 2 6" xfId="720" xr:uid="{00000000-0005-0000-0000-0000CD020000}"/>
    <cellStyle name="Comma 3 2 7" xfId="721" xr:uid="{00000000-0005-0000-0000-0000CE020000}"/>
    <cellStyle name="Comma 3 3" xfId="722" xr:uid="{00000000-0005-0000-0000-0000CF020000}"/>
    <cellStyle name="Comma 3 3 2" xfId="723" xr:uid="{00000000-0005-0000-0000-0000D0020000}"/>
    <cellStyle name="Comma 3 3 3" xfId="724" xr:uid="{00000000-0005-0000-0000-0000D1020000}"/>
    <cellStyle name="Comma 3 4" xfId="725" xr:uid="{00000000-0005-0000-0000-0000D2020000}"/>
    <cellStyle name="Comma 3 4 2" xfId="726" xr:uid="{00000000-0005-0000-0000-0000D3020000}"/>
    <cellStyle name="Comma 3 5" xfId="727" xr:uid="{00000000-0005-0000-0000-0000D4020000}"/>
    <cellStyle name="Comma 3 6" xfId="728" xr:uid="{00000000-0005-0000-0000-0000D5020000}"/>
    <cellStyle name="Comma 3 7" xfId="729" xr:uid="{00000000-0005-0000-0000-0000D6020000}"/>
    <cellStyle name="Comma 3 7 2" xfId="730" xr:uid="{00000000-0005-0000-0000-0000D7020000}"/>
    <cellStyle name="Comma 3 8" xfId="731" xr:uid="{00000000-0005-0000-0000-0000D8020000}"/>
    <cellStyle name="Comma 3_1_FS10B_Q154" xfId="732" xr:uid="{00000000-0005-0000-0000-0000D9020000}"/>
    <cellStyle name="Comma 30" xfId="733" xr:uid="{00000000-0005-0000-0000-0000DA020000}"/>
    <cellStyle name="Comma 30 2" xfId="734" xr:uid="{00000000-0005-0000-0000-0000DB020000}"/>
    <cellStyle name="Comma 31" xfId="735" xr:uid="{00000000-0005-0000-0000-0000DC020000}"/>
    <cellStyle name="Comma 31 2" xfId="736" xr:uid="{00000000-0005-0000-0000-0000DD020000}"/>
    <cellStyle name="Comma 32" xfId="737" xr:uid="{00000000-0005-0000-0000-0000DE020000}"/>
    <cellStyle name="Comma 32 2" xfId="738" xr:uid="{00000000-0005-0000-0000-0000DF020000}"/>
    <cellStyle name="Comma 33" xfId="739" xr:uid="{00000000-0005-0000-0000-0000E0020000}"/>
    <cellStyle name="Comma 33 2" xfId="740" xr:uid="{00000000-0005-0000-0000-0000E1020000}"/>
    <cellStyle name="Comma 33 3" xfId="741" xr:uid="{00000000-0005-0000-0000-0000E2020000}"/>
    <cellStyle name="Comma 34" xfId="742" xr:uid="{00000000-0005-0000-0000-0000E3020000}"/>
    <cellStyle name="Comma 35" xfId="743" xr:uid="{00000000-0005-0000-0000-0000E4020000}"/>
    <cellStyle name="Comma 36" xfId="744" xr:uid="{00000000-0005-0000-0000-0000E5020000}"/>
    <cellStyle name="Comma 37" xfId="745" xr:uid="{00000000-0005-0000-0000-0000E6020000}"/>
    <cellStyle name="Comma 38" xfId="746" xr:uid="{00000000-0005-0000-0000-0000E7020000}"/>
    <cellStyle name="Comma 38 2" xfId="747" xr:uid="{00000000-0005-0000-0000-0000E8020000}"/>
    <cellStyle name="Comma 39" xfId="748" xr:uid="{00000000-0005-0000-0000-0000E9020000}"/>
    <cellStyle name="Comma 39 2" xfId="749" xr:uid="{00000000-0005-0000-0000-0000EA020000}"/>
    <cellStyle name="Comma 39 2 2" xfId="750" xr:uid="{00000000-0005-0000-0000-0000EB020000}"/>
    <cellStyle name="Comma 39 3" xfId="751" xr:uid="{00000000-0005-0000-0000-0000EC020000}"/>
    <cellStyle name="Comma 4" xfId="752" xr:uid="{00000000-0005-0000-0000-0000ED020000}"/>
    <cellStyle name="Comma 4 2" xfId="753" xr:uid="{00000000-0005-0000-0000-0000EE020000}"/>
    <cellStyle name="Comma 4 2 2" xfId="754" xr:uid="{00000000-0005-0000-0000-0000EF020000}"/>
    <cellStyle name="Comma 4 2 2 2" xfId="755" xr:uid="{00000000-0005-0000-0000-0000F0020000}"/>
    <cellStyle name="Comma 4 2 2 3" xfId="756" xr:uid="{00000000-0005-0000-0000-0000F1020000}"/>
    <cellStyle name="Comma 4 2 3" xfId="757" xr:uid="{00000000-0005-0000-0000-0000F2020000}"/>
    <cellStyle name="Comma 4 2 3 2" xfId="758" xr:uid="{00000000-0005-0000-0000-0000F3020000}"/>
    <cellStyle name="Comma 4 2 4" xfId="759" xr:uid="{00000000-0005-0000-0000-0000F4020000}"/>
    <cellStyle name="Comma 4 2 4 2" xfId="760" xr:uid="{00000000-0005-0000-0000-0000F5020000}"/>
    <cellStyle name="Comma 4 2 5" xfId="761" xr:uid="{00000000-0005-0000-0000-0000F6020000}"/>
    <cellStyle name="Comma 4 2 5 2" xfId="762" xr:uid="{00000000-0005-0000-0000-0000F7020000}"/>
    <cellStyle name="Comma 4 2 6" xfId="763" xr:uid="{00000000-0005-0000-0000-0000F8020000}"/>
    <cellStyle name="Comma 4 2 6 2" xfId="764" xr:uid="{00000000-0005-0000-0000-0000F9020000}"/>
    <cellStyle name="Comma 4 2 7" xfId="765" xr:uid="{00000000-0005-0000-0000-0000FA020000}"/>
    <cellStyle name="Comma 4 2 8" xfId="766" xr:uid="{00000000-0005-0000-0000-0000FB020000}"/>
    <cellStyle name="Comma 4 2 9" xfId="767" xr:uid="{00000000-0005-0000-0000-0000FC020000}"/>
    <cellStyle name="Comma 4 3" xfId="768" xr:uid="{00000000-0005-0000-0000-0000FD020000}"/>
    <cellStyle name="Comma 4 3 2" xfId="769" xr:uid="{00000000-0005-0000-0000-0000FE020000}"/>
    <cellStyle name="Comma 4 4" xfId="770" xr:uid="{00000000-0005-0000-0000-0000FF020000}"/>
    <cellStyle name="Comma 4 4 2" xfId="771" xr:uid="{00000000-0005-0000-0000-000000030000}"/>
    <cellStyle name="Comma 4 4 3" xfId="772" xr:uid="{00000000-0005-0000-0000-000001030000}"/>
    <cellStyle name="Comma 4 5" xfId="773" xr:uid="{00000000-0005-0000-0000-000002030000}"/>
    <cellStyle name="Comma 4_FS8 (แก้ไข)" xfId="774" xr:uid="{00000000-0005-0000-0000-000003030000}"/>
    <cellStyle name="Comma 40" xfId="775" xr:uid="{00000000-0005-0000-0000-000004030000}"/>
    <cellStyle name="Comma 40 2" xfId="776" xr:uid="{00000000-0005-0000-0000-000005030000}"/>
    <cellStyle name="Comma 41" xfId="777" xr:uid="{00000000-0005-0000-0000-000006030000}"/>
    <cellStyle name="Comma 41 2" xfId="778" xr:uid="{00000000-0005-0000-0000-000007030000}"/>
    <cellStyle name="Comma 42" xfId="779" xr:uid="{00000000-0005-0000-0000-000008030000}"/>
    <cellStyle name="Comma 43" xfId="780" xr:uid="{00000000-0005-0000-0000-000009030000}"/>
    <cellStyle name="Comma 44" xfId="781" xr:uid="{00000000-0005-0000-0000-00000A030000}"/>
    <cellStyle name="Comma 44 2" xfId="782" xr:uid="{00000000-0005-0000-0000-00000B030000}"/>
    <cellStyle name="Comma 45" xfId="783" xr:uid="{00000000-0005-0000-0000-00000C030000}"/>
    <cellStyle name="Comma 46" xfId="784" xr:uid="{00000000-0005-0000-0000-00000D030000}"/>
    <cellStyle name="Comma 47" xfId="785" xr:uid="{00000000-0005-0000-0000-00000E030000}"/>
    <cellStyle name="Comma 48" xfId="786" xr:uid="{00000000-0005-0000-0000-00000F030000}"/>
    <cellStyle name="Comma 49" xfId="2212" xr:uid="{00000000-0005-0000-0000-000010030000}"/>
    <cellStyle name="Comma 5" xfId="787" xr:uid="{00000000-0005-0000-0000-000011030000}"/>
    <cellStyle name="Comma 5 2" xfId="788" xr:uid="{00000000-0005-0000-0000-000012030000}"/>
    <cellStyle name="Comma 5 2 2" xfId="789" xr:uid="{00000000-0005-0000-0000-000013030000}"/>
    <cellStyle name="Comma 5 2 2 2" xfId="790" xr:uid="{00000000-0005-0000-0000-000014030000}"/>
    <cellStyle name="Comma 5 2 3" xfId="791" xr:uid="{00000000-0005-0000-0000-000015030000}"/>
    <cellStyle name="Comma 5 2 4" xfId="792" xr:uid="{00000000-0005-0000-0000-000016030000}"/>
    <cellStyle name="Comma 5 3" xfId="793" xr:uid="{00000000-0005-0000-0000-000017030000}"/>
    <cellStyle name="Comma 5 3 2" xfId="794" xr:uid="{00000000-0005-0000-0000-000018030000}"/>
    <cellStyle name="Comma 5 3 2 2" xfId="795" xr:uid="{00000000-0005-0000-0000-000019030000}"/>
    <cellStyle name="Comma 5 3 3" xfId="796" xr:uid="{00000000-0005-0000-0000-00001A030000}"/>
    <cellStyle name="Comma 5 3 4" xfId="797" xr:uid="{00000000-0005-0000-0000-00001B030000}"/>
    <cellStyle name="Comma 5 4" xfId="798" xr:uid="{00000000-0005-0000-0000-00001C030000}"/>
    <cellStyle name="Comma 5 4 2" xfId="799" xr:uid="{00000000-0005-0000-0000-00001D030000}"/>
    <cellStyle name="Comma 5 5" xfId="800" xr:uid="{00000000-0005-0000-0000-00001E030000}"/>
    <cellStyle name="Comma 5 5 2" xfId="801" xr:uid="{00000000-0005-0000-0000-00001F030000}"/>
    <cellStyle name="Comma 5_1_FS10_10.1_เงินให้กู้ยืมและเงินให้กู้ยืม_Q254_2" xfId="802" xr:uid="{00000000-0005-0000-0000-000020030000}"/>
    <cellStyle name="Comma 6" xfId="803" xr:uid="{00000000-0005-0000-0000-000021030000}"/>
    <cellStyle name="Comma 6 2" xfId="804" xr:uid="{00000000-0005-0000-0000-000022030000}"/>
    <cellStyle name="Comma 6 2 2" xfId="805" xr:uid="{00000000-0005-0000-0000-000023030000}"/>
    <cellStyle name="Comma 6 2 2 2" xfId="806" xr:uid="{00000000-0005-0000-0000-000024030000}"/>
    <cellStyle name="Comma 6 2 3" xfId="807" xr:uid="{00000000-0005-0000-0000-000025030000}"/>
    <cellStyle name="Comma 6 2 4" xfId="808" xr:uid="{00000000-0005-0000-0000-000026030000}"/>
    <cellStyle name="Comma 6 2_เงินลงทุน&amp;เงินกู้-ให้กู้Q354" xfId="809" xr:uid="{00000000-0005-0000-0000-000027030000}"/>
    <cellStyle name="Comma 6 3" xfId="810" xr:uid="{00000000-0005-0000-0000-000028030000}"/>
    <cellStyle name="Comma 6 3 2" xfId="811" xr:uid="{00000000-0005-0000-0000-000029030000}"/>
    <cellStyle name="Comma 6 4" xfId="812" xr:uid="{00000000-0005-0000-0000-00002A030000}"/>
    <cellStyle name="Comma 6 4 2" xfId="813" xr:uid="{00000000-0005-0000-0000-00002B030000}"/>
    <cellStyle name="Comma 6_1_FS10B_Q154" xfId="814" xr:uid="{00000000-0005-0000-0000-00002C030000}"/>
    <cellStyle name="Comma 7" xfId="815" xr:uid="{00000000-0005-0000-0000-00002D030000}"/>
    <cellStyle name="Comma 7 2" xfId="816" xr:uid="{00000000-0005-0000-0000-00002E030000}"/>
    <cellStyle name="Comma 7 2 2" xfId="817" xr:uid="{00000000-0005-0000-0000-00002F030000}"/>
    <cellStyle name="Comma 7 3" xfId="818" xr:uid="{00000000-0005-0000-0000-000030030000}"/>
    <cellStyle name="Comma 7 3 2" xfId="819" xr:uid="{00000000-0005-0000-0000-000031030000}"/>
    <cellStyle name="Comma 7 4" xfId="820" xr:uid="{00000000-0005-0000-0000-000032030000}"/>
    <cellStyle name="Comma 8" xfId="821" xr:uid="{00000000-0005-0000-0000-000033030000}"/>
    <cellStyle name="Comma 8 2" xfId="822" xr:uid="{00000000-0005-0000-0000-000034030000}"/>
    <cellStyle name="Comma 8 2 2" xfId="823" xr:uid="{00000000-0005-0000-0000-000035030000}"/>
    <cellStyle name="Comma 8 2 2 2" xfId="824" xr:uid="{00000000-0005-0000-0000-000036030000}"/>
    <cellStyle name="Comma 8 2 3" xfId="825" xr:uid="{00000000-0005-0000-0000-000037030000}"/>
    <cellStyle name="Comma 8 2 4" xfId="826" xr:uid="{00000000-0005-0000-0000-000038030000}"/>
    <cellStyle name="Comma 8 3" xfId="827" xr:uid="{00000000-0005-0000-0000-000039030000}"/>
    <cellStyle name="Comma 8 3 2" xfId="828" xr:uid="{00000000-0005-0000-0000-00003A030000}"/>
    <cellStyle name="Comma 8 4" xfId="829" xr:uid="{00000000-0005-0000-0000-00003B030000}"/>
    <cellStyle name="Comma 8 4 2" xfId="830" xr:uid="{00000000-0005-0000-0000-00003C030000}"/>
    <cellStyle name="Comma 8 5" xfId="831" xr:uid="{00000000-0005-0000-0000-00003D030000}"/>
    <cellStyle name="Comma 8 6" xfId="832" xr:uid="{00000000-0005-0000-0000-00003E030000}"/>
    <cellStyle name="Comma 8 7" xfId="833" xr:uid="{00000000-0005-0000-0000-00003F030000}"/>
    <cellStyle name="Comma 9" xfId="834" xr:uid="{00000000-0005-0000-0000-000040030000}"/>
    <cellStyle name="Comma 9 2" xfId="835" xr:uid="{00000000-0005-0000-0000-000041030000}"/>
    <cellStyle name="Comma 9 2 2" xfId="836" xr:uid="{00000000-0005-0000-0000-000042030000}"/>
    <cellStyle name="Comma 9 2 3" xfId="837" xr:uid="{00000000-0005-0000-0000-000043030000}"/>
    <cellStyle name="Comma 9 3" xfId="838" xr:uid="{00000000-0005-0000-0000-000044030000}"/>
    <cellStyle name="Comma 9 4" xfId="839" xr:uid="{00000000-0005-0000-0000-000045030000}"/>
    <cellStyle name="Comma 9 5" xfId="840" xr:uid="{00000000-0005-0000-0000-000046030000}"/>
    <cellStyle name="Comma 9 6" xfId="841" xr:uid="{00000000-0005-0000-0000-000047030000}"/>
    <cellStyle name="comma zerodec" xfId="842" xr:uid="{00000000-0005-0000-0000-000048030000}"/>
    <cellStyle name="comma zerodec 10" xfId="843" xr:uid="{00000000-0005-0000-0000-000049030000}"/>
    <cellStyle name="comma zerodec 11" xfId="844" xr:uid="{00000000-0005-0000-0000-00004A030000}"/>
    <cellStyle name="comma zerodec 12" xfId="845" xr:uid="{00000000-0005-0000-0000-00004B030000}"/>
    <cellStyle name="comma zerodec 13" xfId="846" xr:uid="{00000000-0005-0000-0000-00004C030000}"/>
    <cellStyle name="comma zerodec 14" xfId="847" xr:uid="{00000000-0005-0000-0000-00004D030000}"/>
    <cellStyle name="comma zerodec 15" xfId="848" xr:uid="{00000000-0005-0000-0000-00004E030000}"/>
    <cellStyle name="comma zerodec 16" xfId="849" xr:uid="{00000000-0005-0000-0000-00004F030000}"/>
    <cellStyle name="comma zerodec 17" xfId="850" xr:uid="{00000000-0005-0000-0000-000050030000}"/>
    <cellStyle name="comma zerodec 18" xfId="851" xr:uid="{00000000-0005-0000-0000-000051030000}"/>
    <cellStyle name="comma zerodec 19" xfId="852" xr:uid="{00000000-0005-0000-0000-000052030000}"/>
    <cellStyle name="comma zerodec 2" xfId="853" xr:uid="{00000000-0005-0000-0000-000053030000}"/>
    <cellStyle name="comma zerodec 2 2" xfId="854" xr:uid="{00000000-0005-0000-0000-000054030000}"/>
    <cellStyle name="comma zerodec 2 3" xfId="855" xr:uid="{00000000-0005-0000-0000-000055030000}"/>
    <cellStyle name="comma zerodec 20" xfId="856" xr:uid="{00000000-0005-0000-0000-000056030000}"/>
    <cellStyle name="comma zerodec 3" xfId="857" xr:uid="{00000000-0005-0000-0000-000057030000}"/>
    <cellStyle name="comma zerodec 4" xfId="858" xr:uid="{00000000-0005-0000-0000-000058030000}"/>
    <cellStyle name="comma zerodec 5" xfId="859" xr:uid="{00000000-0005-0000-0000-000059030000}"/>
    <cellStyle name="comma zerodec 6" xfId="860" xr:uid="{00000000-0005-0000-0000-00005A030000}"/>
    <cellStyle name="comma zerodec 7" xfId="861" xr:uid="{00000000-0005-0000-0000-00005B030000}"/>
    <cellStyle name="comma zerodec 8" xfId="862" xr:uid="{00000000-0005-0000-0000-00005C030000}"/>
    <cellStyle name="comma zerodec 9" xfId="863" xr:uid="{00000000-0005-0000-0000-00005D030000}"/>
    <cellStyle name="comma zerodec_1_FS10_10.1_เงินให้กู้ยืมและเงินให้กู้ยืม_Q254_2" xfId="864" xr:uid="{00000000-0005-0000-0000-00005E030000}"/>
    <cellStyle name="Comma0" xfId="865" xr:uid="{00000000-0005-0000-0000-00005F030000}"/>
    <cellStyle name="Comma0 2" xfId="866" xr:uid="{00000000-0005-0000-0000-000060030000}"/>
    <cellStyle name="Comma0 3" xfId="867" xr:uid="{00000000-0005-0000-0000-000061030000}"/>
    <cellStyle name="Currency 2" xfId="868" xr:uid="{00000000-0005-0000-0000-000062030000}"/>
    <cellStyle name="Currency 2 2" xfId="869" xr:uid="{00000000-0005-0000-0000-000063030000}"/>
    <cellStyle name="Currency 3" xfId="870" xr:uid="{00000000-0005-0000-0000-000064030000}"/>
    <cellStyle name="Currency0" xfId="871" xr:uid="{00000000-0005-0000-0000-000065030000}"/>
    <cellStyle name="Currency0 2" xfId="872" xr:uid="{00000000-0005-0000-0000-000066030000}"/>
    <cellStyle name="Currency0 3" xfId="873" xr:uid="{00000000-0005-0000-0000-000067030000}"/>
    <cellStyle name="Currency1" xfId="874" xr:uid="{00000000-0005-0000-0000-000068030000}"/>
    <cellStyle name="Currency1 10" xfId="875" xr:uid="{00000000-0005-0000-0000-000069030000}"/>
    <cellStyle name="Currency1 11" xfId="876" xr:uid="{00000000-0005-0000-0000-00006A030000}"/>
    <cellStyle name="Currency1 12" xfId="877" xr:uid="{00000000-0005-0000-0000-00006B030000}"/>
    <cellStyle name="Currency1 13" xfId="878" xr:uid="{00000000-0005-0000-0000-00006C030000}"/>
    <cellStyle name="Currency1 14" xfId="879" xr:uid="{00000000-0005-0000-0000-00006D030000}"/>
    <cellStyle name="Currency1 15" xfId="880" xr:uid="{00000000-0005-0000-0000-00006E030000}"/>
    <cellStyle name="Currency1 16" xfId="881" xr:uid="{00000000-0005-0000-0000-00006F030000}"/>
    <cellStyle name="Currency1 17" xfId="882" xr:uid="{00000000-0005-0000-0000-000070030000}"/>
    <cellStyle name="Currency1 18" xfId="883" xr:uid="{00000000-0005-0000-0000-000071030000}"/>
    <cellStyle name="Currency1 19" xfId="884" xr:uid="{00000000-0005-0000-0000-000072030000}"/>
    <cellStyle name="Currency1 2" xfId="885" xr:uid="{00000000-0005-0000-0000-000073030000}"/>
    <cellStyle name="Currency1 2 2" xfId="886" xr:uid="{00000000-0005-0000-0000-000074030000}"/>
    <cellStyle name="Currency1 2 3" xfId="887" xr:uid="{00000000-0005-0000-0000-000075030000}"/>
    <cellStyle name="Currency1 20" xfId="888" xr:uid="{00000000-0005-0000-0000-000076030000}"/>
    <cellStyle name="Currency1 3" xfId="889" xr:uid="{00000000-0005-0000-0000-000077030000}"/>
    <cellStyle name="Currency1 4" xfId="890" xr:uid="{00000000-0005-0000-0000-000078030000}"/>
    <cellStyle name="Currency1 5" xfId="891" xr:uid="{00000000-0005-0000-0000-000079030000}"/>
    <cellStyle name="Currency1 6" xfId="892" xr:uid="{00000000-0005-0000-0000-00007A030000}"/>
    <cellStyle name="Currency1 7" xfId="893" xr:uid="{00000000-0005-0000-0000-00007B030000}"/>
    <cellStyle name="Currency1 8" xfId="894" xr:uid="{00000000-0005-0000-0000-00007C030000}"/>
    <cellStyle name="Currency1 9" xfId="895" xr:uid="{00000000-0005-0000-0000-00007D030000}"/>
    <cellStyle name="Currency1_1_FS10_10.1_เงินให้กู้ยืมและเงินให้กู้ยืม_Q254_2" xfId="896" xr:uid="{00000000-0005-0000-0000-00007E030000}"/>
    <cellStyle name="Date" xfId="897" xr:uid="{00000000-0005-0000-0000-00007F030000}"/>
    <cellStyle name="Date 2" xfId="898" xr:uid="{00000000-0005-0000-0000-000080030000}"/>
    <cellStyle name="Date 3" xfId="899" xr:uid="{00000000-0005-0000-0000-000081030000}"/>
    <cellStyle name="Dollar (zero dec)" xfId="900" xr:uid="{00000000-0005-0000-0000-000082030000}"/>
    <cellStyle name="Dollar (zero dec) 10" xfId="901" xr:uid="{00000000-0005-0000-0000-000083030000}"/>
    <cellStyle name="Dollar (zero dec) 11" xfId="902" xr:uid="{00000000-0005-0000-0000-000084030000}"/>
    <cellStyle name="Dollar (zero dec) 12" xfId="903" xr:uid="{00000000-0005-0000-0000-000085030000}"/>
    <cellStyle name="Dollar (zero dec) 13" xfId="904" xr:uid="{00000000-0005-0000-0000-000086030000}"/>
    <cellStyle name="Dollar (zero dec) 14" xfId="905" xr:uid="{00000000-0005-0000-0000-000087030000}"/>
    <cellStyle name="Dollar (zero dec) 15" xfId="906" xr:uid="{00000000-0005-0000-0000-000088030000}"/>
    <cellStyle name="Dollar (zero dec) 16" xfId="907" xr:uid="{00000000-0005-0000-0000-000089030000}"/>
    <cellStyle name="Dollar (zero dec) 17" xfId="908" xr:uid="{00000000-0005-0000-0000-00008A030000}"/>
    <cellStyle name="Dollar (zero dec) 18" xfId="909" xr:uid="{00000000-0005-0000-0000-00008B030000}"/>
    <cellStyle name="Dollar (zero dec) 19" xfId="910" xr:uid="{00000000-0005-0000-0000-00008C030000}"/>
    <cellStyle name="Dollar (zero dec) 2" xfId="911" xr:uid="{00000000-0005-0000-0000-00008D030000}"/>
    <cellStyle name="Dollar (zero dec) 2 2" xfId="912" xr:uid="{00000000-0005-0000-0000-00008E030000}"/>
    <cellStyle name="Dollar (zero dec) 2 3" xfId="913" xr:uid="{00000000-0005-0000-0000-00008F030000}"/>
    <cellStyle name="Dollar (zero dec) 20" xfId="914" xr:uid="{00000000-0005-0000-0000-000090030000}"/>
    <cellStyle name="Dollar (zero dec) 3" xfId="915" xr:uid="{00000000-0005-0000-0000-000091030000}"/>
    <cellStyle name="Dollar (zero dec) 4" xfId="916" xr:uid="{00000000-0005-0000-0000-000092030000}"/>
    <cellStyle name="Dollar (zero dec) 5" xfId="917" xr:uid="{00000000-0005-0000-0000-000093030000}"/>
    <cellStyle name="Dollar (zero dec) 6" xfId="918" xr:uid="{00000000-0005-0000-0000-000094030000}"/>
    <cellStyle name="Dollar (zero dec) 7" xfId="919" xr:uid="{00000000-0005-0000-0000-000095030000}"/>
    <cellStyle name="Dollar (zero dec) 8" xfId="920" xr:uid="{00000000-0005-0000-0000-000096030000}"/>
    <cellStyle name="Dollar (zero dec) 9" xfId="921" xr:uid="{00000000-0005-0000-0000-000097030000}"/>
    <cellStyle name="Dollar (zero dec)_1_FS10_10.1_เงินให้กู้ยืมและเงินให้กู้ยืม_Q254_2" xfId="922" xr:uid="{00000000-0005-0000-0000-000098030000}"/>
    <cellStyle name="er Staff (1)_pldt_2_pldt" xfId="923" xr:uid="{00000000-0005-0000-0000-000099030000}"/>
    <cellStyle name="Excel Built-in Normal" xfId="924" xr:uid="{00000000-0005-0000-0000-00009A030000}"/>
    <cellStyle name="Excel Built-in Normal 2" xfId="925" xr:uid="{00000000-0005-0000-0000-00009B030000}"/>
    <cellStyle name="Explanatory Text 2" xfId="926" xr:uid="{00000000-0005-0000-0000-00009C030000}"/>
    <cellStyle name="Explanatory Text 2 2" xfId="927" xr:uid="{00000000-0005-0000-0000-00009D030000}"/>
    <cellStyle name="Explanatory Text 3" xfId="928" xr:uid="{00000000-0005-0000-0000-00009E030000}"/>
    <cellStyle name="Explanatory Text 4" xfId="929" xr:uid="{00000000-0005-0000-0000-00009F030000}"/>
    <cellStyle name="Explanatory Text 5" xfId="930" xr:uid="{00000000-0005-0000-0000-0000A0030000}"/>
    <cellStyle name="F2" xfId="931" xr:uid="{00000000-0005-0000-0000-0000A1030000}"/>
    <cellStyle name="Fixed" xfId="932" xr:uid="{00000000-0005-0000-0000-0000A2030000}"/>
    <cellStyle name="Fixed 2" xfId="933" xr:uid="{00000000-0005-0000-0000-0000A3030000}"/>
    <cellStyle name="Fixed 3" xfId="934" xr:uid="{00000000-0005-0000-0000-0000A4030000}"/>
    <cellStyle name="Format Number Column" xfId="935" xr:uid="{00000000-0005-0000-0000-0000A5030000}"/>
    <cellStyle name="Format Number Column 2" xfId="936" xr:uid="{00000000-0005-0000-0000-0000A6030000}"/>
    <cellStyle name="Format Number Column 3" xfId="937" xr:uid="{00000000-0005-0000-0000-0000A7030000}"/>
    <cellStyle name="Frame Relay Template" xfId="938" xr:uid="{00000000-0005-0000-0000-0000A8030000}"/>
    <cellStyle name="Frame Relay Template 2" xfId="939" xr:uid="{00000000-0005-0000-0000-0000A9030000}"/>
    <cellStyle name="Frame Relay Template 3" xfId="940" xr:uid="{00000000-0005-0000-0000-0000AA030000}"/>
    <cellStyle name="Good 2" xfId="941" xr:uid="{00000000-0005-0000-0000-0000AB030000}"/>
    <cellStyle name="Good 2 2" xfId="942" xr:uid="{00000000-0005-0000-0000-0000AC030000}"/>
    <cellStyle name="Good 3" xfId="943" xr:uid="{00000000-0005-0000-0000-0000AD030000}"/>
    <cellStyle name="Good 4" xfId="944" xr:uid="{00000000-0005-0000-0000-0000AE030000}"/>
    <cellStyle name="Good 5" xfId="945" xr:uid="{00000000-0005-0000-0000-0000AF030000}"/>
    <cellStyle name="Grey" xfId="946" xr:uid="{00000000-0005-0000-0000-0000B0030000}"/>
    <cellStyle name="Grey 2" xfId="947" xr:uid="{00000000-0005-0000-0000-0000B1030000}"/>
    <cellStyle name="Grey 2 2" xfId="948" xr:uid="{00000000-0005-0000-0000-0000B2030000}"/>
    <cellStyle name="Grey 3" xfId="949" xr:uid="{00000000-0005-0000-0000-0000B3030000}"/>
    <cellStyle name="Header1" xfId="950" xr:uid="{00000000-0005-0000-0000-0000B4030000}"/>
    <cellStyle name="Header1 2" xfId="951" xr:uid="{00000000-0005-0000-0000-0000B5030000}"/>
    <cellStyle name="Header1 3" xfId="952" xr:uid="{00000000-0005-0000-0000-0000B6030000}"/>
    <cellStyle name="Header2" xfId="953" xr:uid="{00000000-0005-0000-0000-0000B7030000}"/>
    <cellStyle name="Header2 2" xfId="954" xr:uid="{00000000-0005-0000-0000-0000B8030000}"/>
    <cellStyle name="Header2 3" xfId="955" xr:uid="{00000000-0005-0000-0000-0000B9030000}"/>
    <cellStyle name="Heading 1 2" xfId="956" xr:uid="{00000000-0005-0000-0000-0000BA030000}"/>
    <cellStyle name="Heading 1 2 2" xfId="957" xr:uid="{00000000-0005-0000-0000-0000BB030000}"/>
    <cellStyle name="Heading 1 3" xfId="958" xr:uid="{00000000-0005-0000-0000-0000BC030000}"/>
    <cellStyle name="Heading 1 4" xfId="959" xr:uid="{00000000-0005-0000-0000-0000BD030000}"/>
    <cellStyle name="Heading 1 5" xfId="960" xr:uid="{00000000-0005-0000-0000-0000BE030000}"/>
    <cellStyle name="Heading 2 2" xfId="961" xr:uid="{00000000-0005-0000-0000-0000BF030000}"/>
    <cellStyle name="Heading 2 2 2" xfId="962" xr:uid="{00000000-0005-0000-0000-0000C0030000}"/>
    <cellStyle name="Heading 2 3" xfId="963" xr:uid="{00000000-0005-0000-0000-0000C1030000}"/>
    <cellStyle name="Heading 2 4" xfId="964" xr:uid="{00000000-0005-0000-0000-0000C2030000}"/>
    <cellStyle name="Heading 2 5" xfId="965" xr:uid="{00000000-0005-0000-0000-0000C3030000}"/>
    <cellStyle name="Heading 3 2" xfId="966" xr:uid="{00000000-0005-0000-0000-0000C4030000}"/>
    <cellStyle name="Heading 3 2 2" xfId="967" xr:uid="{00000000-0005-0000-0000-0000C5030000}"/>
    <cellStyle name="Heading 3 3" xfId="968" xr:uid="{00000000-0005-0000-0000-0000C6030000}"/>
    <cellStyle name="Heading 3 4" xfId="969" xr:uid="{00000000-0005-0000-0000-0000C7030000}"/>
    <cellStyle name="Heading 3 5" xfId="970" xr:uid="{00000000-0005-0000-0000-0000C8030000}"/>
    <cellStyle name="Heading 4 2" xfId="971" xr:uid="{00000000-0005-0000-0000-0000C9030000}"/>
    <cellStyle name="Heading 4 2 2" xfId="972" xr:uid="{00000000-0005-0000-0000-0000CA030000}"/>
    <cellStyle name="Heading 4 3" xfId="973" xr:uid="{00000000-0005-0000-0000-0000CB030000}"/>
    <cellStyle name="Heading 4 4" xfId="974" xr:uid="{00000000-0005-0000-0000-0000CC030000}"/>
    <cellStyle name="Heading 4 5" xfId="975" xr:uid="{00000000-0005-0000-0000-0000CD030000}"/>
    <cellStyle name="Hyperlink 2" xfId="976" xr:uid="{00000000-0005-0000-0000-0000CE030000}"/>
    <cellStyle name="Hyperlink 3" xfId="977" xr:uid="{00000000-0005-0000-0000-0000CF030000}"/>
    <cellStyle name="Input [yellow]" xfId="978" xr:uid="{00000000-0005-0000-0000-0000D0030000}"/>
    <cellStyle name="Input [yellow] 2" xfId="979" xr:uid="{00000000-0005-0000-0000-0000D1030000}"/>
    <cellStyle name="Input [yellow] 2 2" xfId="980" xr:uid="{00000000-0005-0000-0000-0000D2030000}"/>
    <cellStyle name="Input [yellow] 3" xfId="981" xr:uid="{00000000-0005-0000-0000-0000D3030000}"/>
    <cellStyle name="Input 10" xfId="982" xr:uid="{00000000-0005-0000-0000-0000D4030000}"/>
    <cellStyle name="Input 11" xfId="983" xr:uid="{00000000-0005-0000-0000-0000D5030000}"/>
    <cellStyle name="Input 12" xfId="984" xr:uid="{00000000-0005-0000-0000-0000D6030000}"/>
    <cellStyle name="Input 13" xfId="985" xr:uid="{00000000-0005-0000-0000-0000D7030000}"/>
    <cellStyle name="Input 14" xfId="986" xr:uid="{00000000-0005-0000-0000-0000D8030000}"/>
    <cellStyle name="Input 2" xfId="987" xr:uid="{00000000-0005-0000-0000-0000D9030000}"/>
    <cellStyle name="Input 2 2" xfId="988" xr:uid="{00000000-0005-0000-0000-0000DA030000}"/>
    <cellStyle name="Input 3" xfId="989" xr:uid="{00000000-0005-0000-0000-0000DB030000}"/>
    <cellStyle name="Input 4" xfId="990" xr:uid="{00000000-0005-0000-0000-0000DC030000}"/>
    <cellStyle name="Input 5" xfId="991" xr:uid="{00000000-0005-0000-0000-0000DD030000}"/>
    <cellStyle name="Input 6" xfId="992" xr:uid="{00000000-0005-0000-0000-0000DE030000}"/>
    <cellStyle name="Input 7" xfId="993" xr:uid="{00000000-0005-0000-0000-0000DF030000}"/>
    <cellStyle name="Input 8" xfId="994" xr:uid="{00000000-0005-0000-0000-0000E0030000}"/>
    <cellStyle name="Input 9" xfId="995" xr:uid="{00000000-0005-0000-0000-0000E1030000}"/>
    <cellStyle name="Item" xfId="996" xr:uid="{00000000-0005-0000-0000-0000E2030000}"/>
    <cellStyle name="Item 2" xfId="997" xr:uid="{00000000-0005-0000-0000-0000E3030000}"/>
    <cellStyle name="JJJ" xfId="998" xr:uid="{00000000-0005-0000-0000-0000E4030000}"/>
    <cellStyle name="JJJ 10" xfId="999" xr:uid="{00000000-0005-0000-0000-0000E5030000}"/>
    <cellStyle name="JJJ 11" xfId="1000" xr:uid="{00000000-0005-0000-0000-0000E6030000}"/>
    <cellStyle name="JJJ 12" xfId="1001" xr:uid="{00000000-0005-0000-0000-0000E7030000}"/>
    <cellStyle name="JJJ 13" xfId="1002" xr:uid="{00000000-0005-0000-0000-0000E8030000}"/>
    <cellStyle name="JJJ 14" xfId="1003" xr:uid="{00000000-0005-0000-0000-0000E9030000}"/>
    <cellStyle name="JJJ 15" xfId="1004" xr:uid="{00000000-0005-0000-0000-0000EA030000}"/>
    <cellStyle name="JJJ 16" xfId="1005" xr:uid="{00000000-0005-0000-0000-0000EB030000}"/>
    <cellStyle name="JJJ 17" xfId="1006" xr:uid="{00000000-0005-0000-0000-0000EC030000}"/>
    <cellStyle name="JJJ 18" xfId="1007" xr:uid="{00000000-0005-0000-0000-0000ED030000}"/>
    <cellStyle name="JJJ 2" xfId="1008" xr:uid="{00000000-0005-0000-0000-0000EE030000}"/>
    <cellStyle name="JJJ 3" xfId="1009" xr:uid="{00000000-0005-0000-0000-0000EF030000}"/>
    <cellStyle name="JJJ 4" xfId="1010" xr:uid="{00000000-0005-0000-0000-0000F0030000}"/>
    <cellStyle name="JJJ 5" xfId="1011" xr:uid="{00000000-0005-0000-0000-0000F1030000}"/>
    <cellStyle name="JJJ 6" xfId="1012" xr:uid="{00000000-0005-0000-0000-0000F2030000}"/>
    <cellStyle name="JJJ 7" xfId="1013" xr:uid="{00000000-0005-0000-0000-0000F3030000}"/>
    <cellStyle name="JJJ 8" xfId="1014" xr:uid="{00000000-0005-0000-0000-0000F4030000}"/>
    <cellStyle name="JJJ 9" xfId="1015" xr:uid="{00000000-0005-0000-0000-0000F5030000}"/>
    <cellStyle name="JJJ_1_FS10_10.1_เงินให้กู้ยืมและเงินให้กู้ยืม_Q254_2" xfId="1016" xr:uid="{00000000-0005-0000-0000-0000F6030000}"/>
    <cellStyle name="Linked Cell 2" xfId="1017" xr:uid="{00000000-0005-0000-0000-0000F7030000}"/>
    <cellStyle name="Linked Cell 2 2" xfId="1018" xr:uid="{00000000-0005-0000-0000-0000F8030000}"/>
    <cellStyle name="Linked Cell 3" xfId="1019" xr:uid="{00000000-0005-0000-0000-0000F9030000}"/>
    <cellStyle name="Linked Cell 4" xfId="1020" xr:uid="{00000000-0005-0000-0000-0000FA030000}"/>
    <cellStyle name="Linked Cell 5" xfId="1021" xr:uid="{00000000-0005-0000-0000-0000FB030000}"/>
    <cellStyle name="Neutral 2" xfId="1022" xr:uid="{00000000-0005-0000-0000-0000FC030000}"/>
    <cellStyle name="Neutral 2 2" xfId="1023" xr:uid="{00000000-0005-0000-0000-0000FD030000}"/>
    <cellStyle name="Neutral 3" xfId="1024" xr:uid="{00000000-0005-0000-0000-0000FE030000}"/>
    <cellStyle name="Neutral 4" xfId="1025" xr:uid="{00000000-0005-0000-0000-0000FF030000}"/>
    <cellStyle name="Neutral 5" xfId="1026" xr:uid="{00000000-0005-0000-0000-000000040000}"/>
    <cellStyle name="no dec" xfId="1027" xr:uid="{00000000-0005-0000-0000-000001040000}"/>
    <cellStyle name="no dec 10" xfId="1028" xr:uid="{00000000-0005-0000-0000-000002040000}"/>
    <cellStyle name="no dec 11" xfId="1029" xr:uid="{00000000-0005-0000-0000-000003040000}"/>
    <cellStyle name="no dec 12" xfId="1030" xr:uid="{00000000-0005-0000-0000-000004040000}"/>
    <cellStyle name="no dec 13" xfId="1031" xr:uid="{00000000-0005-0000-0000-000005040000}"/>
    <cellStyle name="no dec 14" xfId="1032" xr:uid="{00000000-0005-0000-0000-000006040000}"/>
    <cellStyle name="no dec 15" xfId="1033" xr:uid="{00000000-0005-0000-0000-000007040000}"/>
    <cellStyle name="no dec 16" xfId="1034" xr:uid="{00000000-0005-0000-0000-000008040000}"/>
    <cellStyle name="no dec 17" xfId="1035" xr:uid="{00000000-0005-0000-0000-000009040000}"/>
    <cellStyle name="no dec 18" xfId="1036" xr:uid="{00000000-0005-0000-0000-00000A040000}"/>
    <cellStyle name="no dec 2" xfId="1037" xr:uid="{00000000-0005-0000-0000-00000B040000}"/>
    <cellStyle name="no dec 3" xfId="1038" xr:uid="{00000000-0005-0000-0000-00000C040000}"/>
    <cellStyle name="no dec 4" xfId="1039" xr:uid="{00000000-0005-0000-0000-00000D040000}"/>
    <cellStyle name="no dec 5" xfId="1040" xr:uid="{00000000-0005-0000-0000-00000E040000}"/>
    <cellStyle name="no dec 6" xfId="1041" xr:uid="{00000000-0005-0000-0000-00000F040000}"/>
    <cellStyle name="no dec 7" xfId="1042" xr:uid="{00000000-0005-0000-0000-000010040000}"/>
    <cellStyle name="no dec 8" xfId="1043" xr:uid="{00000000-0005-0000-0000-000011040000}"/>
    <cellStyle name="no dec 9" xfId="1044" xr:uid="{00000000-0005-0000-0000-000012040000}"/>
    <cellStyle name="no dec_1_FS10_10.1_เงินให้กู้ยืมและเงินให้กู้ยืม_Q254_2" xfId="1045" xr:uid="{00000000-0005-0000-0000-000013040000}"/>
    <cellStyle name="Normal - Style1" xfId="1046" xr:uid="{00000000-0005-0000-0000-000014040000}"/>
    <cellStyle name="Normal - Style1 2" xfId="1047" xr:uid="{00000000-0005-0000-0000-000015040000}"/>
    <cellStyle name="Normal - Style1 2 2" xfId="1048" xr:uid="{00000000-0005-0000-0000-000016040000}"/>
    <cellStyle name="Normal - Style1 3" xfId="1049" xr:uid="{00000000-0005-0000-0000-000017040000}"/>
    <cellStyle name="Normal 10" xfId="1050" xr:uid="{00000000-0005-0000-0000-000018040000}"/>
    <cellStyle name="Normal 10 2" xfId="1051" xr:uid="{00000000-0005-0000-0000-000019040000}"/>
    <cellStyle name="Normal 10 2 2" xfId="1052" xr:uid="{00000000-0005-0000-0000-00001A040000}"/>
    <cellStyle name="Normal 10 2 3" xfId="1053" xr:uid="{00000000-0005-0000-0000-00001B040000}"/>
    <cellStyle name="Normal 10 2 4" xfId="1054" xr:uid="{00000000-0005-0000-0000-00001C040000}"/>
    <cellStyle name="Normal 10 3" xfId="1055" xr:uid="{00000000-0005-0000-0000-00001D040000}"/>
    <cellStyle name="Normal 10 3 2" xfId="1056" xr:uid="{00000000-0005-0000-0000-00001E040000}"/>
    <cellStyle name="Normal 10 3 3" xfId="1057" xr:uid="{00000000-0005-0000-0000-00001F040000}"/>
    <cellStyle name="Normal 10 4" xfId="1058" xr:uid="{00000000-0005-0000-0000-000020040000}"/>
    <cellStyle name="Normal 10 4 2" xfId="1059" xr:uid="{00000000-0005-0000-0000-000021040000}"/>
    <cellStyle name="Normal 10 5" xfId="1060" xr:uid="{00000000-0005-0000-0000-000022040000}"/>
    <cellStyle name="Normal 11" xfId="1061" xr:uid="{00000000-0005-0000-0000-000023040000}"/>
    <cellStyle name="Normal 11 2" xfId="1062" xr:uid="{00000000-0005-0000-0000-000024040000}"/>
    <cellStyle name="Normal 11 3" xfId="1063" xr:uid="{00000000-0005-0000-0000-000025040000}"/>
    <cellStyle name="Normal 11 4" xfId="1064" xr:uid="{00000000-0005-0000-0000-000026040000}"/>
    <cellStyle name="Normal 12" xfId="1065" xr:uid="{00000000-0005-0000-0000-000027040000}"/>
    <cellStyle name="Normal 12 2" xfId="1066" xr:uid="{00000000-0005-0000-0000-000028040000}"/>
    <cellStyle name="Normal 12 3" xfId="1067" xr:uid="{00000000-0005-0000-0000-000029040000}"/>
    <cellStyle name="Normal 13" xfId="1068" xr:uid="{00000000-0005-0000-0000-00002A040000}"/>
    <cellStyle name="Normal 13 2" xfId="1069" xr:uid="{00000000-0005-0000-0000-00002B040000}"/>
    <cellStyle name="Normal 13 3" xfId="1070" xr:uid="{00000000-0005-0000-0000-00002C040000}"/>
    <cellStyle name="Normal 13 4" xfId="1071" xr:uid="{00000000-0005-0000-0000-00002D040000}"/>
    <cellStyle name="Normal 13_Interest Loan receivable-11" xfId="1072" xr:uid="{00000000-0005-0000-0000-00002E040000}"/>
    <cellStyle name="Normal 14" xfId="1073" xr:uid="{00000000-0005-0000-0000-00002F040000}"/>
    <cellStyle name="Normal 14 2" xfId="1074" xr:uid="{00000000-0005-0000-0000-000030040000}"/>
    <cellStyle name="Normal 15" xfId="1075" xr:uid="{00000000-0005-0000-0000-000031040000}"/>
    <cellStyle name="Normal 15 2" xfId="1076" xr:uid="{00000000-0005-0000-0000-000032040000}"/>
    <cellStyle name="Normal 15 3" xfId="1077" xr:uid="{00000000-0005-0000-0000-000033040000}"/>
    <cellStyle name="Normal 16" xfId="1078" xr:uid="{00000000-0005-0000-0000-000034040000}"/>
    <cellStyle name="Normal 16 2" xfId="1079" xr:uid="{00000000-0005-0000-0000-000035040000}"/>
    <cellStyle name="Normal 16 3" xfId="1080" xr:uid="{00000000-0005-0000-0000-000036040000}"/>
    <cellStyle name="Normal 16 3 2" xfId="1081" xr:uid="{00000000-0005-0000-0000-000037040000}"/>
    <cellStyle name="Normal 17" xfId="1082" xr:uid="{00000000-0005-0000-0000-000038040000}"/>
    <cellStyle name="Normal 17 2" xfId="1083" xr:uid="{00000000-0005-0000-0000-000039040000}"/>
    <cellStyle name="Normal 18" xfId="1084" xr:uid="{00000000-0005-0000-0000-00003A040000}"/>
    <cellStyle name="Normal 18 2" xfId="1085" xr:uid="{00000000-0005-0000-0000-00003B040000}"/>
    <cellStyle name="Normal 19" xfId="1086" xr:uid="{00000000-0005-0000-0000-00003C040000}"/>
    <cellStyle name="Normal 19 2" xfId="1087" xr:uid="{00000000-0005-0000-0000-00003D040000}"/>
    <cellStyle name="Normal 19 2 2" xfId="1088" xr:uid="{00000000-0005-0000-0000-00003E040000}"/>
    <cellStyle name="Normal 19 2 2 2" xfId="1089" xr:uid="{00000000-0005-0000-0000-00003F040000}"/>
    <cellStyle name="Normal 19 2 2 2 2" xfId="1090" xr:uid="{00000000-0005-0000-0000-000040040000}"/>
    <cellStyle name="Normal 19 2 2 3" xfId="1091" xr:uid="{00000000-0005-0000-0000-000041040000}"/>
    <cellStyle name="Normal 19 2 3" xfId="1092" xr:uid="{00000000-0005-0000-0000-000042040000}"/>
    <cellStyle name="Normal 2" xfId="1093" xr:uid="{00000000-0005-0000-0000-000043040000}"/>
    <cellStyle name="Normal 2 10" xfId="1094" xr:uid="{00000000-0005-0000-0000-000044040000}"/>
    <cellStyle name="Normal 2 11" xfId="1095" xr:uid="{00000000-0005-0000-0000-000045040000}"/>
    <cellStyle name="Normal 2 12" xfId="1096" xr:uid="{00000000-0005-0000-0000-000046040000}"/>
    <cellStyle name="Normal 2 13" xfId="1097" xr:uid="{00000000-0005-0000-0000-000047040000}"/>
    <cellStyle name="Normal 2 14" xfId="1098" xr:uid="{00000000-0005-0000-0000-000048040000}"/>
    <cellStyle name="Normal 2 15" xfId="1099" xr:uid="{00000000-0005-0000-0000-000049040000}"/>
    <cellStyle name="Normal 2 2" xfId="1100" xr:uid="{00000000-0005-0000-0000-00004A040000}"/>
    <cellStyle name="Normal 2 2 2" xfId="1101" xr:uid="{00000000-0005-0000-0000-00004B040000}"/>
    <cellStyle name="Normal 2 2 3" xfId="1102" xr:uid="{00000000-0005-0000-0000-00004C040000}"/>
    <cellStyle name="Normal 2 2 4" xfId="1103" xr:uid="{00000000-0005-0000-0000-00004D040000}"/>
    <cellStyle name="Normal 2 2 5" xfId="1104" xr:uid="{00000000-0005-0000-0000-00004E040000}"/>
    <cellStyle name="Normal 2 2 6" xfId="1105" xr:uid="{00000000-0005-0000-0000-00004F040000}"/>
    <cellStyle name="Normal 2 2 7" xfId="1106" xr:uid="{00000000-0005-0000-0000-000050040000}"/>
    <cellStyle name="Normal 2 3" xfId="1107" xr:uid="{00000000-0005-0000-0000-000051040000}"/>
    <cellStyle name="Normal 2 3 2" xfId="1108" xr:uid="{00000000-0005-0000-0000-000052040000}"/>
    <cellStyle name="Normal 2 4" xfId="1109" xr:uid="{00000000-0005-0000-0000-000053040000}"/>
    <cellStyle name="Normal 2 5" xfId="1110" xr:uid="{00000000-0005-0000-0000-000054040000}"/>
    <cellStyle name="Normal 2 6" xfId="1111" xr:uid="{00000000-0005-0000-0000-000055040000}"/>
    <cellStyle name="Normal 2 7" xfId="1112" xr:uid="{00000000-0005-0000-0000-000056040000}"/>
    <cellStyle name="Normal 2 8" xfId="1113" xr:uid="{00000000-0005-0000-0000-000057040000}"/>
    <cellStyle name="Normal 2 9" xfId="1114" xr:uid="{00000000-0005-0000-0000-000058040000}"/>
    <cellStyle name="Normal 2_117 (รวมทั้งบริษัท) Q2.54_2011.07.11 10.26" xfId="1115" xr:uid="{00000000-0005-0000-0000-000059040000}"/>
    <cellStyle name="Normal 20" xfId="1116" xr:uid="{00000000-0005-0000-0000-00005A040000}"/>
    <cellStyle name="Normal 20 2" xfId="1117" xr:uid="{00000000-0005-0000-0000-00005B040000}"/>
    <cellStyle name="Normal 21" xfId="1118" xr:uid="{00000000-0005-0000-0000-00005C040000}"/>
    <cellStyle name="Normal 21 2" xfId="1119" xr:uid="{00000000-0005-0000-0000-00005D040000}"/>
    <cellStyle name="Normal 22" xfId="1120" xr:uid="{00000000-0005-0000-0000-00005E040000}"/>
    <cellStyle name="Normal 22 2" xfId="1121" xr:uid="{00000000-0005-0000-0000-00005F040000}"/>
    <cellStyle name="Normal 23" xfId="1122" xr:uid="{00000000-0005-0000-0000-000060040000}"/>
    <cellStyle name="Normal 24" xfId="1123" xr:uid="{00000000-0005-0000-0000-000061040000}"/>
    <cellStyle name="Normal 25" xfId="1124" xr:uid="{00000000-0005-0000-0000-000062040000}"/>
    <cellStyle name="Normal 26" xfId="1125" xr:uid="{00000000-0005-0000-0000-000063040000}"/>
    <cellStyle name="Normal 27" xfId="1126" xr:uid="{00000000-0005-0000-0000-000064040000}"/>
    <cellStyle name="Normal 28" xfId="1127" xr:uid="{00000000-0005-0000-0000-000065040000}"/>
    <cellStyle name="Normal 29" xfId="1128" xr:uid="{00000000-0005-0000-0000-000066040000}"/>
    <cellStyle name="Normal 3" xfId="1129" xr:uid="{00000000-0005-0000-0000-000067040000}"/>
    <cellStyle name="Normal 3 2" xfId="1130" xr:uid="{00000000-0005-0000-0000-000068040000}"/>
    <cellStyle name="Normal 3 2 2" xfId="1131" xr:uid="{00000000-0005-0000-0000-000069040000}"/>
    <cellStyle name="Normal 3 3" xfId="1132" xr:uid="{00000000-0005-0000-0000-00006A040000}"/>
    <cellStyle name="Normal 3 4" xfId="1133" xr:uid="{00000000-0005-0000-0000-00006B040000}"/>
    <cellStyle name="Normal 3 5" xfId="1134" xr:uid="{00000000-0005-0000-0000-00006C040000}"/>
    <cellStyle name="Normal 3 6" xfId="1135" xr:uid="{00000000-0005-0000-0000-00006D040000}"/>
    <cellStyle name="Normal 3 6 2" xfId="1136" xr:uid="{00000000-0005-0000-0000-00006E040000}"/>
    <cellStyle name="Normal 3 7" xfId="1137" xr:uid="{00000000-0005-0000-0000-00006F040000}"/>
    <cellStyle name="Normal 3 8" xfId="1138" xr:uid="{00000000-0005-0000-0000-000070040000}"/>
    <cellStyle name="Normal 3_117 (รวมทั้งบริษัท) Q2.54_2011.07.11 10.26" xfId="1139" xr:uid="{00000000-0005-0000-0000-000071040000}"/>
    <cellStyle name="Normal 30" xfId="1140" xr:uid="{00000000-0005-0000-0000-000072040000}"/>
    <cellStyle name="Normal 31" xfId="1141" xr:uid="{00000000-0005-0000-0000-000073040000}"/>
    <cellStyle name="Normal 31 2" xfId="1142" xr:uid="{00000000-0005-0000-0000-000074040000}"/>
    <cellStyle name="Normal 32" xfId="1143" xr:uid="{00000000-0005-0000-0000-000075040000}"/>
    <cellStyle name="Normal 32 2" xfId="1144" xr:uid="{00000000-0005-0000-0000-000076040000}"/>
    <cellStyle name="Normal 32 3" xfId="1145" xr:uid="{00000000-0005-0000-0000-000077040000}"/>
    <cellStyle name="Normal 33" xfId="1146" xr:uid="{00000000-0005-0000-0000-000078040000}"/>
    <cellStyle name="Normal 33 2" xfId="1147" xr:uid="{00000000-0005-0000-0000-000079040000}"/>
    <cellStyle name="Normal 33 3" xfId="1148" xr:uid="{00000000-0005-0000-0000-00007A040000}"/>
    <cellStyle name="Normal 34" xfId="1149" xr:uid="{00000000-0005-0000-0000-00007B040000}"/>
    <cellStyle name="Normal 34 2" xfId="1150" xr:uid="{00000000-0005-0000-0000-00007C040000}"/>
    <cellStyle name="Normal 34 3" xfId="1151" xr:uid="{00000000-0005-0000-0000-00007D040000}"/>
    <cellStyle name="Normal 34_Q3-54-SUP" xfId="1152" xr:uid="{00000000-0005-0000-0000-00007E040000}"/>
    <cellStyle name="Normal 35" xfId="1153" xr:uid="{00000000-0005-0000-0000-00007F040000}"/>
    <cellStyle name="Normal 36" xfId="1154" xr:uid="{00000000-0005-0000-0000-000080040000}"/>
    <cellStyle name="Normal 37" xfId="1155" xr:uid="{00000000-0005-0000-0000-000081040000}"/>
    <cellStyle name="Normal 38" xfId="1156" xr:uid="{00000000-0005-0000-0000-000082040000}"/>
    <cellStyle name="Normal 39" xfId="1157" xr:uid="{00000000-0005-0000-0000-000083040000}"/>
    <cellStyle name="Normal 39 2" xfId="1158" xr:uid="{00000000-0005-0000-0000-000084040000}"/>
    <cellStyle name="Normal 4" xfId="1159" xr:uid="{00000000-0005-0000-0000-000085040000}"/>
    <cellStyle name="Normal 4 2" xfId="1160" xr:uid="{00000000-0005-0000-0000-000086040000}"/>
    <cellStyle name="Normal 4 2 2" xfId="1161" xr:uid="{00000000-0005-0000-0000-000087040000}"/>
    <cellStyle name="Normal 4 2 3" xfId="1162" xr:uid="{00000000-0005-0000-0000-000088040000}"/>
    <cellStyle name="Normal 4 3" xfId="1163" xr:uid="{00000000-0005-0000-0000-000089040000}"/>
    <cellStyle name="Normal 4 3 2" xfId="1164" xr:uid="{00000000-0005-0000-0000-00008A040000}"/>
    <cellStyle name="Normal 4 4" xfId="1165" xr:uid="{00000000-0005-0000-0000-00008B040000}"/>
    <cellStyle name="Normal 4 4 2" xfId="1166" xr:uid="{00000000-0005-0000-0000-00008C040000}"/>
    <cellStyle name="Normal 4 5" xfId="1167" xr:uid="{00000000-0005-0000-0000-00008D040000}"/>
    <cellStyle name="Normal 4 6" xfId="1168" xr:uid="{00000000-0005-0000-0000-00008E040000}"/>
    <cellStyle name="Normal 4_1332" xfId="1169" xr:uid="{00000000-0005-0000-0000-00008F040000}"/>
    <cellStyle name="Normal 40" xfId="1170" xr:uid="{00000000-0005-0000-0000-000090040000}"/>
    <cellStyle name="Normal 41" xfId="1171" xr:uid="{00000000-0005-0000-0000-000091040000}"/>
    <cellStyle name="Normal 42" xfId="1172" xr:uid="{00000000-0005-0000-0000-000092040000}"/>
    <cellStyle name="Normal 43" xfId="1173" xr:uid="{00000000-0005-0000-0000-000093040000}"/>
    <cellStyle name="Normal 44" xfId="1174" xr:uid="{00000000-0005-0000-0000-000094040000}"/>
    <cellStyle name="Normal 45" xfId="1175" xr:uid="{00000000-0005-0000-0000-000095040000}"/>
    <cellStyle name="Normal 46" xfId="1176" xr:uid="{00000000-0005-0000-0000-000096040000}"/>
    <cellStyle name="Normal 47" xfId="1177" xr:uid="{00000000-0005-0000-0000-000097040000}"/>
    <cellStyle name="Normal 48" xfId="1178" xr:uid="{00000000-0005-0000-0000-000098040000}"/>
    <cellStyle name="Normal 49" xfId="1179" xr:uid="{00000000-0005-0000-0000-000099040000}"/>
    <cellStyle name="Normal 5" xfId="1180" xr:uid="{00000000-0005-0000-0000-00009A040000}"/>
    <cellStyle name="Normal 5 2" xfId="1181" xr:uid="{00000000-0005-0000-0000-00009B040000}"/>
    <cellStyle name="Normal 5 2 2" xfId="1182" xr:uid="{00000000-0005-0000-0000-00009C040000}"/>
    <cellStyle name="Normal 5 3" xfId="1183" xr:uid="{00000000-0005-0000-0000-00009D040000}"/>
    <cellStyle name="Normal 5 3 2" xfId="1184" xr:uid="{00000000-0005-0000-0000-00009E040000}"/>
    <cellStyle name="Normal 5 4" xfId="1185" xr:uid="{00000000-0005-0000-0000-00009F040000}"/>
    <cellStyle name="Normal 5 4 2" xfId="1186" xr:uid="{00000000-0005-0000-0000-0000A0040000}"/>
    <cellStyle name="Normal 5 5" xfId="1187" xr:uid="{00000000-0005-0000-0000-0000A1040000}"/>
    <cellStyle name="Normal 5 6" xfId="1188" xr:uid="{00000000-0005-0000-0000-0000A2040000}"/>
    <cellStyle name="Normal 5_1332" xfId="1189" xr:uid="{00000000-0005-0000-0000-0000A3040000}"/>
    <cellStyle name="Normal 50" xfId="1190" xr:uid="{00000000-0005-0000-0000-0000A4040000}"/>
    <cellStyle name="Normal 51" xfId="1191" xr:uid="{00000000-0005-0000-0000-0000A5040000}"/>
    <cellStyle name="Normal 52" xfId="1192" xr:uid="{00000000-0005-0000-0000-0000A6040000}"/>
    <cellStyle name="Normal 53" xfId="1193" xr:uid="{00000000-0005-0000-0000-0000A7040000}"/>
    <cellStyle name="Normal 54" xfId="1194" xr:uid="{00000000-0005-0000-0000-0000A8040000}"/>
    <cellStyle name="Normal 55" xfId="1195" xr:uid="{00000000-0005-0000-0000-0000A9040000}"/>
    <cellStyle name="Normal 56" xfId="2213" xr:uid="{00000000-0005-0000-0000-0000AA040000}"/>
    <cellStyle name="Normal 6" xfId="1196" xr:uid="{00000000-0005-0000-0000-0000AB040000}"/>
    <cellStyle name="Normal 6 2" xfId="1197" xr:uid="{00000000-0005-0000-0000-0000AC040000}"/>
    <cellStyle name="Normal 6 3" xfId="1198" xr:uid="{00000000-0005-0000-0000-0000AD040000}"/>
    <cellStyle name="Normal 6 4" xfId="1199" xr:uid="{00000000-0005-0000-0000-0000AE040000}"/>
    <cellStyle name="Normal 7" xfId="1200" xr:uid="{00000000-0005-0000-0000-0000AF040000}"/>
    <cellStyle name="Normal 7 2" xfId="1201" xr:uid="{00000000-0005-0000-0000-0000B0040000}"/>
    <cellStyle name="Normal 7_FORM_conso_ปรับปรุง_Q1_54_update" xfId="1202" xr:uid="{00000000-0005-0000-0000-0000B1040000}"/>
    <cellStyle name="Normal 8" xfId="1203" xr:uid="{00000000-0005-0000-0000-0000B2040000}"/>
    <cellStyle name="Normal 8 2" xfId="1204" xr:uid="{00000000-0005-0000-0000-0000B3040000}"/>
    <cellStyle name="Normal 8 2 2" xfId="1205" xr:uid="{00000000-0005-0000-0000-0000B4040000}"/>
    <cellStyle name="Normal 8 3" xfId="1206" xr:uid="{00000000-0005-0000-0000-0000B5040000}"/>
    <cellStyle name="Normal 8 3 2" xfId="1207" xr:uid="{00000000-0005-0000-0000-0000B6040000}"/>
    <cellStyle name="Normal 8 4" xfId="1208" xr:uid="{00000000-0005-0000-0000-0000B7040000}"/>
    <cellStyle name="Normal 8 5" xfId="1209" xr:uid="{00000000-0005-0000-0000-0000B8040000}"/>
    <cellStyle name="Normal 8_FS8 (แก้ไข)" xfId="1210" xr:uid="{00000000-0005-0000-0000-0000B9040000}"/>
    <cellStyle name="Normal 9" xfId="1211" xr:uid="{00000000-0005-0000-0000-0000BA040000}"/>
    <cellStyle name="Normal 9 2" xfId="1212" xr:uid="{00000000-0005-0000-0000-0000BB040000}"/>
    <cellStyle name="Normal 9 2 2" xfId="1213" xr:uid="{00000000-0005-0000-0000-0000BC040000}"/>
    <cellStyle name="Normal 9 2 3" xfId="1214" xr:uid="{00000000-0005-0000-0000-0000BD040000}"/>
    <cellStyle name="Normal 9 3" xfId="1215" xr:uid="{00000000-0005-0000-0000-0000BE040000}"/>
    <cellStyle name="Normal 9 3 2" xfId="1216" xr:uid="{00000000-0005-0000-0000-0000BF040000}"/>
    <cellStyle name="Normal 9 4" xfId="1217" xr:uid="{00000000-0005-0000-0000-0000C0040000}"/>
    <cellStyle name="Normal 9_Interest Loan receivable-11" xfId="1218" xr:uid="{00000000-0005-0000-0000-0000C1040000}"/>
    <cellStyle name="Note 2" xfId="1219" xr:uid="{00000000-0005-0000-0000-0000C2040000}"/>
    <cellStyle name="Note 2 2" xfId="1220" xr:uid="{00000000-0005-0000-0000-0000C3040000}"/>
    <cellStyle name="Note 2 3" xfId="1221" xr:uid="{00000000-0005-0000-0000-0000C4040000}"/>
    <cellStyle name="Note 3" xfId="1222" xr:uid="{00000000-0005-0000-0000-0000C5040000}"/>
    <cellStyle name="Note 4" xfId="1223" xr:uid="{00000000-0005-0000-0000-0000C6040000}"/>
    <cellStyle name="Note 5" xfId="1224" xr:uid="{00000000-0005-0000-0000-0000C7040000}"/>
    <cellStyle name="Note 6" xfId="1225" xr:uid="{00000000-0005-0000-0000-0000C8040000}"/>
    <cellStyle name="nuch" xfId="1226" xr:uid="{00000000-0005-0000-0000-0000C9040000}"/>
    <cellStyle name="nuch 10" xfId="1227" xr:uid="{00000000-0005-0000-0000-0000CA040000}"/>
    <cellStyle name="nuch 11" xfId="1228" xr:uid="{00000000-0005-0000-0000-0000CB040000}"/>
    <cellStyle name="nuch 12" xfId="1229" xr:uid="{00000000-0005-0000-0000-0000CC040000}"/>
    <cellStyle name="nuch 13" xfId="1230" xr:uid="{00000000-0005-0000-0000-0000CD040000}"/>
    <cellStyle name="nuch 14" xfId="1231" xr:uid="{00000000-0005-0000-0000-0000CE040000}"/>
    <cellStyle name="nuch 15" xfId="1232" xr:uid="{00000000-0005-0000-0000-0000CF040000}"/>
    <cellStyle name="nuch 16" xfId="1233" xr:uid="{00000000-0005-0000-0000-0000D0040000}"/>
    <cellStyle name="nuch 17" xfId="1234" xr:uid="{00000000-0005-0000-0000-0000D1040000}"/>
    <cellStyle name="nuch 18" xfId="1235" xr:uid="{00000000-0005-0000-0000-0000D2040000}"/>
    <cellStyle name="nuch 2" xfId="1236" xr:uid="{00000000-0005-0000-0000-0000D3040000}"/>
    <cellStyle name="nuch 3" xfId="1237" xr:uid="{00000000-0005-0000-0000-0000D4040000}"/>
    <cellStyle name="nuch 4" xfId="1238" xr:uid="{00000000-0005-0000-0000-0000D5040000}"/>
    <cellStyle name="nuch 5" xfId="1239" xr:uid="{00000000-0005-0000-0000-0000D6040000}"/>
    <cellStyle name="nuch 6" xfId="1240" xr:uid="{00000000-0005-0000-0000-0000D7040000}"/>
    <cellStyle name="nuch 7" xfId="1241" xr:uid="{00000000-0005-0000-0000-0000D8040000}"/>
    <cellStyle name="nuch 8" xfId="1242" xr:uid="{00000000-0005-0000-0000-0000D9040000}"/>
    <cellStyle name="nuch 9" xfId="1243" xr:uid="{00000000-0005-0000-0000-0000DA040000}"/>
    <cellStyle name="nuch_1_FS10_10.1_เงินให้กู้ยืมและเงินให้กู้ยืม_Q254_2" xfId="1244" xr:uid="{00000000-0005-0000-0000-0000DB040000}"/>
    <cellStyle name="Option" xfId="1245" xr:uid="{00000000-0005-0000-0000-0000DC040000}"/>
    <cellStyle name="Option 2" xfId="1246" xr:uid="{00000000-0005-0000-0000-0000DD040000}"/>
    <cellStyle name="Option 3" xfId="1247" xr:uid="{00000000-0005-0000-0000-0000DE040000}"/>
    <cellStyle name="Output 2" xfId="1248" xr:uid="{00000000-0005-0000-0000-0000DF040000}"/>
    <cellStyle name="Output 2 2" xfId="1249" xr:uid="{00000000-0005-0000-0000-0000E0040000}"/>
    <cellStyle name="Output 3" xfId="1250" xr:uid="{00000000-0005-0000-0000-0000E1040000}"/>
    <cellStyle name="Output 4" xfId="1251" xr:uid="{00000000-0005-0000-0000-0000E2040000}"/>
    <cellStyle name="Output 5" xfId="1252" xr:uid="{00000000-0005-0000-0000-0000E3040000}"/>
    <cellStyle name="Percent [2]" xfId="1253" xr:uid="{00000000-0005-0000-0000-0000E4040000}"/>
    <cellStyle name="Percent [2] 10" xfId="1254" xr:uid="{00000000-0005-0000-0000-0000E5040000}"/>
    <cellStyle name="Percent [2] 11" xfId="1255" xr:uid="{00000000-0005-0000-0000-0000E6040000}"/>
    <cellStyle name="Percent [2] 12" xfId="1256" xr:uid="{00000000-0005-0000-0000-0000E7040000}"/>
    <cellStyle name="Percent [2] 13" xfId="1257" xr:uid="{00000000-0005-0000-0000-0000E8040000}"/>
    <cellStyle name="Percent [2] 14" xfId="1258" xr:uid="{00000000-0005-0000-0000-0000E9040000}"/>
    <cellStyle name="Percent [2] 15" xfId="1259" xr:uid="{00000000-0005-0000-0000-0000EA040000}"/>
    <cellStyle name="Percent [2] 16" xfId="1260" xr:uid="{00000000-0005-0000-0000-0000EB040000}"/>
    <cellStyle name="Percent [2] 17" xfId="1261" xr:uid="{00000000-0005-0000-0000-0000EC040000}"/>
    <cellStyle name="Percent [2] 18" xfId="1262" xr:uid="{00000000-0005-0000-0000-0000ED040000}"/>
    <cellStyle name="Percent [2] 2" xfId="1263" xr:uid="{00000000-0005-0000-0000-0000EE040000}"/>
    <cellStyle name="Percent [2] 3" xfId="1264" xr:uid="{00000000-0005-0000-0000-0000EF040000}"/>
    <cellStyle name="Percent [2] 4" xfId="1265" xr:uid="{00000000-0005-0000-0000-0000F0040000}"/>
    <cellStyle name="Percent [2] 5" xfId="1266" xr:uid="{00000000-0005-0000-0000-0000F1040000}"/>
    <cellStyle name="Percent [2] 6" xfId="1267" xr:uid="{00000000-0005-0000-0000-0000F2040000}"/>
    <cellStyle name="Percent [2] 7" xfId="1268" xr:uid="{00000000-0005-0000-0000-0000F3040000}"/>
    <cellStyle name="Percent [2] 8" xfId="1269" xr:uid="{00000000-0005-0000-0000-0000F4040000}"/>
    <cellStyle name="Percent [2] 9" xfId="1270" xr:uid="{00000000-0005-0000-0000-0000F5040000}"/>
    <cellStyle name="Percent 10" xfId="1271" xr:uid="{00000000-0005-0000-0000-0000F6040000}"/>
    <cellStyle name="Percent 10 2" xfId="1272" xr:uid="{00000000-0005-0000-0000-0000F7040000}"/>
    <cellStyle name="Percent 11" xfId="1273" xr:uid="{00000000-0005-0000-0000-0000F8040000}"/>
    <cellStyle name="Percent 12" xfId="1274" xr:uid="{00000000-0005-0000-0000-0000F9040000}"/>
    <cellStyle name="Percent 13" xfId="1275" xr:uid="{00000000-0005-0000-0000-0000FA040000}"/>
    <cellStyle name="Percent 14" xfId="1276" xr:uid="{00000000-0005-0000-0000-0000FB040000}"/>
    <cellStyle name="Percent 14 2" xfId="1277" xr:uid="{00000000-0005-0000-0000-0000FC040000}"/>
    <cellStyle name="Percent 14 3" xfId="1278" xr:uid="{00000000-0005-0000-0000-0000FD040000}"/>
    <cellStyle name="Percent 14 4" xfId="1279" xr:uid="{00000000-0005-0000-0000-0000FE040000}"/>
    <cellStyle name="Percent 14 5" xfId="1280" xr:uid="{00000000-0005-0000-0000-0000FF040000}"/>
    <cellStyle name="Percent 15" xfId="1281" xr:uid="{00000000-0005-0000-0000-000000050000}"/>
    <cellStyle name="Percent 16" xfId="1282" xr:uid="{00000000-0005-0000-0000-000001050000}"/>
    <cellStyle name="Percent 2" xfId="1283" xr:uid="{00000000-0005-0000-0000-000002050000}"/>
    <cellStyle name="Percent 2 2" xfId="1284" xr:uid="{00000000-0005-0000-0000-000003050000}"/>
    <cellStyle name="Percent 3" xfId="1285" xr:uid="{00000000-0005-0000-0000-000004050000}"/>
    <cellStyle name="Percent 3 2" xfId="1286" xr:uid="{00000000-0005-0000-0000-000005050000}"/>
    <cellStyle name="Percent 3 3" xfId="1287" xr:uid="{00000000-0005-0000-0000-000006050000}"/>
    <cellStyle name="Percent 3 4" xfId="1288" xr:uid="{00000000-0005-0000-0000-000007050000}"/>
    <cellStyle name="Percent 4" xfId="1289" xr:uid="{00000000-0005-0000-0000-000008050000}"/>
    <cellStyle name="Percent 4 2" xfId="1290" xr:uid="{00000000-0005-0000-0000-000009050000}"/>
    <cellStyle name="Percent 5" xfId="1291" xr:uid="{00000000-0005-0000-0000-00000A050000}"/>
    <cellStyle name="Percent 5 2" xfId="1292" xr:uid="{00000000-0005-0000-0000-00000B050000}"/>
    <cellStyle name="Percent 6" xfId="1293" xr:uid="{00000000-0005-0000-0000-00000C050000}"/>
    <cellStyle name="Percent 6 2" xfId="1294" xr:uid="{00000000-0005-0000-0000-00000D050000}"/>
    <cellStyle name="Percent 7" xfId="1295" xr:uid="{00000000-0005-0000-0000-00000E050000}"/>
    <cellStyle name="Percent 8" xfId="1296" xr:uid="{00000000-0005-0000-0000-00000F050000}"/>
    <cellStyle name="Percent 8 2" xfId="1297" xr:uid="{00000000-0005-0000-0000-000010050000}"/>
    <cellStyle name="Percent 9" xfId="1298" xr:uid="{00000000-0005-0000-0000-000011050000}"/>
    <cellStyle name="Percent 9 2" xfId="1299" xr:uid="{00000000-0005-0000-0000-000012050000}"/>
    <cellStyle name="pldt" xfId="1300" xr:uid="{00000000-0005-0000-0000-000013050000}"/>
    <cellStyle name="pldt 10" xfId="1301" xr:uid="{00000000-0005-0000-0000-000014050000}"/>
    <cellStyle name="pldt 11" xfId="1302" xr:uid="{00000000-0005-0000-0000-000015050000}"/>
    <cellStyle name="pldt 12" xfId="1303" xr:uid="{00000000-0005-0000-0000-000016050000}"/>
    <cellStyle name="pldt 13" xfId="1304" xr:uid="{00000000-0005-0000-0000-000017050000}"/>
    <cellStyle name="pldt 14" xfId="1305" xr:uid="{00000000-0005-0000-0000-000018050000}"/>
    <cellStyle name="pldt 15" xfId="1306" xr:uid="{00000000-0005-0000-0000-000019050000}"/>
    <cellStyle name="pldt 16" xfId="1307" xr:uid="{00000000-0005-0000-0000-00001A050000}"/>
    <cellStyle name="pldt 17" xfId="1308" xr:uid="{00000000-0005-0000-0000-00001B050000}"/>
    <cellStyle name="pldt 18" xfId="1309" xr:uid="{00000000-0005-0000-0000-00001C050000}"/>
    <cellStyle name="pldt 19" xfId="1310" xr:uid="{00000000-0005-0000-0000-00001D050000}"/>
    <cellStyle name="pldt 2" xfId="1311" xr:uid="{00000000-0005-0000-0000-00001E050000}"/>
    <cellStyle name="pldt 20" xfId="1312" xr:uid="{00000000-0005-0000-0000-00001F050000}"/>
    <cellStyle name="pldt 21" xfId="1313" xr:uid="{00000000-0005-0000-0000-000020050000}"/>
    <cellStyle name="pldt 22" xfId="1314" xr:uid="{00000000-0005-0000-0000-000021050000}"/>
    <cellStyle name="pldt 23" xfId="1315" xr:uid="{00000000-0005-0000-0000-000022050000}"/>
    <cellStyle name="pldt 24" xfId="1316" xr:uid="{00000000-0005-0000-0000-000023050000}"/>
    <cellStyle name="pldt 25" xfId="1317" xr:uid="{00000000-0005-0000-0000-000024050000}"/>
    <cellStyle name="pldt 26" xfId="1318" xr:uid="{00000000-0005-0000-0000-000025050000}"/>
    <cellStyle name="pldt 3" xfId="1319" xr:uid="{00000000-0005-0000-0000-000026050000}"/>
    <cellStyle name="pldt 4" xfId="1320" xr:uid="{00000000-0005-0000-0000-000027050000}"/>
    <cellStyle name="pldt 5" xfId="1321" xr:uid="{00000000-0005-0000-0000-000028050000}"/>
    <cellStyle name="pldt 6" xfId="1322" xr:uid="{00000000-0005-0000-0000-000029050000}"/>
    <cellStyle name="pldt 7" xfId="1323" xr:uid="{00000000-0005-0000-0000-00002A050000}"/>
    <cellStyle name="pldt 8" xfId="1324" xr:uid="{00000000-0005-0000-0000-00002B050000}"/>
    <cellStyle name="pldt 9" xfId="1325" xr:uid="{00000000-0005-0000-0000-00002C050000}"/>
    <cellStyle name="Quantity" xfId="1326" xr:uid="{00000000-0005-0000-0000-00002D050000}"/>
    <cellStyle name="Quantity 10" xfId="1327" xr:uid="{00000000-0005-0000-0000-00002E050000}"/>
    <cellStyle name="Quantity 11" xfId="1328" xr:uid="{00000000-0005-0000-0000-00002F050000}"/>
    <cellStyle name="Quantity 12" xfId="1329" xr:uid="{00000000-0005-0000-0000-000030050000}"/>
    <cellStyle name="Quantity 13" xfId="1330" xr:uid="{00000000-0005-0000-0000-000031050000}"/>
    <cellStyle name="Quantity 14" xfId="1331" xr:uid="{00000000-0005-0000-0000-000032050000}"/>
    <cellStyle name="Quantity 15" xfId="1332" xr:uid="{00000000-0005-0000-0000-000033050000}"/>
    <cellStyle name="Quantity 16" xfId="1333" xr:uid="{00000000-0005-0000-0000-000034050000}"/>
    <cellStyle name="Quantity 17" xfId="1334" xr:uid="{00000000-0005-0000-0000-000035050000}"/>
    <cellStyle name="Quantity 18" xfId="1335" xr:uid="{00000000-0005-0000-0000-000036050000}"/>
    <cellStyle name="Quantity 2" xfId="1336" xr:uid="{00000000-0005-0000-0000-000037050000}"/>
    <cellStyle name="Quantity 3" xfId="1337" xr:uid="{00000000-0005-0000-0000-000038050000}"/>
    <cellStyle name="Quantity 4" xfId="1338" xr:uid="{00000000-0005-0000-0000-000039050000}"/>
    <cellStyle name="Quantity 5" xfId="1339" xr:uid="{00000000-0005-0000-0000-00003A050000}"/>
    <cellStyle name="Quantity 6" xfId="1340" xr:uid="{00000000-0005-0000-0000-00003B050000}"/>
    <cellStyle name="Quantity 7" xfId="1341" xr:uid="{00000000-0005-0000-0000-00003C050000}"/>
    <cellStyle name="Quantity 8" xfId="1342" xr:uid="{00000000-0005-0000-0000-00003D050000}"/>
    <cellStyle name="Quantity 9" xfId="1343" xr:uid="{00000000-0005-0000-0000-00003E050000}"/>
    <cellStyle name="Quantity_1_FS10_10.1_เงินให้กู้ยืมและเงินให้กู้ยืม_Q254_2" xfId="1344" xr:uid="{00000000-0005-0000-0000-00003F050000}"/>
    <cellStyle name="SAPBEXaggData" xfId="1345" xr:uid="{00000000-0005-0000-0000-000040050000}"/>
    <cellStyle name="SAPBEXaggDataEmph" xfId="1346" xr:uid="{00000000-0005-0000-0000-000041050000}"/>
    <cellStyle name="SAPBEXaggItem" xfId="1347" xr:uid="{00000000-0005-0000-0000-000042050000}"/>
    <cellStyle name="SAPBEXaggItemX" xfId="1348" xr:uid="{00000000-0005-0000-0000-000043050000}"/>
    <cellStyle name="SAPBEXchaText" xfId="1349" xr:uid="{00000000-0005-0000-0000-000044050000}"/>
    <cellStyle name="SAPBEXchaText 10" xfId="1350" xr:uid="{00000000-0005-0000-0000-000045050000}"/>
    <cellStyle name="SAPBEXchaText 11" xfId="1351" xr:uid="{00000000-0005-0000-0000-000046050000}"/>
    <cellStyle name="SAPBEXchaText 12" xfId="1352" xr:uid="{00000000-0005-0000-0000-000047050000}"/>
    <cellStyle name="SAPBEXchaText 13" xfId="1353" xr:uid="{00000000-0005-0000-0000-000048050000}"/>
    <cellStyle name="SAPBEXchaText 14" xfId="1354" xr:uid="{00000000-0005-0000-0000-000049050000}"/>
    <cellStyle name="SAPBEXchaText 15" xfId="1355" xr:uid="{00000000-0005-0000-0000-00004A050000}"/>
    <cellStyle name="SAPBEXchaText 16" xfId="1356" xr:uid="{00000000-0005-0000-0000-00004B050000}"/>
    <cellStyle name="SAPBEXchaText 17" xfId="1357" xr:uid="{00000000-0005-0000-0000-00004C050000}"/>
    <cellStyle name="SAPBEXchaText 18" xfId="1358" xr:uid="{00000000-0005-0000-0000-00004D050000}"/>
    <cellStyle name="SAPBEXchaText 2" xfId="1359" xr:uid="{00000000-0005-0000-0000-00004E050000}"/>
    <cellStyle name="SAPBEXchaText 3" xfId="1360" xr:uid="{00000000-0005-0000-0000-00004F050000}"/>
    <cellStyle name="SAPBEXchaText 4" xfId="1361" xr:uid="{00000000-0005-0000-0000-000050050000}"/>
    <cellStyle name="SAPBEXchaText 5" xfId="1362" xr:uid="{00000000-0005-0000-0000-000051050000}"/>
    <cellStyle name="SAPBEXchaText 6" xfId="1363" xr:uid="{00000000-0005-0000-0000-000052050000}"/>
    <cellStyle name="SAPBEXchaText 7" xfId="1364" xr:uid="{00000000-0005-0000-0000-000053050000}"/>
    <cellStyle name="SAPBEXchaText 8" xfId="1365" xr:uid="{00000000-0005-0000-0000-000054050000}"/>
    <cellStyle name="SAPBEXchaText 9" xfId="1366" xr:uid="{00000000-0005-0000-0000-000055050000}"/>
    <cellStyle name="SAPBEXchaText_1_FS10_10.1_เงินให้กู้ยืมและเงินให้กู้ยืม_Q254_2" xfId="1367" xr:uid="{00000000-0005-0000-0000-000056050000}"/>
    <cellStyle name="SAPBEXexcBad7" xfId="1368" xr:uid="{00000000-0005-0000-0000-000057050000}"/>
    <cellStyle name="SAPBEXexcBad8" xfId="1369" xr:uid="{00000000-0005-0000-0000-000058050000}"/>
    <cellStyle name="SAPBEXexcBad9" xfId="1370" xr:uid="{00000000-0005-0000-0000-000059050000}"/>
    <cellStyle name="SAPBEXexcCritical4" xfId="1371" xr:uid="{00000000-0005-0000-0000-00005A050000}"/>
    <cellStyle name="SAPBEXexcCritical5" xfId="1372" xr:uid="{00000000-0005-0000-0000-00005B050000}"/>
    <cellStyle name="SAPBEXexcCritical6" xfId="1373" xr:uid="{00000000-0005-0000-0000-00005C050000}"/>
    <cellStyle name="SAPBEXexcGood1" xfId="1374" xr:uid="{00000000-0005-0000-0000-00005D050000}"/>
    <cellStyle name="SAPBEXexcGood2" xfId="1375" xr:uid="{00000000-0005-0000-0000-00005E050000}"/>
    <cellStyle name="SAPBEXexcGood3" xfId="1376" xr:uid="{00000000-0005-0000-0000-00005F050000}"/>
    <cellStyle name="SAPBEXfilterDrill" xfId="1377" xr:uid="{00000000-0005-0000-0000-000060050000}"/>
    <cellStyle name="SAPBEXfilterItem" xfId="1378" xr:uid="{00000000-0005-0000-0000-000061050000}"/>
    <cellStyle name="SAPBEXfilterText" xfId="1379" xr:uid="{00000000-0005-0000-0000-000062050000}"/>
    <cellStyle name="SAPBEXfilterText 10" xfId="1380" xr:uid="{00000000-0005-0000-0000-000063050000}"/>
    <cellStyle name="SAPBEXfilterText 11" xfId="1381" xr:uid="{00000000-0005-0000-0000-000064050000}"/>
    <cellStyle name="SAPBEXfilterText 12" xfId="1382" xr:uid="{00000000-0005-0000-0000-000065050000}"/>
    <cellStyle name="SAPBEXfilterText 13" xfId="1383" xr:uid="{00000000-0005-0000-0000-000066050000}"/>
    <cellStyle name="SAPBEXfilterText 14" xfId="1384" xr:uid="{00000000-0005-0000-0000-000067050000}"/>
    <cellStyle name="SAPBEXfilterText 15" xfId="1385" xr:uid="{00000000-0005-0000-0000-000068050000}"/>
    <cellStyle name="SAPBEXfilterText 16" xfId="1386" xr:uid="{00000000-0005-0000-0000-000069050000}"/>
    <cellStyle name="SAPBEXfilterText 17" xfId="1387" xr:uid="{00000000-0005-0000-0000-00006A050000}"/>
    <cellStyle name="SAPBEXfilterText 18" xfId="1388" xr:uid="{00000000-0005-0000-0000-00006B050000}"/>
    <cellStyle name="SAPBEXfilterText 2" xfId="1389" xr:uid="{00000000-0005-0000-0000-00006C050000}"/>
    <cellStyle name="SAPBEXfilterText 3" xfId="1390" xr:uid="{00000000-0005-0000-0000-00006D050000}"/>
    <cellStyle name="SAPBEXfilterText 4" xfId="1391" xr:uid="{00000000-0005-0000-0000-00006E050000}"/>
    <cellStyle name="SAPBEXfilterText 5" xfId="1392" xr:uid="{00000000-0005-0000-0000-00006F050000}"/>
    <cellStyle name="SAPBEXfilterText 6" xfId="1393" xr:uid="{00000000-0005-0000-0000-000070050000}"/>
    <cellStyle name="SAPBEXfilterText 7" xfId="1394" xr:uid="{00000000-0005-0000-0000-000071050000}"/>
    <cellStyle name="SAPBEXfilterText 8" xfId="1395" xr:uid="{00000000-0005-0000-0000-000072050000}"/>
    <cellStyle name="SAPBEXfilterText 9" xfId="1396" xr:uid="{00000000-0005-0000-0000-000073050000}"/>
    <cellStyle name="SAPBEXfilterText_1_FS10_10.1_เงินให้กู้ยืมและเงินให้กู้ยืม_Q254_2" xfId="1397" xr:uid="{00000000-0005-0000-0000-000074050000}"/>
    <cellStyle name="SAPBEXformats" xfId="1398" xr:uid="{00000000-0005-0000-0000-000075050000}"/>
    <cellStyle name="SAPBEXformats 10" xfId="1399" xr:uid="{00000000-0005-0000-0000-000076050000}"/>
    <cellStyle name="SAPBEXformats 11" xfId="1400" xr:uid="{00000000-0005-0000-0000-000077050000}"/>
    <cellStyle name="SAPBEXformats 12" xfId="1401" xr:uid="{00000000-0005-0000-0000-000078050000}"/>
    <cellStyle name="SAPBEXformats 13" xfId="1402" xr:uid="{00000000-0005-0000-0000-000079050000}"/>
    <cellStyle name="SAPBEXformats 14" xfId="1403" xr:uid="{00000000-0005-0000-0000-00007A050000}"/>
    <cellStyle name="SAPBEXformats 15" xfId="1404" xr:uid="{00000000-0005-0000-0000-00007B050000}"/>
    <cellStyle name="SAPBEXformats 16" xfId="1405" xr:uid="{00000000-0005-0000-0000-00007C050000}"/>
    <cellStyle name="SAPBEXformats 17" xfId="1406" xr:uid="{00000000-0005-0000-0000-00007D050000}"/>
    <cellStyle name="SAPBEXformats 18" xfId="1407" xr:uid="{00000000-0005-0000-0000-00007E050000}"/>
    <cellStyle name="SAPBEXformats 2" xfId="1408" xr:uid="{00000000-0005-0000-0000-00007F050000}"/>
    <cellStyle name="SAPBEXformats 3" xfId="1409" xr:uid="{00000000-0005-0000-0000-000080050000}"/>
    <cellStyle name="SAPBEXformats 4" xfId="1410" xr:uid="{00000000-0005-0000-0000-000081050000}"/>
    <cellStyle name="SAPBEXformats 5" xfId="1411" xr:uid="{00000000-0005-0000-0000-000082050000}"/>
    <cellStyle name="SAPBEXformats 6" xfId="1412" xr:uid="{00000000-0005-0000-0000-000083050000}"/>
    <cellStyle name="SAPBEXformats 7" xfId="1413" xr:uid="{00000000-0005-0000-0000-000084050000}"/>
    <cellStyle name="SAPBEXformats 8" xfId="1414" xr:uid="{00000000-0005-0000-0000-000085050000}"/>
    <cellStyle name="SAPBEXformats 9" xfId="1415" xr:uid="{00000000-0005-0000-0000-000086050000}"/>
    <cellStyle name="SAPBEXformats_1_FS10_10.1_เงินให้กู้ยืมและเงินให้กู้ยืม_Q254_2" xfId="1416" xr:uid="{00000000-0005-0000-0000-000087050000}"/>
    <cellStyle name="SAPBEXheaderItem" xfId="1417" xr:uid="{00000000-0005-0000-0000-000088050000}"/>
    <cellStyle name="SAPBEXheaderItem 10" xfId="1418" xr:uid="{00000000-0005-0000-0000-000089050000}"/>
    <cellStyle name="SAPBEXheaderItem 11" xfId="1419" xr:uid="{00000000-0005-0000-0000-00008A050000}"/>
    <cellStyle name="SAPBEXheaderItem 12" xfId="1420" xr:uid="{00000000-0005-0000-0000-00008B050000}"/>
    <cellStyle name="SAPBEXheaderItem 13" xfId="1421" xr:uid="{00000000-0005-0000-0000-00008C050000}"/>
    <cellStyle name="SAPBEXheaderItem 14" xfId="1422" xr:uid="{00000000-0005-0000-0000-00008D050000}"/>
    <cellStyle name="SAPBEXheaderItem 15" xfId="1423" xr:uid="{00000000-0005-0000-0000-00008E050000}"/>
    <cellStyle name="SAPBEXheaderItem 16" xfId="1424" xr:uid="{00000000-0005-0000-0000-00008F050000}"/>
    <cellStyle name="SAPBEXheaderItem 17" xfId="1425" xr:uid="{00000000-0005-0000-0000-000090050000}"/>
    <cellStyle name="SAPBEXheaderItem 18" xfId="1426" xr:uid="{00000000-0005-0000-0000-000091050000}"/>
    <cellStyle name="SAPBEXheaderItem 19" xfId="1427" xr:uid="{00000000-0005-0000-0000-000092050000}"/>
    <cellStyle name="SAPBEXheaderItem 2" xfId="1428" xr:uid="{00000000-0005-0000-0000-000093050000}"/>
    <cellStyle name="SAPBEXheaderItem 20" xfId="1429" xr:uid="{00000000-0005-0000-0000-000094050000}"/>
    <cellStyle name="SAPBEXheaderItem 21" xfId="1430" xr:uid="{00000000-0005-0000-0000-000095050000}"/>
    <cellStyle name="SAPBEXheaderItem 22" xfId="1431" xr:uid="{00000000-0005-0000-0000-000096050000}"/>
    <cellStyle name="SAPBEXheaderItem 23" xfId="1432" xr:uid="{00000000-0005-0000-0000-000097050000}"/>
    <cellStyle name="SAPBEXheaderItem 24" xfId="1433" xr:uid="{00000000-0005-0000-0000-000098050000}"/>
    <cellStyle name="SAPBEXheaderItem 3" xfId="1434" xr:uid="{00000000-0005-0000-0000-000099050000}"/>
    <cellStyle name="SAPBEXheaderItem 4" xfId="1435" xr:uid="{00000000-0005-0000-0000-00009A050000}"/>
    <cellStyle name="SAPBEXheaderItem 5" xfId="1436" xr:uid="{00000000-0005-0000-0000-00009B050000}"/>
    <cellStyle name="SAPBEXheaderItem 6" xfId="1437" xr:uid="{00000000-0005-0000-0000-00009C050000}"/>
    <cellStyle name="SAPBEXheaderItem 7" xfId="1438" xr:uid="{00000000-0005-0000-0000-00009D050000}"/>
    <cellStyle name="SAPBEXheaderItem 8" xfId="1439" xr:uid="{00000000-0005-0000-0000-00009E050000}"/>
    <cellStyle name="SAPBEXheaderItem 9" xfId="1440" xr:uid="{00000000-0005-0000-0000-00009F050000}"/>
    <cellStyle name="SAPBEXheaderItem_1_FS10_10.1_เงินให้กู้ยืมและเงินให้กู้ยืม_Q254_2" xfId="1441" xr:uid="{00000000-0005-0000-0000-0000A0050000}"/>
    <cellStyle name="SAPBEXheaderText" xfId="1442" xr:uid="{00000000-0005-0000-0000-0000A1050000}"/>
    <cellStyle name="SAPBEXheaderText 10" xfId="1443" xr:uid="{00000000-0005-0000-0000-0000A2050000}"/>
    <cellStyle name="SAPBEXheaderText 11" xfId="1444" xr:uid="{00000000-0005-0000-0000-0000A3050000}"/>
    <cellStyle name="SAPBEXheaderText 12" xfId="1445" xr:uid="{00000000-0005-0000-0000-0000A4050000}"/>
    <cellStyle name="SAPBEXheaderText 13" xfId="1446" xr:uid="{00000000-0005-0000-0000-0000A5050000}"/>
    <cellStyle name="SAPBEXheaderText 14" xfId="1447" xr:uid="{00000000-0005-0000-0000-0000A6050000}"/>
    <cellStyle name="SAPBEXheaderText 15" xfId="1448" xr:uid="{00000000-0005-0000-0000-0000A7050000}"/>
    <cellStyle name="SAPBEXheaderText 16" xfId="1449" xr:uid="{00000000-0005-0000-0000-0000A8050000}"/>
    <cellStyle name="SAPBEXheaderText 17" xfId="1450" xr:uid="{00000000-0005-0000-0000-0000A9050000}"/>
    <cellStyle name="SAPBEXheaderText 18" xfId="1451" xr:uid="{00000000-0005-0000-0000-0000AA050000}"/>
    <cellStyle name="SAPBEXheaderText 19" xfId="1452" xr:uid="{00000000-0005-0000-0000-0000AB050000}"/>
    <cellStyle name="SAPBEXheaderText 2" xfId="1453" xr:uid="{00000000-0005-0000-0000-0000AC050000}"/>
    <cellStyle name="SAPBEXheaderText 20" xfId="1454" xr:uid="{00000000-0005-0000-0000-0000AD050000}"/>
    <cellStyle name="SAPBEXheaderText 21" xfId="1455" xr:uid="{00000000-0005-0000-0000-0000AE050000}"/>
    <cellStyle name="SAPBEXheaderText 22" xfId="1456" xr:uid="{00000000-0005-0000-0000-0000AF050000}"/>
    <cellStyle name="SAPBEXheaderText 23" xfId="1457" xr:uid="{00000000-0005-0000-0000-0000B0050000}"/>
    <cellStyle name="SAPBEXheaderText 24" xfId="1458" xr:uid="{00000000-0005-0000-0000-0000B1050000}"/>
    <cellStyle name="SAPBEXheaderText 3" xfId="1459" xr:uid="{00000000-0005-0000-0000-0000B2050000}"/>
    <cellStyle name="SAPBEXheaderText 4" xfId="1460" xr:uid="{00000000-0005-0000-0000-0000B3050000}"/>
    <cellStyle name="SAPBEXheaderText 5" xfId="1461" xr:uid="{00000000-0005-0000-0000-0000B4050000}"/>
    <cellStyle name="SAPBEXheaderText 6" xfId="1462" xr:uid="{00000000-0005-0000-0000-0000B5050000}"/>
    <cellStyle name="SAPBEXheaderText 7" xfId="1463" xr:uid="{00000000-0005-0000-0000-0000B6050000}"/>
    <cellStyle name="SAPBEXheaderText 8" xfId="1464" xr:uid="{00000000-0005-0000-0000-0000B7050000}"/>
    <cellStyle name="SAPBEXheaderText 9" xfId="1465" xr:uid="{00000000-0005-0000-0000-0000B8050000}"/>
    <cellStyle name="SAPBEXheaderText_1_FS10_10.1_เงินให้กู้ยืมและเงินให้กู้ยืม_Q254_2" xfId="1466" xr:uid="{00000000-0005-0000-0000-0000B9050000}"/>
    <cellStyle name="SAPBEXHLevel0" xfId="1467" xr:uid="{00000000-0005-0000-0000-0000BA050000}"/>
    <cellStyle name="SAPBEXHLevel0 10" xfId="1468" xr:uid="{00000000-0005-0000-0000-0000BB050000}"/>
    <cellStyle name="SAPBEXHLevel0 11" xfId="1469" xr:uid="{00000000-0005-0000-0000-0000BC050000}"/>
    <cellStyle name="SAPBEXHLevel0 12" xfId="1470" xr:uid="{00000000-0005-0000-0000-0000BD050000}"/>
    <cellStyle name="SAPBEXHLevel0 13" xfId="1471" xr:uid="{00000000-0005-0000-0000-0000BE050000}"/>
    <cellStyle name="SAPBEXHLevel0 14" xfId="1472" xr:uid="{00000000-0005-0000-0000-0000BF050000}"/>
    <cellStyle name="SAPBEXHLevel0 15" xfId="1473" xr:uid="{00000000-0005-0000-0000-0000C0050000}"/>
    <cellStyle name="SAPBEXHLevel0 16" xfId="1474" xr:uid="{00000000-0005-0000-0000-0000C1050000}"/>
    <cellStyle name="SAPBEXHLevel0 17" xfId="1475" xr:uid="{00000000-0005-0000-0000-0000C2050000}"/>
    <cellStyle name="SAPBEXHLevel0 18" xfId="1476" xr:uid="{00000000-0005-0000-0000-0000C3050000}"/>
    <cellStyle name="SAPBEXHLevel0 2" xfId="1477" xr:uid="{00000000-0005-0000-0000-0000C4050000}"/>
    <cellStyle name="SAPBEXHLevel0 3" xfId="1478" xr:uid="{00000000-0005-0000-0000-0000C5050000}"/>
    <cellStyle name="SAPBEXHLevel0 4" xfId="1479" xr:uid="{00000000-0005-0000-0000-0000C6050000}"/>
    <cellStyle name="SAPBEXHLevel0 5" xfId="1480" xr:uid="{00000000-0005-0000-0000-0000C7050000}"/>
    <cellStyle name="SAPBEXHLevel0 6" xfId="1481" xr:uid="{00000000-0005-0000-0000-0000C8050000}"/>
    <cellStyle name="SAPBEXHLevel0 7" xfId="1482" xr:uid="{00000000-0005-0000-0000-0000C9050000}"/>
    <cellStyle name="SAPBEXHLevel0 8" xfId="1483" xr:uid="{00000000-0005-0000-0000-0000CA050000}"/>
    <cellStyle name="SAPBEXHLevel0 9" xfId="1484" xr:uid="{00000000-0005-0000-0000-0000CB050000}"/>
    <cellStyle name="SAPBEXHLevel0_1_FS10_10.1_เงินให้กู้ยืมและเงินให้กู้ยืม_Q254_2" xfId="1485" xr:uid="{00000000-0005-0000-0000-0000CC050000}"/>
    <cellStyle name="SAPBEXHLevel0X" xfId="1486" xr:uid="{00000000-0005-0000-0000-0000CD050000}"/>
    <cellStyle name="SAPBEXHLevel0X 10" xfId="1487" xr:uid="{00000000-0005-0000-0000-0000CE050000}"/>
    <cellStyle name="SAPBEXHLevel0X 11" xfId="1488" xr:uid="{00000000-0005-0000-0000-0000CF050000}"/>
    <cellStyle name="SAPBEXHLevel0X 12" xfId="1489" xr:uid="{00000000-0005-0000-0000-0000D0050000}"/>
    <cellStyle name="SAPBEXHLevel0X 13" xfId="1490" xr:uid="{00000000-0005-0000-0000-0000D1050000}"/>
    <cellStyle name="SAPBEXHLevel0X 14" xfId="1491" xr:uid="{00000000-0005-0000-0000-0000D2050000}"/>
    <cellStyle name="SAPBEXHLevel0X 15" xfId="1492" xr:uid="{00000000-0005-0000-0000-0000D3050000}"/>
    <cellStyle name="SAPBEXHLevel0X 16" xfId="1493" xr:uid="{00000000-0005-0000-0000-0000D4050000}"/>
    <cellStyle name="SAPBEXHLevel0X 17" xfId="1494" xr:uid="{00000000-0005-0000-0000-0000D5050000}"/>
    <cellStyle name="SAPBEXHLevel0X 18" xfId="1495" xr:uid="{00000000-0005-0000-0000-0000D6050000}"/>
    <cellStyle name="SAPBEXHLevel0X 2" xfId="1496" xr:uid="{00000000-0005-0000-0000-0000D7050000}"/>
    <cellStyle name="SAPBEXHLevel0X 3" xfId="1497" xr:uid="{00000000-0005-0000-0000-0000D8050000}"/>
    <cellStyle name="SAPBEXHLevel0X 4" xfId="1498" xr:uid="{00000000-0005-0000-0000-0000D9050000}"/>
    <cellStyle name="SAPBEXHLevel0X 5" xfId="1499" xr:uid="{00000000-0005-0000-0000-0000DA050000}"/>
    <cellStyle name="SAPBEXHLevel0X 6" xfId="1500" xr:uid="{00000000-0005-0000-0000-0000DB050000}"/>
    <cellStyle name="SAPBEXHLevel0X 7" xfId="1501" xr:uid="{00000000-0005-0000-0000-0000DC050000}"/>
    <cellStyle name="SAPBEXHLevel0X 8" xfId="1502" xr:uid="{00000000-0005-0000-0000-0000DD050000}"/>
    <cellStyle name="SAPBEXHLevel0X 9" xfId="1503" xr:uid="{00000000-0005-0000-0000-0000DE050000}"/>
    <cellStyle name="SAPBEXHLevel0X_1_FS10_10.1_เงินให้กู้ยืมและเงินให้กู้ยืม_Q254_2" xfId="1504" xr:uid="{00000000-0005-0000-0000-0000DF050000}"/>
    <cellStyle name="SAPBEXHLevel1" xfId="1505" xr:uid="{00000000-0005-0000-0000-0000E0050000}"/>
    <cellStyle name="SAPBEXHLevel1 10" xfId="1506" xr:uid="{00000000-0005-0000-0000-0000E1050000}"/>
    <cellStyle name="SAPBEXHLevel1 11" xfId="1507" xr:uid="{00000000-0005-0000-0000-0000E2050000}"/>
    <cellStyle name="SAPBEXHLevel1 12" xfId="1508" xr:uid="{00000000-0005-0000-0000-0000E3050000}"/>
    <cellStyle name="SAPBEXHLevel1 13" xfId="1509" xr:uid="{00000000-0005-0000-0000-0000E4050000}"/>
    <cellStyle name="SAPBEXHLevel1 14" xfId="1510" xr:uid="{00000000-0005-0000-0000-0000E5050000}"/>
    <cellStyle name="SAPBEXHLevel1 15" xfId="1511" xr:uid="{00000000-0005-0000-0000-0000E6050000}"/>
    <cellStyle name="SAPBEXHLevel1 16" xfId="1512" xr:uid="{00000000-0005-0000-0000-0000E7050000}"/>
    <cellStyle name="SAPBEXHLevel1 17" xfId="1513" xr:uid="{00000000-0005-0000-0000-0000E8050000}"/>
    <cellStyle name="SAPBEXHLevel1 18" xfId="1514" xr:uid="{00000000-0005-0000-0000-0000E9050000}"/>
    <cellStyle name="SAPBEXHLevel1 2" xfId="1515" xr:uid="{00000000-0005-0000-0000-0000EA050000}"/>
    <cellStyle name="SAPBEXHLevel1 3" xfId="1516" xr:uid="{00000000-0005-0000-0000-0000EB050000}"/>
    <cellStyle name="SAPBEXHLevel1 4" xfId="1517" xr:uid="{00000000-0005-0000-0000-0000EC050000}"/>
    <cellStyle name="SAPBEXHLevel1 5" xfId="1518" xr:uid="{00000000-0005-0000-0000-0000ED050000}"/>
    <cellStyle name="SAPBEXHLevel1 6" xfId="1519" xr:uid="{00000000-0005-0000-0000-0000EE050000}"/>
    <cellStyle name="SAPBEXHLevel1 7" xfId="1520" xr:uid="{00000000-0005-0000-0000-0000EF050000}"/>
    <cellStyle name="SAPBEXHLevel1 8" xfId="1521" xr:uid="{00000000-0005-0000-0000-0000F0050000}"/>
    <cellStyle name="SAPBEXHLevel1 9" xfId="1522" xr:uid="{00000000-0005-0000-0000-0000F1050000}"/>
    <cellStyle name="SAPBEXHLevel1_1_FS10_10.1_เงินให้กู้ยืมและเงินให้กู้ยืม_Q254_2" xfId="1523" xr:uid="{00000000-0005-0000-0000-0000F2050000}"/>
    <cellStyle name="SAPBEXHLevel1X" xfId="1524" xr:uid="{00000000-0005-0000-0000-0000F3050000}"/>
    <cellStyle name="SAPBEXHLevel1X 10" xfId="1525" xr:uid="{00000000-0005-0000-0000-0000F4050000}"/>
    <cellStyle name="SAPBEXHLevel1X 11" xfId="1526" xr:uid="{00000000-0005-0000-0000-0000F5050000}"/>
    <cellStyle name="SAPBEXHLevel1X 12" xfId="1527" xr:uid="{00000000-0005-0000-0000-0000F6050000}"/>
    <cellStyle name="SAPBEXHLevel1X 13" xfId="1528" xr:uid="{00000000-0005-0000-0000-0000F7050000}"/>
    <cellStyle name="SAPBEXHLevel1X 14" xfId="1529" xr:uid="{00000000-0005-0000-0000-0000F8050000}"/>
    <cellStyle name="SAPBEXHLevel1X 15" xfId="1530" xr:uid="{00000000-0005-0000-0000-0000F9050000}"/>
    <cellStyle name="SAPBEXHLevel1X 16" xfId="1531" xr:uid="{00000000-0005-0000-0000-0000FA050000}"/>
    <cellStyle name="SAPBEXHLevel1X 17" xfId="1532" xr:uid="{00000000-0005-0000-0000-0000FB050000}"/>
    <cellStyle name="SAPBEXHLevel1X 18" xfId="1533" xr:uid="{00000000-0005-0000-0000-0000FC050000}"/>
    <cellStyle name="SAPBEXHLevel1X 2" xfId="1534" xr:uid="{00000000-0005-0000-0000-0000FD050000}"/>
    <cellStyle name="SAPBEXHLevel1X 3" xfId="1535" xr:uid="{00000000-0005-0000-0000-0000FE050000}"/>
    <cellStyle name="SAPBEXHLevel1X 4" xfId="1536" xr:uid="{00000000-0005-0000-0000-0000FF050000}"/>
    <cellStyle name="SAPBEXHLevel1X 5" xfId="1537" xr:uid="{00000000-0005-0000-0000-000000060000}"/>
    <cellStyle name="SAPBEXHLevel1X 6" xfId="1538" xr:uid="{00000000-0005-0000-0000-000001060000}"/>
    <cellStyle name="SAPBEXHLevel1X 7" xfId="1539" xr:uid="{00000000-0005-0000-0000-000002060000}"/>
    <cellStyle name="SAPBEXHLevel1X 8" xfId="1540" xr:uid="{00000000-0005-0000-0000-000003060000}"/>
    <cellStyle name="SAPBEXHLevel1X 9" xfId="1541" xr:uid="{00000000-0005-0000-0000-000004060000}"/>
    <cellStyle name="SAPBEXHLevel1X_1_FS10_10.1_เงินให้กู้ยืมและเงินให้กู้ยืม_Q254_2" xfId="1542" xr:uid="{00000000-0005-0000-0000-000005060000}"/>
    <cellStyle name="SAPBEXHLevel2" xfId="1543" xr:uid="{00000000-0005-0000-0000-000006060000}"/>
    <cellStyle name="SAPBEXHLevel2 10" xfId="1544" xr:uid="{00000000-0005-0000-0000-000007060000}"/>
    <cellStyle name="SAPBEXHLevel2 11" xfId="1545" xr:uid="{00000000-0005-0000-0000-000008060000}"/>
    <cellStyle name="SAPBEXHLevel2 12" xfId="1546" xr:uid="{00000000-0005-0000-0000-000009060000}"/>
    <cellStyle name="SAPBEXHLevel2 13" xfId="1547" xr:uid="{00000000-0005-0000-0000-00000A060000}"/>
    <cellStyle name="SAPBEXHLevel2 14" xfId="1548" xr:uid="{00000000-0005-0000-0000-00000B060000}"/>
    <cellStyle name="SAPBEXHLevel2 15" xfId="1549" xr:uid="{00000000-0005-0000-0000-00000C060000}"/>
    <cellStyle name="SAPBEXHLevel2 16" xfId="1550" xr:uid="{00000000-0005-0000-0000-00000D060000}"/>
    <cellStyle name="SAPBEXHLevel2 17" xfId="1551" xr:uid="{00000000-0005-0000-0000-00000E060000}"/>
    <cellStyle name="SAPBEXHLevel2 18" xfId="1552" xr:uid="{00000000-0005-0000-0000-00000F060000}"/>
    <cellStyle name="SAPBEXHLevel2 2" xfId="1553" xr:uid="{00000000-0005-0000-0000-000010060000}"/>
    <cellStyle name="SAPBEXHLevel2 3" xfId="1554" xr:uid="{00000000-0005-0000-0000-000011060000}"/>
    <cellStyle name="SAPBEXHLevel2 4" xfId="1555" xr:uid="{00000000-0005-0000-0000-000012060000}"/>
    <cellStyle name="SAPBEXHLevel2 5" xfId="1556" xr:uid="{00000000-0005-0000-0000-000013060000}"/>
    <cellStyle name="SAPBEXHLevel2 6" xfId="1557" xr:uid="{00000000-0005-0000-0000-000014060000}"/>
    <cellStyle name="SAPBEXHLevel2 7" xfId="1558" xr:uid="{00000000-0005-0000-0000-000015060000}"/>
    <cellStyle name="SAPBEXHLevel2 8" xfId="1559" xr:uid="{00000000-0005-0000-0000-000016060000}"/>
    <cellStyle name="SAPBEXHLevel2 9" xfId="1560" xr:uid="{00000000-0005-0000-0000-000017060000}"/>
    <cellStyle name="SAPBEXHLevel2_1_FS10_10.1_เงินให้กู้ยืมและเงินให้กู้ยืม_Q254_2" xfId="1561" xr:uid="{00000000-0005-0000-0000-000018060000}"/>
    <cellStyle name="SAPBEXHLevel2X" xfId="1562" xr:uid="{00000000-0005-0000-0000-000019060000}"/>
    <cellStyle name="SAPBEXHLevel2X 10" xfId="1563" xr:uid="{00000000-0005-0000-0000-00001A060000}"/>
    <cellStyle name="SAPBEXHLevel2X 11" xfId="1564" xr:uid="{00000000-0005-0000-0000-00001B060000}"/>
    <cellStyle name="SAPBEXHLevel2X 12" xfId="1565" xr:uid="{00000000-0005-0000-0000-00001C060000}"/>
    <cellStyle name="SAPBEXHLevel2X 13" xfId="1566" xr:uid="{00000000-0005-0000-0000-00001D060000}"/>
    <cellStyle name="SAPBEXHLevel2X 14" xfId="1567" xr:uid="{00000000-0005-0000-0000-00001E060000}"/>
    <cellStyle name="SAPBEXHLevel2X 15" xfId="1568" xr:uid="{00000000-0005-0000-0000-00001F060000}"/>
    <cellStyle name="SAPBEXHLevel2X 16" xfId="1569" xr:uid="{00000000-0005-0000-0000-000020060000}"/>
    <cellStyle name="SAPBEXHLevel2X 17" xfId="1570" xr:uid="{00000000-0005-0000-0000-000021060000}"/>
    <cellStyle name="SAPBEXHLevel2X 18" xfId="1571" xr:uid="{00000000-0005-0000-0000-000022060000}"/>
    <cellStyle name="SAPBEXHLevel2X 2" xfId="1572" xr:uid="{00000000-0005-0000-0000-000023060000}"/>
    <cellStyle name="SAPBEXHLevel2X 3" xfId="1573" xr:uid="{00000000-0005-0000-0000-000024060000}"/>
    <cellStyle name="SAPBEXHLevel2X 4" xfId="1574" xr:uid="{00000000-0005-0000-0000-000025060000}"/>
    <cellStyle name="SAPBEXHLevel2X 5" xfId="1575" xr:uid="{00000000-0005-0000-0000-000026060000}"/>
    <cellStyle name="SAPBEXHLevel2X 6" xfId="1576" xr:uid="{00000000-0005-0000-0000-000027060000}"/>
    <cellStyle name="SAPBEXHLevel2X 7" xfId="1577" xr:uid="{00000000-0005-0000-0000-000028060000}"/>
    <cellStyle name="SAPBEXHLevel2X 8" xfId="1578" xr:uid="{00000000-0005-0000-0000-000029060000}"/>
    <cellStyle name="SAPBEXHLevel2X 9" xfId="1579" xr:uid="{00000000-0005-0000-0000-00002A060000}"/>
    <cellStyle name="SAPBEXHLevel2X_1_FS10_10.1_เงินให้กู้ยืมและเงินให้กู้ยืม_Q254_2" xfId="1580" xr:uid="{00000000-0005-0000-0000-00002B060000}"/>
    <cellStyle name="SAPBEXHLevel3" xfId="1581" xr:uid="{00000000-0005-0000-0000-00002C060000}"/>
    <cellStyle name="SAPBEXHLevel3 10" xfId="1582" xr:uid="{00000000-0005-0000-0000-00002D060000}"/>
    <cellStyle name="SAPBEXHLevel3 11" xfId="1583" xr:uid="{00000000-0005-0000-0000-00002E060000}"/>
    <cellStyle name="SAPBEXHLevel3 12" xfId="1584" xr:uid="{00000000-0005-0000-0000-00002F060000}"/>
    <cellStyle name="SAPBEXHLevel3 13" xfId="1585" xr:uid="{00000000-0005-0000-0000-000030060000}"/>
    <cellStyle name="SAPBEXHLevel3 14" xfId="1586" xr:uid="{00000000-0005-0000-0000-000031060000}"/>
    <cellStyle name="SAPBEXHLevel3 15" xfId="1587" xr:uid="{00000000-0005-0000-0000-000032060000}"/>
    <cellStyle name="SAPBEXHLevel3 16" xfId="1588" xr:uid="{00000000-0005-0000-0000-000033060000}"/>
    <cellStyle name="SAPBEXHLevel3 17" xfId="1589" xr:uid="{00000000-0005-0000-0000-000034060000}"/>
    <cellStyle name="SAPBEXHLevel3 18" xfId="1590" xr:uid="{00000000-0005-0000-0000-000035060000}"/>
    <cellStyle name="SAPBEXHLevel3 2" xfId="1591" xr:uid="{00000000-0005-0000-0000-000036060000}"/>
    <cellStyle name="SAPBEXHLevel3 3" xfId="1592" xr:uid="{00000000-0005-0000-0000-000037060000}"/>
    <cellStyle name="SAPBEXHLevel3 4" xfId="1593" xr:uid="{00000000-0005-0000-0000-000038060000}"/>
    <cellStyle name="SAPBEXHLevel3 5" xfId="1594" xr:uid="{00000000-0005-0000-0000-000039060000}"/>
    <cellStyle name="SAPBEXHLevel3 6" xfId="1595" xr:uid="{00000000-0005-0000-0000-00003A060000}"/>
    <cellStyle name="SAPBEXHLevel3 7" xfId="1596" xr:uid="{00000000-0005-0000-0000-00003B060000}"/>
    <cellStyle name="SAPBEXHLevel3 8" xfId="1597" xr:uid="{00000000-0005-0000-0000-00003C060000}"/>
    <cellStyle name="SAPBEXHLevel3 9" xfId="1598" xr:uid="{00000000-0005-0000-0000-00003D060000}"/>
    <cellStyle name="SAPBEXHLevel3_1_FS10_10.1_เงินให้กู้ยืมและเงินให้กู้ยืม_Q254_2" xfId="1599" xr:uid="{00000000-0005-0000-0000-00003E060000}"/>
    <cellStyle name="SAPBEXHLevel3X" xfId="1600" xr:uid="{00000000-0005-0000-0000-00003F060000}"/>
    <cellStyle name="SAPBEXHLevel3X 10" xfId="1601" xr:uid="{00000000-0005-0000-0000-000040060000}"/>
    <cellStyle name="SAPBEXHLevel3X 11" xfId="1602" xr:uid="{00000000-0005-0000-0000-000041060000}"/>
    <cellStyle name="SAPBEXHLevel3X 12" xfId="1603" xr:uid="{00000000-0005-0000-0000-000042060000}"/>
    <cellStyle name="SAPBEXHLevel3X 13" xfId="1604" xr:uid="{00000000-0005-0000-0000-000043060000}"/>
    <cellStyle name="SAPBEXHLevel3X 14" xfId="1605" xr:uid="{00000000-0005-0000-0000-000044060000}"/>
    <cellStyle name="SAPBEXHLevel3X 15" xfId="1606" xr:uid="{00000000-0005-0000-0000-000045060000}"/>
    <cellStyle name="SAPBEXHLevel3X 16" xfId="1607" xr:uid="{00000000-0005-0000-0000-000046060000}"/>
    <cellStyle name="SAPBEXHLevel3X 17" xfId="1608" xr:uid="{00000000-0005-0000-0000-000047060000}"/>
    <cellStyle name="SAPBEXHLevel3X 18" xfId="1609" xr:uid="{00000000-0005-0000-0000-000048060000}"/>
    <cellStyle name="SAPBEXHLevel3X 2" xfId="1610" xr:uid="{00000000-0005-0000-0000-000049060000}"/>
    <cellStyle name="SAPBEXHLevel3X 3" xfId="1611" xr:uid="{00000000-0005-0000-0000-00004A060000}"/>
    <cellStyle name="SAPBEXHLevel3X 4" xfId="1612" xr:uid="{00000000-0005-0000-0000-00004B060000}"/>
    <cellStyle name="SAPBEXHLevel3X 5" xfId="1613" xr:uid="{00000000-0005-0000-0000-00004C060000}"/>
    <cellStyle name="SAPBEXHLevel3X 6" xfId="1614" xr:uid="{00000000-0005-0000-0000-00004D060000}"/>
    <cellStyle name="SAPBEXHLevel3X 7" xfId="1615" xr:uid="{00000000-0005-0000-0000-00004E060000}"/>
    <cellStyle name="SAPBEXHLevel3X 8" xfId="1616" xr:uid="{00000000-0005-0000-0000-00004F060000}"/>
    <cellStyle name="SAPBEXHLevel3X 9" xfId="1617" xr:uid="{00000000-0005-0000-0000-000050060000}"/>
    <cellStyle name="SAPBEXHLevel3X_1_FS10_10.1_เงินให้กู้ยืมและเงินให้กู้ยืม_Q254_2" xfId="1618" xr:uid="{00000000-0005-0000-0000-000051060000}"/>
    <cellStyle name="SAPBEXresData" xfId="1619" xr:uid="{00000000-0005-0000-0000-000052060000}"/>
    <cellStyle name="SAPBEXresDataEmph" xfId="1620" xr:uid="{00000000-0005-0000-0000-000053060000}"/>
    <cellStyle name="SAPBEXresItem" xfId="1621" xr:uid="{00000000-0005-0000-0000-000054060000}"/>
    <cellStyle name="SAPBEXresItemX" xfId="1622" xr:uid="{00000000-0005-0000-0000-000055060000}"/>
    <cellStyle name="SAPBEXstdData" xfId="1623" xr:uid="{00000000-0005-0000-0000-000056060000}"/>
    <cellStyle name="SAPBEXstdDataEmph" xfId="1624" xr:uid="{00000000-0005-0000-0000-000057060000}"/>
    <cellStyle name="SAPBEXstdItem" xfId="1625" xr:uid="{00000000-0005-0000-0000-000058060000}"/>
    <cellStyle name="SAPBEXstdItem 10" xfId="1626" xr:uid="{00000000-0005-0000-0000-000059060000}"/>
    <cellStyle name="SAPBEXstdItem 11" xfId="1627" xr:uid="{00000000-0005-0000-0000-00005A060000}"/>
    <cellStyle name="SAPBEXstdItem 12" xfId="1628" xr:uid="{00000000-0005-0000-0000-00005B060000}"/>
    <cellStyle name="SAPBEXstdItem 13" xfId="1629" xr:uid="{00000000-0005-0000-0000-00005C060000}"/>
    <cellStyle name="SAPBEXstdItem 14" xfId="1630" xr:uid="{00000000-0005-0000-0000-00005D060000}"/>
    <cellStyle name="SAPBEXstdItem 15" xfId="1631" xr:uid="{00000000-0005-0000-0000-00005E060000}"/>
    <cellStyle name="SAPBEXstdItem 16" xfId="1632" xr:uid="{00000000-0005-0000-0000-00005F060000}"/>
    <cellStyle name="SAPBEXstdItem 17" xfId="1633" xr:uid="{00000000-0005-0000-0000-000060060000}"/>
    <cellStyle name="SAPBEXstdItem 18" xfId="1634" xr:uid="{00000000-0005-0000-0000-000061060000}"/>
    <cellStyle name="SAPBEXstdItem 2" xfId="1635" xr:uid="{00000000-0005-0000-0000-000062060000}"/>
    <cellStyle name="SAPBEXstdItem 3" xfId="1636" xr:uid="{00000000-0005-0000-0000-000063060000}"/>
    <cellStyle name="SAPBEXstdItem 4" xfId="1637" xr:uid="{00000000-0005-0000-0000-000064060000}"/>
    <cellStyle name="SAPBEXstdItem 5" xfId="1638" xr:uid="{00000000-0005-0000-0000-000065060000}"/>
    <cellStyle name="SAPBEXstdItem 6" xfId="1639" xr:uid="{00000000-0005-0000-0000-000066060000}"/>
    <cellStyle name="SAPBEXstdItem 7" xfId="1640" xr:uid="{00000000-0005-0000-0000-000067060000}"/>
    <cellStyle name="SAPBEXstdItem 8" xfId="1641" xr:uid="{00000000-0005-0000-0000-000068060000}"/>
    <cellStyle name="SAPBEXstdItem 9" xfId="1642" xr:uid="{00000000-0005-0000-0000-000069060000}"/>
    <cellStyle name="SAPBEXstdItem_1_FS10_10.1_เงินให้กู้ยืมและเงินให้กู้ยืม_Q254_2" xfId="1643" xr:uid="{00000000-0005-0000-0000-00006A060000}"/>
    <cellStyle name="SAPBEXstdItemX" xfId="1644" xr:uid="{00000000-0005-0000-0000-00006B060000}"/>
    <cellStyle name="SAPBEXstdItemX 10" xfId="1645" xr:uid="{00000000-0005-0000-0000-00006C060000}"/>
    <cellStyle name="SAPBEXstdItemX 11" xfId="1646" xr:uid="{00000000-0005-0000-0000-00006D060000}"/>
    <cellStyle name="SAPBEXstdItemX 12" xfId="1647" xr:uid="{00000000-0005-0000-0000-00006E060000}"/>
    <cellStyle name="SAPBEXstdItemX 13" xfId="1648" xr:uid="{00000000-0005-0000-0000-00006F060000}"/>
    <cellStyle name="SAPBEXstdItemX 14" xfId="1649" xr:uid="{00000000-0005-0000-0000-000070060000}"/>
    <cellStyle name="SAPBEXstdItemX 15" xfId="1650" xr:uid="{00000000-0005-0000-0000-000071060000}"/>
    <cellStyle name="SAPBEXstdItemX 16" xfId="1651" xr:uid="{00000000-0005-0000-0000-000072060000}"/>
    <cellStyle name="SAPBEXstdItemX 17" xfId="1652" xr:uid="{00000000-0005-0000-0000-000073060000}"/>
    <cellStyle name="SAPBEXstdItemX 18" xfId="1653" xr:uid="{00000000-0005-0000-0000-000074060000}"/>
    <cellStyle name="SAPBEXstdItemX 2" xfId="1654" xr:uid="{00000000-0005-0000-0000-000075060000}"/>
    <cellStyle name="SAPBEXstdItemX 3" xfId="1655" xr:uid="{00000000-0005-0000-0000-000076060000}"/>
    <cellStyle name="SAPBEXstdItemX 4" xfId="1656" xr:uid="{00000000-0005-0000-0000-000077060000}"/>
    <cellStyle name="SAPBEXstdItemX 5" xfId="1657" xr:uid="{00000000-0005-0000-0000-000078060000}"/>
    <cellStyle name="SAPBEXstdItemX 6" xfId="1658" xr:uid="{00000000-0005-0000-0000-000079060000}"/>
    <cellStyle name="SAPBEXstdItemX 7" xfId="1659" xr:uid="{00000000-0005-0000-0000-00007A060000}"/>
    <cellStyle name="SAPBEXstdItemX 8" xfId="1660" xr:uid="{00000000-0005-0000-0000-00007B060000}"/>
    <cellStyle name="SAPBEXstdItemX 9" xfId="1661" xr:uid="{00000000-0005-0000-0000-00007C060000}"/>
    <cellStyle name="SAPBEXstdItemX_1_FS10_10.1_เงินให้กู้ยืมและเงินให้กู้ยืม_Q254_2" xfId="1662" xr:uid="{00000000-0005-0000-0000-00007D060000}"/>
    <cellStyle name="SAPBEXtitle" xfId="1663" xr:uid="{00000000-0005-0000-0000-00007E060000}"/>
    <cellStyle name="SAPBEXtitle 10" xfId="1664" xr:uid="{00000000-0005-0000-0000-00007F060000}"/>
    <cellStyle name="SAPBEXtitle 11" xfId="1665" xr:uid="{00000000-0005-0000-0000-000080060000}"/>
    <cellStyle name="SAPBEXtitle 12" xfId="1666" xr:uid="{00000000-0005-0000-0000-000081060000}"/>
    <cellStyle name="SAPBEXtitle 13" xfId="1667" xr:uid="{00000000-0005-0000-0000-000082060000}"/>
    <cellStyle name="SAPBEXtitle 14" xfId="1668" xr:uid="{00000000-0005-0000-0000-000083060000}"/>
    <cellStyle name="SAPBEXtitle 15" xfId="1669" xr:uid="{00000000-0005-0000-0000-000084060000}"/>
    <cellStyle name="SAPBEXtitle 16" xfId="1670" xr:uid="{00000000-0005-0000-0000-000085060000}"/>
    <cellStyle name="SAPBEXtitle 17" xfId="1671" xr:uid="{00000000-0005-0000-0000-000086060000}"/>
    <cellStyle name="SAPBEXtitle 18" xfId="1672" xr:uid="{00000000-0005-0000-0000-000087060000}"/>
    <cellStyle name="SAPBEXtitle 2" xfId="1673" xr:uid="{00000000-0005-0000-0000-000088060000}"/>
    <cellStyle name="SAPBEXtitle 3" xfId="1674" xr:uid="{00000000-0005-0000-0000-000089060000}"/>
    <cellStyle name="SAPBEXtitle 4" xfId="1675" xr:uid="{00000000-0005-0000-0000-00008A060000}"/>
    <cellStyle name="SAPBEXtitle 5" xfId="1676" xr:uid="{00000000-0005-0000-0000-00008B060000}"/>
    <cellStyle name="SAPBEXtitle 6" xfId="1677" xr:uid="{00000000-0005-0000-0000-00008C060000}"/>
    <cellStyle name="SAPBEXtitle 7" xfId="1678" xr:uid="{00000000-0005-0000-0000-00008D060000}"/>
    <cellStyle name="SAPBEXtitle 8" xfId="1679" xr:uid="{00000000-0005-0000-0000-00008E060000}"/>
    <cellStyle name="SAPBEXtitle 9" xfId="1680" xr:uid="{00000000-0005-0000-0000-00008F060000}"/>
    <cellStyle name="SAPBEXtitle_1_FS10_10.1_เงินให้กู้ยืมและเงินให้กู้ยืม_Q254_2" xfId="1681" xr:uid="{00000000-0005-0000-0000-000090060000}"/>
    <cellStyle name="SAPBEXundefined" xfId="1682" xr:uid="{00000000-0005-0000-0000-000091060000}"/>
    <cellStyle name="Section" xfId="1683" xr:uid="{00000000-0005-0000-0000-000092060000}"/>
    <cellStyle name="Section 2" xfId="1684" xr:uid="{00000000-0005-0000-0000-000093060000}"/>
    <cellStyle name="Style 1" xfId="1685" xr:uid="{00000000-0005-0000-0000-000094060000}"/>
    <cellStyle name="Style 1 10" xfId="1686" xr:uid="{00000000-0005-0000-0000-000095060000}"/>
    <cellStyle name="Style 1 2" xfId="1687" xr:uid="{00000000-0005-0000-0000-000096060000}"/>
    <cellStyle name="Style 1 3" xfId="1688" xr:uid="{00000000-0005-0000-0000-000097060000}"/>
    <cellStyle name="Style 1 4" xfId="1689" xr:uid="{00000000-0005-0000-0000-000098060000}"/>
    <cellStyle name="Style 1 5" xfId="1690" xr:uid="{00000000-0005-0000-0000-000099060000}"/>
    <cellStyle name="Style 1 6" xfId="1691" xr:uid="{00000000-0005-0000-0000-00009A060000}"/>
    <cellStyle name="Style 1 7" xfId="1692" xr:uid="{00000000-0005-0000-0000-00009B060000}"/>
    <cellStyle name="Style 1 8" xfId="1693" xr:uid="{00000000-0005-0000-0000-00009C060000}"/>
    <cellStyle name="Style 1 9" xfId="1694" xr:uid="{00000000-0005-0000-0000-00009D060000}"/>
    <cellStyle name="Title 2" xfId="1695" xr:uid="{00000000-0005-0000-0000-00009E060000}"/>
    <cellStyle name="Title 2 2" xfId="1696" xr:uid="{00000000-0005-0000-0000-00009F060000}"/>
    <cellStyle name="Title 3" xfId="1697" xr:uid="{00000000-0005-0000-0000-0000A0060000}"/>
    <cellStyle name="Title 4" xfId="1698" xr:uid="{00000000-0005-0000-0000-0000A1060000}"/>
    <cellStyle name="Title 5" xfId="1699" xr:uid="{00000000-0005-0000-0000-0000A2060000}"/>
    <cellStyle name="Total 2" xfId="1700" xr:uid="{00000000-0005-0000-0000-0000A3060000}"/>
    <cellStyle name="Total 2 2" xfId="1701" xr:uid="{00000000-0005-0000-0000-0000A4060000}"/>
    <cellStyle name="Total 3" xfId="1702" xr:uid="{00000000-0005-0000-0000-0000A5060000}"/>
    <cellStyle name="Total 4" xfId="1703" xr:uid="{00000000-0005-0000-0000-0000A6060000}"/>
    <cellStyle name="Total 5" xfId="1704" xr:uid="{00000000-0005-0000-0000-0000A7060000}"/>
    <cellStyle name="Warning Text 2" xfId="1705" xr:uid="{00000000-0005-0000-0000-0000A8060000}"/>
    <cellStyle name="Warning Text 2 2" xfId="1706" xr:uid="{00000000-0005-0000-0000-0000A9060000}"/>
    <cellStyle name="Warning Text 3" xfId="1707" xr:uid="{00000000-0005-0000-0000-0000AA060000}"/>
    <cellStyle name="Warning Text 4" xfId="1708" xr:uid="{00000000-0005-0000-0000-0000AB060000}"/>
    <cellStyle name="Warning Text 5" xfId="1709" xr:uid="{00000000-0005-0000-0000-0000AC060000}"/>
    <cellStyle name="Обычный" xfId="0" builtinId="0"/>
    <cellStyle name="Обычный 2" xfId="1710" xr:uid="{00000000-0005-0000-0000-0000AE060000}"/>
    <cellStyle name="Обычный 3" xfId="1711" xr:uid="{00000000-0005-0000-0000-0000AF060000}"/>
    <cellStyle name="Примечание 2" xfId="1712" xr:uid="{00000000-0005-0000-0000-0000B0060000}"/>
    <cellStyle name="Примечание 3" xfId="1713" xr:uid="{00000000-0005-0000-0000-0000B1060000}"/>
    <cellStyle name="Процентный" xfId="2" builtinId="5"/>
    <cellStyle name="Стиль 1" xfId="1714" xr:uid="{00000000-0005-0000-0000-0000B3060000}"/>
    <cellStyle name="Финансовый" xfId="1" builtinId="3"/>
    <cellStyle name="Финансовый [0] 2" xfId="1715" xr:uid="{00000000-0005-0000-0000-0000B5060000}"/>
    <cellStyle name="Финансовый 2" xfId="1716" xr:uid="{00000000-0005-0000-0000-0000B6060000}"/>
    <cellStyle name="เครื่องหมายจุลภาค [0]_defertax46q146" xfId="1717" xr:uid="{00000000-0005-0000-0000-0000B7060000}"/>
    <cellStyle name="เครื่องหมายจุลภาค 10" xfId="1718" xr:uid="{00000000-0005-0000-0000-0000B8060000}"/>
    <cellStyle name="เครื่องหมายจุลภาค 10 2" xfId="1719" xr:uid="{00000000-0005-0000-0000-0000B9060000}"/>
    <cellStyle name="เครื่องหมายจุลภาค 11" xfId="1720" xr:uid="{00000000-0005-0000-0000-0000BA060000}"/>
    <cellStyle name="เครื่องหมายจุลภาค 11 2" xfId="1721" xr:uid="{00000000-0005-0000-0000-0000BB060000}"/>
    <cellStyle name="เครื่องหมายจุลภาค 12" xfId="1722" xr:uid="{00000000-0005-0000-0000-0000BC060000}"/>
    <cellStyle name="เครื่องหมายจุลภาค 12 2" xfId="1723" xr:uid="{00000000-0005-0000-0000-0000BD060000}"/>
    <cellStyle name="เครื่องหมายจุลภาค 2" xfId="1724" xr:uid="{00000000-0005-0000-0000-0000BE060000}"/>
    <cellStyle name="เครื่องหมายจุลภาค 2 2" xfId="1725" xr:uid="{00000000-0005-0000-0000-0000BF060000}"/>
    <cellStyle name="เครื่องหมายจุลภาค 2 2 2" xfId="1726" xr:uid="{00000000-0005-0000-0000-0000C0060000}"/>
    <cellStyle name="เครื่องหมายจุลภาค 2 2 3" xfId="1727" xr:uid="{00000000-0005-0000-0000-0000C1060000}"/>
    <cellStyle name="เครื่องหมายจุลภาค 2 2 4" xfId="1728" xr:uid="{00000000-0005-0000-0000-0000C2060000}"/>
    <cellStyle name="เครื่องหมายจุลภาค 2 3" xfId="1729" xr:uid="{00000000-0005-0000-0000-0000C3060000}"/>
    <cellStyle name="เครื่องหมายจุลภาค 2 3 2" xfId="1730" xr:uid="{00000000-0005-0000-0000-0000C4060000}"/>
    <cellStyle name="เครื่องหมายจุลภาค 2 3 3" xfId="1731" xr:uid="{00000000-0005-0000-0000-0000C5060000}"/>
    <cellStyle name="เครื่องหมายจุลภาค 2 4" xfId="1732" xr:uid="{00000000-0005-0000-0000-0000C6060000}"/>
    <cellStyle name="เครื่องหมายจุลภาค 2 4 2" xfId="1733" xr:uid="{00000000-0005-0000-0000-0000C7060000}"/>
    <cellStyle name="เครื่องหมายจุลภาค 2 5" xfId="1734" xr:uid="{00000000-0005-0000-0000-0000C8060000}"/>
    <cellStyle name="เครื่องหมายจุลภาค 2 6" xfId="1735" xr:uid="{00000000-0005-0000-0000-0000C9060000}"/>
    <cellStyle name="เครื่องหมายจุลภาค 2 7" xfId="1736" xr:uid="{00000000-0005-0000-0000-0000CA060000}"/>
    <cellStyle name="เครื่องหมายจุลภาค 3" xfId="1737" xr:uid="{00000000-0005-0000-0000-0000CB060000}"/>
    <cellStyle name="เครื่องหมายจุลภาค 3 2" xfId="1738" xr:uid="{00000000-0005-0000-0000-0000CC060000}"/>
    <cellStyle name="เครื่องหมายจุลภาค 3 2 2" xfId="1739" xr:uid="{00000000-0005-0000-0000-0000CD060000}"/>
    <cellStyle name="เครื่องหมายจุลภาค 3 2 2 2" xfId="1740" xr:uid="{00000000-0005-0000-0000-0000CE060000}"/>
    <cellStyle name="เครื่องหมายจุลภาค 3 2 3" xfId="1741" xr:uid="{00000000-0005-0000-0000-0000CF060000}"/>
    <cellStyle name="เครื่องหมายจุลภาค 3 2 4" xfId="1742" xr:uid="{00000000-0005-0000-0000-0000D0060000}"/>
    <cellStyle name="เครื่องหมายจุลภาค 3 3" xfId="1743" xr:uid="{00000000-0005-0000-0000-0000D1060000}"/>
    <cellStyle name="เครื่องหมายจุลภาค 3 3 2" xfId="1744" xr:uid="{00000000-0005-0000-0000-0000D2060000}"/>
    <cellStyle name="เครื่องหมายจุลภาค 3 3 2 2" xfId="1745" xr:uid="{00000000-0005-0000-0000-0000D3060000}"/>
    <cellStyle name="เครื่องหมายจุลภาค 3 3 3" xfId="1746" xr:uid="{00000000-0005-0000-0000-0000D4060000}"/>
    <cellStyle name="เครื่องหมายจุลภาค 3 4" xfId="1747" xr:uid="{00000000-0005-0000-0000-0000D5060000}"/>
    <cellStyle name="เครื่องหมายจุลภาค 3 4 2" xfId="1748" xr:uid="{00000000-0005-0000-0000-0000D6060000}"/>
    <cellStyle name="เครื่องหมายจุลภาค 3 5" xfId="1749" xr:uid="{00000000-0005-0000-0000-0000D7060000}"/>
    <cellStyle name="เครื่องหมายจุลภาค 3 6" xfId="1750" xr:uid="{00000000-0005-0000-0000-0000D8060000}"/>
    <cellStyle name="เครื่องหมายจุลภาค 4" xfId="1751" xr:uid="{00000000-0005-0000-0000-0000D9060000}"/>
    <cellStyle name="เครื่องหมายจุลภาค 4 2" xfId="1752" xr:uid="{00000000-0005-0000-0000-0000DA060000}"/>
    <cellStyle name="เครื่องหมายจุลภาค 5" xfId="1753" xr:uid="{00000000-0005-0000-0000-0000DB060000}"/>
    <cellStyle name="เครื่องหมายจุลภาค 5 2" xfId="1754" xr:uid="{00000000-0005-0000-0000-0000DC060000}"/>
    <cellStyle name="เครื่องหมายจุลภาค 6" xfId="1755" xr:uid="{00000000-0005-0000-0000-0000DD060000}"/>
    <cellStyle name="เครื่องหมายจุลภาค 6 2" xfId="1756" xr:uid="{00000000-0005-0000-0000-0000DE060000}"/>
    <cellStyle name="เครื่องหมายจุลภาค 6 2 2" xfId="1757" xr:uid="{00000000-0005-0000-0000-0000DF060000}"/>
    <cellStyle name="เครื่องหมายจุลภาค 6 2 2 2" xfId="1758" xr:uid="{00000000-0005-0000-0000-0000E0060000}"/>
    <cellStyle name="เครื่องหมายจุลภาค 6 2 3" xfId="1759" xr:uid="{00000000-0005-0000-0000-0000E1060000}"/>
    <cellStyle name="เครื่องหมายจุลภาค 6 3" xfId="1760" xr:uid="{00000000-0005-0000-0000-0000E2060000}"/>
    <cellStyle name="เครื่องหมายจุลภาค 6 3 2" xfId="1761" xr:uid="{00000000-0005-0000-0000-0000E3060000}"/>
    <cellStyle name="เครื่องหมายจุลภาค 6 4" xfId="1762" xr:uid="{00000000-0005-0000-0000-0000E4060000}"/>
    <cellStyle name="เครื่องหมายจุลภาค 7" xfId="1763" xr:uid="{00000000-0005-0000-0000-0000E5060000}"/>
    <cellStyle name="เครื่องหมายจุลภาค 7 2" xfId="1764" xr:uid="{00000000-0005-0000-0000-0000E6060000}"/>
    <cellStyle name="เครื่องหมายจุลภาค 8" xfId="1765" xr:uid="{00000000-0005-0000-0000-0000E7060000}"/>
    <cellStyle name="เครื่องหมายจุลภาค 8 2" xfId="1766" xr:uid="{00000000-0005-0000-0000-0000E8060000}"/>
    <cellStyle name="เครื่องหมายจุลภาค 9" xfId="1767" xr:uid="{00000000-0005-0000-0000-0000E9060000}"/>
    <cellStyle name="เครื่องหมายจุลภาค 9 2" xfId="1768" xr:uid="{00000000-0005-0000-0000-0000EA060000}"/>
    <cellStyle name="เครื่องหมายจุลภาค_Adt-tax" xfId="1769" xr:uid="{00000000-0005-0000-0000-0000EB060000}"/>
    <cellStyle name="เครื่องหมายสกุลเงิน [0]_CPF Q1-46" xfId="1770" xr:uid="{00000000-0005-0000-0000-0000EC060000}"/>
    <cellStyle name="เครื่องหมายสกุลเงิน_CPF Q1-46" xfId="1771" xr:uid="{00000000-0005-0000-0000-0000ED060000}"/>
    <cellStyle name="เชื่อมโยงหลายมิติ" xfId="1772" xr:uid="{00000000-0005-0000-0000-0000EE060000}"/>
    <cellStyle name="เชื่อมโยงหลายมิติ 10" xfId="1773" xr:uid="{00000000-0005-0000-0000-0000EF060000}"/>
    <cellStyle name="เชื่อมโยงหลายมิติ 11" xfId="1774" xr:uid="{00000000-0005-0000-0000-0000F0060000}"/>
    <cellStyle name="เชื่อมโยงหลายมิติ 12" xfId="1775" xr:uid="{00000000-0005-0000-0000-0000F1060000}"/>
    <cellStyle name="เชื่อมโยงหลายมิติ 13" xfId="1776" xr:uid="{00000000-0005-0000-0000-0000F2060000}"/>
    <cellStyle name="เชื่อมโยงหลายมิติ 14" xfId="1777" xr:uid="{00000000-0005-0000-0000-0000F3060000}"/>
    <cellStyle name="เชื่อมโยงหลายมิติ 15" xfId="1778" xr:uid="{00000000-0005-0000-0000-0000F4060000}"/>
    <cellStyle name="เชื่อมโยงหลายมิติ 16" xfId="1779" xr:uid="{00000000-0005-0000-0000-0000F5060000}"/>
    <cellStyle name="เชื่อมโยงหลายมิติ 17" xfId="1780" xr:uid="{00000000-0005-0000-0000-0000F6060000}"/>
    <cellStyle name="เชื่อมโยงหลายมิติ 18" xfId="1781" xr:uid="{00000000-0005-0000-0000-0000F7060000}"/>
    <cellStyle name="เชื่อมโยงหลายมิติ 19" xfId="1782" xr:uid="{00000000-0005-0000-0000-0000F8060000}"/>
    <cellStyle name="เชื่อมโยงหลายมิติ 2" xfId="1783" xr:uid="{00000000-0005-0000-0000-0000F9060000}"/>
    <cellStyle name="เชื่อมโยงหลายมิติ 2 2" xfId="1784" xr:uid="{00000000-0005-0000-0000-0000FA060000}"/>
    <cellStyle name="เชื่อมโยงหลายมิติ 20" xfId="1785" xr:uid="{00000000-0005-0000-0000-0000FB060000}"/>
    <cellStyle name="เชื่อมโยงหลายมิติ 3" xfId="1786" xr:uid="{00000000-0005-0000-0000-0000FC060000}"/>
    <cellStyle name="เชื่อมโยงหลายมิติ 3 2" xfId="1787" xr:uid="{00000000-0005-0000-0000-0000FD060000}"/>
    <cellStyle name="เชื่อมโยงหลายมิติ 4" xfId="1788" xr:uid="{00000000-0005-0000-0000-0000FE060000}"/>
    <cellStyle name="เชื่อมโยงหลายมิติ 5" xfId="1789" xr:uid="{00000000-0005-0000-0000-0000FF060000}"/>
    <cellStyle name="เชื่อมโยงหลายมิติ 6" xfId="1790" xr:uid="{00000000-0005-0000-0000-000000070000}"/>
    <cellStyle name="เชื่อมโยงหลายมิติ 7" xfId="1791" xr:uid="{00000000-0005-0000-0000-000001070000}"/>
    <cellStyle name="เชื่อมโยงหลายมิติ 8" xfId="1792" xr:uid="{00000000-0005-0000-0000-000002070000}"/>
    <cellStyle name="เชื่อมโยงหลายมิติ 9" xfId="1793" xr:uid="{00000000-0005-0000-0000-000003070000}"/>
    <cellStyle name="เชื่อมโยงหลายมิติ_1_FS10_10.1_เงินให้กู้ยืมและเงินให้กู้ยืม_Q254_2" xfId="1794" xr:uid="{00000000-0005-0000-0000-000004070000}"/>
    <cellStyle name="เซลล์ตรวจสอบ" xfId="1795" xr:uid="{00000000-0005-0000-0000-000005070000}"/>
    <cellStyle name="เซลล์ตรวจสอบ 2" xfId="1796" xr:uid="{00000000-0005-0000-0000-000006070000}"/>
    <cellStyle name="เซลล์ตรวจสอบ 2 2" xfId="1797" xr:uid="{00000000-0005-0000-0000-000007070000}"/>
    <cellStyle name="เซลล์ที่มีการเชื่อมโยง" xfId="1798" xr:uid="{00000000-0005-0000-0000-000008070000}"/>
    <cellStyle name="เซลล์ที่มีการเชื่อมโยง 2" xfId="1799" xr:uid="{00000000-0005-0000-0000-000009070000}"/>
    <cellStyle name="เซลล์ที่มีการเชื่อมโยง 2 2" xfId="1800" xr:uid="{00000000-0005-0000-0000-00000A070000}"/>
    <cellStyle name="เปอร์เซ็นต์ 10" xfId="1801" xr:uid="{00000000-0005-0000-0000-00000B070000}"/>
    <cellStyle name="เปอร์เซ็นต์ 11" xfId="1802" xr:uid="{00000000-0005-0000-0000-00000C070000}"/>
    <cellStyle name="เปอร์เซ็นต์ 2" xfId="1803" xr:uid="{00000000-0005-0000-0000-00000D070000}"/>
    <cellStyle name="เปอร์เซ็นต์ 3" xfId="1804" xr:uid="{00000000-0005-0000-0000-00000E070000}"/>
    <cellStyle name="เปอร์เซ็นต์ 4" xfId="1805" xr:uid="{00000000-0005-0000-0000-00000F070000}"/>
    <cellStyle name="เปอร์เซ็นต์ 5" xfId="1806" xr:uid="{00000000-0005-0000-0000-000010070000}"/>
    <cellStyle name="เปอร์เซ็นต์ 6" xfId="1807" xr:uid="{00000000-0005-0000-0000-000011070000}"/>
    <cellStyle name="เปอร์เซ็นต์ 7" xfId="1808" xr:uid="{00000000-0005-0000-0000-000012070000}"/>
    <cellStyle name="เปอร์เซ็นต์ 8" xfId="1809" xr:uid="{00000000-0005-0000-0000-000013070000}"/>
    <cellStyle name="เปอร์เซ็นต์ 9" xfId="1810" xr:uid="{00000000-0005-0000-0000-000014070000}"/>
    <cellStyle name="แย่" xfId="1811" xr:uid="{00000000-0005-0000-0000-000015070000}"/>
    <cellStyle name="แย่ 2" xfId="1812" xr:uid="{00000000-0005-0000-0000-000016070000}"/>
    <cellStyle name="แย่ 2 2" xfId="1813" xr:uid="{00000000-0005-0000-0000-000017070000}"/>
    <cellStyle name="แสดงผล" xfId="1814" xr:uid="{00000000-0005-0000-0000-000018070000}"/>
    <cellStyle name="แสดงผล 2" xfId="1815" xr:uid="{00000000-0005-0000-0000-000019070000}"/>
    <cellStyle name="แสดงผล 2 2" xfId="1816" xr:uid="{00000000-0005-0000-0000-00001A070000}"/>
    <cellStyle name="การคำนวณ" xfId="1817" xr:uid="{00000000-0005-0000-0000-00001B070000}"/>
    <cellStyle name="การคำนวณ 2" xfId="1818" xr:uid="{00000000-0005-0000-0000-00001C070000}"/>
    <cellStyle name="การคำนวณ 2 2" xfId="1819" xr:uid="{00000000-0005-0000-0000-00001D070000}"/>
    <cellStyle name="ข้อความเตือน" xfId="1820" xr:uid="{00000000-0005-0000-0000-00001E070000}"/>
    <cellStyle name="ข้อความเตือน 2" xfId="1821" xr:uid="{00000000-0005-0000-0000-00001F070000}"/>
    <cellStyle name="ข้อความเตือน 2 2" xfId="1822" xr:uid="{00000000-0005-0000-0000-000020070000}"/>
    <cellStyle name="ข้อความอธิบาย" xfId="1823" xr:uid="{00000000-0005-0000-0000-000021070000}"/>
    <cellStyle name="ข้อความอธิบาย 2" xfId="1824" xr:uid="{00000000-0005-0000-0000-000022070000}"/>
    <cellStyle name="ข้อความอธิบาย 2 2" xfId="1825" xr:uid="{00000000-0005-0000-0000-000023070000}"/>
    <cellStyle name="ชื่อเรื่อง" xfId="1826" xr:uid="{00000000-0005-0000-0000-000024070000}"/>
    <cellStyle name="ชื่อเรื่อง 2" xfId="1827" xr:uid="{00000000-0005-0000-0000-000025070000}"/>
    <cellStyle name="ชื่อเรื่อง 2 2" xfId="1828" xr:uid="{00000000-0005-0000-0000-000026070000}"/>
    <cellStyle name="ดี" xfId="1829" xr:uid="{00000000-0005-0000-0000-000027070000}"/>
    <cellStyle name="ดี 2" xfId="1830" xr:uid="{00000000-0005-0000-0000-000028070000}"/>
    <cellStyle name="ดี 2 2" xfId="1831" xr:uid="{00000000-0005-0000-0000-000029070000}"/>
    <cellStyle name="ตามการเชื่อมโยงหลายมิติ" xfId="1832" xr:uid="{00000000-0005-0000-0000-00002A070000}"/>
    <cellStyle name="ตามการเชื่อมโยงหลายมิติ 10" xfId="1833" xr:uid="{00000000-0005-0000-0000-00002B070000}"/>
    <cellStyle name="ตามการเชื่อมโยงหลายมิติ 11" xfId="1834" xr:uid="{00000000-0005-0000-0000-00002C070000}"/>
    <cellStyle name="ตามการเชื่อมโยงหลายมิติ 12" xfId="1835" xr:uid="{00000000-0005-0000-0000-00002D070000}"/>
    <cellStyle name="ตามการเชื่อมโยงหลายมิติ 13" xfId="1836" xr:uid="{00000000-0005-0000-0000-00002E070000}"/>
    <cellStyle name="ตามการเชื่อมโยงหลายมิติ 14" xfId="1837" xr:uid="{00000000-0005-0000-0000-00002F070000}"/>
    <cellStyle name="ตามการเชื่อมโยงหลายมิติ 15" xfId="1838" xr:uid="{00000000-0005-0000-0000-000030070000}"/>
    <cellStyle name="ตามการเชื่อมโยงหลายมิติ 16" xfId="1839" xr:uid="{00000000-0005-0000-0000-000031070000}"/>
    <cellStyle name="ตามการเชื่อมโยงหลายมิติ 17" xfId="1840" xr:uid="{00000000-0005-0000-0000-000032070000}"/>
    <cellStyle name="ตามการเชื่อมโยงหลายมิติ 18" xfId="1841" xr:uid="{00000000-0005-0000-0000-000033070000}"/>
    <cellStyle name="ตามการเชื่อมโยงหลายมิติ 19" xfId="1842" xr:uid="{00000000-0005-0000-0000-000034070000}"/>
    <cellStyle name="ตามการเชื่อมโยงหลายมิติ 2" xfId="1843" xr:uid="{00000000-0005-0000-0000-000035070000}"/>
    <cellStyle name="ตามการเชื่อมโยงหลายมิติ 20" xfId="1844" xr:uid="{00000000-0005-0000-0000-000036070000}"/>
    <cellStyle name="ตามการเชื่อมโยงหลายมิติ 3" xfId="1845" xr:uid="{00000000-0005-0000-0000-000037070000}"/>
    <cellStyle name="ตามการเชื่อมโยงหลายมิติ 4" xfId="1846" xr:uid="{00000000-0005-0000-0000-000038070000}"/>
    <cellStyle name="ตามการเชื่อมโยงหลายมิติ 5" xfId="1847" xr:uid="{00000000-0005-0000-0000-000039070000}"/>
    <cellStyle name="ตามการเชื่อมโยงหลายมิติ 6" xfId="1848" xr:uid="{00000000-0005-0000-0000-00003A070000}"/>
    <cellStyle name="ตามการเชื่อมโยงหลายมิติ 7" xfId="1849" xr:uid="{00000000-0005-0000-0000-00003B070000}"/>
    <cellStyle name="ตามการเชื่อมโยงหลายมิติ 8" xfId="1850" xr:uid="{00000000-0005-0000-0000-00003C070000}"/>
    <cellStyle name="ตามการเชื่อมโยงหลายมิติ 9" xfId="1851" xr:uid="{00000000-0005-0000-0000-00003D070000}"/>
    <cellStyle name="ตามการเชื่อมโยงหลายมิติ_1_FS10_10.1_เงินให้กู้ยืมและเงินให้กู้ยืม_Q254_2" xfId="1852" xr:uid="{00000000-0005-0000-0000-00003E070000}"/>
    <cellStyle name="น้บะภฒ_95" xfId="1853" xr:uid="{00000000-0005-0000-0000-00003F070000}"/>
    <cellStyle name="ปกติ 10" xfId="1854" xr:uid="{00000000-0005-0000-0000-000040070000}"/>
    <cellStyle name="ปกติ 11" xfId="1855" xr:uid="{00000000-0005-0000-0000-000041070000}"/>
    <cellStyle name="ปกติ 12" xfId="1856" xr:uid="{00000000-0005-0000-0000-000042070000}"/>
    <cellStyle name="ปกติ 12 2" xfId="1857" xr:uid="{00000000-0005-0000-0000-000043070000}"/>
    <cellStyle name="ปกติ 12 3" xfId="1858" xr:uid="{00000000-0005-0000-0000-000044070000}"/>
    <cellStyle name="ปกติ 12 4" xfId="1859" xr:uid="{00000000-0005-0000-0000-000045070000}"/>
    <cellStyle name="ปกติ 12 5" xfId="1860" xr:uid="{00000000-0005-0000-0000-000046070000}"/>
    <cellStyle name="ปกติ 12 6" xfId="1861" xr:uid="{00000000-0005-0000-0000-000047070000}"/>
    <cellStyle name="ปกติ 12 7" xfId="1862" xr:uid="{00000000-0005-0000-0000-000048070000}"/>
    <cellStyle name="ปกติ 12 8" xfId="1863" xr:uid="{00000000-0005-0000-0000-000049070000}"/>
    <cellStyle name="ปกติ 12_4_FS4_SUP1_SUP2_เงินลงทุน_Q254" xfId="1864" xr:uid="{00000000-0005-0000-0000-00004A070000}"/>
    <cellStyle name="ปกติ 13" xfId="1865" xr:uid="{00000000-0005-0000-0000-00004B070000}"/>
    <cellStyle name="ปกติ 14" xfId="1866" xr:uid="{00000000-0005-0000-0000-00004C070000}"/>
    <cellStyle name="ปกติ 14 2" xfId="1867" xr:uid="{00000000-0005-0000-0000-00004D070000}"/>
    <cellStyle name="ปกติ 14 3" xfId="1868" xr:uid="{00000000-0005-0000-0000-00004E070000}"/>
    <cellStyle name="ปกติ 14 4" xfId="1869" xr:uid="{00000000-0005-0000-0000-00004F070000}"/>
    <cellStyle name="ปกติ 14 5" xfId="1870" xr:uid="{00000000-0005-0000-0000-000050070000}"/>
    <cellStyle name="ปกติ 14 6" xfId="1871" xr:uid="{00000000-0005-0000-0000-000051070000}"/>
    <cellStyle name="ปกติ 14 7" xfId="1872" xr:uid="{00000000-0005-0000-0000-000052070000}"/>
    <cellStyle name="ปกติ 14 8" xfId="1873" xr:uid="{00000000-0005-0000-0000-000053070000}"/>
    <cellStyle name="ปกติ 14_4_FS4_SUP1_SUP2_เงินลงทุน_Q254" xfId="1874" xr:uid="{00000000-0005-0000-0000-000054070000}"/>
    <cellStyle name="ปกติ 15" xfId="1875" xr:uid="{00000000-0005-0000-0000-000055070000}"/>
    <cellStyle name="ปกติ 16" xfId="1876" xr:uid="{00000000-0005-0000-0000-000056070000}"/>
    <cellStyle name="ปกติ 17" xfId="1877" xr:uid="{00000000-0005-0000-0000-000057070000}"/>
    <cellStyle name="ปกติ 17 2" xfId="1878" xr:uid="{00000000-0005-0000-0000-000058070000}"/>
    <cellStyle name="ปกติ 17 3" xfId="1879" xr:uid="{00000000-0005-0000-0000-000059070000}"/>
    <cellStyle name="ปกติ 17 4" xfId="1880" xr:uid="{00000000-0005-0000-0000-00005A070000}"/>
    <cellStyle name="ปกติ 17 5" xfId="1881" xr:uid="{00000000-0005-0000-0000-00005B070000}"/>
    <cellStyle name="ปกติ 17 6" xfId="1882" xr:uid="{00000000-0005-0000-0000-00005C070000}"/>
    <cellStyle name="ปกติ 17 7" xfId="1883" xr:uid="{00000000-0005-0000-0000-00005D070000}"/>
    <cellStyle name="ปกติ 17 8" xfId="1884" xr:uid="{00000000-0005-0000-0000-00005E070000}"/>
    <cellStyle name="ปกติ 17_4_FS4_SUP1_SUP2_เงินลงทุน_Q254" xfId="1885" xr:uid="{00000000-0005-0000-0000-00005F070000}"/>
    <cellStyle name="ปกติ 18" xfId="1886" xr:uid="{00000000-0005-0000-0000-000060070000}"/>
    <cellStyle name="ปกติ 18 2" xfId="1887" xr:uid="{00000000-0005-0000-0000-000061070000}"/>
    <cellStyle name="ปกติ 18 3" xfId="1888" xr:uid="{00000000-0005-0000-0000-000062070000}"/>
    <cellStyle name="ปกติ 18 4" xfId="1889" xr:uid="{00000000-0005-0000-0000-000063070000}"/>
    <cellStyle name="ปกติ 18 5" xfId="1890" xr:uid="{00000000-0005-0000-0000-000064070000}"/>
    <cellStyle name="ปกติ 18 6" xfId="1891" xr:uid="{00000000-0005-0000-0000-000065070000}"/>
    <cellStyle name="ปกติ 18 7" xfId="1892" xr:uid="{00000000-0005-0000-0000-000066070000}"/>
    <cellStyle name="ปกติ 18 8" xfId="1893" xr:uid="{00000000-0005-0000-0000-000067070000}"/>
    <cellStyle name="ปกติ 18_4_FS4_SUP1_SUP2_เงินลงทุน_Q254" xfId="1894" xr:uid="{00000000-0005-0000-0000-000068070000}"/>
    <cellStyle name="ปกติ 19" xfId="1895" xr:uid="{00000000-0005-0000-0000-000069070000}"/>
    <cellStyle name="ปกติ 2" xfId="1896" xr:uid="{00000000-0005-0000-0000-00006A070000}"/>
    <cellStyle name="ปกติ 2 10" xfId="1897" xr:uid="{00000000-0005-0000-0000-00006B070000}"/>
    <cellStyle name="ปกติ 2 11" xfId="1898" xr:uid="{00000000-0005-0000-0000-00006C070000}"/>
    <cellStyle name="ปกติ 2 12" xfId="1899" xr:uid="{00000000-0005-0000-0000-00006D070000}"/>
    <cellStyle name="ปกติ 2 13" xfId="1900" xr:uid="{00000000-0005-0000-0000-00006E070000}"/>
    <cellStyle name="ปกติ 2 14" xfId="1901" xr:uid="{00000000-0005-0000-0000-00006F070000}"/>
    <cellStyle name="ปกติ 2 15" xfId="1902" xr:uid="{00000000-0005-0000-0000-000070070000}"/>
    <cellStyle name="ปกติ 2 16" xfId="1903" xr:uid="{00000000-0005-0000-0000-000071070000}"/>
    <cellStyle name="ปกติ 2 2" xfId="1904" xr:uid="{00000000-0005-0000-0000-000072070000}"/>
    <cellStyle name="ปกติ 2 2 2" xfId="1905" xr:uid="{00000000-0005-0000-0000-000073070000}"/>
    <cellStyle name="ปกติ 2 2 3" xfId="1906" xr:uid="{00000000-0005-0000-0000-000074070000}"/>
    <cellStyle name="ปกติ 2 3" xfId="1907" xr:uid="{00000000-0005-0000-0000-000075070000}"/>
    <cellStyle name="ปกติ 2 4" xfId="1908" xr:uid="{00000000-0005-0000-0000-000076070000}"/>
    <cellStyle name="ปกติ 2 5" xfId="1909" xr:uid="{00000000-0005-0000-0000-000077070000}"/>
    <cellStyle name="ปกติ 2 6" xfId="1910" xr:uid="{00000000-0005-0000-0000-000078070000}"/>
    <cellStyle name="ปกติ 2 7" xfId="1911" xr:uid="{00000000-0005-0000-0000-000079070000}"/>
    <cellStyle name="ปกติ 2 8" xfId="1912" xr:uid="{00000000-0005-0000-0000-00007A070000}"/>
    <cellStyle name="ปกติ 2 9" xfId="1913" xr:uid="{00000000-0005-0000-0000-00007B070000}"/>
    <cellStyle name="ปกติ 2_1_FS10B_Q154" xfId="1914" xr:uid="{00000000-0005-0000-0000-00007C070000}"/>
    <cellStyle name="ปกติ 20" xfId="1915" xr:uid="{00000000-0005-0000-0000-00007D070000}"/>
    <cellStyle name="ปกติ 21" xfId="1916" xr:uid="{00000000-0005-0000-0000-00007E070000}"/>
    <cellStyle name="ปกติ 21 2" xfId="1917" xr:uid="{00000000-0005-0000-0000-00007F070000}"/>
    <cellStyle name="ปกติ 21 3" xfId="1918" xr:uid="{00000000-0005-0000-0000-000080070000}"/>
    <cellStyle name="ปกติ 21 4" xfId="1919" xr:uid="{00000000-0005-0000-0000-000081070000}"/>
    <cellStyle name="ปกติ 21 5" xfId="1920" xr:uid="{00000000-0005-0000-0000-000082070000}"/>
    <cellStyle name="ปกติ 21 6" xfId="1921" xr:uid="{00000000-0005-0000-0000-000083070000}"/>
    <cellStyle name="ปกติ 21 7" xfId="1922" xr:uid="{00000000-0005-0000-0000-000084070000}"/>
    <cellStyle name="ปกติ 21 8" xfId="1923" xr:uid="{00000000-0005-0000-0000-000085070000}"/>
    <cellStyle name="ปกติ 21_4_FS4_SUP1_SUP2_เงินลงทุน_Q254" xfId="1924" xr:uid="{00000000-0005-0000-0000-000086070000}"/>
    <cellStyle name="ปกติ 22" xfId="1925" xr:uid="{00000000-0005-0000-0000-000087070000}"/>
    <cellStyle name="ปกติ 22 2" xfId="1926" xr:uid="{00000000-0005-0000-0000-000088070000}"/>
    <cellStyle name="ปกติ 22 3" xfId="1927" xr:uid="{00000000-0005-0000-0000-000089070000}"/>
    <cellStyle name="ปกติ 22 4" xfId="1928" xr:uid="{00000000-0005-0000-0000-00008A070000}"/>
    <cellStyle name="ปกติ 22 5" xfId="1929" xr:uid="{00000000-0005-0000-0000-00008B070000}"/>
    <cellStyle name="ปกติ 22 6" xfId="1930" xr:uid="{00000000-0005-0000-0000-00008C070000}"/>
    <cellStyle name="ปกติ 22 7" xfId="1931" xr:uid="{00000000-0005-0000-0000-00008D070000}"/>
    <cellStyle name="ปกติ 22 8" xfId="1932" xr:uid="{00000000-0005-0000-0000-00008E070000}"/>
    <cellStyle name="ปกติ 22_4_FS4_SUP1_SUP2_เงินลงทุน_Q254" xfId="1933" xr:uid="{00000000-0005-0000-0000-00008F070000}"/>
    <cellStyle name="ปกติ 23" xfId="1934" xr:uid="{00000000-0005-0000-0000-000090070000}"/>
    <cellStyle name="ปกติ 23 2" xfId="1935" xr:uid="{00000000-0005-0000-0000-000091070000}"/>
    <cellStyle name="ปกติ 23 3" xfId="1936" xr:uid="{00000000-0005-0000-0000-000092070000}"/>
    <cellStyle name="ปกติ 23 4" xfId="1937" xr:uid="{00000000-0005-0000-0000-000093070000}"/>
    <cellStyle name="ปกติ 23 5" xfId="1938" xr:uid="{00000000-0005-0000-0000-000094070000}"/>
    <cellStyle name="ปกติ 23 6" xfId="1939" xr:uid="{00000000-0005-0000-0000-000095070000}"/>
    <cellStyle name="ปกติ 23 7" xfId="1940" xr:uid="{00000000-0005-0000-0000-000096070000}"/>
    <cellStyle name="ปกติ 23 8" xfId="1941" xr:uid="{00000000-0005-0000-0000-000097070000}"/>
    <cellStyle name="ปกติ 23_4_FS4_SUP1_SUP2_เงินลงทุน_Q254" xfId="1942" xr:uid="{00000000-0005-0000-0000-000098070000}"/>
    <cellStyle name="ปกติ 24" xfId="1943" xr:uid="{00000000-0005-0000-0000-000099070000}"/>
    <cellStyle name="ปกติ 24 2" xfId="1944" xr:uid="{00000000-0005-0000-0000-00009A070000}"/>
    <cellStyle name="ปกติ 24 3" xfId="1945" xr:uid="{00000000-0005-0000-0000-00009B070000}"/>
    <cellStyle name="ปกติ 24 4" xfId="1946" xr:uid="{00000000-0005-0000-0000-00009C070000}"/>
    <cellStyle name="ปกติ 24 5" xfId="1947" xr:uid="{00000000-0005-0000-0000-00009D070000}"/>
    <cellStyle name="ปกติ 24 6" xfId="1948" xr:uid="{00000000-0005-0000-0000-00009E070000}"/>
    <cellStyle name="ปกติ 24 7" xfId="1949" xr:uid="{00000000-0005-0000-0000-00009F070000}"/>
    <cellStyle name="ปกติ 24 8" xfId="1950" xr:uid="{00000000-0005-0000-0000-0000A0070000}"/>
    <cellStyle name="ปกติ 24_4_FS4_SUP1_SUP2_เงินลงทุน_Q254" xfId="1951" xr:uid="{00000000-0005-0000-0000-0000A1070000}"/>
    <cellStyle name="ปกติ 3" xfId="1952" xr:uid="{00000000-0005-0000-0000-0000A2070000}"/>
    <cellStyle name="ปกติ 3 2" xfId="1953" xr:uid="{00000000-0005-0000-0000-0000A3070000}"/>
    <cellStyle name="ปกติ 3 6" xfId="1954" xr:uid="{00000000-0005-0000-0000-0000A4070000}"/>
    <cellStyle name="ปกติ 3 7" xfId="1955" xr:uid="{00000000-0005-0000-0000-0000A5070000}"/>
    <cellStyle name="ปกติ 4" xfId="1956" xr:uid="{00000000-0005-0000-0000-0000A6070000}"/>
    <cellStyle name="ปกติ 5" xfId="1957" xr:uid="{00000000-0005-0000-0000-0000A7070000}"/>
    <cellStyle name="ปกติ 5 2" xfId="1958" xr:uid="{00000000-0005-0000-0000-0000A8070000}"/>
    <cellStyle name="ปกติ 6" xfId="1959" xr:uid="{00000000-0005-0000-0000-0000A9070000}"/>
    <cellStyle name="ปกติ 6 2" xfId="1960" xr:uid="{00000000-0005-0000-0000-0000AA070000}"/>
    <cellStyle name="ปกติ 6 3" xfId="1961" xr:uid="{00000000-0005-0000-0000-0000AB070000}"/>
    <cellStyle name="ปกติ 6 4" xfId="1962" xr:uid="{00000000-0005-0000-0000-0000AC070000}"/>
    <cellStyle name="ปกติ 6 5" xfId="1963" xr:uid="{00000000-0005-0000-0000-0000AD070000}"/>
    <cellStyle name="ปกติ 6 6" xfId="1964" xr:uid="{00000000-0005-0000-0000-0000AE070000}"/>
    <cellStyle name="ปกติ 6 7" xfId="1965" xr:uid="{00000000-0005-0000-0000-0000AF070000}"/>
    <cellStyle name="ปกติ 6 8" xfId="1966" xr:uid="{00000000-0005-0000-0000-0000B0070000}"/>
    <cellStyle name="ปกติ 6_4_FS4_SUP1_SUP2_เงินลงทุน_Q254" xfId="1967" xr:uid="{00000000-0005-0000-0000-0000B1070000}"/>
    <cellStyle name="ปกติ 7" xfId="1968" xr:uid="{00000000-0005-0000-0000-0000B2070000}"/>
    <cellStyle name="ปกติ 8" xfId="1969" xr:uid="{00000000-0005-0000-0000-0000B3070000}"/>
    <cellStyle name="ปกติ 8 2" xfId="1970" xr:uid="{00000000-0005-0000-0000-0000B4070000}"/>
    <cellStyle name="ปกติ 8 3" xfId="1971" xr:uid="{00000000-0005-0000-0000-0000B5070000}"/>
    <cellStyle name="ปกติ 8 4" xfId="1972" xr:uid="{00000000-0005-0000-0000-0000B6070000}"/>
    <cellStyle name="ปกติ 8 5" xfId="1973" xr:uid="{00000000-0005-0000-0000-0000B7070000}"/>
    <cellStyle name="ปกติ 8 6" xfId="1974" xr:uid="{00000000-0005-0000-0000-0000B8070000}"/>
    <cellStyle name="ปกติ 8 7" xfId="1975" xr:uid="{00000000-0005-0000-0000-0000B9070000}"/>
    <cellStyle name="ปกติ 8 8" xfId="1976" xr:uid="{00000000-0005-0000-0000-0000BA070000}"/>
    <cellStyle name="ปกติ 8_4_FS4_SUP1_SUP2_เงินลงทุน_Q254" xfId="1977" xr:uid="{00000000-0005-0000-0000-0000BB070000}"/>
    <cellStyle name="ปกติ 9" xfId="1978" xr:uid="{00000000-0005-0000-0000-0000BC070000}"/>
    <cellStyle name="ปกติ_02-Shrinkage report" xfId="1979" xr:uid="{00000000-0005-0000-0000-0000BD070000}"/>
    <cellStyle name="ป้อนค่า" xfId="1980" xr:uid="{00000000-0005-0000-0000-0000BE070000}"/>
    <cellStyle name="ป้อนค่า 2" xfId="1981" xr:uid="{00000000-0005-0000-0000-0000BF070000}"/>
    <cellStyle name="ป้อนค่า 2 2" xfId="1982" xr:uid="{00000000-0005-0000-0000-0000C0070000}"/>
    <cellStyle name="ปานกลาง" xfId="1983" xr:uid="{00000000-0005-0000-0000-0000C1070000}"/>
    <cellStyle name="ปานกลาง 2" xfId="1984" xr:uid="{00000000-0005-0000-0000-0000C2070000}"/>
    <cellStyle name="ปานกลาง 2 2" xfId="1985" xr:uid="{00000000-0005-0000-0000-0000C3070000}"/>
    <cellStyle name="ผลรวม" xfId="1986" xr:uid="{00000000-0005-0000-0000-0000C4070000}"/>
    <cellStyle name="ผลรวม 2" xfId="1987" xr:uid="{00000000-0005-0000-0000-0000C5070000}"/>
    <cellStyle name="ผลรวม 2 2" xfId="1988" xr:uid="{00000000-0005-0000-0000-0000C6070000}"/>
    <cellStyle name="ฤธถ [0]_95" xfId="1989" xr:uid="{00000000-0005-0000-0000-0000C7070000}"/>
    <cellStyle name="ฤธถ_95" xfId="1990" xr:uid="{00000000-0005-0000-0000-0000C8070000}"/>
    <cellStyle name="ล๋ศญ [0]_95" xfId="1991" xr:uid="{00000000-0005-0000-0000-0000C9070000}"/>
    <cellStyle name="ล๋ศญ_95" xfId="1992" xr:uid="{00000000-0005-0000-0000-0000CA070000}"/>
    <cellStyle name="ลักษณะ 1" xfId="1993" xr:uid="{00000000-0005-0000-0000-0000CB070000}"/>
    <cellStyle name="ลักษณะ 1 2" xfId="1994" xr:uid="{00000000-0005-0000-0000-0000CC070000}"/>
    <cellStyle name="ลักษณะ 1 3" xfId="1995" xr:uid="{00000000-0005-0000-0000-0000CD070000}"/>
    <cellStyle name="ลักษณะ 1 4" xfId="1996" xr:uid="{00000000-0005-0000-0000-0000CE070000}"/>
    <cellStyle name="ลักษณะ 1 5" xfId="1997" xr:uid="{00000000-0005-0000-0000-0000CF070000}"/>
    <cellStyle name="ลักษณะ 1 6" xfId="1998" xr:uid="{00000000-0005-0000-0000-0000D0070000}"/>
    <cellStyle name="ลักษณะ 1 7" xfId="1999" xr:uid="{00000000-0005-0000-0000-0000D1070000}"/>
    <cellStyle name="ลักษณะ 1 8" xfId="2000" xr:uid="{00000000-0005-0000-0000-0000D2070000}"/>
    <cellStyle name="ลักษณะ 1 9" xfId="2001" xr:uid="{00000000-0005-0000-0000-0000D3070000}"/>
    <cellStyle name="วฅมุ_4ฟ๙ฝวภ๛" xfId="2002" xr:uid="{00000000-0005-0000-0000-0000D4070000}"/>
    <cellStyle name="ส่วนที่ถูกเน้น1" xfId="2003" xr:uid="{00000000-0005-0000-0000-0000D5070000}"/>
    <cellStyle name="ส่วนที่ถูกเน้น1 2" xfId="2004" xr:uid="{00000000-0005-0000-0000-0000D6070000}"/>
    <cellStyle name="ส่วนที่ถูกเน้น1 2 2" xfId="2005" xr:uid="{00000000-0005-0000-0000-0000D7070000}"/>
    <cellStyle name="ส่วนที่ถูกเน้น2" xfId="2006" xr:uid="{00000000-0005-0000-0000-0000D8070000}"/>
    <cellStyle name="ส่วนที่ถูกเน้น2 2" xfId="2007" xr:uid="{00000000-0005-0000-0000-0000D9070000}"/>
    <cellStyle name="ส่วนที่ถูกเน้น2 2 2" xfId="2008" xr:uid="{00000000-0005-0000-0000-0000DA070000}"/>
    <cellStyle name="ส่วนที่ถูกเน้น3" xfId="2009" xr:uid="{00000000-0005-0000-0000-0000DB070000}"/>
    <cellStyle name="ส่วนที่ถูกเน้น3 2" xfId="2010" xr:uid="{00000000-0005-0000-0000-0000DC070000}"/>
    <cellStyle name="ส่วนที่ถูกเน้น3 2 2" xfId="2011" xr:uid="{00000000-0005-0000-0000-0000DD070000}"/>
    <cellStyle name="ส่วนที่ถูกเน้น4" xfId="2012" xr:uid="{00000000-0005-0000-0000-0000DE070000}"/>
    <cellStyle name="ส่วนที่ถูกเน้น4 2" xfId="2013" xr:uid="{00000000-0005-0000-0000-0000DF070000}"/>
    <cellStyle name="ส่วนที่ถูกเน้น4 2 2" xfId="2014" xr:uid="{00000000-0005-0000-0000-0000E0070000}"/>
    <cellStyle name="ส่วนที่ถูกเน้น5" xfId="2015" xr:uid="{00000000-0005-0000-0000-0000E1070000}"/>
    <cellStyle name="ส่วนที่ถูกเน้น5 2" xfId="2016" xr:uid="{00000000-0005-0000-0000-0000E2070000}"/>
    <cellStyle name="ส่วนที่ถูกเน้น5 2 2" xfId="2017" xr:uid="{00000000-0005-0000-0000-0000E3070000}"/>
    <cellStyle name="ส่วนที่ถูกเน้น6" xfId="2018" xr:uid="{00000000-0005-0000-0000-0000E4070000}"/>
    <cellStyle name="ส่วนที่ถูกเน้น6 2" xfId="2019" xr:uid="{00000000-0005-0000-0000-0000E5070000}"/>
    <cellStyle name="ส่วนที่ถูกเน้น6 2 2" xfId="2020" xr:uid="{00000000-0005-0000-0000-0000E6070000}"/>
    <cellStyle name="หมายเหตุ" xfId="2021" xr:uid="{00000000-0005-0000-0000-0000E7070000}"/>
    <cellStyle name="หมายเหตุ 2" xfId="2022" xr:uid="{00000000-0005-0000-0000-0000E8070000}"/>
    <cellStyle name="หมายเหตุ 2 2" xfId="2023" xr:uid="{00000000-0005-0000-0000-0000E9070000}"/>
    <cellStyle name="หมายเหตุ 3" xfId="2024" xr:uid="{00000000-0005-0000-0000-0000EA070000}"/>
    <cellStyle name="หมายเหตุ 4" xfId="2025" xr:uid="{00000000-0005-0000-0000-0000EB070000}"/>
    <cellStyle name="หัวเรื่อง 1" xfId="2026" xr:uid="{00000000-0005-0000-0000-0000EC070000}"/>
    <cellStyle name="หัวเรื่อง 1 2" xfId="2027" xr:uid="{00000000-0005-0000-0000-0000ED070000}"/>
    <cellStyle name="หัวเรื่อง 1 2 2" xfId="2028" xr:uid="{00000000-0005-0000-0000-0000EE070000}"/>
    <cellStyle name="หัวเรื่อง 2" xfId="2029" xr:uid="{00000000-0005-0000-0000-0000EF070000}"/>
    <cellStyle name="หัวเรื่อง 2 2" xfId="2030" xr:uid="{00000000-0005-0000-0000-0000F0070000}"/>
    <cellStyle name="หัวเรื่อง 2 2 2" xfId="2031" xr:uid="{00000000-0005-0000-0000-0000F1070000}"/>
    <cellStyle name="หัวเรื่อง 3" xfId="2032" xr:uid="{00000000-0005-0000-0000-0000F2070000}"/>
    <cellStyle name="หัวเรื่อง 3 2" xfId="2033" xr:uid="{00000000-0005-0000-0000-0000F3070000}"/>
    <cellStyle name="หัวเรื่อง 3 2 2" xfId="2034" xr:uid="{00000000-0005-0000-0000-0000F4070000}"/>
    <cellStyle name="หัวเรื่อง 4" xfId="2035" xr:uid="{00000000-0005-0000-0000-0000F5070000}"/>
    <cellStyle name="หัวเรื่อง 4 2" xfId="2036" xr:uid="{00000000-0005-0000-0000-0000F6070000}"/>
    <cellStyle name="หัวเรื่อง 4 2 2" xfId="2037" xr:uid="{00000000-0005-0000-0000-0000F7070000}"/>
    <cellStyle name="籵_laroux" xfId="2038" xr:uid="{00000000-0005-0000-0000-0000F8070000}"/>
    <cellStyle name="弇[0]_laroux" xfId="2039" xr:uid="{00000000-0005-0000-0000-0000F9070000}"/>
    <cellStyle name="弇_laroux" xfId="2040" xr:uid="{00000000-0005-0000-0000-0000FA070000}"/>
    <cellStyle name="弇煦路[0]_050978" xfId="2041" xr:uid="{00000000-0005-0000-0000-0000FB070000}"/>
    <cellStyle name="弇煦路_050978" xfId="2042" xr:uid="{00000000-0005-0000-0000-0000FC070000}"/>
    <cellStyle name="煦弇[0]_laroux" xfId="2043" xr:uid="{00000000-0005-0000-0000-0000FD070000}"/>
    <cellStyle name="煦弇_laroux" xfId="2044" xr:uid="{00000000-0005-0000-0000-0000FE070000}"/>
    <cellStyle name="똿뗦먛귟 [0.00]_PRODUCT DETAIL Q1" xfId="2045" xr:uid="{00000000-0005-0000-0000-0000FF070000}"/>
    <cellStyle name="똿뗦먛귟_PRODUCT DETAIL Q1" xfId="2046" xr:uid="{00000000-0005-0000-0000-000000080000}"/>
    <cellStyle name="믅됞 [0.00]_PRODUCT DETAIL Q1" xfId="2047" xr:uid="{00000000-0005-0000-0000-000001080000}"/>
    <cellStyle name="믅됞_PRODUCT DETAIL Q1" xfId="2048" xr:uid="{00000000-0005-0000-0000-000002080000}"/>
    <cellStyle name="백분율_HOBONG" xfId="2049" xr:uid="{00000000-0005-0000-0000-000003080000}"/>
    <cellStyle name="뷭?_BOOKSHIP" xfId="2050" xr:uid="{00000000-0005-0000-0000-000004080000}"/>
    <cellStyle name="콤마 [0]_1202" xfId="2051" xr:uid="{00000000-0005-0000-0000-000005080000}"/>
    <cellStyle name="콤마_1202" xfId="2052" xr:uid="{00000000-0005-0000-0000-000006080000}"/>
    <cellStyle name="통화 [0]_1202" xfId="2053" xr:uid="{00000000-0005-0000-0000-000007080000}"/>
    <cellStyle name="통화_1202" xfId="2054" xr:uid="{00000000-0005-0000-0000-000008080000}"/>
    <cellStyle name="표준_(정보부문)월별인원계획" xfId="2055" xr:uid="{00000000-0005-0000-0000-000009080000}"/>
    <cellStyle name="一般 2" xfId="2056" xr:uid="{00000000-0005-0000-0000-00000A080000}"/>
    <cellStyle name="一般 2 2" xfId="2057" xr:uid="{00000000-0005-0000-0000-00000B080000}"/>
    <cellStyle name="一般 2 2 2" xfId="2058" xr:uid="{00000000-0005-0000-0000-00000C080000}"/>
    <cellStyle name="一般 2 3" xfId="2059" xr:uid="{00000000-0005-0000-0000-00000D080000}"/>
    <cellStyle name="一般 2_13-Taiwan-Classify transport costs to a part of cost of sales" xfId="2060" xr:uid="{00000000-0005-0000-0000-00000E080000}"/>
    <cellStyle name="一般 3" xfId="2061" xr:uid="{00000000-0005-0000-0000-00000F080000}"/>
    <cellStyle name="一般 3 2" xfId="2062" xr:uid="{00000000-0005-0000-0000-000010080000}"/>
    <cellStyle name="一般 4" xfId="2063" xr:uid="{00000000-0005-0000-0000-000011080000}"/>
    <cellStyle name="一般_10-LCT-FS Package" xfId="2064" xr:uid="{00000000-0005-0000-0000-000012080000}"/>
    <cellStyle name="中等 2" xfId="2065" xr:uid="{00000000-0005-0000-0000-000013080000}"/>
    <cellStyle name="中等 3" xfId="2066" xr:uid="{00000000-0005-0000-0000-000014080000}"/>
    <cellStyle name="備註 2" xfId="2067" xr:uid="{00000000-0005-0000-0000-000015080000}"/>
    <cellStyle name="億啟[0]_050978" xfId="2068" xr:uid="{00000000-0005-0000-0000-000016080000}"/>
    <cellStyle name="億啟_050978" xfId="2069" xr:uid="{00000000-0005-0000-0000-000017080000}"/>
    <cellStyle name="千位[0]_ 借 款 明 细" xfId="2070" xr:uid="{00000000-0005-0000-0000-000018080000}"/>
    <cellStyle name="千位_ 借 款 明 细" xfId="2071" xr:uid="{00000000-0005-0000-0000-000019080000}"/>
    <cellStyle name="千位分隔 2" xfId="2072" xr:uid="{00000000-0005-0000-0000-00001A080000}"/>
    <cellStyle name="千位分隔 3" xfId="2073" xr:uid="{00000000-0005-0000-0000-00001B080000}"/>
    <cellStyle name="千位分隔 4" xfId="2074" xr:uid="{00000000-0005-0000-0000-00001C080000}"/>
    <cellStyle name="千位分隔 5" xfId="2075" xr:uid="{00000000-0005-0000-0000-00001D080000}"/>
    <cellStyle name="千位分隔[0]W11BB" xfId="2076" xr:uid="{00000000-0005-0000-0000-00001E080000}"/>
    <cellStyle name="千位分隔[0]W11BB 2" xfId="2077" xr:uid="{00000000-0005-0000-0000-00001F080000}"/>
    <cellStyle name="千位分隔[0]W11BB 3" xfId="2078" xr:uid="{00000000-0005-0000-0000-000020080000}"/>
    <cellStyle name="千位分隔[0]W11BB 4" xfId="2079" xr:uid="{00000000-0005-0000-0000-000021080000}"/>
    <cellStyle name="千分位 2" xfId="2080" xr:uid="{00000000-0005-0000-0000-000022080000}"/>
    <cellStyle name="千分位 2 2" xfId="2081" xr:uid="{00000000-0005-0000-0000-000023080000}"/>
    <cellStyle name="千分位 3" xfId="2082" xr:uid="{00000000-0005-0000-0000-000024080000}"/>
    <cellStyle name="千分位 3 2" xfId="2083" xr:uid="{00000000-0005-0000-0000-000025080000}"/>
    <cellStyle name="千分位_Taiwan-SUP Package Form" xfId="2084" xr:uid="{00000000-0005-0000-0000-000026080000}"/>
    <cellStyle name="合計 2" xfId="2085" xr:uid="{00000000-0005-0000-0000-000027080000}"/>
    <cellStyle name="合計 3" xfId="2086" xr:uid="{00000000-0005-0000-0000-000028080000}"/>
    <cellStyle name="壞 2" xfId="2087" xr:uid="{00000000-0005-0000-0000-000029080000}"/>
    <cellStyle name="壞 3" xfId="2088" xr:uid="{00000000-0005-0000-0000-00002A080000}"/>
    <cellStyle name="壞_10-LCT-EXP" xfId="2089" xr:uid="{00000000-0005-0000-0000-00002B080000}"/>
    <cellStyle name="壞_SUP27" xfId="2090" xr:uid="{00000000-0005-0000-0000-00002C080000}"/>
    <cellStyle name="好 2" xfId="2091" xr:uid="{00000000-0005-0000-0000-00002D080000}"/>
    <cellStyle name="好 3" xfId="2092" xr:uid="{00000000-0005-0000-0000-00002E080000}"/>
    <cellStyle name="好_10-LCT-EXP" xfId="2093" xr:uid="{00000000-0005-0000-0000-00002F080000}"/>
    <cellStyle name="好_LCT-Trail Balance" xfId="2094" xr:uid="{00000000-0005-0000-0000-000030080000}"/>
    <cellStyle name="好_RESULTS" xfId="2095" xr:uid="{00000000-0005-0000-0000-000031080000}"/>
    <cellStyle name="好_SUP Package Form-LCT" xfId="2096" xr:uid="{00000000-0005-0000-0000-000032080000}"/>
    <cellStyle name="好_SUP27" xfId="2097" xr:uid="{00000000-0005-0000-0000-000033080000}"/>
    <cellStyle name="好_附表(二)之4" xfId="2098" xr:uid="{00000000-0005-0000-0000-000034080000}"/>
    <cellStyle name="好_附表(六)之2" xfId="2099" xr:uid="{00000000-0005-0000-0000-000035080000}"/>
    <cellStyle name="好_附表(六)之3" xfId="2100" xr:uid="{00000000-0005-0000-0000-000036080000}"/>
    <cellStyle name="差" xfId="2101" xr:uid="{00000000-0005-0000-0000-000037080000}"/>
    <cellStyle name="差 2" xfId="2102" xr:uid="{00000000-0005-0000-0000-000038080000}"/>
    <cellStyle name="差_10-LCT-EXP" xfId="2103" xr:uid="{00000000-0005-0000-0000-000039080000}"/>
    <cellStyle name="差_RESULTS" xfId="2104" xr:uid="{00000000-0005-0000-0000-00003A080000}"/>
    <cellStyle name="差_附表(二)之4" xfId="2105" xr:uid="{00000000-0005-0000-0000-00003B080000}"/>
    <cellStyle name="差_附表(六)之2" xfId="2106" xr:uid="{00000000-0005-0000-0000-00003C080000}"/>
    <cellStyle name="差_附表(六)之3" xfId="2107" xr:uid="{00000000-0005-0000-0000-00003D080000}"/>
    <cellStyle name="常规 2" xfId="2108" xr:uid="{00000000-0005-0000-0000-00003E080000}"/>
    <cellStyle name="常规 2 2" xfId="2109" xr:uid="{00000000-0005-0000-0000-00003F080000}"/>
    <cellStyle name="常规 3" xfId="2110" xr:uid="{00000000-0005-0000-0000-000040080000}"/>
    <cellStyle name="常规 3 2" xfId="2111" xr:uid="{00000000-0005-0000-0000-000041080000}"/>
    <cellStyle name="常规 4" xfId="2112" xr:uid="{00000000-0005-0000-0000-000042080000}"/>
    <cellStyle name="常规 4 2" xfId="2113" xr:uid="{00000000-0005-0000-0000-000043080000}"/>
    <cellStyle name="常规 5" xfId="2114" xr:uid="{00000000-0005-0000-0000-000044080000}"/>
    <cellStyle name="常规 6" xfId="2115" xr:uid="{00000000-0005-0000-0000-000045080000}"/>
    <cellStyle name="常规 7" xfId="2116" xr:uid="{00000000-0005-0000-0000-000046080000}"/>
    <cellStyle name="常规 8" xfId="2117" xr:uid="{00000000-0005-0000-0000-000047080000}"/>
    <cellStyle name="常规_2009.12负债及利润表(底表)(每月修改月份-并选择性粘贴数值)(勿忘打报表封面)" xfId="2118" xr:uid="{00000000-0005-0000-0000-000048080000}"/>
    <cellStyle name="强调文字颜色 1" xfId="2119" xr:uid="{00000000-0005-0000-0000-000049080000}"/>
    <cellStyle name="强调文字颜色 1 2" xfId="2120" xr:uid="{00000000-0005-0000-0000-00004A080000}"/>
    <cellStyle name="强调文字颜色 2" xfId="2121" xr:uid="{00000000-0005-0000-0000-00004B080000}"/>
    <cellStyle name="强调文字颜色 2 2" xfId="2122" xr:uid="{00000000-0005-0000-0000-00004C080000}"/>
    <cellStyle name="强调文字颜色 3" xfId="2123" xr:uid="{00000000-0005-0000-0000-00004D080000}"/>
    <cellStyle name="强调文字颜色 3 2" xfId="2124" xr:uid="{00000000-0005-0000-0000-00004E080000}"/>
    <cellStyle name="强调文字颜色 4" xfId="2125" xr:uid="{00000000-0005-0000-0000-00004F080000}"/>
    <cellStyle name="强调文字颜色 4 2" xfId="2126" xr:uid="{00000000-0005-0000-0000-000050080000}"/>
    <cellStyle name="强调文字颜色 5" xfId="2127" xr:uid="{00000000-0005-0000-0000-000051080000}"/>
    <cellStyle name="强调文字颜色 5 2" xfId="2128" xr:uid="{00000000-0005-0000-0000-000052080000}"/>
    <cellStyle name="强调文字颜色 6" xfId="2129" xr:uid="{00000000-0005-0000-0000-000053080000}"/>
    <cellStyle name="强调文字颜色 6 2" xfId="2130" xr:uid="{00000000-0005-0000-0000-000054080000}"/>
    <cellStyle name="普通_ 损益一览表" xfId="2131" xr:uid="{00000000-0005-0000-0000-000055080000}"/>
    <cellStyle name="标题" xfId="2132" xr:uid="{00000000-0005-0000-0000-000056080000}"/>
    <cellStyle name="标题 1" xfId="2133" xr:uid="{00000000-0005-0000-0000-000057080000}"/>
    <cellStyle name="标题 1 2" xfId="2134" xr:uid="{00000000-0005-0000-0000-000058080000}"/>
    <cellStyle name="标题 2" xfId="2135" xr:uid="{00000000-0005-0000-0000-000059080000}"/>
    <cellStyle name="标题 2 2" xfId="2136" xr:uid="{00000000-0005-0000-0000-00005A080000}"/>
    <cellStyle name="标题 3" xfId="2137" xr:uid="{00000000-0005-0000-0000-00005B080000}"/>
    <cellStyle name="标题 3 2" xfId="2138" xr:uid="{00000000-0005-0000-0000-00005C080000}"/>
    <cellStyle name="标题 4" xfId="2139" xr:uid="{00000000-0005-0000-0000-00005D080000}"/>
    <cellStyle name="标题 4 2" xfId="2140" xr:uid="{00000000-0005-0000-0000-00005E080000}"/>
    <cellStyle name="标题 5" xfId="2141" xr:uid="{00000000-0005-0000-0000-00005F080000}"/>
    <cellStyle name="标题_10-LCT-EXP" xfId="2142" xr:uid="{00000000-0005-0000-0000-000060080000}"/>
    <cellStyle name="样式 1" xfId="2143" xr:uid="{00000000-0005-0000-0000-000061080000}"/>
    <cellStyle name="检查单元格" xfId="2144" xr:uid="{00000000-0005-0000-0000-000062080000}"/>
    <cellStyle name="检查单元格 2" xfId="2145" xr:uid="{00000000-0005-0000-0000-000063080000}"/>
    <cellStyle name="標題 1 2" xfId="2146" xr:uid="{00000000-0005-0000-0000-000064080000}"/>
    <cellStyle name="標題 1 3" xfId="2147" xr:uid="{00000000-0005-0000-0000-000065080000}"/>
    <cellStyle name="標題 2 2" xfId="2148" xr:uid="{00000000-0005-0000-0000-000066080000}"/>
    <cellStyle name="標題 2 3" xfId="2149" xr:uid="{00000000-0005-0000-0000-000067080000}"/>
    <cellStyle name="標題 3 2" xfId="2150" xr:uid="{00000000-0005-0000-0000-000068080000}"/>
    <cellStyle name="標題 3 3" xfId="2151" xr:uid="{00000000-0005-0000-0000-000069080000}"/>
    <cellStyle name="標題 4 2" xfId="2152" xr:uid="{00000000-0005-0000-0000-00006A080000}"/>
    <cellStyle name="標題 4 3" xfId="2153" xr:uid="{00000000-0005-0000-0000-00006B080000}"/>
    <cellStyle name="標題 5" xfId="2154" xr:uid="{00000000-0005-0000-0000-00006C080000}"/>
    <cellStyle name="標題 6" xfId="2155" xr:uid="{00000000-0005-0000-0000-00006D080000}"/>
    <cellStyle name="樣式 1" xfId="2156" xr:uid="{00000000-0005-0000-0000-00006E080000}"/>
    <cellStyle name="檢查儲存格 2" xfId="2157" xr:uid="{00000000-0005-0000-0000-00006F080000}"/>
    <cellStyle name="檢查儲存格 3" xfId="2158" xr:uid="{00000000-0005-0000-0000-000070080000}"/>
    <cellStyle name="汇总" xfId="2159" xr:uid="{00000000-0005-0000-0000-000071080000}"/>
    <cellStyle name="汇总 2" xfId="2160" xr:uid="{00000000-0005-0000-0000-000072080000}"/>
    <cellStyle name="注释" xfId="2161" xr:uid="{00000000-0005-0000-0000-000073080000}"/>
    <cellStyle name="注释 2" xfId="2162" xr:uid="{00000000-0005-0000-0000-000074080000}"/>
    <cellStyle name="百分比 2" xfId="2163" xr:uid="{00000000-0005-0000-0000-000075080000}"/>
    <cellStyle name="百分比 2 2" xfId="2164" xr:uid="{00000000-0005-0000-0000-000076080000}"/>
    <cellStyle name="百分比 2 3" xfId="2165" xr:uid="{00000000-0005-0000-0000-000077080000}"/>
    <cellStyle name="百分比 3" xfId="2166" xr:uid="{00000000-0005-0000-0000-000078080000}"/>
    <cellStyle name="綴樟閉撰蟈諉" xfId="2167" xr:uid="{00000000-0005-0000-0000-000079080000}"/>
    <cellStyle name="綴樟閉撰蟈諉 2" xfId="2168" xr:uid="{00000000-0005-0000-0000-00007A080000}"/>
    <cellStyle name="表头" xfId="2169" xr:uid="{00000000-0005-0000-0000-00007B080000}"/>
    <cellStyle name="解释性文本" xfId="2170" xr:uid="{00000000-0005-0000-0000-00007C080000}"/>
    <cellStyle name="解释性文本 2" xfId="2171" xr:uid="{00000000-0005-0000-0000-00007D080000}"/>
    <cellStyle name="計算方式 2" xfId="2172" xr:uid="{00000000-0005-0000-0000-00007E080000}"/>
    <cellStyle name="計算方式 3" xfId="2173" xr:uid="{00000000-0005-0000-0000-00007F080000}"/>
    <cellStyle name="說明文字 2" xfId="2174" xr:uid="{00000000-0005-0000-0000-000080080000}"/>
    <cellStyle name="說明文字 3" xfId="2175" xr:uid="{00000000-0005-0000-0000-000081080000}"/>
    <cellStyle name="警告文字 2" xfId="2176" xr:uid="{00000000-0005-0000-0000-000082080000}"/>
    <cellStyle name="警告文字 3" xfId="2177" xr:uid="{00000000-0005-0000-0000-000083080000}"/>
    <cellStyle name="警告文本" xfId="2178" xr:uid="{00000000-0005-0000-0000-000084080000}"/>
    <cellStyle name="警告文本 2" xfId="2179" xr:uid="{00000000-0005-0000-0000-000085080000}"/>
    <cellStyle name="计算" xfId="2180" xr:uid="{00000000-0005-0000-0000-000086080000}"/>
    <cellStyle name="计算 2" xfId="2181" xr:uid="{00000000-0005-0000-0000-000087080000}"/>
    <cellStyle name="貨幣[0]_GVC0119A" xfId="2182" xr:uid="{00000000-0005-0000-0000-000088080000}"/>
    <cellStyle name="輔色1 2" xfId="2183" xr:uid="{00000000-0005-0000-0000-000089080000}"/>
    <cellStyle name="輔色1 3" xfId="2184" xr:uid="{00000000-0005-0000-0000-00008A080000}"/>
    <cellStyle name="輔色2 2" xfId="2185" xr:uid="{00000000-0005-0000-0000-00008B080000}"/>
    <cellStyle name="輔色2 3" xfId="2186" xr:uid="{00000000-0005-0000-0000-00008C080000}"/>
    <cellStyle name="輔色3 2" xfId="2187" xr:uid="{00000000-0005-0000-0000-00008D080000}"/>
    <cellStyle name="輔色3 3" xfId="2188" xr:uid="{00000000-0005-0000-0000-00008E080000}"/>
    <cellStyle name="輔色4 2" xfId="2189" xr:uid="{00000000-0005-0000-0000-00008F080000}"/>
    <cellStyle name="輔色4 3" xfId="2190" xr:uid="{00000000-0005-0000-0000-000090080000}"/>
    <cellStyle name="輔色5 2" xfId="2191" xr:uid="{00000000-0005-0000-0000-000091080000}"/>
    <cellStyle name="輔色5 3" xfId="2192" xr:uid="{00000000-0005-0000-0000-000092080000}"/>
    <cellStyle name="輔色6 2" xfId="2193" xr:uid="{00000000-0005-0000-0000-000093080000}"/>
    <cellStyle name="輔色6 3" xfId="2194" xr:uid="{00000000-0005-0000-0000-000094080000}"/>
    <cellStyle name="輸入 2" xfId="2195" xr:uid="{00000000-0005-0000-0000-000095080000}"/>
    <cellStyle name="輸入 3" xfId="2196" xr:uid="{00000000-0005-0000-0000-000096080000}"/>
    <cellStyle name="輸出 2" xfId="2197" xr:uid="{00000000-0005-0000-0000-000097080000}"/>
    <cellStyle name="輸出 3" xfId="2198" xr:uid="{00000000-0005-0000-0000-000098080000}"/>
    <cellStyle name="输入" xfId="2199" xr:uid="{00000000-0005-0000-0000-000099080000}"/>
    <cellStyle name="输入 2" xfId="2200" xr:uid="{00000000-0005-0000-0000-00009A080000}"/>
    <cellStyle name="输出" xfId="2201" xr:uid="{00000000-0005-0000-0000-00009B080000}"/>
    <cellStyle name="输出 2" xfId="2202" xr:uid="{00000000-0005-0000-0000-00009C080000}"/>
    <cellStyle name="适中" xfId="2203" xr:uid="{00000000-0005-0000-0000-00009D080000}"/>
    <cellStyle name="适中 2" xfId="2204" xr:uid="{00000000-0005-0000-0000-00009E080000}"/>
    <cellStyle name="連結的儲存格 2" xfId="2205" xr:uid="{00000000-0005-0000-0000-00009F080000}"/>
    <cellStyle name="連結的儲存格 3" xfId="2206" xr:uid="{00000000-0005-0000-0000-0000A0080000}"/>
    <cellStyle name="都寞_050978" xfId="2207" xr:uid="{00000000-0005-0000-0000-0000A1080000}"/>
    <cellStyle name="链接单元格" xfId="2208" xr:uid="{00000000-0005-0000-0000-0000A2080000}"/>
    <cellStyle name="链接单元格 2" xfId="2209" xr:uid="{00000000-0005-0000-0000-0000A3080000}"/>
    <cellStyle name="閉撰蟈諉" xfId="2210" xr:uid="{00000000-0005-0000-0000-0000A4080000}"/>
    <cellStyle name="閉撰蟈諉 2" xfId="2211" xr:uid="{00000000-0005-0000-0000-0000A508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9" Type="http://schemas.openxmlformats.org/officeDocument/2006/relationships/externalLink" Target="externalLinks/externalLink36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34" Type="http://schemas.openxmlformats.org/officeDocument/2006/relationships/externalLink" Target="externalLinks/externalLink31.xml"/><Relationship Id="rId42" Type="http://schemas.openxmlformats.org/officeDocument/2006/relationships/sharedStrings" Target="sharedStrings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externalLink" Target="externalLinks/externalLink30.xml"/><Relationship Id="rId38" Type="http://schemas.openxmlformats.org/officeDocument/2006/relationships/externalLink" Target="externalLinks/externalLink3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29" Type="http://schemas.openxmlformats.org/officeDocument/2006/relationships/externalLink" Target="externalLinks/externalLink26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9.xml"/><Relationship Id="rId37" Type="http://schemas.openxmlformats.org/officeDocument/2006/relationships/externalLink" Target="externalLinks/externalLink34.xml"/><Relationship Id="rId40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externalLink" Target="externalLinks/externalLink33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externalLink" Target="externalLinks/externalLink28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externalLink" Target="externalLinks/externalLink32.xml"/><Relationship Id="rId43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\f\su\CP%20USA\AR-PURCH\AR-A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uekoon\d\cpfq1_44\AR-PURCH\AR-AP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%20pim\D%20on%20Cpm_14\user\puk\puk\month\cpmbs104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pf-cpt15-005\data-conso\BUDCPF\BSUM_FBX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555\nate\2%20Job_48\4%20Quarter\&#3595;&#3639;&#3657;&#3629;%2020%20&#3629;&#3633;&#3609;&#3604;&#3633;&#3610;\&#3595;&#3639;&#3657;&#3629;%2020%20&#3629;&#3633;&#3609;&#3604;&#3633;&#3610;%20&#3652;&#3605;&#3619;&#3617;&#3634;&#3626;%203_48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21.63\Data\Data%20NOK\NOK_2009\Cons_2009\Q152-CPF\&#3619;&#3634;&#3618;&#3652;&#3604;&#3657;&#3594;&#3604;&#3648;&#3594;&#3618;&#3588;&#3657;&#3634;&#3591;&#3619;&#3633;&#3610;%20Q152_133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21.152\data-conso\DOCUME~1\user\LOCALS~1\Temp\iNotes%20Web%20Access\DET-Q4-2549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pf-cpt15-005\data-conso\kae\New%20CPF\CPFFood_49\Q2_2549\New%20CPF\BLP_48\Q4_48\To%20P'BEE\&#3595;&#3639;&#3657;&#3629;%2020%20&#3629;&#3633;&#3609;&#3604;&#3633;&#3610;%20&#3652;&#3605;&#3619;&#3617;&#3634;&#3626;%204_48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pf-cpt15-005\data-conso\New%20CPF\BLP_48\Q4_48\To%20P'BEE\&#3595;&#3639;&#3657;&#3629;%2020%20&#3629;&#3633;&#3609;&#3604;&#3633;&#3610;%20&#3652;&#3605;&#3619;&#3617;&#3634;&#3626;%204_48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\f\su\CP%20USA\FORM_CPF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\f\su\CP%20USA\su\Deferred%20Q1_43\Defer_PL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kb4\pgf\My%20Documents\&#26376;&#25253;\cb2k2\2002cb\&#25253;&#34920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isfeed\d\BFOFFICE\SK\AR-PURCH\AR-AP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pav1\account_2\Program%20Files\Documents%20and%20Settings\xiongy\&#26700;&#38754;\Sep_2003\Analysis%20Pack%202003-09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OWS\Temporary%20Internet%20Files\Content.IE5\Z64KMPYP\form-top-twenty(1)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MB_BAP\OUT\CPF\cpfq447\&#3610;&#3633;&#3609;&#3607;&#3638;&#3585;-sup4-sup21-sup16-fs13-1247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p\su\su\audit_q1_42\CPF_Q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IS2019\072019\2.RBPI\190806%20Form%201.3%20%202019-form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AUSER\REPORT\TAX\TAX50_48\detail6780000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ca-125\d\9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_Package\2005\Q2_05\WINDOWS\Temporary%20Internet%20Files\Content.IE5\Z64KMPYP\form-top-twenty(1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CCTNT\COMM\c.h\&#26032;&#20250;&#35758;\WINDOWS\Temporary%20Internet%20Files\Content.IE5\6LMR6PMD\&#26376;&#23435;0008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21.161\&#3652;&#3605;&#3619;&#3617;&#3634;&#3626;\BUDCPF\BSUM_FBX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is\Mis\Bpw\MIDD\AJM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user\LOCALS~1\Temp\iNotes%20Web%20Access\DET-Q4-2549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\f\su\audit_q1\CPF_Q1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AR-PURCH\AR-AP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p\su\su\audit_q1_42\LCM_LT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ca-125\d\HO\F8\09-4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21.152\data-conso\BUDCPF\BSUM_FBX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555\nate\2%20Job_48\4%20Quarter\&#3595;&#3639;&#3657;&#3629;%2020%20&#3629;&#3633;&#3609;&#3604;&#3633;&#3610;\&#3595;&#3639;&#3657;&#3629;%2020%20&#3629;&#3633;&#3609;&#3604;&#3633;&#3610;%20&#3652;&#3605;&#3619;&#3617;&#3634;&#3626;%202_48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LE\PERIOD%20END\&#3610;&#3619;&#3636;&#3592;&#3634;&#3588;,&#3626;&#3633;&#3617;&#3617;&#3609;&#3634;,&#3588;&#3626;&#3626;_2006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cky\E\Mard\&#3586;&#3657;&#3629;&#3617;&#3641;&#3621;&#3626;&#3635;&#3619;&#3629;&#3591;&#3586;&#3629;&#3591;&#3652;&#3585;&#3656;\&#3600;&#3634;&#3609;&#3586;&#3657;&#3629;&#3617;&#3641;&#3621;\&#3605;.&#3588;\SALE_CHICKEN\SALEWE_CHICKEN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FORM_CPF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tc_main_fileserver\computer\CAIWU\XLS\&#21016;&#32418;&#20255;\&#25104;&#26412;&#34920;\CB990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HUANGLIU_CHIATAI\SYS\&#38144;&#21806;&#21608;&#25253;\&#38144;&#21806;&#20250;&#35758;\&#21452;&#27969;PQ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ลูกหนี้(เก่า)"/>
      <sheetName val="******"/>
      <sheetName val="เจ้าหนี้(เก่า)"/>
      <sheetName val="______"/>
      <sheetName val="???????(????)"/>
      <sheetName val="_______(____)"/>
      <sheetName val="Sheet4"/>
      <sheetName val="1(分品种)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ลูกหนี้(เก่า)"/>
      <sheetName val="Mapping CCA_PCA_BA"/>
      <sheetName val="โคกตูม"/>
      <sheetName val="คีย์ข้อมูลรายละเอียดต่างๆ"/>
      <sheetName val="List"/>
      <sheetName val="SUM - Mapping"/>
      <sheetName val="???"/>
      <sheetName val=" ????"/>
      <sheetName val="Sheet7"/>
      <sheetName val="table"/>
      <sheetName val="data"/>
      <sheetName val="yum"/>
      <sheetName val="sum_m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E "/>
      <sheetName val="BS"/>
      <sheetName val="CASH"/>
      <sheetName val="BK"/>
      <sheetName val="D-03"/>
      <sheetName val="D-04"/>
      <sheetName val="O_CA"/>
      <sheetName val="201"/>
      <sheetName val="202"/>
      <sheetName val="205"/>
      <sheetName val="206"/>
      <sheetName val="207"/>
      <sheetName val="212"/>
      <sheetName val="214"/>
      <sheetName val="215"/>
      <sheetName val="216"/>
      <sheetName val="217"/>
      <sheetName val="218"/>
      <sheetName val="D-07"/>
      <sheetName val="D-07 (2)"/>
      <sheetName val="เงินลงทุน"/>
      <sheetName val="FA"/>
      <sheetName val="D-10"/>
      <sheetName val="D-14"/>
      <sheetName val="PN"/>
      <sheetName val="311,312"/>
      <sheetName val="D-16"/>
      <sheetName val="360"/>
      <sheetName val="362"/>
      <sheetName val="363"/>
      <sheetName val="366"/>
      <sheetName val="368"/>
      <sheetName val="369"/>
      <sheetName val="373"/>
      <sheetName val="377"/>
      <sheetName val="378"/>
      <sheetName val="ดบ.รับ-จ่าย"/>
      <sheetName val="D-17"/>
      <sheetName val="ส่วนเกินทุน"/>
      <sheetName val="Module1"/>
      <sheetName val="Module2"/>
      <sheetName val="Module3"/>
      <sheetName val="Module4"/>
      <sheetName val="Module5"/>
      <sheetName val="Module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_m"/>
      <sheetName val="BSUM_FBX"/>
    </sheetNames>
    <definedNames>
      <definedName name="fbx"/>
    </definedNames>
    <sheetDataSet>
      <sheetData sheetId="0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y 20 "/>
      <sheetName val="sum buy"/>
      <sheetName val="VENDER"/>
      <sheetName val="Buy"/>
      <sheetName val="XLR_NoRangeSheet"/>
      <sheetName val="คสส-รถยนต์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ชดเชยภาษีส่งออกค้างรับ Q152"/>
      <sheetName val="Sheet2"/>
      <sheetName val="Data Q152"/>
      <sheetName val="6730200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6730200"/>
      <sheetName val="อบรม"/>
      <sheetName val="การกุศล"/>
      <sheetName val="FS8.1F"/>
      <sheetName val="2549"/>
      <sheetName val="BPF_2549"/>
      <sheetName val="FS14 ภาษีเงินได้ "/>
      <sheetName val="FS15 ภาษีเงินได้รอตัดบัญชี"/>
      <sheetName val="ADJ"/>
      <sheetName val="Data Q15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y 20 "/>
      <sheetName val="Sheet2"/>
      <sheetName val="Sheet1"/>
      <sheetName val="buy"/>
      <sheetName val="name12"/>
      <sheetName val="Data Q152"/>
    </sheetNames>
    <sheetDataSet>
      <sheetData sheetId="0" refreshError="1"/>
      <sheetData sheetId="1" refreshError="1"/>
      <sheetData sheetId="2" refreshError="1"/>
      <sheetData sheetId="3">
        <row r="1">
          <cell r="J1" t="str">
            <v>Doc. date</v>
          </cell>
          <cell r="K1" t="str">
            <v>Amount in local cur.</v>
          </cell>
        </row>
      </sheetData>
      <sheetData sheetId="4" refreshError="1"/>
      <sheetData sheetId="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y 20 "/>
      <sheetName val="Sheet2"/>
      <sheetName val="Sheet1"/>
      <sheetName val="buy"/>
      <sheetName val="name12"/>
    </sheetNames>
    <sheetDataSet>
      <sheetData sheetId="0" refreshError="1"/>
      <sheetData sheetId="1" refreshError="1"/>
      <sheetData sheetId="2" refreshError="1"/>
      <sheetData sheetId="3" refreshError="1">
        <row r="1">
          <cell r="J1" t="str">
            <v>Doc. date</v>
          </cell>
          <cell r="K1" t="str">
            <v>Amount in local cur.</v>
          </cell>
        </row>
      </sheetData>
      <sheetData sheetId="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คีย์ข้อมูลรายละเอียดต่างๆ"/>
      <sheetName val="******"/>
      <sheetName val="l*****"/>
      <sheetName val="AR_FM (2)"/>
      <sheetName val="stock"/>
      <sheetName val="wip"/>
      <sheetName val="asset"/>
      <sheetName val="สรุปรายการที่เกี่ยวข้องกัน"/>
      <sheetName val="ค่าเช่ารับ-ค่าเช่าจ่าย"/>
      <sheetName val="ซื้อ-ขายกับบริษัทที่เกี่ยวข้อง"/>
      <sheetName val="วัตถุดิบ"/>
      <sheetName val="รถที่มีที่นั่งไม่เกินสิบคน"/>
      <sheetName val="ค่าเช่า"/>
      <sheetName val="เงินฝากประจำ"/>
      <sheetName val="รายละเอียดการคำนวณภาษีเงินได้"/>
      <sheetName val="asset - คอมพิวเตอร์"/>
      <sheetName val="Sheet1"/>
      <sheetName val="การจำหน่ายทรัพย์สิน-เงินลงทุน"/>
      <sheetName val="insure"/>
      <sheetName val="check"/>
      <sheetName val="______"/>
      <sheetName val="l_____"/>
      <sheetName val="?????????????????????????"/>
      <sheetName val="AR_FM_(2)"/>
      <sheetName val="asset_-_คอมพิวเตอร์"/>
      <sheetName val="_________________________"/>
      <sheetName val="สุทธิภาษี"/>
      <sheetName val="1098 loc"/>
      <sheetName val="buy"/>
      <sheetName val="Defer_ร่วม"/>
      <sheetName val="AR_FM_(2)1"/>
      <sheetName val="asset_-_คอมพิวเตอร์1"/>
      <sheetName val="1098_loc"/>
      <sheetName val="Summary"/>
      <sheetName val="10"/>
      <sheetName val="TB"/>
      <sheetName val="AR_FM_(2)2"/>
      <sheetName val="asset_-_คอมพิวเตอร์2"/>
      <sheetName val="E200"/>
      <sheetName val="total"/>
      <sheetName val="Budget-Bal"/>
      <sheetName val="BSI"/>
      <sheetName val="gl"/>
      <sheetName val="SCB 1 - Current"/>
      <sheetName val="SCB 2 - Curren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fer_ร่วม"/>
      <sheetName val="MI_PL&amp;RE"/>
      <sheetName val="PL"/>
      <sheetName val="MI_PL"/>
      <sheetName val="RE"/>
      <sheetName val="MI_RE"/>
      <sheetName val="ส่วนได้เสียบ.ร่วม"/>
      <sheetName val="กำไรในสินทรัพย์"/>
      <sheetName val="กำไรขายหุ้น"/>
      <sheetName val="กำไรขายหุ้น(2)"/>
      <sheetName val="กำไรในสินค้า"/>
      <sheetName val="PLในสินค้า(2)"/>
      <sheetName val="Defer_????"/>
      <sheetName val="ส่วนได้เสียบ_ร่วม"/>
      <sheetName val="Defer_____"/>
      <sheetName val="AGRO-DATA"/>
      <sheetName val="Buy"/>
      <sheetName val="215"/>
      <sheetName val="LB(อสร)-ไม่รวม"/>
      <sheetName val="Seagate _share_in_units"/>
      <sheetName val="REPORT"/>
    </sheetNames>
    <sheetDataSet>
      <sheetData sheetId="0" refreshError="1">
        <row r="5">
          <cell r="Y5">
            <v>36643.487994560186</v>
          </cell>
        </row>
        <row r="6">
          <cell r="Y6" t="str">
            <v>D:\su\Cons_audit_q1_43\[GW_Q143.xls]NGW3Cos._Re</v>
          </cell>
        </row>
        <row r="7">
          <cell r="E7" t="str">
            <v>CPNE</v>
          </cell>
          <cell r="F7" t="str">
            <v>BAP</v>
          </cell>
          <cell r="G7" t="str">
            <v>BKP</v>
          </cell>
          <cell r="H7" t="str">
            <v>CPM</v>
          </cell>
          <cell r="I7" t="str">
            <v>BFM</v>
          </cell>
          <cell r="J7" t="str">
            <v>BPF</v>
          </cell>
          <cell r="K7" t="str">
            <v>RBF</v>
          </cell>
          <cell r="L7" t="str">
            <v>BLP</v>
          </cell>
          <cell r="M7" t="str">
            <v>BKF</v>
          </cell>
          <cell r="N7" t="str">
            <v>CP FOOD</v>
          </cell>
          <cell r="O7" t="str">
            <v>CPEX</v>
          </cell>
          <cell r="P7" t="str">
            <v>CPIN</v>
          </cell>
          <cell r="Q7" t="str">
            <v>CPAI</v>
          </cell>
          <cell r="R7" t="str">
            <v>SFE</v>
          </cell>
          <cell r="S7" t="str">
            <v>TPCC</v>
          </cell>
          <cell r="T7" t="str">
            <v>KLANG</v>
          </cell>
          <cell r="U7" t="str">
            <v>TRAD</v>
          </cell>
          <cell r="V7" t="str">
            <v>SAVEE</v>
          </cell>
          <cell r="W7" t="str">
            <v>CPFI</v>
          </cell>
          <cell r="X7" t="str">
            <v>BKPH</v>
          </cell>
        </row>
        <row r="8">
          <cell r="B8" t="str">
            <v>ภาษีเงินได้รอตัดบัญชี - ก่อนปรับปรุง</v>
          </cell>
          <cell r="C8">
            <v>0</v>
          </cell>
          <cell r="D8">
            <v>0</v>
          </cell>
          <cell r="E8" t="e">
            <v>#REF!</v>
          </cell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K8" t="e">
            <v>#REF!</v>
          </cell>
          <cell r="L8" t="e">
            <v>#REF!</v>
          </cell>
          <cell r="M8" t="e">
            <v>#REF!</v>
          </cell>
          <cell r="N8" t="e">
            <v>#REF!</v>
          </cell>
          <cell r="O8" t="e">
            <v>#REF!</v>
          </cell>
          <cell r="P8" t="e">
            <v>#REF!</v>
          </cell>
          <cell r="Q8" t="e">
            <v>#REF!</v>
          </cell>
          <cell r="R8" t="e">
            <v>#REF!</v>
          </cell>
          <cell r="S8" t="e">
            <v>#REF!</v>
          </cell>
          <cell r="T8" t="e">
            <v>#REF!</v>
          </cell>
          <cell r="U8" t="e">
            <v>#REF!</v>
          </cell>
          <cell r="V8" t="e">
            <v>#REF!</v>
          </cell>
          <cell r="W8" t="e">
            <v>#REF!</v>
          </cell>
          <cell r="X8" t="e">
            <v>#REF!</v>
          </cell>
        </row>
        <row r="9">
          <cell r="B9" t="str">
            <v>บวก(หัก)</v>
          </cell>
          <cell r="C9" t="str">
            <v>เงินปันผลรับจากบริษัทใหญ่/บริษัทย่อย</v>
          </cell>
        </row>
        <row r="10">
          <cell r="C10" t="str">
            <v>กำไรขาดทุนระหว่างบริษัท</v>
          </cell>
        </row>
        <row r="11">
          <cell r="C11" t="str">
            <v xml:space="preserve">  - จากการขายหุ้น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-61433044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C12" t="str">
            <v>ขาดทุนจากการตั้งค่าเผื่อการลดมูลค่าเงินลงทุน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</row>
        <row r="13">
          <cell r="C13" t="str">
            <v>กำไรขาดทุนในสินค้าคงเหลือต้นงวด</v>
          </cell>
          <cell r="D13">
            <v>0</v>
          </cell>
          <cell r="E13">
            <v>3501209</v>
          </cell>
          <cell r="F13">
            <v>834071</v>
          </cell>
          <cell r="G13">
            <v>35443248</v>
          </cell>
          <cell r="H13">
            <v>0</v>
          </cell>
          <cell r="I13">
            <v>6915951</v>
          </cell>
          <cell r="J13">
            <v>580497</v>
          </cell>
          <cell r="K13">
            <v>280325</v>
          </cell>
          <cell r="L13">
            <v>2820022</v>
          </cell>
          <cell r="M13">
            <v>-4457</v>
          </cell>
          <cell r="N13">
            <v>11691</v>
          </cell>
          <cell r="O13">
            <v>0</v>
          </cell>
          <cell r="P13">
            <v>15599</v>
          </cell>
          <cell r="Q13">
            <v>0</v>
          </cell>
          <cell r="R13">
            <v>415</v>
          </cell>
          <cell r="S13">
            <v>0</v>
          </cell>
          <cell r="T13">
            <v>0</v>
          </cell>
          <cell r="U13">
            <v>1515310</v>
          </cell>
          <cell r="V13">
            <v>-3496566</v>
          </cell>
        </row>
        <row r="14">
          <cell r="C14" t="str">
            <v>กำไรขาดทุนในสินค้าคงเหลือปลายงวด</v>
          </cell>
          <cell r="D14">
            <v>0</v>
          </cell>
          <cell r="E14">
            <v>-3135508</v>
          </cell>
          <cell r="F14">
            <v>-1276264</v>
          </cell>
          <cell r="G14">
            <v>-27606087</v>
          </cell>
          <cell r="H14">
            <v>0</v>
          </cell>
          <cell r="I14">
            <v>-12656547</v>
          </cell>
          <cell r="J14">
            <v>-203397</v>
          </cell>
          <cell r="K14">
            <v>-348006</v>
          </cell>
          <cell r="L14">
            <v>-3511663</v>
          </cell>
          <cell r="M14">
            <v>-25520</v>
          </cell>
          <cell r="N14">
            <v>0</v>
          </cell>
          <cell r="O14">
            <v>0</v>
          </cell>
          <cell r="P14">
            <v>-406818</v>
          </cell>
          <cell r="Q14">
            <v>0</v>
          </cell>
          <cell r="R14">
            <v>-4538</v>
          </cell>
          <cell r="S14">
            <v>0</v>
          </cell>
          <cell r="T14">
            <v>0</v>
          </cell>
          <cell r="U14">
            <v>-124357</v>
          </cell>
          <cell r="V14">
            <v>-931544</v>
          </cell>
        </row>
        <row r="15">
          <cell r="C15" t="str">
            <v>ค่าเสื่อมราคา</v>
          </cell>
          <cell r="D15">
            <v>0</v>
          </cell>
          <cell r="E15">
            <v>0</v>
          </cell>
          <cell r="F15">
            <v>111848</v>
          </cell>
        </row>
        <row r="16">
          <cell r="C16" t="str">
            <v>ส่วนได้ในบริษัทใหญ่/ย่อย</v>
          </cell>
        </row>
        <row r="17">
          <cell r="C17" t="str">
            <v xml:space="preserve">  - CPF</v>
          </cell>
          <cell r="D17">
            <v>0</v>
          </cell>
          <cell r="E17">
            <v>0</v>
          </cell>
          <cell r="F17">
            <v>0</v>
          </cell>
        </row>
        <row r="18">
          <cell r="C18" t="str">
            <v xml:space="preserve">  - RBF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 t="e">
            <v>#REF!</v>
          </cell>
        </row>
        <row r="19">
          <cell r="C19" t="str">
            <v xml:space="preserve">  - CP.FOOD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 t="e">
            <v>#REF!</v>
          </cell>
        </row>
        <row r="20">
          <cell r="C20" t="str">
            <v xml:space="preserve">  - CPEX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 t="e">
            <v>#REF!</v>
          </cell>
          <cell r="M20" t="e">
            <v>#REF!</v>
          </cell>
        </row>
        <row r="21">
          <cell r="C21" t="str">
            <v xml:space="preserve">  - TPCC</v>
          </cell>
          <cell r="D21">
            <v>0</v>
          </cell>
          <cell r="E21" t="e">
            <v>#REF!</v>
          </cell>
          <cell r="F21" t="e">
            <v>#REF!</v>
          </cell>
          <cell r="G21" t="e">
            <v>#REF!</v>
          </cell>
          <cell r="H21">
            <v>0</v>
          </cell>
          <cell r="I21" t="e">
            <v>#REF!</v>
          </cell>
          <cell r="J21">
            <v>0</v>
          </cell>
          <cell r="K21">
            <v>0</v>
          </cell>
          <cell r="L21" t="e">
            <v>#REF!</v>
          </cell>
        </row>
        <row r="22">
          <cell r="C22" t="str">
            <v xml:space="preserve">  - KLANG</v>
          </cell>
          <cell r="D22">
            <v>0</v>
          </cell>
          <cell r="E22">
            <v>0</v>
          </cell>
          <cell r="F22" t="e">
            <v>#REF!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 t="e">
            <v>#REF!</v>
          </cell>
          <cell r="M22" t="e">
            <v>#REF!</v>
          </cell>
          <cell r="N22">
            <v>0</v>
          </cell>
          <cell r="O22">
            <v>0</v>
          </cell>
          <cell r="P22" t="e">
            <v>#REF!</v>
          </cell>
        </row>
        <row r="23">
          <cell r="C23" t="str">
            <v xml:space="preserve">  - TRAD</v>
          </cell>
          <cell r="D23">
            <v>0</v>
          </cell>
          <cell r="E23" t="e">
            <v>#REF!</v>
          </cell>
          <cell r="F23" t="e">
            <v>#REF!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 t="e">
            <v>#REF!</v>
          </cell>
          <cell r="R23">
            <v>0</v>
          </cell>
          <cell r="S23" t="e">
            <v>#REF!</v>
          </cell>
        </row>
        <row r="24">
          <cell r="C24" t="str">
            <v xml:space="preserve">  - SAVEE</v>
          </cell>
          <cell r="D24">
            <v>0</v>
          </cell>
          <cell r="E24" t="e">
            <v>#REF!</v>
          </cell>
          <cell r="F24" t="e">
            <v>#REF!</v>
          </cell>
          <cell r="G24" t="e">
            <v>#REF!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 t="e">
            <v>#REF!</v>
          </cell>
        </row>
        <row r="25">
          <cell r="C25" t="str">
            <v xml:space="preserve">  - BKPH</v>
          </cell>
          <cell r="D25">
            <v>0</v>
          </cell>
          <cell r="E25">
            <v>0</v>
          </cell>
          <cell r="F25">
            <v>0</v>
          </cell>
          <cell r="G25" t="e">
            <v>#REF!</v>
          </cell>
        </row>
        <row r="26">
          <cell r="C26" t="str">
            <v>ส่วนได้ในบริษัทร่วม</v>
          </cell>
          <cell r="D26">
            <v>0</v>
          </cell>
          <cell r="E26">
            <v>613109</v>
          </cell>
          <cell r="F26">
            <v>664197</v>
          </cell>
          <cell r="G26">
            <v>337754</v>
          </cell>
          <cell r="H26">
            <v>-437894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134973</v>
          </cell>
        </row>
        <row r="27">
          <cell r="B27" t="str">
            <v>ภาษีเงินได้รอตัดบัญชี - หลังปรับปรุง</v>
          </cell>
          <cell r="C27">
            <v>0</v>
          </cell>
          <cell r="D27">
            <v>0</v>
          </cell>
          <cell r="E27" t="e">
            <v>#REF!</v>
          </cell>
          <cell r="F27" t="e">
            <v>#REF!</v>
          </cell>
          <cell r="G27" t="e">
            <v>#REF!</v>
          </cell>
          <cell r="H27" t="e">
            <v>#REF!</v>
          </cell>
          <cell r="I27" t="e">
            <v>#REF!</v>
          </cell>
          <cell r="J27" t="e">
            <v>#REF!</v>
          </cell>
          <cell r="K27" t="e">
            <v>#REF!</v>
          </cell>
          <cell r="L27" t="e">
            <v>#REF!</v>
          </cell>
          <cell r="M27" t="e">
            <v>#REF!</v>
          </cell>
          <cell r="N27" t="e">
            <v>#REF!</v>
          </cell>
          <cell r="O27" t="e">
            <v>#REF!</v>
          </cell>
          <cell r="P27" t="e">
            <v>#REF!</v>
          </cell>
          <cell r="Q27" t="e">
            <v>#REF!</v>
          </cell>
          <cell r="R27" t="e">
            <v>#REF!</v>
          </cell>
          <cell r="S27" t="e">
            <v>#REF!</v>
          </cell>
          <cell r="T27" t="e">
            <v>#REF!</v>
          </cell>
          <cell r="U27" t="e">
            <v>#REF!</v>
          </cell>
          <cell r="V27" t="e">
            <v>#REF!</v>
          </cell>
          <cell r="W27" t="e">
            <v>#REF!</v>
          </cell>
          <cell r="X27" t="e">
            <v>#REF!</v>
          </cell>
        </row>
        <row r="29">
          <cell r="F29" t="e">
            <v>#REF!</v>
          </cell>
        </row>
        <row r="30">
          <cell r="B30" t="str">
            <v>จำนวนหุ้นที่ CPF ถือทางตรง</v>
          </cell>
          <cell r="C30">
            <v>0</v>
          </cell>
          <cell r="D30">
            <v>0</v>
          </cell>
          <cell r="E30">
            <v>29664978</v>
          </cell>
          <cell r="F30">
            <v>29845075</v>
          </cell>
          <cell r="G30">
            <v>58830051</v>
          </cell>
          <cell r="H30">
            <v>184999993</v>
          </cell>
          <cell r="I30">
            <v>6665994</v>
          </cell>
          <cell r="J30">
            <v>799993</v>
          </cell>
          <cell r="K30">
            <v>0</v>
          </cell>
          <cell r="L30">
            <v>3332994</v>
          </cell>
          <cell r="M30">
            <v>1666494</v>
          </cell>
          <cell r="N30">
            <v>0</v>
          </cell>
          <cell r="O30">
            <v>0</v>
          </cell>
          <cell r="P30">
            <v>1666494</v>
          </cell>
          <cell r="Q30">
            <v>329994</v>
          </cell>
          <cell r="R30">
            <v>9999994</v>
          </cell>
          <cell r="S30">
            <v>180000</v>
          </cell>
          <cell r="T30">
            <v>4499994</v>
          </cell>
          <cell r="U30">
            <v>1800000</v>
          </cell>
          <cell r="V30">
            <v>236600</v>
          </cell>
          <cell r="W30">
            <v>5050000</v>
          </cell>
        </row>
        <row r="31">
          <cell r="B31" t="str">
            <v>จำนวนหุ้นทั้งหมดของบริษัทย่อย</v>
          </cell>
          <cell r="C31">
            <v>0</v>
          </cell>
          <cell r="D31">
            <v>0</v>
          </cell>
          <cell r="E31">
            <v>30000000</v>
          </cell>
          <cell r="F31">
            <v>30000000</v>
          </cell>
          <cell r="G31">
            <v>60000000</v>
          </cell>
          <cell r="H31">
            <v>185000000</v>
          </cell>
          <cell r="I31">
            <v>6666000</v>
          </cell>
          <cell r="J31">
            <v>800000</v>
          </cell>
          <cell r="K31">
            <v>2300000</v>
          </cell>
          <cell r="L31">
            <v>3333000</v>
          </cell>
          <cell r="M31">
            <v>1666500</v>
          </cell>
          <cell r="N31">
            <v>450000</v>
          </cell>
          <cell r="O31">
            <v>3000000</v>
          </cell>
          <cell r="P31">
            <v>1666500</v>
          </cell>
          <cell r="Q31">
            <v>330000</v>
          </cell>
          <cell r="R31">
            <v>10000000</v>
          </cell>
          <cell r="S31">
            <v>1800000</v>
          </cell>
          <cell r="T31">
            <v>15000000</v>
          </cell>
          <cell r="U31">
            <v>6000000</v>
          </cell>
          <cell r="V31">
            <v>700000</v>
          </cell>
          <cell r="W31">
            <v>5050000</v>
          </cell>
          <cell r="X31">
            <v>5050000</v>
          </cell>
        </row>
        <row r="33">
          <cell r="E33" t="str">
            <v>CPNE</v>
          </cell>
          <cell r="F33" t="str">
            <v>BAP</v>
          </cell>
          <cell r="G33" t="str">
            <v>BKP</v>
          </cell>
          <cell r="H33" t="str">
            <v>CPM</v>
          </cell>
          <cell r="I33" t="str">
            <v>BFM</v>
          </cell>
          <cell r="J33" t="str">
            <v>BPF</v>
          </cell>
          <cell r="K33" t="str">
            <v>RBF</v>
          </cell>
          <cell r="L33" t="str">
            <v>BLP</v>
          </cell>
          <cell r="M33" t="str">
            <v>BKF</v>
          </cell>
          <cell r="N33" t="str">
            <v>CP FOOD</v>
          </cell>
          <cell r="O33" t="str">
            <v>CPEX</v>
          </cell>
          <cell r="P33" t="str">
            <v>CPIN</v>
          </cell>
          <cell r="Q33" t="str">
            <v>CPAI</v>
          </cell>
          <cell r="R33" t="str">
            <v>SFE</v>
          </cell>
          <cell r="S33" t="str">
            <v>TPCC</v>
          </cell>
          <cell r="T33" t="str">
            <v>KLANG</v>
          </cell>
          <cell r="U33" t="str">
            <v>TRAD</v>
          </cell>
          <cell r="V33" t="str">
            <v>SAVEE</v>
          </cell>
          <cell r="W33" t="str">
            <v>CPFI</v>
          </cell>
          <cell r="X33" t="str">
            <v>BKPH</v>
          </cell>
          <cell r="Y33" t="str">
            <v>ปรับปรุง</v>
          </cell>
          <cell r="Z33" t="str">
            <v>รวม</v>
          </cell>
        </row>
        <row r="34">
          <cell r="B34" t="str">
            <v>ส่วนได้ของ CPF ในบริษัทย่อย</v>
          </cell>
          <cell r="C34">
            <v>0</v>
          </cell>
          <cell r="D34">
            <v>0</v>
          </cell>
          <cell r="E34" t="e">
            <v>#REF!</v>
          </cell>
          <cell r="F34" t="e">
            <v>#REF!</v>
          </cell>
          <cell r="G34" t="e">
            <v>#REF!</v>
          </cell>
          <cell r="H34" t="e">
            <v>#REF!</v>
          </cell>
          <cell r="I34" t="e">
            <v>#REF!</v>
          </cell>
          <cell r="J34" t="e">
            <v>#REF!</v>
          </cell>
          <cell r="K34" t="e">
            <v>#REF!</v>
          </cell>
          <cell r="L34" t="e">
            <v>#REF!</v>
          </cell>
          <cell r="M34" t="e">
            <v>#REF!</v>
          </cell>
          <cell r="N34" t="e">
            <v>#REF!</v>
          </cell>
          <cell r="O34" t="e">
            <v>#REF!</v>
          </cell>
          <cell r="P34" t="e">
            <v>#REF!</v>
          </cell>
          <cell r="Q34" t="e">
            <v>#REF!</v>
          </cell>
          <cell r="R34" t="e">
            <v>#REF!</v>
          </cell>
          <cell r="S34" t="e">
            <v>#REF!</v>
          </cell>
          <cell r="T34" t="e">
            <v>#REF!</v>
          </cell>
          <cell r="U34" t="e">
            <v>#REF!</v>
          </cell>
          <cell r="V34" t="e">
            <v>#REF!</v>
          </cell>
          <cell r="W34" t="e">
            <v>#REF!</v>
          </cell>
          <cell r="X34" t="e">
            <v>#REF!</v>
          </cell>
          <cell r="Y34">
            <v>0</v>
          </cell>
          <cell r="Z34" t="e">
            <v>#REF!</v>
          </cell>
        </row>
        <row r="35">
          <cell r="B35" t="str">
            <v>ส่วนได้ของ CPF ในบริษัทร่วม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304694</v>
          </cell>
          <cell r="Z35">
            <v>304694</v>
          </cell>
        </row>
        <row r="36">
          <cell r="B36" t="str">
            <v>บวก(หัก)</v>
          </cell>
          <cell r="C36" t="str">
            <v>ส่วนได้ของบริษัทย่อยในบริษัทใหญ่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</row>
        <row r="37">
          <cell r="C37" t="str">
            <v>เงินปันผลรับ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</row>
        <row r="38">
          <cell r="C38" t="str">
            <v>กำไรระหว่างบริษัท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</row>
        <row r="39">
          <cell r="C39" t="str">
            <v xml:space="preserve">  - จากการจำหน่ายเงินลงทุน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</row>
        <row r="40">
          <cell r="C40" t="str">
            <v>กำไรขาดทุนในสินค้าคงเหลือต้นงวด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13447384</v>
          </cell>
          <cell r="Z40">
            <v>13447384</v>
          </cell>
        </row>
        <row r="41">
          <cell r="C41" t="str">
            <v>กำไรขาดทุนในสินค้าคงเหลือปลายงวด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-17778658</v>
          </cell>
          <cell r="Z41">
            <v>-17778658</v>
          </cell>
        </row>
        <row r="42">
          <cell r="C42" t="str">
            <v xml:space="preserve">ค่าตัดจำหน่าย </v>
          </cell>
          <cell r="D42">
            <v>0</v>
          </cell>
          <cell r="E42">
            <v>-3286806</v>
          </cell>
          <cell r="F42">
            <v>3895800</v>
          </cell>
          <cell r="G42">
            <v>5656906</v>
          </cell>
          <cell r="H42">
            <v>0</v>
          </cell>
          <cell r="I42">
            <v>4128476</v>
          </cell>
          <cell r="J42">
            <v>723714</v>
          </cell>
          <cell r="K42">
            <v>0</v>
          </cell>
          <cell r="L42">
            <v>-1542349</v>
          </cell>
          <cell r="M42">
            <v>6027904</v>
          </cell>
          <cell r="N42">
            <v>0</v>
          </cell>
          <cell r="O42">
            <v>0</v>
          </cell>
          <cell r="P42">
            <v>3029622</v>
          </cell>
          <cell r="Q42">
            <v>3251035</v>
          </cell>
          <cell r="R42">
            <v>0</v>
          </cell>
          <cell r="S42">
            <v>4416</v>
          </cell>
          <cell r="T42">
            <v>0</v>
          </cell>
          <cell r="U42">
            <v>0</v>
          </cell>
          <cell r="V42">
            <v>-55504</v>
          </cell>
          <cell r="W42">
            <v>0</v>
          </cell>
          <cell r="X42">
            <v>0</v>
          </cell>
          <cell r="Y42">
            <v>0</v>
          </cell>
          <cell r="Z42">
            <v>21833214</v>
          </cell>
        </row>
        <row r="43">
          <cell r="E43" t="e">
            <v>#REF!</v>
          </cell>
          <cell r="F43" t="e">
            <v>#REF!</v>
          </cell>
          <cell r="G43" t="e">
            <v>#REF!</v>
          </cell>
          <cell r="H43" t="e">
            <v>#REF!</v>
          </cell>
          <cell r="I43" t="e">
            <v>#REF!</v>
          </cell>
          <cell r="J43" t="e">
            <v>#REF!</v>
          </cell>
          <cell r="K43" t="e">
            <v>#REF!</v>
          </cell>
          <cell r="L43" t="e">
            <v>#REF!</v>
          </cell>
          <cell r="M43" t="e">
            <v>#REF!</v>
          </cell>
          <cell r="N43" t="e">
            <v>#REF!</v>
          </cell>
          <cell r="O43" t="e">
            <v>#REF!</v>
          </cell>
          <cell r="P43" t="e">
            <v>#REF!</v>
          </cell>
          <cell r="Q43" t="e">
            <v>#REF!</v>
          </cell>
          <cell r="R43" t="e">
            <v>#REF!</v>
          </cell>
          <cell r="S43" t="e">
            <v>#REF!</v>
          </cell>
          <cell r="T43" t="e">
            <v>#REF!</v>
          </cell>
          <cell r="U43" t="e">
            <v>#REF!</v>
          </cell>
          <cell r="V43" t="e">
            <v>#REF!</v>
          </cell>
          <cell r="W43" t="e">
            <v>#REF!</v>
          </cell>
          <cell r="X43" t="e">
            <v>#REF!</v>
          </cell>
          <cell r="Y43">
            <v>-4026580</v>
          </cell>
          <cell r="Z43" t="e">
            <v>#REF!</v>
          </cell>
        </row>
        <row r="45">
          <cell r="B45" t="str">
            <v>ภาษีเงินได้รอตัดบัญชี (COST METHOD)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 t="e">
            <v>#REF!</v>
          </cell>
        </row>
        <row r="47">
          <cell r="B47" t="str">
            <v>ภาษีเงินได้รอตัดบัญชี (EQUITY METHOD)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 t="e">
            <v>#REF!</v>
          </cell>
        </row>
        <row r="49">
          <cell r="B49" t="str">
            <v>ส่วนของ  MI</v>
          </cell>
          <cell r="C49">
            <v>0</v>
          </cell>
          <cell r="D49">
            <v>0</v>
          </cell>
          <cell r="E49" t="e">
            <v>#REF!</v>
          </cell>
          <cell r="F49" t="e">
            <v>#REF!</v>
          </cell>
          <cell r="G49" t="e">
            <v>#REF!</v>
          </cell>
          <cell r="H49" t="e">
            <v>#REF!</v>
          </cell>
          <cell r="I49" t="e">
            <v>#REF!</v>
          </cell>
          <cell r="J49" t="e">
            <v>#REF!</v>
          </cell>
          <cell r="K49" t="e">
            <v>#REF!</v>
          </cell>
          <cell r="L49" t="e">
            <v>#REF!</v>
          </cell>
          <cell r="M49" t="e">
            <v>#REF!</v>
          </cell>
          <cell r="N49" t="e">
            <v>#REF!</v>
          </cell>
          <cell r="O49" t="e">
            <v>#REF!</v>
          </cell>
          <cell r="P49" t="e">
            <v>#REF!</v>
          </cell>
          <cell r="Q49" t="e">
            <v>#REF!</v>
          </cell>
          <cell r="R49" t="e">
            <v>#REF!</v>
          </cell>
          <cell r="S49" t="e">
            <v>#REF!</v>
          </cell>
          <cell r="T49" t="e">
            <v>#REF!</v>
          </cell>
          <cell r="U49" t="e">
            <v>#REF!</v>
          </cell>
          <cell r="V49" t="e">
            <v>#REF!</v>
          </cell>
          <cell r="W49" t="e">
            <v>#REF!</v>
          </cell>
          <cell r="X49" t="e">
            <v>#REF!</v>
          </cell>
          <cell r="Y49">
            <v>0</v>
          </cell>
          <cell r="Z49" t="e">
            <v>#REF!</v>
          </cell>
        </row>
        <row r="52">
          <cell r="B52" t="str">
            <v>ส่วนได้ในภาษีเงินได้รอตัดบัญชีของบริษัทร่วม</v>
          </cell>
        </row>
        <row r="54">
          <cell r="B54" t="str">
            <v>P/L มค.- กย. 42 (บาท)</v>
          </cell>
        </row>
        <row r="55">
          <cell r="B55" t="str">
            <v>P/L  ปี  2542 (Foreign currency)</v>
          </cell>
        </row>
        <row r="56">
          <cell r="B56" t="str">
            <v>P/L Q1+Q2+Q3'42 (Foreign currency)</v>
          </cell>
        </row>
        <row r="57">
          <cell r="B57" t="str">
            <v>P/L Q1'43 (Foreign currency)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 t="str">
            <v>รายการ</v>
          </cell>
        </row>
        <row r="58">
          <cell r="B58" t="str">
            <v>Average exchange rate for Q1'43</v>
          </cell>
          <cell r="C58">
            <v>0</v>
          </cell>
          <cell r="D58">
            <v>0</v>
          </cell>
          <cell r="E58">
            <v>0</v>
          </cell>
          <cell r="F58" t="str">
            <v>(มค.- มิย. 42)</v>
          </cell>
          <cell r="G58">
            <v>0</v>
          </cell>
          <cell r="H58">
            <v>0</v>
          </cell>
          <cell r="I58" t="str">
            <v>(มค.- มิย. 42)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 t="str">
            <v>ปรับปรุง</v>
          </cell>
        </row>
        <row r="59">
          <cell r="E59" t="str">
            <v>นว 84</v>
          </cell>
          <cell r="F59" t="str">
            <v>HG</v>
          </cell>
          <cell r="G59" t="str">
            <v>CPASS</v>
          </cell>
          <cell r="H59" t="str">
            <v>CPINS</v>
          </cell>
          <cell r="I59" t="str">
            <v>MKH(T)</v>
          </cell>
          <cell r="J59" t="str">
            <v>7-11</v>
          </cell>
          <cell r="K59" t="str">
            <v>KFC</v>
          </cell>
          <cell r="L59" t="str">
            <v>Arbor</v>
          </cell>
          <cell r="M59" t="str">
            <v>SHV-CPF</v>
          </cell>
          <cell r="N59" t="str">
            <v>CPH(M)</v>
          </cell>
          <cell r="O59" t="str">
            <v>CP(USA)</v>
          </cell>
          <cell r="P59" t="str">
            <v>CP Vietnam</v>
          </cell>
          <cell r="Q59" t="str">
            <v>Kinghill</v>
          </cell>
          <cell r="R59" t="str">
            <v>(II)</v>
          </cell>
          <cell r="S59" t="str">
            <v>รวม</v>
          </cell>
        </row>
        <row r="60">
          <cell r="B60" t="str">
            <v>ภาษีเงินได้รอตัดบัญชี - ก่อนปรับปรุง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-1713418</v>
          </cell>
          <cell r="H60">
            <v>0</v>
          </cell>
          <cell r="I60">
            <v>0</v>
          </cell>
          <cell r="J60">
            <v>-2304703</v>
          </cell>
          <cell r="K60">
            <v>5109245</v>
          </cell>
          <cell r="L60">
            <v>270000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1361124</v>
          </cell>
        </row>
        <row r="62">
          <cell r="B62" t="str">
            <v>บวก(หัก)</v>
          </cell>
          <cell r="C62" t="str">
            <v>รายการปรับปรุง (I)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</row>
        <row r="64">
          <cell r="B64" t="str">
            <v>ภาษีเงินได้รอตัดบัญชี - หลังปรับปรุง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-1713418</v>
          </cell>
          <cell r="H64">
            <v>0</v>
          </cell>
          <cell r="I64">
            <v>0</v>
          </cell>
          <cell r="J64">
            <v>-2304703</v>
          </cell>
          <cell r="K64">
            <v>5109245</v>
          </cell>
          <cell r="L64">
            <v>270000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1361124</v>
          </cell>
        </row>
        <row r="66">
          <cell r="B66" t="str">
            <v>ส่วนได้ในบริษัทร่วม (take equity)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 t="str">
            <v>ทางตรง</v>
          </cell>
        </row>
        <row r="68">
          <cell r="C68" t="str">
            <v>CPF</v>
          </cell>
          <cell r="D68">
            <v>0</v>
          </cell>
          <cell r="E68">
            <v>0</v>
          </cell>
          <cell r="F68">
            <v>0</v>
          </cell>
          <cell r="G68">
            <v>-308415</v>
          </cell>
          <cell r="H68">
            <v>0</v>
          </cell>
          <cell r="I68">
            <v>0</v>
          </cell>
          <cell r="J68">
            <v>0</v>
          </cell>
          <cell r="K68">
            <v>613109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304694</v>
          </cell>
        </row>
        <row r="69">
          <cell r="C69" t="str">
            <v>CPNE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613109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613109</v>
          </cell>
        </row>
        <row r="70">
          <cell r="C70" t="str">
            <v>BAP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664197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664197</v>
          </cell>
        </row>
        <row r="71">
          <cell r="C71" t="str">
            <v>BKP</v>
          </cell>
          <cell r="D71">
            <v>0</v>
          </cell>
          <cell r="E71">
            <v>0</v>
          </cell>
          <cell r="F71">
            <v>0</v>
          </cell>
          <cell r="G71">
            <v>-137073</v>
          </cell>
          <cell r="H71">
            <v>0</v>
          </cell>
          <cell r="I71">
            <v>0</v>
          </cell>
          <cell r="J71">
            <v>-138282</v>
          </cell>
          <cell r="K71">
            <v>613109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337754</v>
          </cell>
        </row>
        <row r="72">
          <cell r="C72" t="str">
            <v>CPM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-437894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-437894</v>
          </cell>
        </row>
        <row r="73">
          <cell r="C73" t="str">
            <v>BFM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</row>
        <row r="74">
          <cell r="C74" t="str">
            <v>CPIN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134973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134973</v>
          </cell>
        </row>
        <row r="76">
          <cell r="C76" t="str">
            <v>OTHERS</v>
          </cell>
          <cell r="D76">
            <v>0</v>
          </cell>
          <cell r="E76">
            <v>0</v>
          </cell>
          <cell r="F76">
            <v>0</v>
          </cell>
          <cell r="G76">
            <v>-1267929</v>
          </cell>
          <cell r="H76">
            <v>0</v>
          </cell>
          <cell r="I76">
            <v>0</v>
          </cell>
          <cell r="J76">
            <v>-1728527</v>
          </cell>
          <cell r="K76">
            <v>2605720</v>
          </cell>
          <cell r="L76">
            <v>135027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-255709</v>
          </cell>
        </row>
        <row r="77">
          <cell r="E77">
            <v>0</v>
          </cell>
          <cell r="F77">
            <v>0</v>
          </cell>
          <cell r="G77">
            <v>-1713417</v>
          </cell>
          <cell r="H77">
            <v>0</v>
          </cell>
          <cell r="I77">
            <v>0</v>
          </cell>
          <cell r="J77">
            <v>-2304703</v>
          </cell>
          <cell r="K77">
            <v>5109244</v>
          </cell>
          <cell r="L77">
            <v>270000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1361124</v>
          </cell>
        </row>
        <row r="79">
          <cell r="E79" t="str">
            <v>นว 84</v>
          </cell>
          <cell r="F79" t="str">
            <v>HG</v>
          </cell>
          <cell r="G79" t="str">
            <v>CPASS</v>
          </cell>
          <cell r="H79" t="str">
            <v>CPINS</v>
          </cell>
          <cell r="I79" t="str">
            <v>MKH(T)</v>
          </cell>
          <cell r="J79" t="str">
            <v>7-11</v>
          </cell>
          <cell r="K79" t="str">
            <v>KFC</v>
          </cell>
          <cell r="L79" t="str">
            <v>Arbor</v>
          </cell>
          <cell r="M79" t="str">
            <v>SHV-CPF</v>
          </cell>
          <cell r="N79" t="str">
            <v>CPH(M)</v>
          </cell>
          <cell r="O79" t="str">
            <v>CP(USA)</v>
          </cell>
          <cell r="P79" t="str">
            <v>CP Vietnam</v>
          </cell>
          <cell r="Q79" t="str">
            <v>Kinghill</v>
          </cell>
        </row>
        <row r="81">
          <cell r="B81" t="str">
            <v>จำนวนหุ้นที่ถือทางตรง</v>
          </cell>
        </row>
        <row r="82">
          <cell r="C82" t="str">
            <v>CPF</v>
          </cell>
          <cell r="D82">
            <v>0</v>
          </cell>
          <cell r="E82">
            <v>0</v>
          </cell>
          <cell r="F82">
            <v>0</v>
          </cell>
          <cell r="G82">
            <v>9000000</v>
          </cell>
          <cell r="H82">
            <v>5400000</v>
          </cell>
          <cell r="I82">
            <v>0</v>
          </cell>
          <cell r="J82">
            <v>0</v>
          </cell>
          <cell r="K82">
            <v>720000</v>
          </cell>
          <cell r="L82">
            <v>0</v>
          </cell>
          <cell r="M82">
            <v>0</v>
          </cell>
          <cell r="N82">
            <v>6213500</v>
          </cell>
          <cell r="O82">
            <v>7500000</v>
          </cell>
          <cell r="P82">
            <v>0</v>
          </cell>
          <cell r="Q82">
            <v>9800000</v>
          </cell>
        </row>
        <row r="83">
          <cell r="C83" t="str">
            <v>CPNE</v>
          </cell>
          <cell r="D83">
            <v>0</v>
          </cell>
          <cell r="E83">
            <v>0</v>
          </cell>
          <cell r="F83">
            <v>520193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720000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6000000</v>
          </cell>
        </row>
        <row r="84">
          <cell r="C84" t="str">
            <v>BAP</v>
          </cell>
          <cell r="D84">
            <v>0</v>
          </cell>
          <cell r="E84">
            <v>0</v>
          </cell>
          <cell r="F84">
            <v>520200</v>
          </cell>
          <cell r="G84">
            <v>0</v>
          </cell>
          <cell r="H84">
            <v>0</v>
          </cell>
          <cell r="I84">
            <v>760000</v>
          </cell>
          <cell r="J84">
            <v>0</v>
          </cell>
          <cell r="K84">
            <v>779994</v>
          </cell>
          <cell r="L84">
            <v>0</v>
          </cell>
          <cell r="M84">
            <v>0</v>
          </cell>
          <cell r="N84">
            <v>6213500</v>
          </cell>
          <cell r="O84">
            <v>0</v>
          </cell>
          <cell r="P84">
            <v>0</v>
          </cell>
          <cell r="Q84">
            <v>6000000</v>
          </cell>
        </row>
        <row r="85">
          <cell r="C85" t="str">
            <v>BKP</v>
          </cell>
          <cell r="D85">
            <v>0</v>
          </cell>
          <cell r="E85">
            <v>0</v>
          </cell>
          <cell r="F85">
            <v>0</v>
          </cell>
          <cell r="G85">
            <v>4000000</v>
          </cell>
          <cell r="H85">
            <v>2400000</v>
          </cell>
          <cell r="I85">
            <v>652834</v>
          </cell>
          <cell r="J85">
            <v>12000000</v>
          </cell>
          <cell r="K85">
            <v>720000</v>
          </cell>
          <cell r="L85">
            <v>0</v>
          </cell>
          <cell r="M85">
            <v>0</v>
          </cell>
          <cell r="N85">
            <v>5756625</v>
          </cell>
          <cell r="O85">
            <v>1500000</v>
          </cell>
        </row>
        <row r="86">
          <cell r="C86" t="str">
            <v>CPM</v>
          </cell>
          <cell r="D86">
            <v>0</v>
          </cell>
          <cell r="E86">
            <v>0</v>
          </cell>
          <cell r="F86">
            <v>520200</v>
          </cell>
          <cell r="G86">
            <v>0</v>
          </cell>
          <cell r="H86">
            <v>0</v>
          </cell>
          <cell r="I86">
            <v>760000</v>
          </cell>
          <cell r="J86">
            <v>38000000</v>
          </cell>
          <cell r="K86">
            <v>0</v>
          </cell>
          <cell r="L86">
            <v>0</v>
          </cell>
          <cell r="M86">
            <v>38960000</v>
          </cell>
        </row>
        <row r="87">
          <cell r="C87" t="str">
            <v>BFM</v>
          </cell>
          <cell r="D87">
            <v>0</v>
          </cell>
          <cell r="E87">
            <v>37499996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8400000</v>
          </cell>
        </row>
        <row r="88">
          <cell r="C88" t="str">
            <v>CPIN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19996</v>
          </cell>
        </row>
        <row r="90">
          <cell r="C90" t="str">
            <v>OTHERS</v>
          </cell>
          <cell r="D90">
            <v>0</v>
          </cell>
          <cell r="E90">
            <v>112500004</v>
          </cell>
          <cell r="F90">
            <v>1499407</v>
          </cell>
          <cell r="G90">
            <v>37000000</v>
          </cell>
          <cell r="H90">
            <v>22200000</v>
          </cell>
          <cell r="I90">
            <v>5427166</v>
          </cell>
          <cell r="J90">
            <v>150000000</v>
          </cell>
          <cell r="K90">
            <v>3060006</v>
          </cell>
          <cell r="L90">
            <v>20004</v>
          </cell>
          <cell r="M90">
            <v>58440000</v>
          </cell>
          <cell r="N90">
            <v>18366375</v>
          </cell>
          <cell r="O90">
            <v>9087543</v>
          </cell>
          <cell r="P90">
            <v>12600000</v>
          </cell>
          <cell r="Q90">
            <v>78200000</v>
          </cell>
        </row>
        <row r="92">
          <cell r="B92" t="str">
            <v>จำนวนหุ้นทั้งหมด</v>
          </cell>
          <cell r="C92">
            <v>0</v>
          </cell>
          <cell r="D92">
            <v>0</v>
          </cell>
          <cell r="E92">
            <v>150000000</v>
          </cell>
          <cell r="F92">
            <v>3060000</v>
          </cell>
          <cell r="G92">
            <v>50000000</v>
          </cell>
          <cell r="H92">
            <v>30000000</v>
          </cell>
          <cell r="I92">
            <v>7600000</v>
          </cell>
          <cell r="J92">
            <v>200000000</v>
          </cell>
          <cell r="K92">
            <v>6000000</v>
          </cell>
          <cell r="L92">
            <v>40000</v>
          </cell>
          <cell r="M92">
            <v>97400000</v>
          </cell>
          <cell r="N92">
            <v>36550000</v>
          </cell>
          <cell r="O92">
            <v>18087543</v>
          </cell>
          <cell r="P92">
            <v>21000000</v>
          </cell>
          <cell r="Q92">
            <v>100000000</v>
          </cell>
        </row>
      </sheetData>
      <sheetData sheetId="1">
        <row r="5">
          <cell r="Y5">
            <v>36643.487994560186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Sheet16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7"/>
      <sheetName val="Sheet18"/>
      <sheetName val="Sheet19"/>
      <sheetName val="Sheet20"/>
      <sheetName val="Deferred tax"/>
      <sheetName val="F3_Fixedassets"/>
      <sheetName val="粒料"/>
      <sheetName val="INDEX"/>
      <sheetName val="完"/>
      <sheetName val="Sheet4"/>
      <sheetName val="Sheet7 "/>
      <sheetName val="生产部金额"/>
      <sheetName val="人员基本资料"/>
      <sheetName val="PA-data"/>
      <sheetName val="宣1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TOTAL"/>
      <sheetName val="财务人员流动情况汇总"/>
      <sheetName val="English"/>
      <sheetName val="工商税收"/>
      <sheetName val="1(分品种)"/>
      <sheetName val="_x0000_"/>
      <sheetName val="KHK"/>
      <sheetName val="月价格3"/>
      <sheetName val=""/>
      <sheetName val="AGRO-DATA"/>
      <sheetName val="_x005f_x0000_"/>
      <sheetName val="#REF!"/>
      <sheetName val="_x005f_x005f_x005f_x0000_"/>
      <sheetName val="首页"/>
      <sheetName val="报表"/>
      <sheetName val="出口日报"/>
      <sheetName val="buy"/>
      <sheetName val="_x005f_x005f_x005f_x005f_x005f_x005f_x005f_x0000_"/>
      <sheetName val="_x005f_x005f_x005f_x005f_x005f_x005f_x005f_x005f_x005f_x005f_"/>
      <sheetName val="Costa"/>
      <sheetName val="Deferred_tax"/>
      <sheetName val="_x005f_x005f_x005f_x005f_"/>
      <sheetName val="科目表"/>
      <sheetName val="0801"/>
      <sheetName val="0637"/>
      <sheetName val="W"/>
      <sheetName val="2 แยก (ชานตง)"/>
      <sheetName val="列表"/>
      <sheetName val="XL4Poppy"/>
      <sheetName val="#REF"/>
      <sheetName val="BS DATA"/>
      <sheetName val="HK Report"/>
      <sheetName val="KKKKKKKK"/>
      <sheetName val="总人口"/>
      <sheetName val="_x005f_x0000__x005f_x0000__x005f_x0000__x005f_x0000__x0"/>
      <sheetName val="COST_3"/>
      <sheetName val="系统设置1"/>
      <sheetName val="3、饲料五费明细表"/>
      <sheetName val="_x005f_x005f_x005f_x0000__x005f_x005f_x005f_x0000__x005"/>
      <sheetName val="_x005f_x005f_x005f_x005f_x005f_x005f_x005f_x0000__x005f"/>
      <sheetName val="COST_1"/>
      <sheetName val="_x005f_x005f_x005f_x005f_x005f_x005f_x005f_x005f_"/>
      <sheetName val="分月损益表"/>
      <sheetName val="资产负债表-汇总"/>
      <sheetName val="_x0000__x0000__x0000__x0000__x0"/>
      <sheetName val="Defer_ร่วม"/>
    </sheetNames>
    <sheetDataSet>
      <sheetData sheetId="0"/>
      <sheetData sheetId="1">
        <row r="2">
          <cell r="A2" t="str">
            <v>泰州正大饲料有限公司</v>
          </cell>
        </row>
      </sheetData>
      <sheetData sheetId="2"/>
      <sheetData sheetId="3">
        <row r="1">
          <cell r="A1" t="str">
            <v>饲料产销量明细表</v>
          </cell>
        </row>
      </sheetData>
      <sheetData sheetId="4">
        <row r="1">
          <cell r="A1" t="str">
            <v>泰 州 正 大 饲 料 有 限 公 司</v>
          </cell>
        </row>
      </sheetData>
      <sheetData sheetId="5"/>
      <sheetData sheetId="6"/>
      <sheetData sheetId="7"/>
      <sheetData sheetId="8"/>
      <sheetData sheetId="9" refreshError="1"/>
      <sheetData sheetId="10">
        <row r="1">
          <cell r="A1" t="str">
            <v>泰 州 正 大 饲 料 有 限 公 司</v>
          </cell>
        </row>
      </sheetData>
      <sheetData sheetId="11">
        <row r="4">
          <cell r="A4" t="str">
            <v>品名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>
        <row r="1">
          <cell r="A1" t="str">
            <v>贡      献      边      际      分      析      表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ลูกหนี้(เก่า)"/>
      <sheetName val="******"/>
      <sheetName val="เจ้าหนี้(เก่า)"/>
      <sheetName val="SUP3(H)"/>
      <sheetName val="sum_m"/>
      <sheetName val="สุทธิภาษี"/>
      <sheetName val="2.ต้นทุนขายรวม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intInfo"/>
      <sheetName val="MENU"/>
      <sheetName val="INDEX"/>
      <sheetName val="OC"/>
      <sheetName val="USD"/>
      <sheetName val="MONTH(AGRO)"/>
      <sheetName val="MONTH(IND)"/>
      <sheetName val="MONTH(NC)"/>
      <sheetName val="MONTH(TW)"/>
      <sheetName val="M&amp;Y(AGRO)"/>
      <sheetName val="Rank(Agro)"/>
      <sheetName val="M&amp;Y(AGRO)分區"/>
      <sheetName val="M&amp;Y(AGRO)分省"/>
      <sheetName val="M&amp;Y(Dragon)"/>
      <sheetName val="M&amp;Y(Oil)"/>
      <sheetName val="M&amp;Y(TW)"/>
      <sheetName val="M&amp;Y(IND)"/>
      <sheetName val="M&amp;Y(NC)"/>
      <sheetName val="OUTPUT(AGRO-FIN)"/>
      <sheetName val="M&amp;Y(NC-NL) "/>
      <sheetName val="M&amp;Y(HKF)"/>
      <sheetName val="YEAR(AGRO)"/>
      <sheetName val="YEAR(IND)"/>
      <sheetName val="OUTPUT(AGRO-OPT)"/>
      <sheetName val="DEC"/>
      <sheetName val="OUTPUT(IND-FIN)"/>
      <sheetName val="OUTPUT(IND-OPT)"/>
      <sheetName val="YEAR(NC)"/>
      <sheetName val="YEAR(TW)"/>
      <sheetName val="OUTPUT(TW-FIN)"/>
      <sheetName val="P VS LY &amp; B(AGRO)"/>
      <sheetName val="P VS LY(AGRO)"/>
      <sheetName val="P VS B(AGRO)"/>
      <sheetName val="P VS LY(IND)"/>
      <sheetName val="P VS B(IND)"/>
      <sheetName val="BUDGET(AGRO-FIN)"/>
      <sheetName val="BUDGET(AGRO-OPT)"/>
      <sheetName val="BUDGET(IND-FIN)"/>
      <sheetName val="BUDGET(IND-OPT)"/>
      <sheetName val="HISTORY(AGRO-FIN)"/>
      <sheetName val="HISTORY(AGRO-OPT)"/>
      <sheetName val="HISTORY(IND-FIN)"/>
      <sheetName val="HISTORY(IND-OPT)"/>
      <sheetName val="HISTORY(NC-FIN)"/>
      <sheetName val="HISTORY(TW-FIN)"/>
      <sheetName val="AGRO-DATA"/>
      <sheetName val="IND-DATA"/>
      <sheetName val="NC-DATA"/>
      <sheetName val="TW-DATA"/>
      <sheetName val="Province &amp; Unit"/>
      <sheetName val="LY(AGRO-FIN)"/>
      <sheetName val="LY(AGRO-OPT)"/>
      <sheetName val="LY(IND-FIN)"/>
      <sheetName val="LY(IND-OPT)"/>
      <sheetName val="LY(NC-FIN)"/>
      <sheetName val="LY(TW-FIN)"/>
      <sheetName val="Period"/>
      <sheetName val="OUTPUT(NC-FIN)"/>
      <sheetName val="Sheet7"/>
      <sheetName val="Defer_ร่วม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>
        <row r="9">
          <cell r="D9" t="str">
            <v>分區</v>
          </cell>
          <cell r="E9" t="str">
            <v>省</v>
          </cell>
        </row>
        <row r="10">
          <cell r="D10" t="str">
            <v>柳志誠</v>
          </cell>
          <cell r="E10" t="str">
            <v>華北</v>
          </cell>
        </row>
        <row r="11">
          <cell r="D11" t="str">
            <v>柳志誠</v>
          </cell>
          <cell r="E11" t="str">
            <v>一條龍</v>
          </cell>
        </row>
        <row r="12">
          <cell r="D12" t="str">
            <v>陳伯正</v>
          </cell>
          <cell r="E12" t="str">
            <v>家禽育種</v>
          </cell>
        </row>
        <row r="13">
          <cell r="D13" t="str">
            <v>柳勤齡</v>
          </cell>
          <cell r="E13" t="str">
            <v>預混料</v>
          </cell>
        </row>
        <row r="14">
          <cell r="D14" t="str">
            <v>相福利</v>
          </cell>
          <cell r="E14" t="str">
            <v>機械</v>
          </cell>
        </row>
        <row r="15">
          <cell r="D15" t="str">
            <v>柳志誠</v>
          </cell>
          <cell r="E15" t="str">
            <v>河北</v>
          </cell>
        </row>
        <row r="16">
          <cell r="D16" t="str">
            <v>柳志誠</v>
          </cell>
          <cell r="E16" t="str">
            <v>河北</v>
          </cell>
        </row>
        <row r="17">
          <cell r="D17" t="str">
            <v>其他</v>
          </cell>
          <cell r="E17" t="str">
            <v>河北</v>
          </cell>
        </row>
        <row r="18">
          <cell r="D18" t="str">
            <v>柳志誠</v>
          </cell>
          <cell r="E18" t="str">
            <v>一條龍</v>
          </cell>
        </row>
        <row r="19">
          <cell r="D19" t="str">
            <v>柳志誠</v>
          </cell>
          <cell r="E19" t="str">
            <v>華北</v>
          </cell>
        </row>
        <row r="20">
          <cell r="D20" t="str">
            <v>柳志誠</v>
          </cell>
          <cell r="E20" t="str">
            <v>華北</v>
          </cell>
        </row>
        <row r="21">
          <cell r="D21" t="str">
            <v>相福利</v>
          </cell>
          <cell r="E21" t="str">
            <v>種子</v>
          </cell>
        </row>
        <row r="22">
          <cell r="D22" t="str">
            <v>姚民僕</v>
          </cell>
          <cell r="E22" t="str">
            <v>河北</v>
          </cell>
        </row>
        <row r="23">
          <cell r="D23" t="str">
            <v>姚民僕</v>
          </cell>
          <cell r="E23" t="str">
            <v>河北</v>
          </cell>
        </row>
        <row r="24">
          <cell r="D24" t="str">
            <v>姚民僕</v>
          </cell>
          <cell r="E24" t="str">
            <v>吉林</v>
          </cell>
        </row>
        <row r="25">
          <cell r="D25" t="str">
            <v>吉林德大</v>
          </cell>
          <cell r="E25" t="str">
            <v>吉林</v>
          </cell>
        </row>
        <row r="26">
          <cell r="D26" t="str">
            <v>姚民僕</v>
          </cell>
          <cell r="E26" t="str">
            <v>遼寧</v>
          </cell>
        </row>
        <row r="27">
          <cell r="D27" t="str">
            <v>姚民僕</v>
          </cell>
          <cell r="E27" t="str">
            <v>遼寧</v>
          </cell>
        </row>
        <row r="28">
          <cell r="D28" t="str">
            <v>其他</v>
          </cell>
          <cell r="E28" t="str">
            <v>吉林</v>
          </cell>
        </row>
        <row r="29">
          <cell r="D29" t="str">
            <v>其他</v>
          </cell>
          <cell r="E29" t="str">
            <v>吉林</v>
          </cell>
        </row>
        <row r="30">
          <cell r="D30" t="str">
            <v>姚民僕</v>
          </cell>
          <cell r="E30" t="str">
            <v>吉林</v>
          </cell>
        </row>
        <row r="31">
          <cell r="D31" t="str">
            <v>姚民僕</v>
          </cell>
          <cell r="E31" t="str">
            <v>一條龍</v>
          </cell>
        </row>
        <row r="32">
          <cell r="D32" t="str">
            <v>林奕章</v>
          </cell>
          <cell r="E32" t="str">
            <v>糧油</v>
          </cell>
        </row>
        <row r="33">
          <cell r="D33" t="str">
            <v>姚民僕</v>
          </cell>
          <cell r="E33" t="str">
            <v>遼寧</v>
          </cell>
        </row>
        <row r="34">
          <cell r="D34" t="str">
            <v>陳伯正</v>
          </cell>
          <cell r="E34" t="str">
            <v>家禽育種</v>
          </cell>
        </row>
        <row r="35">
          <cell r="D35" t="str">
            <v>姚民僕</v>
          </cell>
          <cell r="E35" t="str">
            <v>吉林</v>
          </cell>
        </row>
        <row r="36">
          <cell r="D36" t="str">
            <v>姚民僕</v>
          </cell>
          <cell r="E36" t="str">
            <v>吉林</v>
          </cell>
        </row>
        <row r="37">
          <cell r="D37" t="str">
            <v>其他</v>
          </cell>
          <cell r="E37" t="str">
            <v>吉林</v>
          </cell>
        </row>
        <row r="38">
          <cell r="D38" t="str">
            <v>白善霖</v>
          </cell>
          <cell r="E38" t="str">
            <v>西北</v>
          </cell>
        </row>
        <row r="39">
          <cell r="D39" t="str">
            <v>柳志誠</v>
          </cell>
          <cell r="E39" t="str">
            <v>華北</v>
          </cell>
        </row>
        <row r="40">
          <cell r="D40" t="str">
            <v>白善霖</v>
          </cell>
          <cell r="E40" t="str">
            <v>陝西、山東</v>
          </cell>
        </row>
        <row r="41">
          <cell r="D41" t="str">
            <v>白善霖</v>
          </cell>
          <cell r="E41" t="str">
            <v>西北</v>
          </cell>
        </row>
        <row r="42">
          <cell r="D42" t="str">
            <v>白善霖</v>
          </cell>
          <cell r="E42" t="str">
            <v>華北</v>
          </cell>
        </row>
        <row r="43">
          <cell r="D43" t="str">
            <v>白善霖</v>
          </cell>
          <cell r="E43" t="str">
            <v>西北</v>
          </cell>
        </row>
        <row r="44">
          <cell r="D44" t="str">
            <v>姚民僕</v>
          </cell>
          <cell r="E44" t="str">
            <v>一條龍</v>
          </cell>
        </row>
        <row r="45">
          <cell r="D45" t="str">
            <v>何炎光</v>
          </cell>
          <cell r="E45" t="str">
            <v>陝西、山東</v>
          </cell>
        </row>
        <row r="46">
          <cell r="D46" t="str">
            <v>何炎光</v>
          </cell>
          <cell r="E46" t="str">
            <v>安徽</v>
          </cell>
        </row>
        <row r="47">
          <cell r="D47" t="str">
            <v>何炎光</v>
          </cell>
          <cell r="E47" t="str">
            <v>江蘇、淅江</v>
          </cell>
        </row>
        <row r="48">
          <cell r="D48" t="str">
            <v>何炎光</v>
          </cell>
          <cell r="E48" t="str">
            <v>安徽</v>
          </cell>
        </row>
        <row r="49">
          <cell r="D49" t="str">
            <v>何炎光</v>
          </cell>
          <cell r="E49" t="str">
            <v>江蘇、淅江</v>
          </cell>
        </row>
        <row r="50">
          <cell r="D50" t="str">
            <v>何炎光</v>
          </cell>
          <cell r="E50" t="str">
            <v>江蘇、淅江</v>
          </cell>
        </row>
        <row r="51">
          <cell r="D51" t="str">
            <v>何炎光</v>
          </cell>
          <cell r="E51" t="str">
            <v>江蘇、淅江</v>
          </cell>
        </row>
        <row r="52">
          <cell r="D52" t="str">
            <v>何炎光</v>
          </cell>
          <cell r="E52" t="str">
            <v>江蘇、淅江</v>
          </cell>
        </row>
        <row r="53">
          <cell r="D53" t="str">
            <v>何炎光</v>
          </cell>
          <cell r="E53" t="str">
            <v>安徽</v>
          </cell>
        </row>
        <row r="54">
          <cell r="D54" t="str">
            <v>何炎光</v>
          </cell>
          <cell r="E54" t="str">
            <v>江蘇、淅江</v>
          </cell>
        </row>
        <row r="55">
          <cell r="D55" t="str">
            <v>何炎光</v>
          </cell>
          <cell r="E55" t="str">
            <v>江蘇、淅江</v>
          </cell>
        </row>
        <row r="56">
          <cell r="D56" t="str">
            <v>其他</v>
          </cell>
          <cell r="E56" t="str">
            <v>江蘇、淅江</v>
          </cell>
        </row>
        <row r="57">
          <cell r="D57" t="str">
            <v>何炎光</v>
          </cell>
          <cell r="E57" t="str">
            <v>江蘇、淅江</v>
          </cell>
        </row>
        <row r="58">
          <cell r="D58" t="str">
            <v>柳勤齡</v>
          </cell>
          <cell r="E58" t="str">
            <v>預混料</v>
          </cell>
        </row>
        <row r="59">
          <cell r="D59" t="str">
            <v>柳勤齡</v>
          </cell>
          <cell r="E59" t="str">
            <v>預混料</v>
          </cell>
        </row>
        <row r="60">
          <cell r="D60" t="str">
            <v>何炎光</v>
          </cell>
          <cell r="E60" t="str">
            <v>湖南</v>
          </cell>
        </row>
        <row r="61">
          <cell r="D61" t="str">
            <v>林奕章</v>
          </cell>
          <cell r="E61" t="str">
            <v>糧油</v>
          </cell>
        </row>
        <row r="62">
          <cell r="D62" t="str">
            <v>何炎光</v>
          </cell>
          <cell r="E62" t="str">
            <v>湖南</v>
          </cell>
        </row>
        <row r="63">
          <cell r="D63" t="str">
            <v>何炎光</v>
          </cell>
          <cell r="E63" t="str">
            <v>湖北</v>
          </cell>
        </row>
        <row r="64">
          <cell r="D64" t="str">
            <v>徐立寬</v>
          </cell>
          <cell r="E64" t="str">
            <v>豬事業</v>
          </cell>
        </row>
        <row r="65">
          <cell r="D65" t="str">
            <v>何炎光</v>
          </cell>
          <cell r="E65" t="str">
            <v>河南</v>
          </cell>
        </row>
        <row r="66">
          <cell r="D66" t="str">
            <v>何炎光</v>
          </cell>
          <cell r="E66" t="str">
            <v>湖南</v>
          </cell>
        </row>
        <row r="67">
          <cell r="D67" t="str">
            <v>何炎光</v>
          </cell>
          <cell r="E67" t="str">
            <v>湖南</v>
          </cell>
        </row>
        <row r="68">
          <cell r="D68" t="str">
            <v>徐立寬</v>
          </cell>
          <cell r="E68" t="str">
            <v>豬事業</v>
          </cell>
        </row>
        <row r="69">
          <cell r="D69" t="str">
            <v>徐立寬</v>
          </cell>
          <cell r="E69" t="str">
            <v>豬事業</v>
          </cell>
        </row>
        <row r="70">
          <cell r="D70" t="str">
            <v>何炎光</v>
          </cell>
          <cell r="E70" t="str">
            <v>河南</v>
          </cell>
        </row>
        <row r="71">
          <cell r="D71" t="str">
            <v>何炎光</v>
          </cell>
          <cell r="E71" t="str">
            <v>湖北</v>
          </cell>
        </row>
        <row r="72">
          <cell r="D72" t="str">
            <v>何炎光</v>
          </cell>
          <cell r="E72" t="str">
            <v>河南</v>
          </cell>
        </row>
        <row r="73">
          <cell r="D73" t="str">
            <v>何炎光</v>
          </cell>
          <cell r="E73" t="str">
            <v>湖北</v>
          </cell>
        </row>
        <row r="74">
          <cell r="D74" t="str">
            <v>何炎光</v>
          </cell>
          <cell r="E74" t="str">
            <v>湖南</v>
          </cell>
        </row>
        <row r="75">
          <cell r="D75" t="str">
            <v>相福利</v>
          </cell>
          <cell r="E75" t="str">
            <v>生化工程</v>
          </cell>
        </row>
        <row r="76">
          <cell r="D76" t="str">
            <v>相福利</v>
          </cell>
          <cell r="E76" t="str">
            <v>種子</v>
          </cell>
        </row>
        <row r="77">
          <cell r="D77" t="str">
            <v>何炎光</v>
          </cell>
          <cell r="E77" t="str">
            <v>河南</v>
          </cell>
        </row>
        <row r="78">
          <cell r="D78" t="str">
            <v>徐立寬</v>
          </cell>
          <cell r="E78" t="str">
            <v>豬事業</v>
          </cell>
        </row>
        <row r="79">
          <cell r="D79" t="str">
            <v>柳勤齡</v>
          </cell>
          <cell r="E79" t="str">
            <v>預混料</v>
          </cell>
        </row>
        <row r="80">
          <cell r="D80" t="str">
            <v>何炎光</v>
          </cell>
          <cell r="E80" t="str">
            <v>四川</v>
          </cell>
        </row>
        <row r="81">
          <cell r="D81" t="str">
            <v>何炎光</v>
          </cell>
          <cell r="E81" t="str">
            <v>重慶</v>
          </cell>
        </row>
        <row r="82">
          <cell r="D82" t="str">
            <v>黃業夫</v>
          </cell>
          <cell r="E82" t="str">
            <v>廣西、雲南</v>
          </cell>
        </row>
        <row r="83">
          <cell r="D83" t="str">
            <v>黃業夫</v>
          </cell>
          <cell r="E83" t="str">
            <v>廣西、雲南</v>
          </cell>
        </row>
        <row r="84">
          <cell r="D84" t="str">
            <v>何炎光</v>
          </cell>
          <cell r="E84" t="str">
            <v>四川</v>
          </cell>
        </row>
        <row r="85">
          <cell r="D85" t="str">
            <v>何炎光</v>
          </cell>
          <cell r="E85" t="str">
            <v>四川</v>
          </cell>
        </row>
        <row r="86">
          <cell r="D86" t="str">
            <v>何炎光</v>
          </cell>
          <cell r="E86" t="str">
            <v>四川</v>
          </cell>
        </row>
        <row r="87">
          <cell r="D87" t="str">
            <v>何炎光</v>
          </cell>
          <cell r="E87" t="str">
            <v>重慶</v>
          </cell>
        </row>
        <row r="88">
          <cell r="D88" t="str">
            <v>相福利</v>
          </cell>
          <cell r="E88" t="str">
            <v>生化工程</v>
          </cell>
        </row>
        <row r="89">
          <cell r="D89" t="str">
            <v>何炎光</v>
          </cell>
          <cell r="E89" t="str">
            <v>四川</v>
          </cell>
        </row>
        <row r="90">
          <cell r="D90" t="str">
            <v>何炎光</v>
          </cell>
          <cell r="E90" t="str">
            <v>四川</v>
          </cell>
        </row>
        <row r="91">
          <cell r="D91" t="str">
            <v>黃業夫</v>
          </cell>
          <cell r="E91" t="str">
            <v>廣西、雲南</v>
          </cell>
        </row>
        <row r="92">
          <cell r="D92" t="str">
            <v>何炎光</v>
          </cell>
          <cell r="E92" t="str">
            <v>重慶</v>
          </cell>
        </row>
        <row r="93">
          <cell r="D93" t="str">
            <v>何炎光</v>
          </cell>
          <cell r="E93" t="str">
            <v>重慶</v>
          </cell>
        </row>
        <row r="94">
          <cell r="D94" t="str">
            <v>其他</v>
          </cell>
          <cell r="E94" t="str">
            <v>其他</v>
          </cell>
        </row>
        <row r="95">
          <cell r="D95" t="str">
            <v>黃業夫</v>
          </cell>
          <cell r="E95" t="str">
            <v>江蘇、淅江</v>
          </cell>
        </row>
        <row r="96">
          <cell r="D96" t="str">
            <v>其他</v>
          </cell>
          <cell r="E96" t="str">
            <v>其他</v>
          </cell>
        </row>
        <row r="97">
          <cell r="D97" t="str">
            <v>相福利</v>
          </cell>
          <cell r="E97" t="str">
            <v>機械</v>
          </cell>
        </row>
        <row r="98">
          <cell r="D98" t="str">
            <v>相福利</v>
          </cell>
          <cell r="E98" t="str">
            <v>機械</v>
          </cell>
        </row>
        <row r="99">
          <cell r="D99" t="str">
            <v>其他</v>
          </cell>
          <cell r="E99" t="str">
            <v>其他</v>
          </cell>
        </row>
        <row r="100">
          <cell r="D100" t="str">
            <v>何炎光</v>
          </cell>
          <cell r="E100" t="str">
            <v>江西</v>
          </cell>
        </row>
        <row r="101">
          <cell r="D101" t="str">
            <v>何炎光</v>
          </cell>
          <cell r="E101" t="str">
            <v>江西</v>
          </cell>
        </row>
        <row r="102">
          <cell r="D102" t="str">
            <v>黃業夫</v>
          </cell>
          <cell r="E102" t="str">
            <v>褔建</v>
          </cell>
        </row>
        <row r="103">
          <cell r="D103" t="str">
            <v>黃業夫</v>
          </cell>
          <cell r="E103" t="str">
            <v>褔建</v>
          </cell>
        </row>
        <row r="104">
          <cell r="D104" t="str">
            <v>相福利</v>
          </cell>
          <cell r="E104" t="str">
            <v>生化工程</v>
          </cell>
        </row>
        <row r="105">
          <cell r="D105" t="str">
            <v>何炎光</v>
          </cell>
          <cell r="E105" t="str">
            <v>江西</v>
          </cell>
        </row>
        <row r="106">
          <cell r="D106" t="str">
            <v>相福利</v>
          </cell>
          <cell r="E106" t="str">
            <v>生化工程</v>
          </cell>
        </row>
        <row r="107">
          <cell r="D107" t="str">
            <v>黃業夫</v>
          </cell>
          <cell r="E107" t="str">
            <v>褔建</v>
          </cell>
        </row>
        <row r="108">
          <cell r="D108" t="str">
            <v>柳勤齡</v>
          </cell>
          <cell r="E108" t="str">
            <v>預混料</v>
          </cell>
        </row>
        <row r="109">
          <cell r="D109" t="str">
            <v>其他</v>
          </cell>
          <cell r="E109" t="str">
            <v>其他</v>
          </cell>
        </row>
        <row r="110">
          <cell r="D110" t="str">
            <v>黃元安</v>
          </cell>
          <cell r="E110" t="str">
            <v>康地</v>
          </cell>
        </row>
        <row r="111">
          <cell r="D111" t="str">
            <v>黃元安</v>
          </cell>
          <cell r="E111" t="str">
            <v>康地</v>
          </cell>
        </row>
        <row r="112">
          <cell r="D112" t="str">
            <v>黃元安</v>
          </cell>
          <cell r="E112" t="str">
            <v>康地</v>
          </cell>
        </row>
        <row r="113">
          <cell r="D113" t="str">
            <v>黃元安</v>
          </cell>
          <cell r="E113" t="str">
            <v>康地</v>
          </cell>
        </row>
        <row r="114">
          <cell r="D114" t="str">
            <v>黃元安</v>
          </cell>
          <cell r="E114" t="str">
            <v>康地</v>
          </cell>
        </row>
        <row r="115">
          <cell r="D115" t="str">
            <v>黃元安</v>
          </cell>
          <cell r="E115" t="str">
            <v>康地</v>
          </cell>
        </row>
        <row r="116">
          <cell r="D116" t="str">
            <v>黃元安</v>
          </cell>
          <cell r="E116" t="str">
            <v>康地</v>
          </cell>
        </row>
        <row r="117">
          <cell r="D117" t="str">
            <v>黃元安</v>
          </cell>
          <cell r="E117" t="str">
            <v>康地</v>
          </cell>
        </row>
        <row r="118">
          <cell r="D118" t="str">
            <v>黃元安</v>
          </cell>
          <cell r="E118" t="str">
            <v>康地</v>
          </cell>
        </row>
        <row r="119">
          <cell r="D119" t="str">
            <v>黃元安</v>
          </cell>
          <cell r="E119" t="str">
            <v>康地</v>
          </cell>
        </row>
        <row r="120">
          <cell r="D120" t="str">
            <v>黃元安</v>
          </cell>
          <cell r="E120" t="str">
            <v>康地</v>
          </cell>
        </row>
        <row r="121">
          <cell r="D121" t="str">
            <v>黃元安</v>
          </cell>
          <cell r="E121" t="str">
            <v>康地</v>
          </cell>
        </row>
        <row r="122">
          <cell r="D122" t="str">
            <v>其他</v>
          </cell>
          <cell r="E122" t="str">
            <v>其他</v>
          </cell>
        </row>
        <row r="123">
          <cell r="D123" t="str">
            <v>其他</v>
          </cell>
          <cell r="E123" t="str">
            <v>華北</v>
          </cell>
        </row>
        <row r="124">
          <cell r="D124" t="str">
            <v>徐立寬</v>
          </cell>
          <cell r="E124" t="str">
            <v>豬事業</v>
          </cell>
        </row>
        <row r="125">
          <cell r="D125" t="str">
            <v>其他</v>
          </cell>
          <cell r="E125" t="str">
            <v>其他</v>
          </cell>
        </row>
        <row r="126">
          <cell r="D126" t="str">
            <v>柳勤齡</v>
          </cell>
          <cell r="E126" t="str">
            <v>預混料</v>
          </cell>
        </row>
        <row r="127">
          <cell r="D127" t="str">
            <v>柳勤齡</v>
          </cell>
          <cell r="E127" t="str">
            <v>預混料</v>
          </cell>
        </row>
        <row r="128">
          <cell r="D128" t="str">
            <v>何炎光</v>
          </cell>
          <cell r="E128" t="str">
            <v>湖南</v>
          </cell>
        </row>
        <row r="129">
          <cell r="D129" t="str">
            <v>柳勤齡</v>
          </cell>
          <cell r="E129" t="str">
            <v>預混料</v>
          </cell>
        </row>
        <row r="130">
          <cell r="D130" t="str">
            <v>林奕章</v>
          </cell>
          <cell r="E130" t="str">
            <v>糧油</v>
          </cell>
        </row>
        <row r="131">
          <cell r="D131" t="str">
            <v>林奕章</v>
          </cell>
          <cell r="E131" t="str">
            <v>糧油</v>
          </cell>
        </row>
        <row r="132">
          <cell r="D132" t="str">
            <v>其他</v>
          </cell>
          <cell r="E132" t="str">
            <v>其他</v>
          </cell>
        </row>
        <row r="133">
          <cell r="D133" t="str">
            <v>相福利</v>
          </cell>
          <cell r="E133" t="str">
            <v>種子</v>
          </cell>
        </row>
        <row r="134">
          <cell r="D134" t="str">
            <v>白善霖</v>
          </cell>
          <cell r="E134" t="str">
            <v>西北</v>
          </cell>
        </row>
        <row r="135">
          <cell r="D135" t="str">
            <v>陳伯正</v>
          </cell>
          <cell r="E135" t="str">
            <v>家禽育種</v>
          </cell>
        </row>
        <row r="136">
          <cell r="D136" t="str">
            <v>陳伯正</v>
          </cell>
          <cell r="E136" t="str">
            <v>家禽育種</v>
          </cell>
        </row>
        <row r="137">
          <cell r="D137" t="str">
            <v>陳伯正</v>
          </cell>
          <cell r="E137" t="str">
            <v>家禽育種</v>
          </cell>
        </row>
      </sheetData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 refreshError="1"/>
      <sheetData sheetId="5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???"/>
      <sheetName val=" ????"/>
      <sheetName val="??????????????"/>
      <sheetName val="___"/>
      <sheetName val=" ____"/>
      <sheetName val="_____________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บันทึก"/>
      <sheetName val="FS13-A"/>
      <sheetName val="FS13-B"/>
      <sheetName val="FS13-C"/>
      <sheetName val="SUP 16 ค่าเบี้ยประกันภัย"/>
      <sheetName val="SUP21 การชื้อสินทรัพย์"/>
      <sheetName val="ตาราง"/>
      <sheetName val="แปลงรูปแบบ"/>
      <sheetName val="Sheet1"/>
      <sheetName val="SUP4 การจำหน่ายสินทรัพย์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C2" t="str">
            <v>0</v>
          </cell>
          <cell r="E2" t="str">
            <v>อื่น ๆ</v>
          </cell>
          <cell r="G2" t="str">
            <v>bs</v>
          </cell>
          <cell r="H2" t="str">
            <v>งบดุล</v>
          </cell>
          <cell r="W2">
            <v>25</v>
          </cell>
          <cell r="X2" t="str">
            <v>สำนักงานใหญ่</v>
          </cell>
          <cell r="AA2">
            <v>1</v>
          </cell>
          <cell r="AB2" t="str">
            <v>มกราคม - มีนาคม 2547</v>
          </cell>
        </row>
        <row r="3">
          <cell r="C3" t="str">
            <v>02</v>
          </cell>
          <cell r="D3" t="str">
            <v xml:space="preserve">เจริญโภคภัณฑ์อิน-เอ็กซ์ </v>
          </cell>
          <cell r="E3" t="str">
            <v>C</v>
          </cell>
          <cell r="G3" t="str">
            <v>cf</v>
          </cell>
          <cell r="H3" t="str">
            <v>งบกระแสเงินสด</v>
          </cell>
          <cell r="W3">
            <v>2500</v>
          </cell>
          <cell r="X3" t="str">
            <v>รวมทั้งบริษัท</v>
          </cell>
          <cell r="AA3">
            <v>2</v>
          </cell>
          <cell r="AB3" t="str">
            <v>เมษายน - มิถุนายน 2547</v>
          </cell>
        </row>
        <row r="4">
          <cell r="C4" t="str">
            <v>03</v>
          </cell>
          <cell r="D4" t="str">
            <v xml:space="preserve">เจริญโภคภัณฑ์โปรดิ๊วส </v>
          </cell>
          <cell r="E4" t="str">
            <v>C</v>
          </cell>
          <cell r="G4" t="str">
            <v>cf1</v>
          </cell>
          <cell r="H4" t="str">
            <v>ข้อมูลงบกระแสเงินสดเพิ่มเติม</v>
          </cell>
          <cell r="W4">
            <v>2501</v>
          </cell>
          <cell r="X4" t="str">
            <v>ภาคกลาง</v>
          </cell>
          <cell r="AA4">
            <v>3</v>
          </cell>
          <cell r="AB4" t="str">
            <v>กรกฎาคม - กันยายน 2547</v>
          </cell>
        </row>
        <row r="5">
          <cell r="C5" t="str">
            <v>04</v>
          </cell>
          <cell r="D5" t="str">
            <v xml:space="preserve">เจริญโภคภัณฑ์อุตสาหกรรม </v>
          </cell>
          <cell r="E5" t="str">
            <v>A</v>
          </cell>
          <cell r="G5" t="str">
            <v>cf2</v>
          </cell>
          <cell r="H5" t="str">
            <v>เงินลงทุนระยะยาว</v>
          </cell>
          <cell r="W5">
            <v>2502</v>
          </cell>
          <cell r="X5" t="str">
            <v>ภาคเหนือบน</v>
          </cell>
          <cell r="AA5">
            <v>4</v>
          </cell>
          <cell r="AB5" t="str">
            <v>ตุลาคม - ธันวาคม 2547</v>
          </cell>
        </row>
        <row r="6">
          <cell r="C6" t="str">
            <v>05</v>
          </cell>
          <cell r="D6" t="str">
            <v xml:space="preserve">กรุงเทพ ฯ อาหารสัตว์ </v>
          </cell>
          <cell r="E6" t="str">
            <v>A</v>
          </cell>
          <cell r="G6" t="str">
            <v>cf3</v>
          </cell>
          <cell r="H6" t="str">
            <v>ที่ดิน อาคารและอุปกรณ์</v>
          </cell>
          <cell r="W6">
            <v>2501001</v>
          </cell>
          <cell r="X6" t="str">
            <v>โรงงานอาหารสัตว์ - ลำพูน</v>
          </cell>
          <cell r="AB6" t="str">
            <v>มกราคม - มิถุนายน 2547</v>
          </cell>
        </row>
        <row r="7">
          <cell r="C7" t="str">
            <v>07</v>
          </cell>
          <cell r="D7" t="str">
            <v xml:space="preserve">แอ๊ดว้านซ์ฟาร์ม่า </v>
          </cell>
          <cell r="E7" t="str">
            <v>C</v>
          </cell>
          <cell r="G7" t="str">
            <v>cf4</v>
          </cell>
          <cell r="H7" t="str">
            <v xml:space="preserve">สินทรัพย์อื่น </v>
          </cell>
          <cell r="W7">
            <v>2502001</v>
          </cell>
          <cell r="X7" t="str">
            <v>ไก่ - เป็ด</v>
          </cell>
          <cell r="AA7">
            <v>9</v>
          </cell>
          <cell r="AB7" t="str">
            <v>มกราคม - กันยายน 2547</v>
          </cell>
        </row>
        <row r="8">
          <cell r="C8" t="str">
            <v>08</v>
          </cell>
          <cell r="D8" t="str">
            <v xml:space="preserve">เกษตรภัณฑ์อุตสาหกรรม </v>
          </cell>
          <cell r="E8" t="str">
            <v>C</v>
          </cell>
          <cell r="G8" t="str">
            <v>cf5</v>
          </cell>
          <cell r="H8" t="str">
            <v>เงินกู้ยืมระยะยาวสกุลเงินบาท</v>
          </cell>
          <cell r="W8">
            <v>2502002</v>
          </cell>
          <cell r="X8" t="str">
            <v>พันธุ์สัตว์</v>
          </cell>
          <cell r="AA8">
            <v>12</v>
          </cell>
          <cell r="AB8" t="str">
            <v>มกราคม - ธันวาคม 2547</v>
          </cell>
        </row>
        <row r="9">
          <cell r="C9" t="str">
            <v>09</v>
          </cell>
          <cell r="D9" t="str">
            <v>อาร์เบอร์ เอเคอร์ส ประเทศไทย</v>
          </cell>
          <cell r="E9" t="str">
            <v>B</v>
          </cell>
          <cell r="G9" t="str">
            <v>cf6</v>
          </cell>
          <cell r="H9" t="str">
            <v>เงินกู้ยืมระยะยาวสกุลเงินต่างประเทศ</v>
          </cell>
          <cell r="W9">
            <v>2502003</v>
          </cell>
          <cell r="X9" t="str">
            <v>สาขาแปรรูปไข่</v>
          </cell>
          <cell r="AA9" t="str">
            <v>1+2</v>
          </cell>
          <cell r="AB9" t="str">
            <v>มกราคม - มิถุนายน 2547</v>
          </cell>
        </row>
        <row r="10">
          <cell r="C10" t="str">
            <v>11</v>
          </cell>
          <cell r="D10" t="str">
            <v xml:space="preserve">ฟาร์มกรุงเทพ </v>
          </cell>
          <cell r="E10" t="str">
            <v>A</v>
          </cell>
          <cell r="G10" t="str">
            <v>cf7</v>
          </cell>
          <cell r="H10" t="str">
            <v>ส่วนเกินทุนอื่น</v>
          </cell>
          <cell r="W10">
            <v>2502101</v>
          </cell>
          <cell r="X10" t="str">
            <v>กิจการไก่พันธุ์-โคกตูม</v>
          </cell>
        </row>
        <row r="11">
          <cell r="C11" t="str">
            <v>12</v>
          </cell>
          <cell r="D11" t="str">
            <v xml:space="preserve">กรุงเทพค้าสัตว์ </v>
          </cell>
          <cell r="E11" t="str">
            <v>A</v>
          </cell>
          <cell r="G11" t="str">
            <v>fs1</v>
          </cell>
          <cell r="H11" t="str">
            <v>สรุปยอดลูกหนี้ - เจ้าหนี้</v>
          </cell>
          <cell r="W11">
            <v>2502302</v>
          </cell>
          <cell r="X11" t="str">
            <v>สาขาฝาง</v>
          </cell>
        </row>
        <row r="12">
          <cell r="C12" t="str">
            <v>13</v>
          </cell>
          <cell r="D12" t="str">
            <v xml:space="preserve">ท่าจามเกษตรอุตสาหกรรม </v>
          </cell>
          <cell r="E12" t="str">
            <v>C</v>
          </cell>
          <cell r="G12" t="str">
            <v>fs2</v>
          </cell>
          <cell r="H12" t="str">
            <v>รายละเอียดเงินให้กู้ยืมและเงินกู้ยืมระยะสั้นที่ไม่ใช่สถาบันการเงิน</v>
          </cell>
          <cell r="W12">
            <v>2502303</v>
          </cell>
          <cell r="X12" t="str">
            <v>สาขาแพร่</v>
          </cell>
        </row>
        <row r="13">
          <cell r="C13" t="str">
            <v>14</v>
          </cell>
          <cell r="D13" t="str">
            <v xml:space="preserve">ซี.พี.เกษตรอุตสาหกรรม </v>
          </cell>
          <cell r="E13" t="str">
            <v>A</v>
          </cell>
          <cell r="G13" t="str">
            <v>fs11</v>
          </cell>
          <cell r="H13" t="str">
            <v xml:space="preserve">รายละเอียดประกอบบัญชี รายได้อื่น </v>
          </cell>
          <cell r="W13">
            <v>2502304</v>
          </cell>
          <cell r="X13" t="str">
            <v>สาขาพะเยา</v>
          </cell>
        </row>
        <row r="14">
          <cell r="C14" t="str">
            <v>15</v>
          </cell>
          <cell r="D14" t="str">
            <v xml:space="preserve">ซี.พี.สหอุตสาหกรรม </v>
          </cell>
          <cell r="E14" t="str">
            <v>C</v>
          </cell>
          <cell r="G14" t="str">
            <v>fs12</v>
          </cell>
          <cell r="H14" t="str">
            <v>สรุปรายการซื้อ - ขาย ระหว่างกัน</v>
          </cell>
          <cell r="W14">
            <v>2502305</v>
          </cell>
          <cell r="X14" t="str">
            <v>สาขาเชียงราย</v>
          </cell>
        </row>
        <row r="15">
          <cell r="C15" t="str">
            <v>16</v>
          </cell>
          <cell r="D15" t="str">
            <v xml:space="preserve">กรุงเทพการประมง </v>
          </cell>
          <cell r="E15" t="str">
            <v>C</v>
          </cell>
          <cell r="G15" t="str">
            <v>fs13</v>
          </cell>
          <cell r="H15" t="str">
            <v>รายละเอียดของรายการระหว่างกัน</v>
          </cell>
          <cell r="W15">
            <v>2502306</v>
          </cell>
          <cell r="X15" t="str">
            <v>กิจการไก่กระทง-มวกเหล็ก</v>
          </cell>
        </row>
        <row r="16">
          <cell r="C16" t="str">
            <v>20</v>
          </cell>
          <cell r="D16" t="str">
            <v xml:space="preserve">เครือเจริญโภคภัณฑ์ </v>
          </cell>
          <cell r="E16" t="str">
            <v>C</v>
          </cell>
          <cell r="G16" t="str">
            <v>fs14</v>
          </cell>
          <cell r="H16" t="str">
            <v>กระดาษทำการแสดงการคำนวณภาษีเงินได้ตามประมวลรัษฎากร</v>
          </cell>
          <cell r="W16">
            <v>2502401</v>
          </cell>
          <cell r="X16" t="str">
            <v>สาขาลำปาง</v>
          </cell>
        </row>
        <row r="17">
          <cell r="C17" t="str">
            <v>24</v>
          </cell>
          <cell r="D17" t="str">
            <v xml:space="preserve">ซี.พี.ผลิตภัณฑ์อาหาร </v>
          </cell>
          <cell r="E17" t="str">
            <v>A</v>
          </cell>
          <cell r="G17" t="str">
            <v>fs15</v>
          </cell>
          <cell r="H17" t="str">
            <v>กระดาษทำการแสดงการคำนวณภาษีเงินได้รอตัดบัญชี (Deferred income tax)</v>
          </cell>
          <cell r="W17">
            <v>2503001</v>
          </cell>
          <cell r="X17" t="str">
            <v>เป็ด</v>
          </cell>
        </row>
        <row r="18">
          <cell r="C18" t="str">
            <v>25</v>
          </cell>
          <cell r="D18" t="str">
            <v xml:space="preserve">กรุงเทพผลิตผลอุตสาหกรรมการเกษตร </v>
          </cell>
          <cell r="E18" t="str">
            <v>A</v>
          </cell>
          <cell r="G18" t="str">
            <v>fs16</v>
          </cell>
          <cell r="H18" t="str">
            <v>รายละเอียดหนี้ที่พ้นกำหนดชำระ</v>
          </cell>
          <cell r="W18">
            <v>2503201</v>
          </cell>
          <cell r="X18" t="str">
            <v>เป็ดเนื้อ 1</v>
          </cell>
        </row>
        <row r="19">
          <cell r="C19" t="str">
            <v>26</v>
          </cell>
          <cell r="D19" t="str">
            <v xml:space="preserve">ซุปเปอร์เซฟเซอร์วิส </v>
          </cell>
          <cell r="E19" t="str">
            <v>C</v>
          </cell>
          <cell r="G19" t="str">
            <v>fs17</v>
          </cell>
          <cell r="H19" t="str">
            <v>ภาระผูกพันและหนี้สินที่อาจเกิดขึ้นภายหน้า</v>
          </cell>
          <cell r="W19">
            <v>2503202</v>
          </cell>
          <cell r="X19" t="str">
            <v>เป็ดเนื้อ 2</v>
          </cell>
        </row>
        <row r="20">
          <cell r="C20">
            <v>28</v>
          </cell>
          <cell r="D20" t="str">
            <v xml:space="preserve">อโกรเคมีอุตสาหกรรม </v>
          </cell>
          <cell r="E20" t="str">
            <v>C</v>
          </cell>
          <cell r="G20" t="str">
            <v>fs18</v>
          </cell>
          <cell r="H20" t="str">
            <v>สรุปเหตุการณ์ที่สำคัญและข้อมูลที่ต้องเปิดเผยในงบการเงิน</v>
          </cell>
          <cell r="W20">
            <v>2503203</v>
          </cell>
          <cell r="X20" t="str">
            <v>เป็ดเนื้อ 3</v>
          </cell>
        </row>
        <row r="21">
          <cell r="C21" t="str">
            <v>31</v>
          </cell>
          <cell r="D21" t="str">
            <v>เจริญโภคภัณฑ์อาหาร</v>
          </cell>
          <cell r="E21" t="str">
            <v>A</v>
          </cell>
          <cell r="G21" t="str">
            <v>fs19</v>
          </cell>
          <cell r="H21" t="str">
            <v>ความเห็นของผู้สอบบัญชี  (Auditors' Comment)</v>
          </cell>
          <cell r="W21">
            <v>2504301</v>
          </cell>
          <cell r="X21" t="str">
            <v>สาขาเชียงใหม่</v>
          </cell>
        </row>
        <row r="22">
          <cell r="C22">
            <v>34</v>
          </cell>
          <cell r="D22" t="str">
            <v xml:space="preserve">ชนม์เจริญฟาร์ม  </v>
          </cell>
          <cell r="E22" t="str">
            <v>C</v>
          </cell>
          <cell r="G22" t="str">
            <v>fs2</v>
          </cell>
          <cell r="H22" t="str">
            <v xml:space="preserve">รายละเอียดสินค้าคงเหลือ </v>
          </cell>
          <cell r="W22">
            <v>2504302</v>
          </cell>
          <cell r="X22" t="str">
            <v>สุกร - กลาง</v>
          </cell>
        </row>
        <row r="23">
          <cell r="C23" t="str">
            <v>35</v>
          </cell>
          <cell r="D23" t="str">
            <v xml:space="preserve">เจริญโภคภัณฑ์วิศวกรรม  </v>
          </cell>
          <cell r="E23" t="str">
            <v>C</v>
          </cell>
          <cell r="G23" t="str">
            <v>fs20</v>
          </cell>
          <cell r="H23" t="str">
            <v>รายงานอัตรากำไรขั้นต้นของสินค้าที่ขาย</v>
          </cell>
          <cell r="W23">
            <v>2504309</v>
          </cell>
          <cell r="X23" t="str">
            <v>สาขาจอมทอง</v>
          </cell>
        </row>
        <row r="24">
          <cell r="C24" t="str">
            <v>37</v>
          </cell>
          <cell r="D24" t="str">
            <v xml:space="preserve">กรุงเทพโปรดิ๊วส </v>
          </cell>
          <cell r="E24" t="str">
            <v>A</v>
          </cell>
          <cell r="G24" t="str">
            <v>fs3</v>
          </cell>
          <cell r="H24" t="str">
            <v>รายละเอียดประกอบบัญชี สินทรัพย์หมุนเวียนอื่น</v>
          </cell>
          <cell r="W24">
            <v>2504310</v>
          </cell>
          <cell r="X24" t="str">
            <v>สุกร-กาญจนบุรี</v>
          </cell>
        </row>
        <row r="25">
          <cell r="C25" t="str">
            <v>41</v>
          </cell>
          <cell r="D25" t="str">
            <v xml:space="preserve">ซี.พี.อินเตอร์เทรด </v>
          </cell>
          <cell r="E25" t="str">
            <v>C</v>
          </cell>
          <cell r="G25" t="str">
            <v>fs4</v>
          </cell>
          <cell r="H25" t="str">
            <v>รายละเอียดเงินลงทุนระยะยาว</v>
          </cell>
          <cell r="W25">
            <v>2504311</v>
          </cell>
          <cell r="X25" t="str">
            <v>สุกร-ปราจีนบุรี</v>
          </cell>
        </row>
        <row r="26">
          <cell r="C26" t="str">
            <v>42</v>
          </cell>
          <cell r="D26" t="str">
            <v>เพอร์เฟค คอมพาเนียน</v>
          </cell>
          <cell r="E26" t="str">
            <v>C</v>
          </cell>
          <cell r="G26" t="str">
            <v>fs5</v>
          </cell>
          <cell r="H26" t="str">
            <v>ที่ดิน อาคาร อุปกรณ์ และค่าเสื่อมราคาสะสม</v>
          </cell>
          <cell r="W26" t="str">
            <v>ADJ</v>
          </cell>
          <cell r="X26" t="str">
            <v>ปรับปรุง</v>
          </cell>
        </row>
        <row r="27">
          <cell r="C27" t="str">
            <v>43</v>
          </cell>
          <cell r="D27" t="str">
            <v xml:space="preserve">ซี.พี.คอนซูเมอร์โพรดักส์ </v>
          </cell>
          <cell r="E27" t="str">
            <v>C</v>
          </cell>
          <cell r="G27" t="str">
            <v>fs6</v>
          </cell>
          <cell r="H27" t="str">
            <v>รายละเอียดประกอบบัญชี สินทรัพย์อื่น</v>
          </cell>
        </row>
        <row r="28">
          <cell r="C28" t="str">
            <v>45</v>
          </cell>
          <cell r="D28" t="str">
            <v xml:space="preserve">กรุงเทพอุตสาหกรรมเมล็ดพันธุ์ </v>
          </cell>
          <cell r="E28" t="str">
            <v>C</v>
          </cell>
          <cell r="G28" t="str">
            <v>fs7</v>
          </cell>
          <cell r="H28" t="str">
            <v>รายละเอียดประกอบบัญชี หนี้สินหมุนเวียนอื่น</v>
          </cell>
        </row>
        <row r="29">
          <cell r="C29">
            <v>47</v>
          </cell>
          <cell r="D29" t="str">
            <v>ซี.พี.เทรดดิ้ง กรุ๊ป</v>
          </cell>
          <cell r="E29" t="str">
            <v>C</v>
          </cell>
          <cell r="G29" t="str">
            <v>fs8</v>
          </cell>
          <cell r="H29" t="str">
            <v>รายละเอียดเงินกู้จากธนาคารและสถาบันการเงิน</v>
          </cell>
        </row>
        <row r="30">
          <cell r="C30">
            <v>48</v>
          </cell>
          <cell r="D30" t="str">
            <v>เอเชียน ฟู้ดส เทค</v>
          </cell>
          <cell r="E30" t="str">
            <v>C</v>
          </cell>
          <cell r="G30" t="str">
            <v>fs9</v>
          </cell>
          <cell r="H30" t="str">
            <v>รายละเอียดลูกหนี้การค้า - เจ้าหนี้การค้าที่เป็นเงินตราต่างประเทศ และ Forward Contract</v>
          </cell>
        </row>
        <row r="31">
          <cell r="C31">
            <v>52</v>
          </cell>
          <cell r="D31" t="str">
            <v xml:space="preserve">เจริญโภคภัณฑ์เกษตรอุตสาหกรรม </v>
          </cell>
          <cell r="E31" t="str">
            <v>C</v>
          </cell>
          <cell r="G31" t="str">
            <v>pl</v>
          </cell>
          <cell r="H31" t="str">
            <v>งบกำไรขาดทุน</v>
          </cell>
        </row>
        <row r="32">
          <cell r="C32" t="str">
            <v>57</v>
          </cell>
          <cell r="D32" t="str">
            <v xml:space="preserve">กรุงเทพ เวท ดรัก </v>
          </cell>
          <cell r="E32" t="str">
            <v>C</v>
          </cell>
          <cell r="G32" t="str">
            <v>sup1</v>
          </cell>
          <cell r="H32" t="str">
            <v>รายละเอียดการจำหน่ายเงินลงทุนระยะยาว</v>
          </cell>
        </row>
        <row r="33">
          <cell r="C33" t="str">
            <v>58</v>
          </cell>
          <cell r="D33" t="str">
            <v xml:space="preserve">กลอรี่ มาร์เก็ตติ้ง </v>
          </cell>
          <cell r="E33" t="str">
            <v>C</v>
          </cell>
          <cell r="G33" t="str">
            <v>sup11</v>
          </cell>
          <cell r="H33" t="str">
            <v>รายละเอียดยอดขายแยกตามผลิตภัณฑ์</v>
          </cell>
        </row>
        <row r="34">
          <cell r="C34" t="str">
            <v>62</v>
          </cell>
          <cell r="D34" t="str">
            <v xml:space="preserve">เครือเจียไต๋ </v>
          </cell>
          <cell r="E34" t="str">
            <v>C</v>
          </cell>
          <cell r="G34" t="str">
            <v>sup12</v>
          </cell>
          <cell r="H34" t="str">
            <v>รายละเอียดค่าใช้จ่ายขายและบริหาร</v>
          </cell>
        </row>
        <row r="35">
          <cell r="C35">
            <v>63</v>
          </cell>
          <cell r="D35" t="str">
            <v xml:space="preserve">เกรทอะโกร  </v>
          </cell>
          <cell r="E35" t="str">
            <v>C</v>
          </cell>
          <cell r="G35" t="str">
            <v>sup13</v>
          </cell>
          <cell r="H35" t="str">
            <v>รายละเอียดค่าใช้จ่ายผลิต</v>
          </cell>
        </row>
        <row r="36">
          <cell r="C36" t="str">
            <v>64</v>
          </cell>
          <cell r="D36" t="str">
            <v xml:space="preserve">การจัดการเกษตรและอุตสาหกรรม </v>
          </cell>
          <cell r="E36" t="str">
            <v>C</v>
          </cell>
          <cell r="G36" t="str">
            <v>sup14</v>
          </cell>
          <cell r="H36" t="str">
            <v xml:space="preserve">รายละเอียดสินค้าคงเหลือที่ซื้อจากบริษัทใหญ่และบริษัทย่อย (กลุ่ม A) </v>
          </cell>
        </row>
        <row r="37">
          <cell r="C37">
            <v>66</v>
          </cell>
          <cell r="D37" t="str">
            <v xml:space="preserve">กรุงเทพธุรกิจฟาร์ม  </v>
          </cell>
          <cell r="E37" t="str">
            <v>C</v>
          </cell>
          <cell r="G37" t="str">
            <v>sup15</v>
          </cell>
          <cell r="H37" t="str">
            <v>รายละเอียดจำนวนพนักงานประจำ</v>
          </cell>
        </row>
        <row r="38">
          <cell r="C38" t="str">
            <v>71</v>
          </cell>
          <cell r="D38" t="str">
            <v xml:space="preserve">ท่าจามฟาร์ม </v>
          </cell>
          <cell r="E38" t="str">
            <v>C</v>
          </cell>
          <cell r="G38" t="str">
            <v>sup16</v>
          </cell>
          <cell r="H38" t="str">
            <v>รายละเอียดค่าเบี้ยประกัน</v>
          </cell>
        </row>
        <row r="39">
          <cell r="C39" t="str">
            <v>72</v>
          </cell>
          <cell r="D39" t="str">
            <v xml:space="preserve">เจียไต๋ </v>
          </cell>
          <cell r="E39" t="str">
            <v>C</v>
          </cell>
          <cell r="G39" t="str">
            <v>sup17</v>
          </cell>
          <cell r="H39" t="str">
            <v>Provision Feed</v>
          </cell>
        </row>
        <row r="40">
          <cell r="C40" t="str">
            <v>73</v>
          </cell>
          <cell r="D40" t="str">
            <v xml:space="preserve">สหเจริญเอ็นเตอร์ไพรซ์ </v>
          </cell>
          <cell r="E40" t="str">
            <v>C</v>
          </cell>
          <cell r="G40" t="str">
            <v>sup18</v>
          </cell>
          <cell r="H40" t="str">
            <v>Form Zone</v>
          </cell>
        </row>
        <row r="41">
          <cell r="C41" t="str">
            <v>74</v>
          </cell>
          <cell r="D41" t="str">
            <v xml:space="preserve">เจริญโภคภัณฑ์อีสาน </v>
          </cell>
          <cell r="E41" t="str">
            <v>A</v>
          </cell>
          <cell r="G41" t="str">
            <v>sup19</v>
          </cell>
          <cell r="H41" t="str">
            <v>รายละเอียดสัญญาเช่าอาคาร ที่ดิน ฟาร์ม / โกดัง</v>
          </cell>
        </row>
        <row r="42">
          <cell r="C42" t="str">
            <v>76</v>
          </cell>
          <cell r="D42" t="str">
            <v>บี.พี.อาหารสัตว์</v>
          </cell>
          <cell r="E42" t="str">
            <v>A</v>
          </cell>
          <cell r="G42" t="str">
            <v>sup2</v>
          </cell>
          <cell r="H42" t="str">
            <v>รายละเอียดการซื้อเงินลงทุนระยะยาวเพิ่ม</v>
          </cell>
        </row>
        <row r="43">
          <cell r="C43">
            <v>77</v>
          </cell>
          <cell r="D43" t="str">
            <v>กู๊ด รีไลแอนซ์</v>
          </cell>
          <cell r="E43" t="str">
            <v>C</v>
          </cell>
          <cell r="G43" t="str">
            <v>sup20</v>
          </cell>
          <cell r="H43" t="str">
            <v>รายละเอียดสัญญาให้เช่าอาคาร ที่ดิน ฟาร์ม / โกดัง</v>
          </cell>
        </row>
        <row r="44">
          <cell r="C44" t="str">
            <v>78</v>
          </cell>
          <cell r="D44" t="str">
            <v xml:space="preserve">กรุงเทพเพาะเลี้ยงกุ้ง </v>
          </cell>
          <cell r="E44" t="str">
            <v>A</v>
          </cell>
          <cell r="G44" t="str">
            <v>sup21</v>
          </cell>
          <cell r="H44" t="str">
            <v>รายละเอียดการซื้อสินทรัพย์ถาวร</v>
          </cell>
        </row>
        <row r="45">
          <cell r="C45">
            <v>79</v>
          </cell>
          <cell r="D45" t="str">
            <v xml:space="preserve">อาคเนย์เกษตรกรรม </v>
          </cell>
          <cell r="E45" t="str">
            <v>C</v>
          </cell>
          <cell r="G45" t="str">
            <v>sup22</v>
          </cell>
          <cell r="H45" t="str">
            <v>ข้อมูลเบื้องต้น Company Profile</v>
          </cell>
        </row>
        <row r="46">
          <cell r="C46" t="str">
            <v>80</v>
          </cell>
          <cell r="D46" t="str">
            <v xml:space="preserve">ซี.พี.อินเตอร์ฟู้ด (ไทยแลนด์) </v>
          </cell>
          <cell r="E46" t="str">
            <v>C</v>
          </cell>
          <cell r="G46" t="str">
            <v>sup3</v>
          </cell>
          <cell r="H46" t="str">
            <v>รายละเอียดบัญชีที่ดิน อาคาร อุปกรณ์ และค่าเสื่อมราคาสะสม</v>
          </cell>
        </row>
        <row r="47">
          <cell r="C47" t="str">
            <v>81</v>
          </cell>
          <cell r="D47" t="str">
            <v>เจริญโภคภัณฑ์อินเตอร์เนชั่นแนล</v>
          </cell>
          <cell r="E47" t="str">
            <v>C</v>
          </cell>
          <cell r="G47" t="str">
            <v>sup4</v>
          </cell>
          <cell r="H47" t="str">
            <v>รายละเอียดการจำหน่ายสินทรัพย์ถาวร</v>
          </cell>
        </row>
        <row r="48">
          <cell r="C48" t="str">
            <v>85</v>
          </cell>
          <cell r="D48" t="str">
            <v xml:space="preserve">กรุงเทพอิน-เอ็กซ์ </v>
          </cell>
          <cell r="E48" t="str">
            <v>C</v>
          </cell>
          <cell r="G48" t="str">
            <v>sup5</v>
          </cell>
          <cell r="H48" t="str">
            <v xml:space="preserve">รายละเอียด Forward Contract สำหรับสินทรัพย์หรือหนี้สินที่จะเกิดขึ้นในภายหน้า </v>
          </cell>
        </row>
        <row r="49">
          <cell r="C49" t="str">
            <v>86</v>
          </cell>
          <cell r="D49" t="str">
            <v xml:space="preserve">กรุงเทพฟาร์มเพาะเลี้ยงสัตว์น้ำ </v>
          </cell>
          <cell r="E49" t="str">
            <v>C</v>
          </cell>
          <cell r="G49" t="str">
            <v>sup6</v>
          </cell>
          <cell r="H49" t="str">
            <v>สรุปรายละเอียดซื้อสินค้าระหว่างกันในกลุ่มบริษัทใหญ่และบริษัทย่อย  (กลุ่ม A)</v>
          </cell>
        </row>
        <row r="50">
          <cell r="C50" t="str">
            <v>88</v>
          </cell>
          <cell r="D50" t="str">
            <v xml:space="preserve">สตาร์มาร์เก็ตติ้ง </v>
          </cell>
          <cell r="E50" t="str">
            <v>C</v>
          </cell>
          <cell r="G50" t="str">
            <v>sup7</v>
          </cell>
          <cell r="H50" t="str">
            <v xml:space="preserve">รายละเอียดซื้อสินค้าระหว่างกันในกลุ่มบริษัทใหญ่และบริษัทย่อย (กลุ่ม A) </v>
          </cell>
        </row>
        <row r="51">
          <cell r="C51" t="str">
            <v>93</v>
          </cell>
          <cell r="D51" t="str">
            <v xml:space="preserve">นครฟาร์มเพาะเลี้ยงสัตว์น้ำ </v>
          </cell>
          <cell r="E51" t="str">
            <v>C</v>
          </cell>
          <cell r="G51" t="str">
            <v>sup8</v>
          </cell>
          <cell r="H51" t="str">
            <v>สรุปรายละเอียดขายสินค้าระหว่างกันในกลุ่มบริษัทใหญ่และบริษัทย่อย  (กลุ่ม A)</v>
          </cell>
        </row>
        <row r="52">
          <cell r="C52" t="str">
            <v>94</v>
          </cell>
          <cell r="D52" t="str">
            <v>ซี.พี.แลนด์</v>
          </cell>
          <cell r="E52" t="str">
            <v>C</v>
          </cell>
          <cell r="G52" t="str">
            <v>sup9</v>
          </cell>
          <cell r="H52" t="str">
            <v>รายละเอียดขายสินค้าระหว่างกันในกลุ่มบริษัทใหญ่และบริษัทย่อย  (กลุ่ม A)</v>
          </cell>
        </row>
        <row r="53">
          <cell r="C53">
            <v>96</v>
          </cell>
          <cell r="D53" t="str">
            <v xml:space="preserve">ดี.เอส.แลนด์ </v>
          </cell>
          <cell r="E53" t="str">
            <v>C</v>
          </cell>
        </row>
        <row r="54">
          <cell r="C54" t="str">
            <v>98</v>
          </cell>
          <cell r="D54" t="str">
            <v xml:space="preserve">สยามแม็คโคร </v>
          </cell>
          <cell r="E54" t="str">
            <v>C</v>
          </cell>
        </row>
        <row r="55">
          <cell r="C55" t="str">
            <v>A1</v>
          </cell>
          <cell r="D55" t="str">
            <v>เกรทอินเตอร์เอเซียน</v>
          </cell>
          <cell r="E55" t="str">
            <v>C</v>
          </cell>
        </row>
        <row r="56">
          <cell r="C56" t="str">
            <v>A2</v>
          </cell>
          <cell r="D56" t="str">
            <v>ที.เอส.วัฒนา</v>
          </cell>
          <cell r="E56" t="str">
            <v>B</v>
          </cell>
        </row>
        <row r="57">
          <cell r="C57" t="str">
            <v>A3</v>
          </cell>
          <cell r="D57" t="str">
            <v>จันทบุรีฟาร์มเพาะเลี้ยงสัตว์น้ำ</v>
          </cell>
          <cell r="E57" t="str">
            <v>A</v>
          </cell>
        </row>
        <row r="58">
          <cell r="C58" t="str">
            <v>A5</v>
          </cell>
          <cell r="D58" t="str">
            <v xml:space="preserve">โชคเจริญพัฒนาการเกษตร  </v>
          </cell>
          <cell r="E58" t="str">
            <v>C</v>
          </cell>
        </row>
        <row r="59">
          <cell r="C59" t="str">
            <v>A6</v>
          </cell>
          <cell r="D59" t="str">
            <v xml:space="preserve">ซีฟาร์ม  </v>
          </cell>
          <cell r="E59" t="str">
            <v>C</v>
          </cell>
        </row>
        <row r="60">
          <cell r="C60" t="str">
            <v>AA</v>
          </cell>
          <cell r="D60" t="str">
            <v>เชสเตอร์ฟู้ด</v>
          </cell>
          <cell r="E60" t="str">
            <v>C</v>
          </cell>
        </row>
        <row r="61">
          <cell r="C61" t="str">
            <v>AB</v>
          </cell>
          <cell r="D61" t="str">
            <v>รีพเอเซีย</v>
          </cell>
          <cell r="E61" t="str">
            <v>C</v>
          </cell>
        </row>
        <row r="62">
          <cell r="C62" t="str">
            <v>AC</v>
          </cell>
          <cell r="D62" t="str">
            <v xml:space="preserve">โภคภัณฑ์เอ็นเตอร์ไพรส์ </v>
          </cell>
          <cell r="E62" t="str">
            <v>C</v>
          </cell>
        </row>
        <row r="63">
          <cell r="C63" t="str">
            <v>AE</v>
          </cell>
          <cell r="D63" t="str">
            <v xml:space="preserve">เจริญโภคภัณฑ์ปิโตรเคมี </v>
          </cell>
          <cell r="E63" t="str">
            <v>C</v>
          </cell>
        </row>
        <row r="64">
          <cell r="C64" t="str">
            <v>AH</v>
          </cell>
          <cell r="D64" t="str">
            <v>ซี.พี.ฟู้ดสโตร์</v>
          </cell>
          <cell r="E64" t="str">
            <v>C</v>
          </cell>
        </row>
        <row r="65">
          <cell r="C65" t="str">
            <v>AI</v>
          </cell>
          <cell r="D65" t="str">
            <v xml:space="preserve">ซี.พี.เซเว่นอีเลฟเว่น </v>
          </cell>
          <cell r="E65" t="str">
            <v>B</v>
          </cell>
        </row>
        <row r="66">
          <cell r="C66" t="str">
            <v>AJ</v>
          </cell>
          <cell r="D66" t="str">
            <v xml:space="preserve">ซีฟู้ดส์ เอ็นเตอร์ไพรซ์ </v>
          </cell>
          <cell r="E66" t="str">
            <v>A</v>
          </cell>
        </row>
        <row r="67">
          <cell r="C67" t="str">
            <v>AK</v>
          </cell>
          <cell r="D67" t="str">
            <v xml:space="preserve">แกลง </v>
          </cell>
          <cell r="E67" t="str">
            <v>A</v>
          </cell>
        </row>
        <row r="68">
          <cell r="C68" t="str">
            <v>AL</v>
          </cell>
          <cell r="D68" t="str">
            <v xml:space="preserve">ตราดเพาะเลี้ยงกุ้ง </v>
          </cell>
          <cell r="E68" t="str">
            <v>A</v>
          </cell>
        </row>
        <row r="69">
          <cell r="C69" t="str">
            <v>AN</v>
          </cell>
          <cell r="D69" t="str">
            <v>ซี.พี.ค้าปลีกและการตลาด</v>
          </cell>
          <cell r="E69" t="str">
            <v>C</v>
          </cell>
        </row>
        <row r="70">
          <cell r="C70" t="str">
            <v>AO</v>
          </cell>
          <cell r="D70" t="str">
            <v>ซี.ที.ปิโตรเคมี</v>
          </cell>
          <cell r="E70" t="str">
            <v>C</v>
          </cell>
        </row>
        <row r="71">
          <cell r="C71" t="str">
            <v>AP</v>
          </cell>
          <cell r="D71" t="str">
            <v>ซี.เอ.ปิโตรเคมี</v>
          </cell>
          <cell r="E71" t="str">
            <v>C</v>
          </cell>
        </row>
        <row r="72">
          <cell r="C72" t="str">
            <v>AQ</v>
          </cell>
          <cell r="D72" t="str">
            <v>ซี.จี.ปิโตรเคมี</v>
          </cell>
          <cell r="E72" t="str">
            <v>C</v>
          </cell>
        </row>
        <row r="73">
          <cell r="C73" t="str">
            <v>AS</v>
          </cell>
          <cell r="D73" t="str">
            <v>ซีพี-เมจิ</v>
          </cell>
          <cell r="E73" t="str">
            <v>C</v>
          </cell>
        </row>
        <row r="74">
          <cell r="C74" t="str">
            <v>AT</v>
          </cell>
          <cell r="D74" t="str">
            <v xml:space="preserve">ซี.เอส.ทูลล์ </v>
          </cell>
          <cell r="E74" t="str">
            <v>C</v>
          </cell>
        </row>
        <row r="75">
          <cell r="C75" t="str">
            <v>AU</v>
          </cell>
          <cell r="D75" t="str">
            <v>ซี.พี.เมอร์แชนไดซิ่ง</v>
          </cell>
          <cell r="E75" t="str">
            <v>A</v>
          </cell>
        </row>
        <row r="76">
          <cell r="C76" t="str">
            <v>AV</v>
          </cell>
          <cell r="D76" t="str">
            <v xml:space="preserve">สวีฟาร์มมิ่ง </v>
          </cell>
          <cell r="E76" t="str">
            <v>A</v>
          </cell>
        </row>
        <row r="77">
          <cell r="C77" t="str">
            <v>AW</v>
          </cell>
          <cell r="D77" t="str">
            <v xml:space="preserve">ซี.พี.อุตสาหกรรมบรรจุภัณฑ์ </v>
          </cell>
          <cell r="E77" t="str">
            <v>C</v>
          </cell>
        </row>
        <row r="78">
          <cell r="C78" t="str">
            <v>BA</v>
          </cell>
          <cell r="D78" t="str">
            <v>เจริญโภคภัณฑ์เมล็ดพันธุ์</v>
          </cell>
          <cell r="E78" t="str">
            <v>C</v>
          </cell>
        </row>
        <row r="79">
          <cell r="C79" t="str">
            <v>BE</v>
          </cell>
          <cell r="D79" t="str">
            <v xml:space="preserve">เค.เอส.พี.อุปกรณ์  </v>
          </cell>
          <cell r="E79" t="str">
            <v>C</v>
          </cell>
        </row>
        <row r="80">
          <cell r="C80" t="str">
            <v>BF</v>
          </cell>
          <cell r="D80" t="str">
            <v xml:space="preserve">ราชบุรีอาหารสัตว์ </v>
          </cell>
          <cell r="E80" t="str">
            <v>A</v>
          </cell>
        </row>
        <row r="81">
          <cell r="C81" t="str">
            <v>BK</v>
          </cell>
          <cell r="D81" t="str">
            <v xml:space="preserve">อี.ซี.ไอ.กรุ๊ป </v>
          </cell>
          <cell r="E81" t="str">
            <v>C</v>
          </cell>
        </row>
        <row r="82">
          <cell r="C82" t="str">
            <v>BL</v>
          </cell>
          <cell r="D82" t="str">
            <v xml:space="preserve">อำนวยผลการเกษตร </v>
          </cell>
          <cell r="E82" t="str">
            <v>C</v>
          </cell>
        </row>
        <row r="83">
          <cell r="C83" t="str">
            <v>BN</v>
          </cell>
          <cell r="D83" t="str">
            <v>ซี.พี.อุตสาหกรรมอาหารส่งออก</v>
          </cell>
          <cell r="E83" t="str">
            <v>A</v>
          </cell>
        </row>
        <row r="84">
          <cell r="C84" t="str">
            <v>BO</v>
          </cell>
          <cell r="D84" t="str">
            <v xml:space="preserve">ดี.เอส.พรอสเพอร์ </v>
          </cell>
          <cell r="E84" t="str">
            <v>C</v>
          </cell>
        </row>
        <row r="85">
          <cell r="C85" t="str">
            <v>BP</v>
          </cell>
          <cell r="D85" t="str">
            <v>วีรวมโชค</v>
          </cell>
          <cell r="E85" t="str">
            <v>C</v>
          </cell>
        </row>
        <row r="86">
          <cell r="C86" t="str">
            <v>BS</v>
          </cell>
          <cell r="D86" t="str">
            <v>จัดการสวนเกษตร</v>
          </cell>
          <cell r="E86" t="str">
            <v>C</v>
          </cell>
        </row>
        <row r="87">
          <cell r="C87" t="str">
            <v>BT</v>
          </cell>
          <cell r="D87" t="str">
            <v xml:space="preserve">ดี.เอส.ซิกม่า </v>
          </cell>
          <cell r="E87" t="str">
            <v>C</v>
          </cell>
        </row>
        <row r="88">
          <cell r="C88" t="str">
            <v>CA</v>
          </cell>
          <cell r="D88" t="str">
            <v>วีโชคเจริญ</v>
          </cell>
          <cell r="E88" t="str">
            <v>C</v>
          </cell>
        </row>
        <row r="89">
          <cell r="C89" t="str">
            <v>CB</v>
          </cell>
          <cell r="D89" t="str">
            <v>ทรู คอร์ปอเรชั่น</v>
          </cell>
          <cell r="E89" t="str">
            <v>C</v>
          </cell>
        </row>
        <row r="90">
          <cell r="C90" t="str">
            <v>CC</v>
          </cell>
          <cell r="D90" t="str">
            <v>กรุงเทพผลิตภัณฑ์พืชน้ำมัน</v>
          </cell>
          <cell r="E90" t="str">
            <v>C</v>
          </cell>
        </row>
        <row r="91">
          <cell r="C91" t="str">
            <v>CD</v>
          </cell>
          <cell r="D91" t="str">
            <v>โภคภัณฑ์ดีสทริบิวชั่น</v>
          </cell>
          <cell r="E91" t="str">
            <v>C</v>
          </cell>
        </row>
        <row r="92">
          <cell r="C92" t="str">
            <v>CE</v>
          </cell>
          <cell r="D92" t="str">
            <v xml:space="preserve">กรุงเทพผลิตภัณฑ์ข้าว  </v>
          </cell>
          <cell r="E92" t="str">
            <v>C</v>
          </cell>
        </row>
        <row r="93">
          <cell r="C93" t="str">
            <v>CG</v>
          </cell>
          <cell r="D93" t="str">
            <v xml:space="preserve">อาร์ เอ็น พี  </v>
          </cell>
          <cell r="E93" t="str">
            <v>C</v>
          </cell>
        </row>
        <row r="94">
          <cell r="C94" t="str">
            <v>CH</v>
          </cell>
          <cell r="D94" t="str">
            <v>เอส.ดับบลิว.ที</v>
          </cell>
          <cell r="E94" t="str">
            <v>C</v>
          </cell>
        </row>
        <row r="95">
          <cell r="C95" t="str">
            <v>CL</v>
          </cell>
          <cell r="D95" t="str">
            <v xml:space="preserve">ซี.อี.อินดัสตรี้ เซอร์วิสเซส </v>
          </cell>
          <cell r="E95" t="str">
            <v>C</v>
          </cell>
        </row>
        <row r="96">
          <cell r="C96" t="str">
            <v>CP</v>
          </cell>
          <cell r="D96" t="str">
            <v xml:space="preserve">เทเลคอมโฮลดิ้ง </v>
          </cell>
          <cell r="E96" t="str">
            <v>C</v>
          </cell>
        </row>
        <row r="97">
          <cell r="C97" t="str">
            <v>DF</v>
          </cell>
          <cell r="D97" t="str">
            <v>เทเลเอ็นจิเนียริ่ง แอนด์ เซอร์วิสเซส</v>
          </cell>
          <cell r="E97" t="str">
            <v>C</v>
          </cell>
        </row>
        <row r="98">
          <cell r="C98" t="str">
            <v>DH</v>
          </cell>
          <cell r="D98" t="str">
            <v xml:space="preserve">กรุงเทพเทเลคอมโฮลดิ้ง </v>
          </cell>
          <cell r="E98" t="str">
            <v>C</v>
          </cell>
        </row>
        <row r="99">
          <cell r="C99" t="str">
            <v>DI</v>
          </cell>
          <cell r="D99" t="str">
            <v>เจริญโภคภัณฑ์โฮลดิ้ง</v>
          </cell>
          <cell r="E99" t="str">
            <v>C</v>
          </cell>
        </row>
        <row r="100">
          <cell r="C100" t="str">
            <v>DK</v>
          </cell>
          <cell r="D100" t="str">
            <v>ธนโฮลดิ้ง</v>
          </cell>
          <cell r="E100" t="str">
            <v>C</v>
          </cell>
        </row>
        <row r="101">
          <cell r="C101" t="str">
            <v>DL</v>
          </cell>
          <cell r="D101" t="str">
            <v>เอกโภคภัณฑ์</v>
          </cell>
          <cell r="E101" t="str">
            <v>C</v>
          </cell>
        </row>
        <row r="102">
          <cell r="C102" t="str">
            <v>DM</v>
          </cell>
          <cell r="D102" t="str">
            <v>นิลุบล</v>
          </cell>
          <cell r="E102" t="str">
            <v>C</v>
          </cell>
        </row>
        <row r="103">
          <cell r="C103" t="str">
            <v>DN</v>
          </cell>
          <cell r="D103" t="str">
            <v xml:space="preserve">ดับเบิ้ลยู เซเว่น เรนท์ทัล เซอร์วิสเซส </v>
          </cell>
          <cell r="E103" t="str">
            <v>C</v>
          </cell>
        </row>
        <row r="104">
          <cell r="C104" t="str">
            <v>DS</v>
          </cell>
          <cell r="D104" t="str">
            <v xml:space="preserve">เจียไต๋เมล็ดพันธุ์  </v>
          </cell>
          <cell r="E104" t="str">
            <v>C</v>
          </cell>
        </row>
        <row r="105">
          <cell r="C105" t="str">
            <v>DY</v>
          </cell>
          <cell r="D105" t="str">
            <v>เอก-ชัย ดีสทริบิวชั่น ซิสเทม</v>
          </cell>
          <cell r="E105" t="str">
            <v>C</v>
          </cell>
        </row>
        <row r="106">
          <cell r="C106" t="str">
            <v>EC</v>
          </cell>
          <cell r="D106" t="str">
            <v xml:space="preserve">เอเชียนมาร์เก็ตติ้ง เซอร์วิส  </v>
          </cell>
          <cell r="E106" t="str">
            <v>C</v>
          </cell>
        </row>
        <row r="107">
          <cell r="C107" t="str">
            <v>ED</v>
          </cell>
          <cell r="D107" t="str">
            <v>เทเลคอมอีควิปเม้นท์ แมนูแฟคเจอริ่ง</v>
          </cell>
          <cell r="E107" t="str">
            <v>C</v>
          </cell>
        </row>
        <row r="108">
          <cell r="C108" t="str">
            <v>EG</v>
          </cell>
          <cell r="D108" t="str">
            <v>ยูบีซี เคเบิ้ล เน็ตเวอร์ค</v>
          </cell>
          <cell r="E108" t="str">
            <v>C</v>
          </cell>
        </row>
        <row r="109">
          <cell r="C109" t="str">
            <v>EH</v>
          </cell>
          <cell r="D109" t="str">
            <v xml:space="preserve">ท๊อปสตีล เทรดดิ้ง  </v>
          </cell>
          <cell r="E109" t="str">
            <v>C</v>
          </cell>
        </row>
        <row r="110">
          <cell r="C110" t="str">
            <v>EI</v>
          </cell>
          <cell r="D110" t="str">
            <v xml:space="preserve">ซี.ซี.วิชั่น </v>
          </cell>
          <cell r="E110" t="str">
            <v>C</v>
          </cell>
        </row>
        <row r="111">
          <cell r="C111" t="str">
            <v>EN</v>
          </cell>
          <cell r="D111" t="str">
            <v xml:space="preserve">ซีทีที เมล็ดพันธุ์ </v>
          </cell>
          <cell r="E111" t="str">
            <v>C</v>
          </cell>
        </row>
        <row r="112">
          <cell r="C112" t="str">
            <v>EP</v>
          </cell>
          <cell r="D112" t="str">
            <v>ใยแก้ว</v>
          </cell>
          <cell r="E112" t="str">
            <v>C</v>
          </cell>
        </row>
        <row r="113">
          <cell r="C113" t="str">
            <v>ES</v>
          </cell>
          <cell r="D113" t="str">
            <v>เทแลคอม อินเตอร์เนชั่นแนล</v>
          </cell>
          <cell r="E113" t="str">
            <v>C</v>
          </cell>
        </row>
        <row r="114">
          <cell r="C114" t="str">
            <v>ET</v>
          </cell>
          <cell r="D114" t="str">
            <v>เค.ไอ.เอ็น (ประเทศไทย)</v>
          </cell>
          <cell r="E114" t="str">
            <v>C</v>
          </cell>
        </row>
        <row r="115">
          <cell r="C115" t="str">
            <v>EU</v>
          </cell>
          <cell r="D115" t="str">
            <v xml:space="preserve">ซีเอ็นซี อินเตอร์เนชั่นแนล  </v>
          </cell>
          <cell r="E115" t="str">
            <v>C</v>
          </cell>
        </row>
        <row r="116">
          <cell r="C116" t="str">
            <v>EW</v>
          </cell>
          <cell r="D116" t="str">
            <v>เทเลคอมฝึกอบรมและพัฒนา</v>
          </cell>
          <cell r="E116" t="str">
            <v>C</v>
          </cell>
        </row>
        <row r="117">
          <cell r="C117" t="str">
            <v>FB</v>
          </cell>
          <cell r="D117" t="str">
            <v xml:space="preserve">ซีนีเพล็กซ์  </v>
          </cell>
          <cell r="E117" t="str">
            <v>C</v>
          </cell>
        </row>
        <row r="118">
          <cell r="C118" t="str">
            <v>FD</v>
          </cell>
          <cell r="D118" t="str">
            <v xml:space="preserve">อี.ซี.ไอ.มอเตอร์ </v>
          </cell>
          <cell r="E118" t="str">
            <v>C</v>
          </cell>
        </row>
        <row r="119">
          <cell r="C119" t="str">
            <v>FI</v>
          </cell>
          <cell r="D119" t="str">
            <v>ไวร์เออ แอนด์ ไวร์เลส</v>
          </cell>
          <cell r="E119" t="str">
            <v>C</v>
          </cell>
        </row>
        <row r="120">
          <cell r="C120" t="str">
            <v>FK</v>
          </cell>
          <cell r="D120" t="str">
            <v xml:space="preserve">84 </v>
          </cell>
          <cell r="E120" t="str">
            <v>C</v>
          </cell>
        </row>
        <row r="121">
          <cell r="C121" t="str">
            <v>FL</v>
          </cell>
          <cell r="D121" t="str">
            <v>นว 84</v>
          </cell>
          <cell r="E121" t="str">
            <v>B</v>
          </cell>
        </row>
        <row r="122">
          <cell r="C122" t="str">
            <v>FQ</v>
          </cell>
          <cell r="D122" t="str">
            <v>ยูเน็ต</v>
          </cell>
          <cell r="E122" t="str">
            <v>C</v>
          </cell>
        </row>
        <row r="123">
          <cell r="C123" t="str">
            <v>FR</v>
          </cell>
          <cell r="D123" t="str">
            <v xml:space="preserve">ซี.พี.ซัมซุง คอนสตรัคชั่น </v>
          </cell>
          <cell r="E123" t="str">
            <v>C</v>
          </cell>
        </row>
        <row r="124">
          <cell r="C124" t="str">
            <v>FS</v>
          </cell>
          <cell r="D124" t="str">
            <v>เอเซียเน็ท คอร์ปอเรชั่น</v>
          </cell>
          <cell r="E124" t="str">
            <v>C</v>
          </cell>
        </row>
        <row r="125">
          <cell r="C125" t="str">
            <v>FT</v>
          </cell>
          <cell r="D125" t="str">
            <v>รีเทลลิงค์(ไทยแลนด์)</v>
          </cell>
          <cell r="E125" t="str">
            <v>C</v>
          </cell>
        </row>
        <row r="126">
          <cell r="C126" t="str">
            <v>FV</v>
          </cell>
          <cell r="D126" t="str">
            <v xml:space="preserve">เอเชีย ดีบีเอส </v>
          </cell>
          <cell r="E126" t="str">
            <v>C</v>
          </cell>
        </row>
        <row r="127">
          <cell r="C127" t="str">
            <v>FY</v>
          </cell>
          <cell r="D127" t="str">
            <v xml:space="preserve">ซี.พี.พลาซ่า </v>
          </cell>
          <cell r="E127" t="str">
            <v>C</v>
          </cell>
        </row>
        <row r="128">
          <cell r="C128" t="str">
            <v>GA</v>
          </cell>
          <cell r="D128" t="str">
            <v xml:space="preserve">เอเซีย อินโฟเน็ท  </v>
          </cell>
          <cell r="E128" t="str">
            <v>C</v>
          </cell>
        </row>
        <row r="129">
          <cell r="C129" t="str">
            <v>GB</v>
          </cell>
          <cell r="D129" t="str">
            <v xml:space="preserve">ซี.พี.ออสก้าเฟเบอร์ </v>
          </cell>
          <cell r="E129" t="str">
            <v>C</v>
          </cell>
        </row>
        <row r="130">
          <cell r="C130" t="str">
            <v>GF</v>
          </cell>
          <cell r="D130" t="str">
            <v xml:space="preserve">พีเอเอ็ม ปิโตรเลียม </v>
          </cell>
          <cell r="E130" t="str">
            <v>C</v>
          </cell>
        </row>
        <row r="131">
          <cell r="C131" t="str">
            <v>GG</v>
          </cell>
          <cell r="D131" t="str">
            <v xml:space="preserve">พีเอเอส ปิโตรเลียม  </v>
          </cell>
          <cell r="E131" t="str">
            <v>C</v>
          </cell>
        </row>
        <row r="132">
          <cell r="C132" t="str">
            <v>GI</v>
          </cell>
          <cell r="D132" t="str">
            <v xml:space="preserve">ซีจี-อัลวิตร้า  </v>
          </cell>
          <cell r="E132" t="str">
            <v>C</v>
          </cell>
        </row>
        <row r="133">
          <cell r="C133" t="str">
            <v>GJ</v>
          </cell>
          <cell r="D133" t="str">
            <v xml:space="preserve">เคาน์เตอร์ เซอร์วิส </v>
          </cell>
          <cell r="E133" t="str">
            <v>C</v>
          </cell>
        </row>
        <row r="134">
          <cell r="C134" t="str">
            <v>GK</v>
          </cell>
          <cell r="D134" t="str">
            <v>ซี.พี.ฟู้ด แอนด์ เบเวอร์เรจ</v>
          </cell>
          <cell r="E134" t="str">
            <v>C</v>
          </cell>
        </row>
        <row r="135">
          <cell r="C135" t="str">
            <v>GN</v>
          </cell>
          <cell r="D135" t="str">
            <v>PT CHAROEN POKPHAND INDONESIA</v>
          </cell>
          <cell r="E135" t="str">
            <v>C</v>
          </cell>
        </row>
        <row r="136">
          <cell r="C136" t="str">
            <v>GR</v>
          </cell>
          <cell r="D136" t="str">
            <v xml:space="preserve">แอทคินส์ อินเตอร์เนชั่นแนล คอนซัลแทนส์ </v>
          </cell>
          <cell r="E136" t="str">
            <v>C</v>
          </cell>
        </row>
        <row r="137">
          <cell r="C137" t="str">
            <v>GW</v>
          </cell>
          <cell r="D137" t="str">
            <v>อลิอันซ์ ซี.พี.ประกันภัย</v>
          </cell>
          <cell r="E137" t="str">
            <v>B</v>
          </cell>
        </row>
        <row r="138">
          <cell r="C138" t="str">
            <v>GX</v>
          </cell>
          <cell r="D138" t="str">
            <v>อลิอันซ์ ซี.พี.ประกันชีวิต</v>
          </cell>
          <cell r="E138" t="str">
            <v>C</v>
          </cell>
        </row>
        <row r="139">
          <cell r="C139" t="str">
            <v>HC</v>
          </cell>
          <cell r="D139" t="str">
            <v>เอเชีย ไวร์เลส คอมมิวนิเคชั่น</v>
          </cell>
          <cell r="E139" t="str">
            <v>C</v>
          </cell>
        </row>
        <row r="140">
          <cell r="C140" t="str">
            <v>HI</v>
          </cell>
          <cell r="D140" t="str">
            <v xml:space="preserve">เทเลชอป </v>
          </cell>
          <cell r="E140" t="str">
            <v>C</v>
          </cell>
        </row>
        <row r="141">
          <cell r="C141" t="str">
            <v>HL</v>
          </cell>
          <cell r="D141" t="str">
            <v xml:space="preserve">ซี.พี.เอ็ม.ซี.เอ็นเตอร์เทนเมนท์  </v>
          </cell>
          <cell r="E141" t="str">
            <v>C</v>
          </cell>
        </row>
        <row r="142">
          <cell r="C142" t="str">
            <v>HR</v>
          </cell>
          <cell r="D142" t="str">
            <v>ซีพีพีซี-เดคเคอร์เรทีฟโปรดักส์</v>
          </cell>
          <cell r="E142" t="str">
            <v>C</v>
          </cell>
        </row>
        <row r="143">
          <cell r="C143" t="str">
            <v>HS</v>
          </cell>
          <cell r="D143" t="str">
            <v>Kinghill Limited</v>
          </cell>
          <cell r="E143" t="str">
            <v>B</v>
          </cell>
        </row>
        <row r="144">
          <cell r="C144" t="str">
            <v>HT</v>
          </cell>
          <cell r="D144" t="str">
            <v>Charoen Pokphand Holdings (Malaysia)  Sdn. Bhd.</v>
          </cell>
          <cell r="E144" t="str">
            <v>B</v>
          </cell>
        </row>
        <row r="145">
          <cell r="C145" t="str">
            <v>HW</v>
          </cell>
          <cell r="D145" t="str">
            <v>Lotus CPF(PRC) Investment Co.,Ltd. (เดิมชื่อ SHV-CPF (PRC) Investment Co., Ltd.)</v>
          </cell>
          <cell r="E145" t="str">
            <v>B</v>
          </cell>
        </row>
        <row r="146">
          <cell r="C146" t="str">
            <v>HX</v>
          </cell>
          <cell r="D146" t="str">
            <v>Charoen Pokphand (USA), Inc.</v>
          </cell>
          <cell r="E146" t="str">
            <v>A</v>
          </cell>
        </row>
        <row r="147">
          <cell r="C147" t="str">
            <v>HY</v>
          </cell>
          <cell r="D147" t="str">
            <v>Lotus Distribution International Limited</v>
          </cell>
          <cell r="E147" t="str">
            <v>B</v>
          </cell>
        </row>
        <row r="148">
          <cell r="C148" t="str">
            <v>HZ</v>
          </cell>
          <cell r="D148" t="str">
            <v>วีนิไทย</v>
          </cell>
          <cell r="E148" t="str">
            <v>C</v>
          </cell>
        </row>
        <row r="149">
          <cell r="C149" t="str">
            <v>LA</v>
          </cell>
          <cell r="D149" t="str">
            <v>ACME ECI Investment Co., Ltd.</v>
          </cell>
          <cell r="E149" t="str">
            <v>C</v>
          </cell>
        </row>
        <row r="150">
          <cell r="C150" t="str">
            <v>LB</v>
          </cell>
          <cell r="D150" t="str">
            <v>Charoen Pokphand (India) Private Limited</v>
          </cell>
          <cell r="E150" t="str">
            <v>C</v>
          </cell>
        </row>
        <row r="151">
          <cell r="C151" t="str">
            <v>LC</v>
          </cell>
          <cell r="D151" t="str">
            <v>Charoen Pokphand Intertrade (Malaysia) Sdn.Bhd.</v>
          </cell>
          <cell r="E151" t="str">
            <v>C</v>
          </cell>
        </row>
        <row r="152">
          <cell r="C152" t="str">
            <v>LD</v>
          </cell>
          <cell r="D152" t="str">
            <v>Chia Tai (Jilin) Co., Ltd.</v>
          </cell>
          <cell r="E152" t="str">
            <v>C</v>
          </cell>
        </row>
        <row r="153">
          <cell r="C153" t="str">
            <v>LE</v>
          </cell>
          <cell r="D153" t="str">
            <v xml:space="preserve">C.P. Aquaculture (India) Private Limited </v>
          </cell>
          <cell r="E153" t="str">
            <v>B</v>
          </cell>
        </row>
        <row r="154">
          <cell r="C154" t="str">
            <v>LF</v>
          </cell>
          <cell r="D154" t="str">
            <v>PT Centralpertiwi Brahari</v>
          </cell>
          <cell r="E154" t="str">
            <v>C</v>
          </cell>
        </row>
        <row r="155">
          <cell r="C155" t="str">
            <v>LG</v>
          </cell>
          <cell r="D155" t="str">
            <v>Trillion Brewery Co., Ltd.</v>
          </cell>
          <cell r="E155" t="str">
            <v>C</v>
          </cell>
        </row>
        <row r="156">
          <cell r="C156" t="str">
            <v>LI</v>
          </cell>
          <cell r="D156" t="str">
            <v xml:space="preserve">เอเชีย คอนสตรัคชั่น แมททีเรียล </v>
          </cell>
          <cell r="E156" t="str">
            <v>C</v>
          </cell>
        </row>
        <row r="157">
          <cell r="C157" t="str">
            <v>LJ</v>
          </cell>
          <cell r="D157" t="str">
            <v xml:space="preserve">ปราจีนบุรี ไฮ-การ์เด้น  </v>
          </cell>
          <cell r="E157" t="str">
            <v>C</v>
          </cell>
        </row>
        <row r="158">
          <cell r="C158" t="str">
            <v>LL</v>
          </cell>
          <cell r="D158" t="str">
            <v>กรุงเทพอินเตอร์เทเลเทค</v>
          </cell>
          <cell r="E158" t="str">
            <v>C</v>
          </cell>
        </row>
        <row r="159">
          <cell r="C159" t="str">
            <v>LO</v>
          </cell>
          <cell r="D159" t="str">
            <v xml:space="preserve">เอเชีย ฟรีวิลล์ </v>
          </cell>
          <cell r="E159" t="str">
            <v>C</v>
          </cell>
        </row>
        <row r="160">
          <cell r="C160" t="str">
            <v>LP</v>
          </cell>
          <cell r="D160" t="str">
            <v>C.P.INTERTRADE (KOREA) CO.,LTD.</v>
          </cell>
          <cell r="E160" t="str">
            <v>C</v>
          </cell>
        </row>
        <row r="161">
          <cell r="C161" t="str">
            <v>LR</v>
          </cell>
          <cell r="D161" t="str">
            <v>C.P.CAMBODIA CO.,LTD.</v>
          </cell>
          <cell r="E161" t="str">
            <v>C</v>
          </cell>
        </row>
        <row r="162">
          <cell r="C162" t="str">
            <v>LS</v>
          </cell>
          <cell r="D162" t="str">
            <v>มอลล์เอเซีย</v>
          </cell>
          <cell r="E162" t="str">
            <v>C</v>
          </cell>
        </row>
        <row r="163">
          <cell r="C163" t="str">
            <v>LT</v>
          </cell>
          <cell r="D163" t="str">
            <v>อาร์ท เทเลคอม เซอร์วิส</v>
          </cell>
          <cell r="E163" t="str">
            <v>C</v>
          </cell>
        </row>
        <row r="164">
          <cell r="C164" t="str">
            <v>LU</v>
          </cell>
          <cell r="D164" t="str">
            <v>ยูนีค เน็ตเวิร์ค</v>
          </cell>
          <cell r="E164" t="str">
            <v>C</v>
          </cell>
        </row>
        <row r="165">
          <cell r="C165" t="str">
            <v>LX</v>
          </cell>
          <cell r="D165" t="str">
            <v>ไวด์ บรอด คาสท์</v>
          </cell>
          <cell r="E165" t="str">
            <v>C</v>
          </cell>
        </row>
        <row r="166">
          <cell r="C166" t="str">
            <v>LY</v>
          </cell>
          <cell r="D166" t="str">
            <v>วีฟู๊ดผลิตภัณฑ์อาหาร</v>
          </cell>
          <cell r="E166" t="str">
            <v>A</v>
          </cell>
        </row>
        <row r="167">
          <cell r="C167" t="str">
            <v>LZ</v>
          </cell>
          <cell r="D167" t="str">
            <v xml:space="preserve">โภคภัณฑ์อะควอเท็ค </v>
          </cell>
          <cell r="E167" t="str">
            <v>A</v>
          </cell>
        </row>
        <row r="168">
          <cell r="C168" t="str">
            <v>MA</v>
          </cell>
          <cell r="D168" t="str">
            <v>C.P.BANGLADESH CO.,LTD.</v>
          </cell>
          <cell r="E168" t="str">
            <v>C</v>
          </cell>
        </row>
        <row r="169">
          <cell r="C169" t="str">
            <v>MB</v>
          </cell>
          <cell r="D169" t="str">
            <v>MYANMAR C.P.LIVESTOCK CO., LTD.</v>
          </cell>
          <cell r="E169" t="str">
            <v>C</v>
          </cell>
        </row>
        <row r="170">
          <cell r="C170" t="str">
            <v>MC</v>
          </cell>
          <cell r="D170" t="str">
            <v>CHAROEN POKPHAND VIETNAM CO.,LTD</v>
          </cell>
          <cell r="E170" t="str">
            <v>C</v>
          </cell>
        </row>
        <row r="171">
          <cell r="C171" t="str">
            <v>MD</v>
          </cell>
          <cell r="D171" t="str">
            <v>ADVANCE  PHARMA KIMYA SAN.CO., LTD.</v>
          </cell>
          <cell r="E171" t="str">
            <v>C</v>
          </cell>
        </row>
        <row r="172">
          <cell r="C172" t="str">
            <v>ME</v>
          </cell>
          <cell r="D172" t="str">
            <v>โกลบอล คิทเช่น</v>
          </cell>
          <cell r="E172" t="str">
            <v>C</v>
          </cell>
        </row>
        <row r="173">
          <cell r="C173" t="str">
            <v>MG</v>
          </cell>
          <cell r="D173" t="str">
            <v xml:space="preserve">ซี.พี.-มารูเบนิ โฮลดิ้ง </v>
          </cell>
          <cell r="E173" t="str">
            <v>C</v>
          </cell>
        </row>
        <row r="174">
          <cell r="C174" t="str">
            <v>MJ</v>
          </cell>
          <cell r="D174" t="str">
            <v xml:space="preserve">ฟรีวิลล์ โซลูชั่น </v>
          </cell>
          <cell r="E174" t="str">
            <v>C</v>
          </cell>
        </row>
        <row r="175">
          <cell r="C175" t="str">
            <v>MK</v>
          </cell>
          <cell r="D175" t="str">
            <v>พันธวณิช</v>
          </cell>
          <cell r="E175" t="str">
            <v>C</v>
          </cell>
        </row>
        <row r="176">
          <cell r="C176" t="str">
            <v>ML</v>
          </cell>
          <cell r="D176" t="str">
            <v>อินโฟเทควิชั่น</v>
          </cell>
          <cell r="E176" t="str">
            <v>C</v>
          </cell>
        </row>
        <row r="177">
          <cell r="C177" t="str">
            <v>MM</v>
          </cell>
          <cell r="D177" t="str">
            <v xml:space="preserve">เอ็น.ที.เค.เทคโนโลยี  </v>
          </cell>
          <cell r="E177" t="str">
            <v>C</v>
          </cell>
        </row>
        <row r="178">
          <cell r="C178" t="str">
            <v>MN</v>
          </cell>
          <cell r="D178" t="str">
            <v xml:space="preserve">Aqua Beauty, Inc.  </v>
          </cell>
          <cell r="E178" t="str">
            <v>A</v>
          </cell>
        </row>
        <row r="179">
          <cell r="C179" t="str">
            <v>MO</v>
          </cell>
          <cell r="D179" t="str">
            <v>ฟรีวิลล์ เอฟ เอ็กซ์</v>
          </cell>
          <cell r="E179" t="str">
            <v>C</v>
          </cell>
        </row>
        <row r="180">
          <cell r="C180" t="str">
            <v>MR</v>
          </cell>
          <cell r="D180" t="str">
            <v>รีเทล พร็อพเพอร์ตี้</v>
          </cell>
          <cell r="E180" t="str">
            <v>C</v>
          </cell>
        </row>
        <row r="181">
          <cell r="C181" t="str">
            <v>MX</v>
          </cell>
          <cell r="D181" t="str">
            <v>WORTH  ACCESS  TRADING   LIMITED</v>
          </cell>
          <cell r="E181" t="str">
            <v>C</v>
          </cell>
        </row>
        <row r="182">
          <cell r="C182" t="str">
            <v>MY</v>
          </cell>
          <cell r="D182" t="str">
            <v>C.P. Aquaculture (Beihai) Co., Ltd.</v>
          </cell>
          <cell r="E182" t="str">
            <v>A</v>
          </cell>
        </row>
        <row r="183">
          <cell r="C183" t="str">
            <v>NB</v>
          </cell>
          <cell r="D183" t="str">
            <v>CPF Europe S.A</v>
          </cell>
          <cell r="E183" t="str">
            <v>A</v>
          </cell>
        </row>
        <row r="184">
          <cell r="C184" t="str">
            <v>NC</v>
          </cell>
          <cell r="D184" t="str">
            <v>C.P. Food Products (Shanghai) Co., Ltd.</v>
          </cell>
          <cell r="E184" t="str">
            <v>A</v>
          </cell>
        </row>
        <row r="185">
          <cell r="C185" t="str">
            <v>NO</v>
          </cell>
          <cell r="D185" t="str">
            <v>สยามแลนด์ฟลายอิ้ง</v>
          </cell>
          <cell r="E185" t="str">
            <v>C</v>
          </cell>
        </row>
        <row r="186">
          <cell r="C186" t="str">
            <v>NP</v>
          </cell>
          <cell r="D186" t="str">
            <v xml:space="preserve">เทสโก้ สโตรส์ (ประเทศไทย) </v>
          </cell>
          <cell r="E186" t="str">
            <v>C</v>
          </cell>
        </row>
        <row r="187">
          <cell r="C187" t="str">
            <v>NQ</v>
          </cell>
          <cell r="D187" t="str">
            <v>CHESTER FOOD (SHAING HAI) CO.,LTD. (เริ่มเป็นบริษัทกลุ่ม C ตั้งแต่วันที่ 1/1/47)</v>
          </cell>
          <cell r="E187" t="str">
            <v>C</v>
          </cell>
        </row>
        <row r="188">
          <cell r="C188" t="str">
            <v>NR</v>
          </cell>
          <cell r="D188" t="str">
            <v>ซีพีเอฟ ไอทีเซ็นเตอร์</v>
          </cell>
          <cell r="E188" t="str">
            <v>A</v>
          </cell>
        </row>
        <row r="189">
          <cell r="C189" t="str">
            <v>NS</v>
          </cell>
          <cell r="D189" t="str">
            <v>ซีพีเอฟ เทรนนิ่งเซ็นเตอร์</v>
          </cell>
          <cell r="E189" t="str">
            <v>A</v>
          </cell>
        </row>
        <row r="190">
          <cell r="C190" t="str">
            <v>NU</v>
          </cell>
          <cell r="D190" t="str">
            <v xml:space="preserve">Fusion Foods Limited      </v>
          </cell>
          <cell r="E190" t="str">
            <v>A</v>
          </cell>
        </row>
        <row r="191">
          <cell r="C191" t="str">
            <v>NY</v>
          </cell>
          <cell r="D191" t="str">
            <v>EXCELTECH LIMITED  (เริ่มเป็นบริษัทกลุ่ม C ตั้งแต่วันที่ 1/1/47)</v>
          </cell>
          <cell r="E191" t="str">
            <v>C</v>
          </cell>
        </row>
        <row r="192">
          <cell r="C192" t="str">
            <v>NZ</v>
          </cell>
          <cell r="D192" t="str">
            <v xml:space="preserve">ยูนิเวอร์แซล ฟู้ด แอนด์ มาร์เก็ตติ้ง </v>
          </cell>
          <cell r="E192" t="str">
            <v>A</v>
          </cell>
        </row>
        <row r="193">
          <cell r="C193" t="str">
            <v>OA</v>
          </cell>
          <cell r="D193" t="str">
            <v>อินเตอร์เนชั่นแนล เพ็ท ฟู้ด</v>
          </cell>
          <cell r="E193" t="str">
            <v>A</v>
          </cell>
        </row>
        <row r="194">
          <cell r="C194" t="str">
            <v>OB</v>
          </cell>
          <cell r="D194" t="str">
            <v xml:space="preserve">Aqua - Agri Foods International, Inc. </v>
          </cell>
          <cell r="E194" t="str">
            <v>A</v>
          </cell>
        </row>
        <row r="195">
          <cell r="C195" t="str">
            <v>OC</v>
          </cell>
          <cell r="D195" t="str">
            <v xml:space="preserve">โกซอฟท์ (ประเทศไทย)  </v>
          </cell>
          <cell r="E195" t="str">
            <v>C</v>
          </cell>
        </row>
        <row r="196">
          <cell r="C196" t="str">
            <v>OE</v>
          </cell>
          <cell r="D196" t="str">
            <v>CHAROEN POKPHAND HOLDING (BVI) (เริ่มเป็นบริษัทกลุ่ม C ตั้งแต่วันที่ 1/1/47)</v>
          </cell>
          <cell r="E196" t="str">
            <v>C</v>
          </cell>
        </row>
        <row r="197">
          <cell r="C197" t="str">
            <v>OG</v>
          </cell>
          <cell r="D197" t="str">
            <v>อยุธยา อลิอันซ์ ซี.พี.ประกันชีวิต</v>
          </cell>
          <cell r="E197" t="str">
            <v>C</v>
          </cell>
        </row>
        <row r="198">
          <cell r="C198" t="str">
            <v>OH</v>
          </cell>
          <cell r="D198" t="str">
            <v xml:space="preserve">C.P. Aquaculture (Hainan) Co., Ltd. </v>
          </cell>
          <cell r="E198" t="str">
            <v>A</v>
          </cell>
        </row>
        <row r="199">
          <cell r="C199" t="str">
            <v>OJ</v>
          </cell>
          <cell r="D199" t="str">
            <v xml:space="preserve">ไดนามิค แมนเนจเม้นท์  </v>
          </cell>
          <cell r="E199" t="str">
            <v>C</v>
          </cell>
        </row>
        <row r="200">
          <cell r="C200" t="str">
            <v>OK</v>
          </cell>
          <cell r="D200" t="str">
            <v xml:space="preserve">เอ็ม เอ เอ็ม ฮาร์ท </v>
          </cell>
          <cell r="E200" t="str">
            <v>C</v>
          </cell>
        </row>
        <row r="201">
          <cell r="C201" t="str">
            <v>OL</v>
          </cell>
          <cell r="D201" t="str">
            <v>CPF Tokyo Company Limited  (เริ่มเป็นบริษัทย่อย เดือน ม.ค. 47)</v>
          </cell>
          <cell r="E201" t="str">
            <v>A</v>
          </cell>
        </row>
        <row r="202">
          <cell r="C202" t="str">
            <v>OM</v>
          </cell>
          <cell r="D202" t="str">
            <v>รอส บรีดเดอร์ สยาม</v>
          </cell>
          <cell r="E202" t="str">
            <v>B</v>
          </cell>
        </row>
        <row r="203">
          <cell r="C203" t="str">
            <v>OQ</v>
          </cell>
          <cell r="D203" t="str">
            <v xml:space="preserve">CHAROEN POKPHAND INTERTRADE SINGAPORE (PTE) LTD. </v>
          </cell>
          <cell r="E203" t="str">
            <v>C</v>
          </cell>
        </row>
        <row r="204">
          <cell r="C204" t="str">
            <v>OR</v>
          </cell>
          <cell r="D204" t="str">
            <v>CHAROEN POKPHAND INTERTRADE SOUTH AFRICA (PTY) LTD.</v>
          </cell>
          <cell r="E204" t="str">
            <v>C</v>
          </cell>
        </row>
        <row r="205">
          <cell r="C205" t="str">
            <v>OS</v>
          </cell>
          <cell r="D205" t="str">
            <v>C.P. Standart Gida Sanayi Ve Ticaret Anonim Sirketi (เริ่มเป็นบริษัทย่อย เดือน ก.พ. 47)</v>
          </cell>
          <cell r="E205" t="str">
            <v>A</v>
          </cell>
        </row>
        <row r="206">
          <cell r="C206" t="str">
            <v>OU</v>
          </cell>
          <cell r="D206" t="str">
            <v>เอเชีย มัลติมีเดีย</v>
          </cell>
          <cell r="E206" t="str">
            <v>C</v>
          </cell>
        </row>
        <row r="207">
          <cell r="C207" t="str">
            <v>OV</v>
          </cell>
          <cell r="D207" t="str">
            <v>ยูไนเต็ด บรอดคาสติ้ง คอร์ปอเรชั่น</v>
          </cell>
          <cell r="E207" t="str">
            <v>C</v>
          </cell>
        </row>
        <row r="208">
          <cell r="C208" t="str">
            <v>OW</v>
          </cell>
          <cell r="D208" t="str">
            <v>แซทเทลไลท เซอร์วิส  (เริ่มตั้งแต่ 1 มิ.ย. 47)</v>
          </cell>
          <cell r="E208" t="str">
            <v>C</v>
          </cell>
        </row>
        <row r="209">
          <cell r="C209" t="str">
            <v>OX</v>
          </cell>
          <cell r="D209" t="str">
            <v>เรนโบว์ มีเดีย  (เริ่มตั้งแต่ 1 มิ.ย. 47)</v>
          </cell>
          <cell r="E209" t="str">
            <v>C</v>
          </cell>
        </row>
        <row r="210">
          <cell r="C210" t="str">
            <v>OY</v>
          </cell>
          <cell r="D210" t="str">
            <v>ไอบีซี ซิมโฟนี  (เริ่มตั้งแต่ 1 มิ.ย. 47)</v>
          </cell>
          <cell r="E210" t="str">
            <v>C</v>
          </cell>
        </row>
        <row r="211">
          <cell r="C211" t="str">
            <v>OZ</v>
          </cell>
          <cell r="D211" t="str">
            <v>คลิกทีวี  (เริ่มตั้งแต่ 1 มิ.ย. 47)</v>
          </cell>
          <cell r="E211" t="str">
            <v>C</v>
          </cell>
        </row>
        <row r="212">
          <cell r="C212" t="str">
            <v>PA</v>
          </cell>
          <cell r="D212" t="str">
            <v>Shanghai Kinghill Co.,Ltd.  (เริ่มตั้งแต่ 1 มิ.ย. 47)</v>
          </cell>
          <cell r="E212" t="str">
            <v>C</v>
          </cell>
        </row>
        <row r="213">
          <cell r="C213" t="str">
            <v>XI</v>
          </cell>
          <cell r="D213" t="str">
            <v>C.P.Vietnam Livestock Co., Ltd.</v>
          </cell>
          <cell r="E213" t="str">
            <v>B</v>
          </cell>
        </row>
        <row r="214">
          <cell r="C214" t="str">
            <v>XJ</v>
          </cell>
          <cell r="D214" t="str">
            <v>CPF Investment Limited</v>
          </cell>
          <cell r="E214" t="str">
            <v>A</v>
          </cell>
        </row>
        <row r="215">
          <cell r="C215" t="str">
            <v>XK</v>
          </cell>
          <cell r="D215" t="str">
            <v>BKP Holdings Limited</v>
          </cell>
          <cell r="E215" t="str">
            <v>A</v>
          </cell>
        </row>
        <row r="216">
          <cell r="C216" t="str">
            <v>XR</v>
          </cell>
          <cell r="D216" t="str">
            <v xml:space="preserve">ฟาร์มพิจิตรไทยปศุสัตว์  </v>
          </cell>
          <cell r="E216" t="str">
            <v>C</v>
          </cell>
        </row>
        <row r="217">
          <cell r="C217" t="str">
            <v>Xข</v>
          </cell>
          <cell r="D217" t="str">
            <v>CHIA TAI CONSUMER PRODUCTS PTE.LTD.</v>
          </cell>
          <cell r="E217" t="str">
            <v>C</v>
          </cell>
        </row>
        <row r="218">
          <cell r="C218" t="str">
            <v>Xค</v>
          </cell>
          <cell r="D218" t="str">
            <v>CHIA TAI FEEDMILL PTE.LTD.</v>
          </cell>
          <cell r="E218" t="str">
            <v>C</v>
          </cell>
        </row>
        <row r="219">
          <cell r="C219" t="str">
            <v>Xง</v>
          </cell>
          <cell r="D219" t="str">
            <v xml:space="preserve">ดี.เอส.แมเนชเม้นท์ </v>
          </cell>
          <cell r="E219" t="str">
            <v>C</v>
          </cell>
        </row>
        <row r="220">
          <cell r="C220" t="str">
            <v>Xจ</v>
          </cell>
          <cell r="D220" t="str">
            <v>ที.เอ.ออเร้นจ์</v>
          </cell>
          <cell r="E220" t="str">
            <v>C</v>
          </cell>
        </row>
        <row r="221">
          <cell r="C221" t="str">
            <v>Xฉ</v>
          </cell>
          <cell r="D221" t="str">
            <v>CHIA TAI FEEDMILL CO., LTD</v>
          </cell>
          <cell r="E221" t="str">
            <v>C</v>
          </cell>
        </row>
        <row r="222">
          <cell r="C222" t="str">
            <v>Xช</v>
          </cell>
          <cell r="D222" t="str">
            <v>LOTUS DISTRIBUTION INVESTMENT LIMITED</v>
          </cell>
          <cell r="E222" t="str">
            <v>C</v>
          </cell>
        </row>
        <row r="223">
          <cell r="C223" t="str">
            <v>Xซ</v>
          </cell>
          <cell r="D223" t="str">
            <v>PAKEMAN COMPANY INC.</v>
          </cell>
          <cell r="E223" t="str">
            <v>C</v>
          </cell>
        </row>
        <row r="224">
          <cell r="C224" t="str">
            <v>Xฌ</v>
          </cell>
          <cell r="D224" t="str">
            <v>SHANGHAI C.P. FRIENDSHIP ENTERPRISE DEVELOPMENT CO.,LTD.</v>
          </cell>
          <cell r="E224" t="str">
            <v>C</v>
          </cell>
        </row>
        <row r="225">
          <cell r="C225" t="str">
            <v>Xญ</v>
          </cell>
          <cell r="D225" t="str">
            <v>STANDARD INVESTMENT PTE.LTD.</v>
          </cell>
          <cell r="E225" t="str">
            <v>C</v>
          </cell>
        </row>
        <row r="226">
          <cell r="C226" t="str">
            <v>Xฎ</v>
          </cell>
          <cell r="D226" t="str">
            <v>TM INTERNATIONAL BANK.</v>
          </cell>
          <cell r="E226" t="str">
            <v>C</v>
          </cell>
        </row>
        <row r="227">
          <cell r="C227" t="str">
            <v>Xฏ</v>
          </cell>
          <cell r="D227" t="str">
            <v>VINASIAM BANK</v>
          </cell>
          <cell r="E227" t="str">
            <v>C</v>
          </cell>
        </row>
        <row r="228">
          <cell r="C228" t="str">
            <v>Xฐ</v>
          </cell>
          <cell r="D228" t="str">
            <v>WEI POA  CO., LTD</v>
          </cell>
          <cell r="E228" t="str">
            <v>C</v>
          </cell>
        </row>
        <row r="229">
          <cell r="C229" t="str">
            <v>Xฑ</v>
          </cell>
          <cell r="D229" t="str">
            <v>GOOD SUPPORT TRADING CO.,LTD.</v>
          </cell>
          <cell r="E229" t="str">
            <v>C</v>
          </cell>
        </row>
        <row r="230">
          <cell r="C230" t="str">
            <v>Xฒ</v>
          </cell>
          <cell r="D230" t="str">
            <v>CT SINO INVESTMENT HOLDING CO.,LTD.</v>
          </cell>
          <cell r="E230" t="str">
            <v>C</v>
          </cell>
        </row>
        <row r="231">
          <cell r="C231" t="str">
            <v>Xณ</v>
          </cell>
          <cell r="D231" t="str">
            <v xml:space="preserve">ซี.พี.-โค้ว คอร์ปอเรชั่น </v>
          </cell>
          <cell r="E231" t="str">
            <v>C</v>
          </cell>
        </row>
        <row r="232">
          <cell r="C232" t="str">
            <v>Xด</v>
          </cell>
          <cell r="D232" t="str">
            <v>CHAROEN POKPHAND JAYA FARM(M) SDN.BHD.</v>
          </cell>
          <cell r="E232" t="str">
            <v>C</v>
          </cell>
        </row>
        <row r="233">
          <cell r="C233" t="str">
            <v>Xต</v>
          </cell>
          <cell r="D233" t="str">
            <v>LINGGI POULTRY FARM SDN.BHD.</v>
          </cell>
          <cell r="E233" t="str">
            <v>C</v>
          </cell>
        </row>
        <row r="234">
          <cell r="C234" t="str">
            <v>Xถ</v>
          </cell>
          <cell r="D234" t="str">
            <v>TECK HUAT FARMING SDN.BHD.</v>
          </cell>
          <cell r="E234" t="str">
            <v>C</v>
          </cell>
        </row>
        <row r="235">
          <cell r="C235" t="str">
            <v>Xท</v>
          </cell>
          <cell r="D235" t="str">
            <v>CHAROEN POKPHAND FEEDMILLS (M)  SDN.BHD.</v>
          </cell>
          <cell r="E235" t="str">
            <v>C</v>
          </cell>
        </row>
        <row r="236">
          <cell r="C236" t="str">
            <v>Xธ</v>
          </cell>
          <cell r="D236" t="str">
            <v>AVIAN FARM (TAMPIN) SDN.BHD.</v>
          </cell>
          <cell r="E236" t="str">
            <v>C</v>
          </cell>
        </row>
        <row r="237">
          <cell r="C237" t="str">
            <v>Xน</v>
          </cell>
          <cell r="D237" t="str">
            <v xml:space="preserve">ยู.ซี.พี.โฮลดิ้ง </v>
          </cell>
          <cell r="E237" t="str">
            <v>C</v>
          </cell>
        </row>
        <row r="238">
          <cell r="C238" t="str">
            <v>Xบ</v>
          </cell>
          <cell r="D238" t="str">
            <v>AVIAN FARM (MALAYSIA) SDN.BHD.</v>
          </cell>
          <cell r="E238" t="str">
            <v>C</v>
          </cell>
        </row>
        <row r="239">
          <cell r="C239" t="str">
            <v>Xป</v>
          </cell>
          <cell r="D239" t="str">
            <v>PT PERTANIAN PERTIWI</v>
          </cell>
          <cell r="E239" t="str">
            <v>C</v>
          </cell>
        </row>
        <row r="240">
          <cell r="C240" t="str">
            <v>Xผ</v>
          </cell>
          <cell r="D240" t="str">
            <v>PT CHAROEN POKPHAND JAYA FARM</v>
          </cell>
          <cell r="E240" t="str">
            <v>C</v>
          </cell>
        </row>
        <row r="241">
          <cell r="C241" t="str">
            <v>Xฝ</v>
          </cell>
          <cell r="D241" t="str">
            <v>PT CENTRAL PROTEINAPRIMA</v>
          </cell>
          <cell r="E241" t="str">
            <v>C</v>
          </cell>
        </row>
        <row r="242">
          <cell r="C242" t="str">
            <v>Xพ</v>
          </cell>
          <cell r="D242" t="str">
            <v>PT CENTRAL AGROMINA</v>
          </cell>
          <cell r="E242" t="str">
            <v>C</v>
          </cell>
        </row>
        <row r="243">
          <cell r="C243" t="str">
            <v>Xฟ</v>
          </cell>
          <cell r="D243" t="str">
            <v>PT CIPTA KHATULISTIWA MANDIRI FARM</v>
          </cell>
          <cell r="E243" t="str">
            <v>C</v>
          </cell>
        </row>
        <row r="244">
          <cell r="C244" t="str">
            <v>Xภ</v>
          </cell>
          <cell r="D244" t="str">
            <v>PT VISTA AGUNG KENCANA</v>
          </cell>
          <cell r="E244" t="str">
            <v>C</v>
          </cell>
        </row>
        <row r="245">
          <cell r="C245" t="str">
            <v>Xม</v>
          </cell>
          <cell r="D245" t="str">
            <v>PT SATWA UTAMA RAYA</v>
          </cell>
          <cell r="E245" t="str">
            <v>C</v>
          </cell>
        </row>
        <row r="246">
          <cell r="C246" t="str">
            <v>Xย</v>
          </cell>
          <cell r="D246" t="str">
            <v>PT ISTANA SATWA BORNEO</v>
          </cell>
          <cell r="E246" t="str">
            <v>C</v>
          </cell>
        </row>
        <row r="247">
          <cell r="C247" t="str">
            <v>Xร</v>
          </cell>
          <cell r="D247" t="str">
            <v>C.P.BELGIUM S.A.</v>
          </cell>
          <cell r="E247" t="str">
            <v>C</v>
          </cell>
        </row>
        <row r="248">
          <cell r="C248" t="str">
            <v>Xล</v>
          </cell>
          <cell r="D248" t="str">
            <v>PT CENTRAL PANGAN PERTIWI</v>
          </cell>
          <cell r="E248" t="str">
            <v>C</v>
          </cell>
        </row>
        <row r="249">
          <cell r="C249" t="str">
            <v>Xว</v>
          </cell>
          <cell r="D249" t="str">
            <v>CHAROEN POKPHAND HOLDING CO.,LTD. (CAYMAN ISLAND)</v>
          </cell>
          <cell r="E249" t="str">
            <v>C</v>
          </cell>
        </row>
        <row r="250">
          <cell r="C250" t="str">
            <v>Xษ</v>
          </cell>
          <cell r="D250" t="str">
            <v>Charoen Pokphand Enterprise(Taiwan) Co.,Ltd.</v>
          </cell>
          <cell r="E250" t="str">
            <v>C</v>
          </cell>
        </row>
        <row r="251">
          <cell r="C251" t="str">
            <v>Xส</v>
          </cell>
          <cell r="D251" t="str">
            <v>C.P.POKPHAND CO.,LTD</v>
          </cell>
          <cell r="E251" t="str">
            <v>C</v>
          </cell>
        </row>
        <row r="252">
          <cell r="C252" t="str">
            <v>zzz</v>
          </cell>
          <cell r="D252" t="str">
            <v>รวม</v>
          </cell>
          <cell r="E252" t="str">
            <v>อื่น ๆ</v>
          </cell>
        </row>
      </sheetData>
      <sheetData sheetId="7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****00"/>
      <sheetName val="****01"/>
      <sheetName val="Adjust"/>
      <sheetName val="PL"/>
      <sheetName val="PL (2)"/>
      <sheetName val="PL=ชุดสุดท้าย"/>
      <sheetName val="BS=ชุดสุดท้าย"/>
      <sheetName val="BS"/>
      <sheetName val="BS (2)"/>
      <sheetName val="ร่วม_TOTAL"/>
      <sheetName val="ร่วม"/>
      <sheetName val="CP(USA)"/>
      <sheetName val="translate"/>
      <sheetName val="TRANS"/>
      <sheetName val="CPF_Eqty"/>
      <sheetName val="CPF_Eqty (2)"/>
      <sheetName val="Adj_Eqty"/>
      <sheetName val="FX"/>
      <sheetName val="other"/>
      <sheetName val="____00"/>
      <sheetName val="____01"/>
      <sheetName val="PL_(2)"/>
      <sheetName val="BS_(2)"/>
      <sheetName val="CPF_Eqty_(2)"/>
      <sheetName val="Defer_ร่วม"/>
      <sheetName val="ตาราง"/>
      <sheetName val="???"/>
      <sheetName val=" ????"/>
      <sheetName val="RATE"/>
      <sheetName val="___"/>
      <sheetName val=" ____"/>
      <sheetName val="CPF_Q1"/>
      <sheetName val="AGRO-DATA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 refreshError="1"/>
      <sheetData sheetId="7"/>
      <sheetData sheetId="8"/>
      <sheetData sheetId="9" refreshError="1"/>
      <sheetData sheetId="10"/>
      <sheetData sheetId="11" refreshError="1"/>
      <sheetData sheetId="12" refreshError="1"/>
      <sheetData sheetId="13" refreshError="1"/>
      <sheetData sheetId="14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sh"/>
      <sheetName val="Minimum Cash"/>
      <sheetName val="LIST"/>
    </sheetNames>
    <sheetDataSet>
      <sheetData sheetId="0" refreshError="1"/>
      <sheetData sheetId="1" refreshError="1"/>
      <sheetData sheetId="2">
        <row r="3">
          <cell r="D3" t="str">
            <v>THB</v>
          </cell>
          <cell r="K3" t="str">
            <v>Agriculture (CPG)</v>
          </cell>
        </row>
        <row r="4">
          <cell r="D4" t="str">
            <v>USD</v>
          </cell>
          <cell r="K4" t="str">
            <v>Agriculture (CPP)</v>
          </cell>
        </row>
        <row r="5">
          <cell r="D5" t="str">
            <v>BDT</v>
          </cell>
          <cell r="K5" t="str">
            <v>Industrial (CPP)</v>
          </cell>
        </row>
        <row r="6">
          <cell r="D6" t="str">
            <v>CHF</v>
          </cell>
          <cell r="K6" t="str">
            <v>Agro-Industry and Food (CPF)</v>
          </cell>
        </row>
        <row r="7">
          <cell r="D7" t="str">
            <v>CNY</v>
          </cell>
          <cell r="K7" t="str">
            <v>Domestic Pet Food</v>
          </cell>
        </row>
        <row r="8">
          <cell r="D8" t="str">
            <v>DKK</v>
          </cell>
          <cell r="K8" t="str">
            <v>Overseas Pet Food</v>
          </cell>
        </row>
        <row r="9">
          <cell r="D9" t="str">
            <v>EUR</v>
          </cell>
          <cell r="K9" t="str">
            <v>Pharmaceutical</v>
          </cell>
        </row>
        <row r="10">
          <cell r="D10" t="str">
            <v>GBP</v>
          </cell>
          <cell r="K10" t="str">
            <v>Agriculture Equipment (KSP)</v>
          </cell>
        </row>
        <row r="11">
          <cell r="D11" t="str">
            <v>HKD</v>
          </cell>
          <cell r="K11" t="str">
            <v>Domestic Crop Integration</v>
          </cell>
        </row>
        <row r="12">
          <cell r="D12" t="str">
            <v>INR</v>
          </cell>
          <cell r="K12" t="str">
            <v>Overseas Crop Integration</v>
          </cell>
        </row>
        <row r="13">
          <cell r="D13" t="str">
            <v>JPY</v>
          </cell>
          <cell r="K13" t="str">
            <v>Other Business (CPG)</v>
          </cell>
        </row>
        <row r="14">
          <cell r="D14" t="str">
            <v>KHR</v>
          </cell>
          <cell r="K14" t="str">
            <v>Automotive</v>
          </cell>
        </row>
        <row r="15">
          <cell r="D15" t="str">
            <v>LAK</v>
          </cell>
          <cell r="K15" t="str">
            <v>Real Estate/Holding</v>
          </cell>
        </row>
        <row r="16">
          <cell r="D16" t="str">
            <v>MMK</v>
          </cell>
          <cell r="K16" t="str">
            <v>Telecommunication (TRUE)</v>
          </cell>
        </row>
        <row r="17">
          <cell r="D17" t="str">
            <v>MYR</v>
          </cell>
          <cell r="K17" t="str">
            <v>Thana Telecom (TRUES)</v>
          </cell>
        </row>
        <row r="18">
          <cell r="D18" t="str">
            <v>PHP</v>
          </cell>
          <cell r="K18" t="str">
            <v>Freewill</v>
          </cell>
        </row>
        <row r="19">
          <cell r="D19" t="str">
            <v>RUB</v>
          </cell>
          <cell r="K19" t="str">
            <v>Domestic Retail (CPALL)</v>
          </cell>
        </row>
        <row r="20">
          <cell r="D20" t="str">
            <v>TRY</v>
          </cell>
          <cell r="K20" t="str">
            <v>Domestic Retail (MAKRO)</v>
          </cell>
        </row>
        <row r="21">
          <cell r="D21" t="str">
            <v>TWD</v>
          </cell>
          <cell r="K21" t="str">
            <v>Overseas Retail (CP Lotus)</v>
          </cell>
        </row>
        <row r="22">
          <cell r="D22" t="str">
            <v>TZS</v>
          </cell>
          <cell r="K22" t="str">
            <v>International Trading (CPTG)</v>
          </cell>
        </row>
        <row r="23">
          <cell r="D23" t="str">
            <v>VND</v>
          </cell>
          <cell r="K23" t="str">
            <v>Plastics (CPPC)</v>
          </cell>
        </row>
        <row r="24">
          <cell r="D24" t="str">
            <v>NOK</v>
          </cell>
          <cell r="K24" t="str">
            <v>Property Development (CP Land)</v>
          </cell>
        </row>
        <row r="25">
          <cell r="D25" t="str">
            <v>KSH</v>
          </cell>
          <cell r="K25" t="str">
            <v>Allianz CP Insurance</v>
          </cell>
        </row>
        <row r="26">
          <cell r="D26" t="str">
            <v>SEK</v>
          </cell>
        </row>
        <row r="27">
          <cell r="D27" t="str">
            <v>AUD</v>
          </cell>
        </row>
        <row r="28">
          <cell r="D28">
            <v>0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6780000"/>
      <sheetName val="CPF_Eqty"/>
    </sheetNames>
    <sheetDataSet>
      <sheetData sheetId="0">
        <row r="2">
          <cell r="C2" t="str">
            <v>100000382</v>
          </cell>
          <cell r="D2" t="str">
            <v>1125</v>
          </cell>
        </row>
        <row r="3">
          <cell r="C3" t="str">
            <v>100000184</v>
          </cell>
          <cell r="D3" t="str">
            <v>1125</v>
          </cell>
        </row>
        <row r="4">
          <cell r="C4" t="str">
            <v>100000936</v>
          </cell>
          <cell r="D4" t="str">
            <v>1125</v>
          </cell>
        </row>
        <row r="5">
          <cell r="C5" t="str">
            <v>7100000706</v>
          </cell>
          <cell r="D5" t="str">
            <v>1125</v>
          </cell>
        </row>
        <row r="6">
          <cell r="C6" t="str">
            <v>7100016292</v>
          </cell>
          <cell r="D6" t="str">
            <v>1125</v>
          </cell>
        </row>
        <row r="7">
          <cell r="C7" t="str">
            <v>100001304</v>
          </cell>
          <cell r="D7" t="str">
            <v>1125</v>
          </cell>
        </row>
        <row r="8">
          <cell r="C8" t="str">
            <v>100001305</v>
          </cell>
          <cell r="D8" t="str">
            <v>1125</v>
          </cell>
        </row>
        <row r="9">
          <cell r="C9" t="str">
            <v>100001305</v>
          </cell>
          <cell r="D9" t="str">
            <v>1125</v>
          </cell>
        </row>
        <row r="10">
          <cell r="C10" t="str">
            <v>7420004800</v>
          </cell>
          <cell r="D10" t="str">
            <v>1125</v>
          </cell>
        </row>
        <row r="11">
          <cell r="C11" t="str">
            <v>7100007575</v>
          </cell>
          <cell r="D11" t="str">
            <v>1125</v>
          </cell>
        </row>
        <row r="12">
          <cell r="C12" t="str">
            <v>7100007576</v>
          </cell>
          <cell r="D12" t="str">
            <v>1125</v>
          </cell>
        </row>
        <row r="13">
          <cell r="C13" t="str">
            <v>7100008437</v>
          </cell>
          <cell r="D13" t="str">
            <v>1125</v>
          </cell>
        </row>
        <row r="14">
          <cell r="C14" t="str">
            <v>7100008505</v>
          </cell>
          <cell r="D14" t="str">
            <v>1125</v>
          </cell>
        </row>
        <row r="15">
          <cell r="C15" t="str">
            <v>7100013939</v>
          </cell>
          <cell r="D15" t="str">
            <v>1125</v>
          </cell>
        </row>
        <row r="16">
          <cell r="C16" t="str">
            <v>7100017836</v>
          </cell>
          <cell r="D16" t="str">
            <v>1125</v>
          </cell>
        </row>
        <row r="17">
          <cell r="C17" t="str">
            <v>7100018226</v>
          </cell>
          <cell r="D17" t="str">
            <v>1125</v>
          </cell>
        </row>
        <row r="18">
          <cell r="C18" t="str">
            <v>100000116</v>
          </cell>
          <cell r="D18" t="str">
            <v>1209</v>
          </cell>
        </row>
        <row r="19">
          <cell r="C19" t="str">
            <v>100001003</v>
          </cell>
          <cell r="D19" t="str">
            <v>1209</v>
          </cell>
        </row>
        <row r="20">
          <cell r="C20" t="str">
            <v>100001007</v>
          </cell>
          <cell r="D20" t="str">
            <v>1209</v>
          </cell>
        </row>
        <row r="21">
          <cell r="C21" t="str">
            <v>7100013934</v>
          </cell>
          <cell r="D21" t="str">
            <v>1209</v>
          </cell>
        </row>
        <row r="22">
          <cell r="C22" t="str">
            <v>7100013935</v>
          </cell>
          <cell r="D22" t="str">
            <v>1209</v>
          </cell>
        </row>
        <row r="23">
          <cell r="C23" t="str">
            <v>100000365</v>
          </cell>
          <cell r="D23" t="str">
            <v>1209</v>
          </cell>
        </row>
        <row r="24">
          <cell r="C24" t="str">
            <v>100000597</v>
          </cell>
          <cell r="D24" t="str">
            <v>1209</v>
          </cell>
        </row>
        <row r="25">
          <cell r="C25" t="str">
            <v>100000601</v>
          </cell>
          <cell r="D25" t="str">
            <v>1209</v>
          </cell>
        </row>
        <row r="26">
          <cell r="C26" t="str">
            <v>100000602</v>
          </cell>
          <cell r="D26" t="str">
            <v>1209</v>
          </cell>
        </row>
        <row r="27">
          <cell r="C27" t="str">
            <v>100000697</v>
          </cell>
          <cell r="D27" t="str">
            <v>1209</v>
          </cell>
        </row>
        <row r="28">
          <cell r="C28" t="str">
            <v>100000697</v>
          </cell>
          <cell r="D28" t="str">
            <v>1209</v>
          </cell>
        </row>
        <row r="29">
          <cell r="C29" t="str">
            <v>7100017914</v>
          </cell>
          <cell r="D29" t="str">
            <v>1125</v>
          </cell>
        </row>
      </sheetData>
      <sheetData sheetId="1" refreshError="1"/>
      <sheetData sheetId="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V.151"/>
      <sheetName val="JV_151"/>
      <sheetName val="資產"/>
      <sheetName val="9"/>
      <sheetName val="Menu"/>
      <sheetName val="Sheet1"/>
      <sheetName val="sum_m"/>
      <sheetName val="LYSUM"/>
      <sheetName val="table"/>
    </sheetNames>
    <sheetDataSet>
      <sheetData sheetId="0"/>
      <sheetData sheetId="1"/>
      <sheetData sheetId="2"/>
      <sheetData sheetId="3" refreshError="1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???"/>
      <sheetName val=" ????"/>
      <sheetName val="??????????????"/>
      <sheetName val="___"/>
      <sheetName val=" ____"/>
      <sheetName val="______________"/>
      <sheetName val="JV.151"/>
      <sheetName val="負債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汇总"/>
      <sheetName val="汇总公式(明细)"/>
      <sheetName val="1(分品种)"/>
      <sheetName val="宋报平均"/>
      <sheetName val="王报平均 "/>
      <sheetName val="1_分品种_"/>
      <sheetName val="月宋0008"/>
      <sheetName val="粒料"/>
      <sheetName val="___"/>
      <sheetName val=" ____"/>
      <sheetName val=" ????"/>
      <sheetName val="???"/>
      <sheetName val="3"/>
      <sheetName val="JV.151"/>
      <sheetName val="#REF"/>
      <sheetName val="LYSUM"/>
      <sheetName val="Main"/>
      <sheetName val="财务部人员简介"/>
      <sheetName val="BS DATA"/>
      <sheetName val="HK Report"/>
      <sheetName val="外销输入"/>
      <sheetName val="内销输入"/>
      <sheetName val="run"/>
      <sheetName val="IS-data"/>
      <sheetName val="#REF!"/>
      <sheetName val="人员基本资料"/>
      <sheetName val="Sheet7"/>
      <sheetName val="财务人员流动情况汇总"/>
      <sheetName val="AGRO-DATA"/>
      <sheetName val="Sheet10"/>
      <sheetName val="Sheet19"/>
      <sheetName val="Sheet2"/>
      <sheetName val="Sheet16"/>
      <sheetName val="Sheet6"/>
      <sheetName val="Sheet5"/>
      <sheetName val="Sheet11"/>
      <sheetName val="Sheet12"/>
      <sheetName val="S1"/>
      <sheetName val="External"/>
      <sheetName val="Internal"/>
      <sheetName val="total"/>
      <sheetName val="1"/>
      <sheetName val="2"/>
      <sheetName val="4"/>
      <sheetName val="int"/>
      <sheetName val="Sheet1"/>
      <sheetName val="Sheet3"/>
      <sheetName val="系统设置1"/>
      <sheetName val="4.4dis"/>
      <sheetName val="4.3salp"/>
      <sheetName val="冻调汇总"/>
      <sheetName val="种猪销售"/>
      <sheetName val="負債"/>
      <sheetName val="CODE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_m"/>
      <sheetName val="BSUM_FBX"/>
      <sheetName val="RATE"/>
      <sheetName val="ลูกหนี้(เก่า)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เรียงปี-rks"/>
      <sheetName val="rks-46"/>
      <sheetName val="Sheet1"/>
      <sheetName val="งบดุล"/>
      <sheetName val="งบดุล (2)"/>
      <sheetName val="AJM"/>
    </sheetNames>
    <definedNames>
      <definedName name="Macro001"/>
      <definedName name="Macro002"/>
      <definedName name="Macro003"/>
      <definedName name="Macro004"/>
      <definedName name="Macro005"/>
      <definedName name="MacroS01"/>
      <definedName name="MacroUP"/>
      <definedName name="MacroUP01"/>
    </defined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6730200"/>
      <sheetName val="อบรม"/>
      <sheetName val="การกุศล"/>
      <sheetName val="FS8.1F"/>
      <sheetName val="2549"/>
      <sheetName val="BPF_2549"/>
      <sheetName val="FS14 ภาษีเงินได้ "/>
      <sheetName val="FS15 ภาษีเงินได้รอตัดบัญชี"/>
      <sheetName val="ADJ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****00"/>
      <sheetName val="****01"/>
      <sheetName val="Adjust"/>
      <sheetName val="PL"/>
      <sheetName val="PL (2)"/>
      <sheetName val="BS"/>
      <sheetName val="BS (2)"/>
      <sheetName val="ร่วม_TOTAL"/>
      <sheetName val="ร่วม"/>
      <sheetName val="translate"/>
      <sheetName val="TRANS"/>
      <sheetName val="CPF_Eqty"/>
      <sheetName val="CPF_Eqty (2)"/>
      <sheetName val="Adj_Eqty"/>
      <sheetName val="FX"/>
      <sheetName val="other"/>
      <sheetName val="PL=ชุดสุดท้าย"/>
      <sheetName val="BS=ชุดสุดท้าย"/>
      <sheetName val="other (2)"/>
      <sheetName val="ตาราง"/>
      <sheetName val="sum_m"/>
      <sheetName val="CPF_Q1"/>
      <sheetName val="PM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ลูกหนี้(เก่า)"/>
      <sheetName val="******"/>
      <sheetName val="เจ้าหนี้(เก่า)"/>
      <sheetName val="???????(????)"/>
      <sheetName val="______"/>
      <sheetName val="_______(____)"/>
      <sheetName val="Input Data-Actual"/>
      <sheetName val="首页"/>
      <sheetName val="6730200"/>
      <sheetName val="data"/>
      <sheetName val="yum"/>
      <sheetName val="คสส-รถยนต์"/>
      <sheetName val="1(分品种)"/>
      <sheetName val="AR-AP"/>
      <sheetName val="B.0"/>
    </sheetNames>
    <sheetDataSet>
      <sheetData sheetId="0"/>
      <sheetData sheetId="1"/>
      <sheetData sheetId="2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สุทธิภาษี"/>
      <sheetName val="ค่าเผื่อ"/>
      <sheetName val="ภาษี"/>
      <sheetName val="อื่น"/>
      <sheetName val="?????????"/>
      <sheetName val="_________"/>
      <sheetName val="1(分品种)"/>
      <sheetName val="ลูกหนี้(เก่า)"/>
      <sheetName val="FS 15"/>
      <sheetName val="RATE"/>
      <sheetName val="FS14.1"/>
      <sheetName val="ต้นทุนหมู"/>
    </sheetNames>
    <sheetDataSet>
      <sheetData sheetId="0" refreshError="1">
        <row r="6">
          <cell r="E6">
            <v>0</v>
          </cell>
        </row>
        <row r="8">
          <cell r="E8">
            <v>0</v>
          </cell>
        </row>
        <row r="9">
          <cell r="E9">
            <v>0</v>
          </cell>
        </row>
        <row r="10">
          <cell r="E10">
            <v>0</v>
          </cell>
        </row>
        <row r="11"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</row>
        <row r="13">
          <cell r="E13">
            <v>0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E19">
            <v>0</v>
          </cell>
        </row>
        <row r="20"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E21">
            <v>0</v>
          </cell>
        </row>
        <row r="22"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E23">
            <v>0</v>
          </cell>
        </row>
        <row r="24"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0</v>
          </cell>
        </row>
        <row r="28">
          <cell r="E28">
            <v>0</v>
          </cell>
        </row>
        <row r="29">
          <cell r="E29">
            <v>0</v>
          </cell>
        </row>
        <row r="30">
          <cell r="E30">
            <v>0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R34">
            <v>0</v>
          </cell>
        </row>
        <row r="35">
          <cell r="E35">
            <v>0</v>
          </cell>
        </row>
        <row r="36">
          <cell r="E36">
            <v>0</v>
          </cell>
          <cell r="F36">
            <v>0</v>
          </cell>
          <cell r="G36">
            <v>0</v>
          </cell>
        </row>
        <row r="37">
          <cell r="E37">
            <v>0</v>
          </cell>
          <cell r="F37">
            <v>0</v>
          </cell>
          <cell r="H37">
            <v>0</v>
          </cell>
        </row>
        <row r="38">
          <cell r="E38">
            <v>0</v>
          </cell>
          <cell r="F38">
            <v>0</v>
          </cell>
          <cell r="I38">
            <v>0</v>
          </cell>
        </row>
        <row r="39">
          <cell r="E39">
            <v>0</v>
          </cell>
          <cell r="F39">
            <v>0</v>
          </cell>
          <cell r="J39">
            <v>0</v>
          </cell>
        </row>
        <row r="40">
          <cell r="E40">
            <v>0</v>
          </cell>
          <cell r="F40">
            <v>0</v>
          </cell>
          <cell r="K40">
            <v>0</v>
          </cell>
        </row>
        <row r="41">
          <cell r="E41">
            <v>0</v>
          </cell>
          <cell r="F41">
            <v>0</v>
          </cell>
          <cell r="L41">
            <v>0</v>
          </cell>
        </row>
        <row r="42">
          <cell r="E42">
            <v>0</v>
          </cell>
          <cell r="F42">
            <v>0</v>
          </cell>
          <cell r="K42">
            <v>0</v>
          </cell>
          <cell r="M42">
            <v>0</v>
          </cell>
        </row>
        <row r="43">
          <cell r="E43">
            <v>0</v>
          </cell>
          <cell r="F43">
            <v>0</v>
          </cell>
          <cell r="N43">
            <v>0</v>
          </cell>
        </row>
        <row r="44">
          <cell r="E44">
            <v>0</v>
          </cell>
          <cell r="F44">
            <v>0</v>
          </cell>
          <cell r="O44">
            <v>0</v>
          </cell>
        </row>
        <row r="45">
          <cell r="E45">
            <v>0</v>
          </cell>
          <cell r="F45">
            <v>0</v>
          </cell>
          <cell r="N45">
            <v>0</v>
          </cell>
          <cell r="P45">
            <v>0</v>
          </cell>
        </row>
        <row r="46">
          <cell r="E46">
            <v>0</v>
          </cell>
          <cell r="F46">
            <v>0</v>
          </cell>
          <cell r="N46">
            <v>0</v>
          </cell>
          <cell r="O46">
            <v>0</v>
          </cell>
          <cell r="Q46">
            <v>0</v>
          </cell>
        </row>
        <row r="47">
          <cell r="E47">
            <v>0</v>
          </cell>
          <cell r="F47">
            <v>0</v>
          </cell>
          <cell r="R47">
            <v>0</v>
          </cell>
        </row>
        <row r="48">
          <cell r="E48">
            <v>0</v>
          </cell>
          <cell r="F48">
            <v>0</v>
          </cell>
          <cell r="S48">
            <v>0</v>
          </cell>
        </row>
        <row r="49">
          <cell r="E49">
            <v>0</v>
          </cell>
          <cell r="F49">
            <v>0</v>
          </cell>
          <cell r="T49">
            <v>0</v>
          </cell>
        </row>
        <row r="50">
          <cell r="E50">
            <v>0</v>
          </cell>
          <cell r="F50">
            <v>0</v>
          </cell>
          <cell r="G50">
            <v>0</v>
          </cell>
          <cell r="H50">
            <v>0</v>
          </cell>
          <cell r="S50">
            <v>0</v>
          </cell>
          <cell r="U50">
            <v>0</v>
          </cell>
          <cell r="W50">
            <v>0</v>
          </cell>
        </row>
        <row r="51"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V51">
            <v>0</v>
          </cell>
          <cell r="W51">
            <v>0</v>
          </cell>
        </row>
        <row r="52"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K52">
            <v>0</v>
          </cell>
          <cell r="N52">
            <v>0</v>
          </cell>
          <cell r="W52">
            <v>0</v>
          </cell>
        </row>
        <row r="53">
          <cell r="E53">
            <v>0</v>
          </cell>
          <cell r="F53">
            <v>0</v>
          </cell>
          <cell r="H53">
            <v>0</v>
          </cell>
          <cell r="N53">
            <v>0</v>
          </cell>
          <cell r="O53">
            <v>0</v>
          </cell>
          <cell r="R53">
            <v>0</v>
          </cell>
          <cell r="X53">
            <v>0</v>
          </cell>
        </row>
        <row r="54">
          <cell r="E54">
            <v>0</v>
          </cell>
          <cell r="F54">
            <v>0</v>
          </cell>
          <cell r="Y54">
            <v>0</v>
          </cell>
        </row>
        <row r="55">
          <cell r="E55">
            <v>0</v>
          </cell>
          <cell r="F55">
            <v>0</v>
          </cell>
          <cell r="I55">
            <v>0</v>
          </cell>
          <cell r="Z55">
            <v>0</v>
          </cell>
        </row>
        <row r="56"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</row>
        <row r="57"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9-42"/>
      <sheetName val="___"/>
      <sheetName val=" ____"/>
      <sheetName val=" ????"/>
      <sheetName val="???"/>
      <sheetName val="สุทธิภาษี"/>
      <sheetName val="Sheet2"/>
      <sheetName val="%FR"/>
      <sheetName val="bfm"/>
      <sheetName val="FS5-Currency"/>
      <sheetName val="FS5-baht"/>
      <sheetName val="Main"/>
      <sheetName val="รายละเอียดการชำระ"/>
      <sheetName val="PA-data"/>
    </sheetNames>
    <definedNames>
      <definedName name="Print4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_m"/>
      <sheetName val="BSUM_FBX"/>
    </sheetNames>
    <sheetDataSet>
      <sheetData sheetId="0"/>
      <sheetData sheetId="1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y 20 "/>
      <sheetName val="sum buy"/>
      <sheetName val="buy"/>
      <sheetName val="vender list"/>
      <sheetName val="ซื้อ 20 อันดับ ไตรมาส 2_48"/>
      <sheetName val="yum"/>
      <sheetName val="data"/>
      <sheetName val="sum_m"/>
      <sheetName val="Data AR1"/>
      <sheetName val="PA-data"/>
    </sheetNames>
    <sheetDataSet>
      <sheetData sheetId="0">
        <row r="1">
          <cell r="A1" t="str">
            <v>Vendor</v>
          </cell>
        </row>
      </sheetData>
      <sheetData sheetId="1"/>
      <sheetData sheetId="2" refreshError="1">
        <row r="1">
          <cell r="A1" t="str">
            <v>Vendor</v>
          </cell>
          <cell r="B1" t="str">
            <v>Doc.no.</v>
          </cell>
          <cell r="C1" t="str">
            <v>Text</v>
          </cell>
          <cell r="D1" t="str">
            <v>Net due dt</v>
          </cell>
          <cell r="E1" t="str">
            <v>Amount in doc. curr.</v>
          </cell>
        </row>
      </sheetData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คสส-รถยนต์"/>
      <sheetName val="บริจาค"/>
      <sheetName val="สัมมนา"/>
      <sheetName val="มูลนิธิเครือ"/>
    </sheetNames>
    <sheetDataSet>
      <sheetData sheetId="0"/>
      <sheetData sheetId="1"/>
      <sheetData sheetId="2"/>
      <sheetData sheetId="3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ⴭⴭⴭⴭ"/>
      <sheetName val="0000"/>
      <sheetName val="1000"/>
      <sheetName val="ผ่อง"/>
      <sheetName val="สะสมปี_2546แยกตามใน,ต่างประเทศ"/>
      <sheetName val="สะสมปี'45"/>
      <sheetName val="เปรียบเทียบยอดขายไก่_ปี45,46"/>
      <sheetName val="สะสมปี46_แยกกลุ่มสินค้า"/>
      <sheetName val="ขาย9_46"/>
      <sheetName val="ขาย8_46"/>
      <sheetName val="ขาย7_46"/>
      <sheetName val="ปีกบน"/>
      <sheetName val="ไก่NY"/>
      <sheetName val="ก.ค."/>
      <sheetName val="มิ.ย."/>
      <sheetName val="พ.ค."/>
      <sheetName val="เม.ย."/>
      <sheetName val="มี.ค."/>
      <sheetName val="ก.พ."/>
      <sheetName val="ม.ค."/>
      <sheetName val="ม.ค.1"/>
      <sheetName val="ก.พ.1"/>
      <sheetName val="APR"/>
      <sheetName val="MAR"/>
      <sheetName val="Sheet8"/>
      <sheetName val="THIGH"/>
      <sheetName val="DRUM"/>
      <sheetName val="สินค้า"/>
      <sheetName val="yum"/>
      <sheetName val="central"/>
      <sheetName val="kfc"/>
      <sheetName val="yum46_47"/>
      <sheetName val="central46_47"/>
      <sheetName val="KFC46_47"/>
      <sheetName val="kfc2546-47"/>
      <sheetName val="ยัม2546-47"/>
      <sheetName val="เซ็นทรัล2546-47"/>
      <sheetName val="ราคา"/>
      <sheetName val="Sheet15"/>
      <sheetName val="Sheet16"/>
      <sheetName val="SALE_WEEK"/>
      <sheetName val="SLAESTK"/>
      <sheetName val="Sheet2"/>
      <sheetName val="Sheet5"/>
      <sheetName val="Sheet26"/>
      <sheetName val="Sheet27"/>
      <sheetName val="data"/>
      <sheetName val="ขาย"/>
      <sheetName val="สะสม_ต.ค.47"/>
      <sheetName val="สะสม_ก.ย.47"/>
      <sheetName val="สะสม_ส.ค.47"/>
      <sheetName val="สะสม_ก.ค.47"/>
      <sheetName val="สะสม_มิ.ย.47"/>
      <sheetName val="สะสม_พ.ค.47"/>
      <sheetName val="สะสม_เม.ย.47"/>
      <sheetName val="สะสม_มี.ค.47"/>
      <sheetName val="สะสม_ก.พ.47 "/>
      <sheetName val="สะสม_ม.ค.47"/>
      <sheetName val="สะสม_ธ.ค.46"/>
      <sheetName val="สะสม_พ.ย.46"/>
      <sheetName val="สะสม_ต.ค.46"/>
      <sheetName val="สะสม_ก.ย.46"/>
      <sheetName val="สะสม_ส.ค.46"/>
      <sheetName val="สะสม_ก.ค.46"/>
      <sheetName val="สะสม_มิ.ย.46_46"/>
      <sheetName val="สะสม_พ.ค._46"/>
      <sheetName val="สะสม_เม.ย._46"/>
      <sheetName val="สะสม_มี.ค._46"/>
      <sheetName val="สะสม_ก.พ._46"/>
      <sheetName val="สะสม_ม.ค._46"/>
      <sheetName val="สะสม_ธ.ค._45"/>
      <sheetName val="สะสม_พ.ย._45"/>
      <sheetName val="สะสม_ต.ค._45"/>
      <sheetName val="สะสม_ก.ย._45"/>
      <sheetName val="สะสม_ส.ค._45"/>
      <sheetName val="สะสม_ก.ค._45"/>
      <sheetName val="สะสม_มิ.ย._45"/>
      <sheetName val="สะสม_พค._45"/>
      <sheetName val="สะสม_เมย._45"/>
      <sheetName val="สะสม_มีค._45"/>
      <sheetName val="สะสม_กพ._45"/>
      <sheetName val="สะสม_มค._45"/>
      <sheetName val="สะสม_ธค."/>
      <sheetName val="สะสมปี'44"/>
      <sheetName val="Sheet1"/>
      <sheetName val="Sheet3"/>
      <sheetName val="Sheet4"/>
      <sheetName val="SALEWE_CHICKEN"/>
      <sheetName val="คีย์ข้อมูลรายละเอียดต่างๆ"/>
      <sheetName val="buy"/>
      <sheetName val="คสส-รถยนต์"/>
      <sheetName val="R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>
        <row r="4">
          <cell r="B4" t="str">
            <v>DOC</v>
          </cell>
          <cell r="C4" t="str">
            <v>(All)</v>
          </cell>
        </row>
        <row r="5">
          <cell r="B5" t="str">
            <v>DC</v>
          </cell>
          <cell r="C5" t="str">
            <v>(All)</v>
          </cell>
        </row>
        <row r="6">
          <cell r="B6" t="str">
            <v>YYMMDD</v>
          </cell>
          <cell r="C6" t="str">
            <v>(All)</v>
          </cell>
        </row>
        <row r="7">
          <cell r="B7" t="str">
            <v>CV</v>
          </cell>
          <cell r="C7" t="str">
            <v>(All)</v>
          </cell>
        </row>
        <row r="9">
          <cell r="F9" t="str">
            <v>Data</v>
          </cell>
        </row>
        <row r="10">
          <cell r="B10" t="str">
            <v>CODE</v>
          </cell>
          <cell r="C10" t="str">
            <v>NAME</v>
          </cell>
          <cell r="D10" t="str">
            <v xml:space="preserve"> GROUP</v>
          </cell>
          <cell r="E10" t="str">
            <v>TYPE</v>
          </cell>
          <cell r="F10" t="str">
            <v>Sum of WEIGHT</v>
          </cell>
          <cell r="G10" t="str">
            <v>Sum of NET_SALE</v>
          </cell>
        </row>
        <row r="11">
          <cell r="B11" t="str">
            <v>19001</v>
          </cell>
          <cell r="C11" t="str">
            <v>ขนไก่</v>
          </cell>
          <cell r="D11" t="str">
            <v>0</v>
          </cell>
          <cell r="E11" t="str">
            <v>13</v>
          </cell>
          <cell r="F11">
            <v>174120</v>
          </cell>
          <cell r="G11">
            <v>174303.6</v>
          </cell>
        </row>
        <row r="12">
          <cell r="B12" t="str">
            <v>130024</v>
          </cell>
          <cell r="C12" t="str">
            <v>ปีกเต็ม 2 กก เสื่อม #4</v>
          </cell>
          <cell r="D12" t="str">
            <v>12</v>
          </cell>
          <cell r="E12" t="str">
            <v>9</v>
          </cell>
          <cell r="F12">
            <v>3</v>
          </cell>
          <cell r="G12">
            <v>118.2</v>
          </cell>
        </row>
        <row r="13">
          <cell r="B13" t="str">
            <v>110090</v>
          </cell>
          <cell r="C13" t="str">
            <v>BBบด(1*10)</v>
          </cell>
          <cell r="D13" t="str">
            <v>1</v>
          </cell>
          <cell r="E13" t="str">
            <v>5</v>
          </cell>
          <cell r="F13">
            <v>184</v>
          </cell>
          <cell r="G13">
            <v>8080.2</v>
          </cell>
        </row>
        <row r="14">
          <cell r="B14" t="str">
            <v>170984</v>
          </cell>
          <cell r="C14" t="str">
            <v>ขาซี #4 5KG.</v>
          </cell>
          <cell r="D14" t="str">
            <v>36</v>
          </cell>
          <cell r="E14" t="str">
            <v>12</v>
          </cell>
          <cell r="F14">
            <v>4</v>
          </cell>
          <cell r="G14">
            <v>17.600000000000001</v>
          </cell>
        </row>
        <row r="15">
          <cell r="B15" t="str">
            <v>150005</v>
          </cell>
          <cell r="C15" t="str">
            <v>ไก่ตายเสีย</v>
          </cell>
          <cell r="D15" t="str">
            <v>0</v>
          </cell>
          <cell r="E15" t="str">
            <v>14</v>
          </cell>
          <cell r="F15">
            <v>1839</v>
          </cell>
          <cell r="G15">
            <v>-2941</v>
          </cell>
        </row>
        <row r="16">
          <cell r="B16" t="str">
            <v>156020</v>
          </cell>
          <cell r="C16" t="str">
            <v>KFC</v>
          </cell>
          <cell r="D16" t="str">
            <v>21/1</v>
          </cell>
          <cell r="E16" t="str">
            <v>4</v>
          </cell>
          <cell r="F16">
            <v>206530.8</v>
          </cell>
          <cell r="G16">
            <v>10831646.400000012</v>
          </cell>
        </row>
        <row r="17">
          <cell r="B17" t="str">
            <v>520010</v>
          </cell>
          <cell r="C17" t="str">
            <v>BL STEAK(STAR)</v>
          </cell>
          <cell r="D17" t="str">
            <v>8</v>
          </cell>
          <cell r="E17" t="str">
            <v>6</v>
          </cell>
          <cell r="F17">
            <v>450</v>
          </cell>
          <cell r="G17">
            <v>24750</v>
          </cell>
        </row>
        <row r="18">
          <cell r="B18" t="str">
            <v>520020</v>
          </cell>
          <cell r="C18" t="str">
            <v>น่อง 1SLIP(STAR)</v>
          </cell>
          <cell r="D18" t="str">
            <v>23</v>
          </cell>
          <cell r="E18" t="str">
            <v>7</v>
          </cell>
          <cell r="F18">
            <v>390</v>
          </cell>
          <cell r="G18">
            <v>14430</v>
          </cell>
        </row>
        <row r="19">
          <cell r="B19" t="str">
            <v>131020</v>
          </cell>
          <cell r="C19" t="str">
            <v>ปีกบน 2 KG</v>
          </cell>
          <cell r="D19" t="str">
            <v>14</v>
          </cell>
          <cell r="E19" t="str">
            <v>9</v>
          </cell>
          <cell r="F19">
            <v>4032</v>
          </cell>
          <cell r="G19">
            <v>160749.17000000001</v>
          </cell>
        </row>
        <row r="20">
          <cell r="B20" t="str">
            <v>130020</v>
          </cell>
          <cell r="C20" t="str">
            <v>ปีกเต็ม 2 kg</v>
          </cell>
          <cell r="D20" t="str">
            <v>12</v>
          </cell>
          <cell r="E20" t="str">
            <v>9</v>
          </cell>
          <cell r="F20">
            <v>30</v>
          </cell>
          <cell r="G20">
            <v>1182</v>
          </cell>
        </row>
        <row r="21">
          <cell r="B21" t="str">
            <v>160000</v>
          </cell>
          <cell r="C21" t="str">
            <v>โครง</v>
          </cell>
          <cell r="D21" t="str">
            <v>25</v>
          </cell>
          <cell r="E21" t="str">
            <v>10</v>
          </cell>
          <cell r="F21">
            <v>87530</v>
          </cell>
          <cell r="G21">
            <v>985861.75</v>
          </cell>
        </row>
        <row r="22">
          <cell r="B22" t="str">
            <v>177050</v>
          </cell>
          <cell r="C22" t="str">
            <v>เศษชิ้นส่วน</v>
          </cell>
          <cell r="D22" t="str">
            <v>39</v>
          </cell>
          <cell r="E22" t="str">
            <v>12</v>
          </cell>
          <cell r="F22">
            <v>547</v>
          </cell>
          <cell r="G22">
            <v>3221.97</v>
          </cell>
        </row>
        <row r="23">
          <cell r="B23" t="str">
            <v>170300</v>
          </cell>
          <cell r="C23" t="str">
            <v>แข้ง</v>
          </cell>
          <cell r="D23" t="str">
            <v>34</v>
          </cell>
          <cell r="E23" t="str">
            <v>12</v>
          </cell>
          <cell r="F23">
            <v>4384</v>
          </cell>
          <cell r="G23">
            <v>34412.720000000001</v>
          </cell>
        </row>
        <row r="24">
          <cell r="B24" t="str">
            <v>170400</v>
          </cell>
          <cell r="C24" t="str">
            <v>กระดูกสะโพก</v>
          </cell>
          <cell r="D24" t="str">
            <v>38</v>
          </cell>
          <cell r="E24" t="str">
            <v>12</v>
          </cell>
          <cell r="F24">
            <v>10348</v>
          </cell>
          <cell r="G24">
            <v>60977.13</v>
          </cell>
        </row>
        <row r="25">
          <cell r="B25" t="str">
            <v>170900</v>
          </cell>
          <cell r="C25" t="str">
            <v>เศษเนื้อแข้ง</v>
          </cell>
          <cell r="D25" t="str">
            <v>34</v>
          </cell>
          <cell r="E25" t="str">
            <v>12</v>
          </cell>
          <cell r="F25">
            <v>1284</v>
          </cell>
          <cell r="G25">
            <v>30103.52</v>
          </cell>
        </row>
        <row r="26">
          <cell r="B26" t="str">
            <v>170950</v>
          </cell>
          <cell r="C26" t="str">
            <v>ข้อเล็ก</v>
          </cell>
          <cell r="D26" t="str">
            <v>35</v>
          </cell>
          <cell r="E26" t="str">
            <v>12</v>
          </cell>
          <cell r="F26">
            <v>6560</v>
          </cell>
          <cell r="G26">
            <v>45095.75</v>
          </cell>
        </row>
        <row r="27">
          <cell r="B27" t="str">
            <v>171140</v>
          </cell>
          <cell r="C27" t="str">
            <v>เศษตับ</v>
          </cell>
          <cell r="D27" t="str">
            <v>30</v>
          </cell>
          <cell r="E27" t="str">
            <v>11</v>
          </cell>
          <cell r="F27">
            <v>2385</v>
          </cell>
          <cell r="G27">
            <v>61775.1</v>
          </cell>
        </row>
        <row r="28">
          <cell r="B28" t="str">
            <v>171230</v>
          </cell>
          <cell r="C28" t="str">
            <v>ปอด</v>
          </cell>
          <cell r="D28" t="str">
            <v>30</v>
          </cell>
          <cell r="E28" t="str">
            <v>11</v>
          </cell>
          <cell r="F28">
            <v>3060</v>
          </cell>
          <cell r="G28">
            <v>18044.099999999999</v>
          </cell>
        </row>
        <row r="29">
          <cell r="B29" t="str">
            <v>171250</v>
          </cell>
          <cell r="C29" t="str">
            <v>มันเครื่องใน</v>
          </cell>
          <cell r="D29" t="str">
            <v>37</v>
          </cell>
          <cell r="E29" t="str">
            <v>12</v>
          </cell>
          <cell r="F29">
            <v>9590</v>
          </cell>
          <cell r="G29">
            <v>126513.16</v>
          </cell>
        </row>
        <row r="30">
          <cell r="B30" t="str">
            <v>1712601</v>
          </cell>
          <cell r="C30" t="str">
            <v>ขั้วกระเพาะ</v>
          </cell>
          <cell r="D30" t="str">
            <v>30</v>
          </cell>
          <cell r="E30" t="str">
            <v>11</v>
          </cell>
          <cell r="F30">
            <v>1120</v>
          </cell>
          <cell r="G30">
            <v>5497.98</v>
          </cell>
        </row>
        <row r="31">
          <cell r="B31" t="str">
            <v>172210</v>
          </cell>
          <cell r="C31" t="str">
            <v>เศษหนังติดมัน BB</v>
          </cell>
          <cell r="D31" t="str">
            <v>33</v>
          </cell>
          <cell r="E31" t="str">
            <v>12</v>
          </cell>
          <cell r="F31">
            <v>13914</v>
          </cell>
          <cell r="G31">
            <v>155139.70000000001</v>
          </cell>
        </row>
        <row r="32">
          <cell r="B32" t="str">
            <v>175000</v>
          </cell>
          <cell r="C32" t="str">
            <v>มันช่องท้อง</v>
          </cell>
          <cell r="D32" t="str">
            <v>37</v>
          </cell>
          <cell r="E32" t="str">
            <v>12</v>
          </cell>
          <cell r="F32">
            <v>190</v>
          </cell>
          <cell r="G32">
            <v>2962.6</v>
          </cell>
        </row>
        <row r="33">
          <cell r="B33" t="str">
            <v>172200</v>
          </cell>
          <cell r="C33" t="str">
            <v>เศษมัน</v>
          </cell>
          <cell r="D33" t="str">
            <v>37</v>
          </cell>
          <cell r="E33" t="str">
            <v>12</v>
          </cell>
          <cell r="F33">
            <v>11770</v>
          </cell>
          <cell r="G33">
            <v>138617.4</v>
          </cell>
        </row>
        <row r="34">
          <cell r="B34" t="str">
            <v>176000</v>
          </cell>
          <cell r="C34" t="str">
            <v>หัวไก่</v>
          </cell>
          <cell r="D34" t="str">
            <v>31</v>
          </cell>
          <cell r="E34" t="str">
            <v>12</v>
          </cell>
          <cell r="F34">
            <v>49390</v>
          </cell>
          <cell r="G34">
            <v>278847.68</v>
          </cell>
        </row>
        <row r="35">
          <cell r="B35" t="str">
            <v>176100</v>
          </cell>
          <cell r="C35" t="str">
            <v>ใส้ไก่</v>
          </cell>
          <cell r="D35" t="str">
            <v>32</v>
          </cell>
          <cell r="E35" t="str">
            <v>12</v>
          </cell>
          <cell r="F35">
            <v>108960</v>
          </cell>
          <cell r="G35">
            <v>664430.57999999996</v>
          </cell>
        </row>
        <row r="36">
          <cell r="B36" t="str">
            <v>173000</v>
          </cell>
          <cell r="C36" t="str">
            <v>คอ</v>
          </cell>
          <cell r="D36" t="str">
            <v>27</v>
          </cell>
          <cell r="E36" t="str">
            <v>12</v>
          </cell>
          <cell r="F36">
            <v>5890</v>
          </cell>
          <cell r="G36">
            <v>88844.05</v>
          </cell>
        </row>
        <row r="37">
          <cell r="B37" t="str">
            <v>173010</v>
          </cell>
          <cell r="C37" t="str">
            <v>เศษคอ</v>
          </cell>
          <cell r="D37" t="str">
            <v>27</v>
          </cell>
          <cell r="E37" t="str">
            <v>12</v>
          </cell>
          <cell r="F37">
            <v>530</v>
          </cell>
          <cell r="G37">
            <v>5205.5</v>
          </cell>
        </row>
        <row r="38">
          <cell r="B38" t="str">
            <v>570010</v>
          </cell>
          <cell r="C38" t="str">
            <v>มัน (STAR)</v>
          </cell>
          <cell r="D38" t="str">
            <v>37</v>
          </cell>
          <cell r="E38" t="str">
            <v>12</v>
          </cell>
          <cell r="F38">
            <v>590</v>
          </cell>
          <cell r="G38">
            <v>8260</v>
          </cell>
        </row>
        <row r="39">
          <cell r="B39" t="str">
            <v>170980</v>
          </cell>
          <cell r="C39" t="str">
            <v>ขา C 5KG</v>
          </cell>
          <cell r="D39" t="str">
            <v>36</v>
          </cell>
          <cell r="E39" t="str">
            <v>12</v>
          </cell>
          <cell r="F39">
            <v>265</v>
          </cell>
          <cell r="G39">
            <v>5077.6400000000003</v>
          </cell>
        </row>
        <row r="40">
          <cell r="B40" t="str">
            <v>171990</v>
          </cell>
          <cell r="C40" t="str">
            <v>หนัง BB 5 KG</v>
          </cell>
          <cell r="D40" t="str">
            <v>33</v>
          </cell>
          <cell r="E40" t="str">
            <v>12</v>
          </cell>
          <cell r="F40">
            <v>110</v>
          </cell>
          <cell r="G40">
            <v>2552</v>
          </cell>
        </row>
        <row r="41">
          <cell r="B41" t="str">
            <v>172030</v>
          </cell>
          <cell r="C41" t="str">
            <v>หนัง ฺBL 5KG</v>
          </cell>
          <cell r="D41" t="str">
            <v>33</v>
          </cell>
          <cell r="E41" t="str">
            <v>12</v>
          </cell>
          <cell r="F41">
            <v>5200</v>
          </cell>
          <cell r="G41">
            <v>126482.52</v>
          </cell>
        </row>
        <row r="42">
          <cell r="B42" t="str">
            <v>171030</v>
          </cell>
          <cell r="C42" t="str">
            <v>เครื่องในรวม (แสตนดาร์ด๗</v>
          </cell>
          <cell r="D42" t="str">
            <v>30</v>
          </cell>
          <cell r="E42" t="str">
            <v>11</v>
          </cell>
          <cell r="F42">
            <v>2400</v>
          </cell>
          <cell r="G42">
            <v>78682.350000000006</v>
          </cell>
        </row>
        <row r="43">
          <cell r="B43" t="str">
            <v>173040</v>
          </cell>
          <cell r="C43" t="str">
            <v>คอ (SWT)</v>
          </cell>
          <cell r="D43" t="str">
            <v>27</v>
          </cell>
          <cell r="E43" t="str">
            <v>12</v>
          </cell>
          <cell r="F43">
            <v>11780</v>
          </cell>
          <cell r="G43">
            <v>92826.4</v>
          </cell>
        </row>
        <row r="44">
          <cell r="B44" t="str">
            <v>177080</v>
          </cell>
          <cell r="C44" t="str">
            <v>เลือดเสียต้มแล้ว</v>
          </cell>
          <cell r="D44" t="str">
            <v>0</v>
          </cell>
          <cell r="E44" t="str">
            <v>15</v>
          </cell>
          <cell r="F44">
            <v>28890</v>
          </cell>
          <cell r="G44">
            <v>28890</v>
          </cell>
        </row>
        <row r="45">
          <cell r="B45" t="str">
            <v>651010</v>
          </cell>
          <cell r="C45" t="str">
            <v>ไก่ AA แพ็คกลาง 1-L</v>
          </cell>
          <cell r="D45" t="str">
            <v>21</v>
          </cell>
          <cell r="E45" t="str">
            <v>3</v>
          </cell>
          <cell r="F45">
            <v>540</v>
          </cell>
          <cell r="G45">
            <v>23935.49</v>
          </cell>
        </row>
        <row r="46">
          <cell r="B46" t="str">
            <v>610030</v>
          </cell>
          <cell r="C46" t="str">
            <v>BB แพ็คเล็ก L</v>
          </cell>
          <cell r="D46" t="str">
            <v>1</v>
          </cell>
          <cell r="E46" t="str">
            <v>5</v>
          </cell>
          <cell r="F46">
            <v>2090</v>
          </cell>
          <cell r="G46">
            <v>69717.72</v>
          </cell>
        </row>
        <row r="47">
          <cell r="B47" t="str">
            <v>623020</v>
          </cell>
          <cell r="C47" t="str">
            <v>น่องแพ็คเล็ก-L</v>
          </cell>
          <cell r="D47" t="str">
            <v>23</v>
          </cell>
          <cell r="E47" t="str">
            <v>7</v>
          </cell>
          <cell r="F47">
            <v>2240</v>
          </cell>
          <cell r="G47">
            <v>59571.199999999997</v>
          </cell>
        </row>
        <row r="48">
          <cell r="B48" t="str">
            <v>624020</v>
          </cell>
          <cell r="C48" t="str">
            <v>สะโพกแพ็คเล็ก-L</v>
          </cell>
          <cell r="D48" t="str">
            <v>23</v>
          </cell>
          <cell r="E48" t="str">
            <v>7</v>
          </cell>
          <cell r="F48">
            <v>1932.4</v>
          </cell>
          <cell r="G48">
            <v>51389.36</v>
          </cell>
        </row>
        <row r="49">
          <cell r="B49" t="str">
            <v>622030</v>
          </cell>
          <cell r="C49" t="str">
            <v>น่องสะโพกแพ็คเล็ก -L</v>
          </cell>
          <cell r="D49" t="str">
            <v>23</v>
          </cell>
          <cell r="E49" t="str">
            <v>7</v>
          </cell>
          <cell r="F49">
            <v>1851.8</v>
          </cell>
          <cell r="G49">
            <v>47921.46</v>
          </cell>
        </row>
        <row r="50">
          <cell r="B50" t="str">
            <v>623030</v>
          </cell>
          <cell r="C50" t="str">
            <v>น่องแพ็คกลาง 1-L</v>
          </cell>
          <cell r="D50" t="str">
            <v>23</v>
          </cell>
          <cell r="E50" t="str">
            <v>7</v>
          </cell>
          <cell r="F50">
            <v>2624</v>
          </cell>
          <cell r="G50">
            <v>69785.08</v>
          </cell>
        </row>
        <row r="51">
          <cell r="B51" t="str">
            <v>624030</v>
          </cell>
          <cell r="C51" t="str">
            <v>สะโพกแพ็คกลาง1-L</v>
          </cell>
          <cell r="D51" t="str">
            <v>23</v>
          </cell>
          <cell r="E51" t="str">
            <v>7</v>
          </cell>
          <cell r="F51">
            <v>2796.5</v>
          </cell>
          <cell r="G51">
            <v>74388.95</v>
          </cell>
        </row>
        <row r="52">
          <cell r="B52" t="str">
            <v>622040</v>
          </cell>
          <cell r="C52" t="str">
            <v>น่องสะโพกแพ็คกลาง-L</v>
          </cell>
          <cell r="D52" t="str">
            <v>23</v>
          </cell>
          <cell r="E52" t="str">
            <v>7</v>
          </cell>
          <cell r="F52">
            <v>2318.4</v>
          </cell>
          <cell r="G52">
            <v>60035.99</v>
          </cell>
        </row>
        <row r="53">
          <cell r="B53" t="str">
            <v>623070</v>
          </cell>
          <cell r="C53" t="str">
            <v>น่อง 3 Kg -L</v>
          </cell>
          <cell r="D53" t="str">
            <v>23</v>
          </cell>
          <cell r="E53" t="str">
            <v>7</v>
          </cell>
          <cell r="F53">
            <v>6768</v>
          </cell>
          <cell r="G53">
            <v>180417</v>
          </cell>
        </row>
        <row r="54">
          <cell r="B54" t="str">
            <v>640040</v>
          </cell>
          <cell r="C54" t="str">
            <v>สันในแพ็คเล้ก -L</v>
          </cell>
          <cell r="D54" t="str">
            <v>18</v>
          </cell>
          <cell r="E54" t="str">
            <v>8</v>
          </cell>
          <cell r="F54">
            <v>1513.8</v>
          </cell>
          <cell r="G54">
            <v>59162.17</v>
          </cell>
        </row>
        <row r="55">
          <cell r="B55" t="str">
            <v>631050</v>
          </cell>
          <cell r="C55" t="str">
            <v>ปีกบนแพ็คเล็ก-L</v>
          </cell>
          <cell r="D55" t="str">
            <v>14</v>
          </cell>
          <cell r="E55" t="str">
            <v>9</v>
          </cell>
          <cell r="F55">
            <v>2901.6</v>
          </cell>
          <cell r="G55">
            <v>117139.07</v>
          </cell>
        </row>
        <row r="56">
          <cell r="B56" t="str">
            <v>630030</v>
          </cell>
          <cell r="C56" t="str">
            <v>ปีกเต็มแพ็คกลาง 1-L</v>
          </cell>
          <cell r="D56" t="str">
            <v>12</v>
          </cell>
          <cell r="E56" t="str">
            <v>9</v>
          </cell>
          <cell r="F56">
            <v>857.5</v>
          </cell>
          <cell r="G56">
            <v>34461.72</v>
          </cell>
        </row>
        <row r="57">
          <cell r="B57" t="str">
            <v>630050</v>
          </cell>
          <cell r="C57" t="str">
            <v>ปีกเต็ม 3กก. -L</v>
          </cell>
          <cell r="D57" t="str">
            <v>12</v>
          </cell>
          <cell r="E57" t="str">
            <v>9</v>
          </cell>
          <cell r="F57">
            <v>384</v>
          </cell>
          <cell r="G57">
            <v>15495.48</v>
          </cell>
        </row>
        <row r="58">
          <cell r="B58" t="str">
            <v>672000</v>
          </cell>
          <cell r="C58" t="str">
            <v>ตับไก่แพ็ค-L</v>
          </cell>
          <cell r="D58" t="str">
            <v>30</v>
          </cell>
          <cell r="E58" t="str">
            <v>11</v>
          </cell>
          <cell r="F58">
            <v>240</v>
          </cell>
          <cell r="G58">
            <v>14303.04</v>
          </cell>
        </row>
        <row r="59">
          <cell r="B59" t="str">
            <v>670040</v>
          </cell>
          <cell r="C59" t="str">
            <v>เครื่องในผ่าแพ็คเล็ก-L</v>
          </cell>
          <cell r="D59" t="str">
            <v>30</v>
          </cell>
          <cell r="E59" t="str">
            <v>11</v>
          </cell>
          <cell r="F59">
            <v>2600</v>
          </cell>
          <cell r="G59">
            <v>124708.48</v>
          </cell>
        </row>
        <row r="60">
          <cell r="B60" t="str">
            <v>672060</v>
          </cell>
          <cell r="C60" t="str">
            <v>ตับไก่แพ็คกลาง 1-L</v>
          </cell>
          <cell r="D60" t="str">
            <v>30</v>
          </cell>
          <cell r="E60" t="str">
            <v>11</v>
          </cell>
          <cell r="F60">
            <v>5280</v>
          </cell>
          <cell r="G60">
            <v>314905.56</v>
          </cell>
        </row>
        <row r="61">
          <cell r="B61" t="str">
            <v>674150</v>
          </cell>
          <cell r="C61" t="str">
            <v>ข้อยาวแพ็คกลาง 1-L</v>
          </cell>
          <cell r="D61" t="str">
            <v>35</v>
          </cell>
          <cell r="E61" t="str">
            <v>12</v>
          </cell>
          <cell r="F61">
            <v>2140</v>
          </cell>
          <cell r="G61">
            <v>33828.32</v>
          </cell>
        </row>
        <row r="62">
          <cell r="B62" t="str">
            <v>670050</v>
          </cell>
          <cell r="C62" t="str">
            <v>เครื่องในผ่าแพ็คกลาง 1-L</v>
          </cell>
          <cell r="D62" t="str">
            <v>30</v>
          </cell>
          <cell r="E62" t="str">
            <v>11</v>
          </cell>
          <cell r="F62">
            <v>2424</v>
          </cell>
          <cell r="G62">
            <v>118115.4</v>
          </cell>
        </row>
        <row r="63">
          <cell r="B63" t="str">
            <v>671040</v>
          </cell>
          <cell r="C63" t="str">
            <v>หัวใจแพ็คกลาง 2-L</v>
          </cell>
          <cell r="D63" t="str">
            <v>30</v>
          </cell>
          <cell r="E63" t="str">
            <v>11</v>
          </cell>
          <cell r="F63">
            <v>1992</v>
          </cell>
          <cell r="G63">
            <v>61894.64</v>
          </cell>
        </row>
        <row r="64">
          <cell r="B64" t="str">
            <v>673050</v>
          </cell>
          <cell r="C64" t="str">
            <v>กึ๋นแพ็คกลาง2-L</v>
          </cell>
          <cell r="D64" t="str">
            <v>30</v>
          </cell>
          <cell r="E64" t="str">
            <v>11</v>
          </cell>
          <cell r="F64">
            <v>2789.2</v>
          </cell>
          <cell r="G64">
            <v>94895.14</v>
          </cell>
        </row>
        <row r="65">
          <cell r="B65" t="str">
            <v>674140</v>
          </cell>
          <cell r="C65" t="str">
            <v>ขา C แพ็คกลาง 2-L</v>
          </cell>
          <cell r="D65" t="str">
            <v>36</v>
          </cell>
          <cell r="E65" t="str">
            <v>12</v>
          </cell>
          <cell r="F65">
            <v>2287.6</v>
          </cell>
          <cell r="G65">
            <v>43999.5</v>
          </cell>
        </row>
        <row r="66">
          <cell r="B66" t="str">
            <v>660060</v>
          </cell>
          <cell r="C66" t="str">
            <v>โครงแพ็คใหญ่ -L</v>
          </cell>
          <cell r="D66" t="str">
            <v>25</v>
          </cell>
          <cell r="E66" t="str">
            <v>10</v>
          </cell>
          <cell r="F66">
            <v>10904</v>
          </cell>
          <cell r="G66">
            <v>131097.88</v>
          </cell>
        </row>
        <row r="67">
          <cell r="B67" t="str">
            <v>290040</v>
          </cell>
          <cell r="C67" t="str">
            <v>ไก่ชำรุดใน LINE ย่าง</v>
          </cell>
          <cell r="D67" t="str">
            <v>21</v>
          </cell>
          <cell r="E67" t="str">
            <v>3</v>
          </cell>
          <cell r="F67">
            <v>1480.8</v>
          </cell>
          <cell r="G67">
            <v>33949.78</v>
          </cell>
        </row>
        <row r="68">
          <cell r="B68" t="str">
            <v>251010</v>
          </cell>
          <cell r="C68" t="str">
            <v>ไก่ย่าง AA2 รวม (STAR)ย่</v>
          </cell>
          <cell r="D68" t="str">
            <v>21</v>
          </cell>
          <cell r="E68" t="str">
            <v>3</v>
          </cell>
          <cell r="F68">
            <v>373832.4</v>
          </cell>
          <cell r="G68">
            <v>12215212.5</v>
          </cell>
        </row>
        <row r="69">
          <cell r="B69" t="str">
            <v>251020</v>
          </cell>
          <cell r="C69" t="str">
            <v>AA2 650-700G.(STAR)-ย่าง</v>
          </cell>
          <cell r="D69" t="str">
            <v>21</v>
          </cell>
          <cell r="E69" t="str">
            <v>3</v>
          </cell>
          <cell r="F69">
            <v>3861.7</v>
          </cell>
          <cell r="G69">
            <v>168592.5</v>
          </cell>
        </row>
        <row r="70">
          <cell r="B70" t="str">
            <v>274020</v>
          </cell>
          <cell r="C70" t="str">
            <v>เศษชิ้นส่วนย่าง</v>
          </cell>
          <cell r="D70" t="str">
            <v>39</v>
          </cell>
          <cell r="E70" t="str">
            <v>12</v>
          </cell>
          <cell r="F70">
            <v>2150</v>
          </cell>
          <cell r="G70">
            <v>12668.7</v>
          </cell>
        </row>
        <row r="71">
          <cell r="B71" t="str">
            <v>272020</v>
          </cell>
          <cell r="C71" t="str">
            <v>เศษตับ ย่าง</v>
          </cell>
          <cell r="D71" t="str">
            <v>30</v>
          </cell>
          <cell r="E71" t="str">
            <v>11</v>
          </cell>
          <cell r="F71">
            <v>760</v>
          </cell>
          <cell r="G71">
            <v>19548.36</v>
          </cell>
        </row>
        <row r="72">
          <cell r="B72" t="str">
            <v>264000</v>
          </cell>
          <cell r="C72" t="str">
            <v>ปอด ย่าง</v>
          </cell>
          <cell r="D72" t="str">
            <v>30</v>
          </cell>
          <cell r="E72" t="str">
            <v>11</v>
          </cell>
          <cell r="F72">
            <v>3090</v>
          </cell>
          <cell r="G72">
            <v>18207.900000000001</v>
          </cell>
        </row>
        <row r="73">
          <cell r="B73" t="str">
            <v>261000</v>
          </cell>
          <cell r="C73" t="str">
            <v>คอ ย่าง</v>
          </cell>
          <cell r="D73" t="str">
            <v>27</v>
          </cell>
          <cell r="E73" t="str">
            <v>12</v>
          </cell>
          <cell r="F73">
            <v>22130</v>
          </cell>
          <cell r="G73">
            <v>266306.3</v>
          </cell>
        </row>
        <row r="74">
          <cell r="B74" t="str">
            <v>274110</v>
          </cell>
          <cell r="C74" t="str">
            <v>ขา Bย่าง</v>
          </cell>
          <cell r="D74" t="str">
            <v>36</v>
          </cell>
          <cell r="E74" t="str">
            <v>12</v>
          </cell>
          <cell r="F74">
            <v>20170</v>
          </cell>
          <cell r="G74">
            <v>217910</v>
          </cell>
        </row>
        <row r="75">
          <cell r="B75" t="str">
            <v>271000</v>
          </cell>
          <cell r="C75" t="str">
            <v>หัวใจย่าง(2*1)</v>
          </cell>
          <cell r="D75" t="str">
            <v>30</v>
          </cell>
          <cell r="E75" t="str">
            <v>11</v>
          </cell>
          <cell r="F75">
            <v>1600</v>
          </cell>
          <cell r="G75">
            <v>32521.599999999999</v>
          </cell>
        </row>
        <row r="76">
          <cell r="B76" t="str">
            <v>270000</v>
          </cell>
          <cell r="C76" t="str">
            <v>เครื่องในผ่าย่างพิเศษ(2*</v>
          </cell>
          <cell r="D76" t="str">
            <v>30</v>
          </cell>
          <cell r="E76" t="str">
            <v>11</v>
          </cell>
          <cell r="F76">
            <v>13136</v>
          </cell>
          <cell r="G76">
            <v>635942.32999999996</v>
          </cell>
        </row>
        <row r="77">
          <cell r="B77" t="str">
            <v>151100</v>
          </cell>
          <cell r="C77" t="str">
            <v>ไก่สดล้วงเครื่องใน(V)</v>
          </cell>
          <cell r="D77" t="str">
            <v>19</v>
          </cell>
          <cell r="E77" t="str">
            <v>1</v>
          </cell>
          <cell r="F77">
            <v>1195.1500000000001</v>
          </cell>
          <cell r="G77">
            <v>33369.199999999997</v>
          </cell>
        </row>
        <row r="78">
          <cell r="B78" t="str">
            <v>154060</v>
          </cell>
          <cell r="C78" t="str">
            <v>ไก่ NY (V)</v>
          </cell>
          <cell r="D78" t="str">
            <v>20</v>
          </cell>
          <cell r="E78" t="str">
            <v>2</v>
          </cell>
          <cell r="F78">
            <v>311.89999999999998</v>
          </cell>
          <cell r="G78">
            <v>8735.16</v>
          </cell>
        </row>
        <row r="79">
          <cell r="B79" t="str">
            <v>152250</v>
          </cell>
          <cell r="C79" t="str">
            <v>ไก่ AA 1.1-1.2 KG.V</v>
          </cell>
          <cell r="D79" t="str">
            <v>21</v>
          </cell>
          <cell r="E79" t="str">
            <v>3</v>
          </cell>
          <cell r="F79">
            <v>2840.4</v>
          </cell>
          <cell r="G79">
            <v>88440.25</v>
          </cell>
        </row>
        <row r="80">
          <cell r="B80" t="str">
            <v>110020</v>
          </cell>
          <cell r="C80" t="str">
            <v>เนื้ออกล้วน BB 500G(V)</v>
          </cell>
          <cell r="D80" t="str">
            <v>1</v>
          </cell>
          <cell r="E80" t="str">
            <v>5</v>
          </cell>
          <cell r="F80">
            <v>1824</v>
          </cell>
          <cell r="G80">
            <v>61295.86</v>
          </cell>
        </row>
        <row r="81">
          <cell r="B81" t="str">
            <v>111280</v>
          </cell>
          <cell r="C81" t="str">
            <v>เนื้อล้วนลอกหนัง SBB 500</v>
          </cell>
          <cell r="D81" t="str">
            <v>1/1</v>
          </cell>
          <cell r="E81" t="str">
            <v>5</v>
          </cell>
          <cell r="F81">
            <v>95.5</v>
          </cell>
          <cell r="G81">
            <v>4066.52</v>
          </cell>
        </row>
        <row r="82">
          <cell r="B82" t="str">
            <v>110080</v>
          </cell>
          <cell r="C82" t="str">
            <v>BB 1 KG.บด (V)</v>
          </cell>
          <cell r="D82" t="str">
            <v>1</v>
          </cell>
          <cell r="E82" t="str">
            <v>5</v>
          </cell>
          <cell r="F82">
            <v>1236</v>
          </cell>
          <cell r="G82">
            <v>53476.5</v>
          </cell>
        </row>
        <row r="83">
          <cell r="B83" t="str">
            <v>121170</v>
          </cell>
          <cell r="C83" t="str">
            <v>เนื้อสะโพกล้วน BL 500G(V</v>
          </cell>
          <cell r="D83" t="str">
            <v>8</v>
          </cell>
          <cell r="E83" t="str">
            <v>6</v>
          </cell>
          <cell r="F83">
            <v>12</v>
          </cell>
          <cell r="G83">
            <v>412.22</v>
          </cell>
        </row>
        <row r="84">
          <cell r="B84" t="str">
            <v>121400</v>
          </cell>
          <cell r="C84" t="str">
            <v>BL 1 กก บด (V)</v>
          </cell>
          <cell r="D84" t="str">
            <v>8</v>
          </cell>
          <cell r="E84" t="str">
            <v>6</v>
          </cell>
          <cell r="F84">
            <v>106</v>
          </cell>
          <cell r="G84">
            <v>4667.3900000000003</v>
          </cell>
        </row>
        <row r="85">
          <cell r="B85" t="str">
            <v>121180</v>
          </cell>
          <cell r="C85" t="str">
            <v>เนื้อสะโพกล้วน BL 1000 G</v>
          </cell>
          <cell r="D85" t="str">
            <v>8</v>
          </cell>
          <cell r="E85" t="str">
            <v>6</v>
          </cell>
          <cell r="F85">
            <v>1820</v>
          </cell>
          <cell r="G85">
            <v>61817.85</v>
          </cell>
        </row>
        <row r="86">
          <cell r="B86" t="str">
            <v>124170</v>
          </cell>
          <cell r="C86" t="str">
            <v>น่องติดสะโพก 500 G. (V)</v>
          </cell>
          <cell r="D86" t="str">
            <v>23</v>
          </cell>
          <cell r="E86" t="str">
            <v>7</v>
          </cell>
          <cell r="F86">
            <v>1555.5</v>
          </cell>
          <cell r="G86">
            <v>41429.31</v>
          </cell>
        </row>
        <row r="87">
          <cell r="B87" t="str">
            <v>141260</v>
          </cell>
          <cell r="C87" t="str">
            <v>สันใน 500g.</v>
          </cell>
          <cell r="D87" t="str">
            <v>18</v>
          </cell>
          <cell r="E87" t="str">
            <v>8</v>
          </cell>
          <cell r="F87">
            <v>945</v>
          </cell>
          <cell r="G87">
            <v>37984.17</v>
          </cell>
        </row>
        <row r="88">
          <cell r="B88" t="str">
            <v>130120</v>
          </cell>
          <cell r="C88" t="str">
            <v>ปีกเต็ม500 G (V)</v>
          </cell>
          <cell r="D88" t="str">
            <v>12</v>
          </cell>
          <cell r="E88" t="str">
            <v>9</v>
          </cell>
          <cell r="F88">
            <v>461</v>
          </cell>
          <cell r="G88">
            <v>18978.509999999998</v>
          </cell>
        </row>
        <row r="89">
          <cell r="B89" t="str">
            <v>131270</v>
          </cell>
          <cell r="C89" t="str">
            <v>ปีกบน 500 G(V)</v>
          </cell>
          <cell r="D89" t="str">
            <v>14</v>
          </cell>
          <cell r="E89" t="str">
            <v>9</v>
          </cell>
          <cell r="F89">
            <v>1406.5</v>
          </cell>
          <cell r="G89">
            <v>55900.7</v>
          </cell>
        </row>
        <row r="90">
          <cell r="B90" t="str">
            <v>132140</v>
          </cell>
          <cell r="C90" t="str">
            <v>ปีกปลาย 500G.(V)</v>
          </cell>
          <cell r="D90" t="str">
            <v>14/1</v>
          </cell>
          <cell r="E90" t="str">
            <v>9</v>
          </cell>
          <cell r="F90">
            <v>1059</v>
          </cell>
          <cell r="G90">
            <v>42594.69</v>
          </cell>
        </row>
        <row r="91">
          <cell r="B91" t="str">
            <v>134240</v>
          </cell>
          <cell r="C91" t="str">
            <v>ปีกกลาง 500G (V)</v>
          </cell>
          <cell r="D91" t="str">
            <v>13</v>
          </cell>
          <cell r="E91" t="str">
            <v>9</v>
          </cell>
          <cell r="F91">
            <v>674.5</v>
          </cell>
          <cell r="G91">
            <v>30038.26</v>
          </cell>
        </row>
        <row r="92">
          <cell r="B92" t="str">
            <v>135120</v>
          </cell>
          <cell r="C92" t="str">
            <v>ปลายปีก 500G.(V)</v>
          </cell>
          <cell r="D92" t="str">
            <v>15</v>
          </cell>
          <cell r="E92" t="str">
            <v>9</v>
          </cell>
          <cell r="F92">
            <v>4</v>
          </cell>
          <cell r="G92">
            <v>54.95</v>
          </cell>
        </row>
        <row r="93">
          <cell r="B93" t="str">
            <v>131280</v>
          </cell>
          <cell r="C93" t="str">
            <v>ปีกบน 1000G(V)</v>
          </cell>
          <cell r="D93" t="str">
            <v>14</v>
          </cell>
          <cell r="E93" t="str">
            <v>9</v>
          </cell>
          <cell r="F93">
            <v>5864</v>
          </cell>
          <cell r="G93">
            <v>225221.15</v>
          </cell>
        </row>
        <row r="94">
          <cell r="B94" t="str">
            <v>134210</v>
          </cell>
          <cell r="C94" t="str">
            <v>ปีกกลางผ่า 1000G(V)</v>
          </cell>
          <cell r="D94" t="str">
            <v>13</v>
          </cell>
          <cell r="E94" t="str">
            <v>9</v>
          </cell>
          <cell r="F94">
            <v>254</v>
          </cell>
          <cell r="G94">
            <v>8559.61</v>
          </cell>
        </row>
        <row r="95">
          <cell r="B95" t="str">
            <v>178020</v>
          </cell>
          <cell r="C95" t="str">
            <v>ขา C 500G</v>
          </cell>
          <cell r="D95" t="str">
            <v>36</v>
          </cell>
          <cell r="E95" t="str">
            <v>12</v>
          </cell>
          <cell r="F95">
            <v>1396</v>
          </cell>
          <cell r="G95">
            <v>28806.69</v>
          </cell>
        </row>
        <row r="96">
          <cell r="B96" t="str">
            <v>171510</v>
          </cell>
          <cell r="C96" t="str">
            <v>เครื่องในผ่า 500G</v>
          </cell>
          <cell r="D96" t="str">
            <v>30</v>
          </cell>
          <cell r="E96" t="str">
            <v>11</v>
          </cell>
          <cell r="F96">
            <v>1806</v>
          </cell>
          <cell r="G96">
            <v>90503.58</v>
          </cell>
        </row>
        <row r="97">
          <cell r="B97" t="str">
            <v>171540</v>
          </cell>
          <cell r="C97" t="str">
            <v>ตับไก่ 500G(V)</v>
          </cell>
          <cell r="D97" t="str">
            <v>30</v>
          </cell>
          <cell r="E97" t="str">
            <v>11</v>
          </cell>
          <cell r="F97">
            <v>1420.5</v>
          </cell>
          <cell r="G97">
            <v>82284.5</v>
          </cell>
        </row>
        <row r="98">
          <cell r="B98" t="str">
            <v>171570</v>
          </cell>
          <cell r="C98" t="str">
            <v>กึ๋นผ่า 500G(V)</v>
          </cell>
          <cell r="D98" t="str">
            <v>30</v>
          </cell>
          <cell r="E98" t="str">
            <v>11</v>
          </cell>
          <cell r="F98">
            <v>413.5</v>
          </cell>
          <cell r="G98">
            <v>14033.63</v>
          </cell>
        </row>
        <row r="99">
          <cell r="B99" t="str">
            <v>171600</v>
          </cell>
          <cell r="C99" t="str">
            <v>หัวใจ 500G(V)</v>
          </cell>
          <cell r="D99" t="str">
            <v>30</v>
          </cell>
          <cell r="E99" t="str">
            <v>11</v>
          </cell>
          <cell r="F99">
            <v>472</v>
          </cell>
          <cell r="G99">
            <v>14790.75</v>
          </cell>
        </row>
        <row r="100">
          <cell r="B100" t="str">
            <v>173330</v>
          </cell>
          <cell r="C100" t="str">
            <v>ข้อยาว 1000G(V)</v>
          </cell>
          <cell r="D100" t="str">
            <v>35</v>
          </cell>
          <cell r="E100" t="str">
            <v>12</v>
          </cell>
          <cell r="F100">
            <v>1443</v>
          </cell>
          <cell r="G100">
            <v>22904.09</v>
          </cell>
        </row>
        <row r="101">
          <cell r="B101" t="str">
            <v>178030</v>
          </cell>
          <cell r="C101" t="str">
            <v>ขา C 1000G</v>
          </cell>
          <cell r="D101" t="str">
            <v>36</v>
          </cell>
          <cell r="E101" t="str">
            <v>12</v>
          </cell>
          <cell r="F101">
            <v>5511</v>
          </cell>
          <cell r="G101">
            <v>107659.66</v>
          </cell>
        </row>
        <row r="102">
          <cell r="B102" t="str">
            <v>651020</v>
          </cell>
          <cell r="C102" t="str">
            <v>ไก่ตัว AA-T</v>
          </cell>
          <cell r="D102" t="str">
            <v>21</v>
          </cell>
          <cell r="E102" t="str">
            <v>3</v>
          </cell>
          <cell r="F102">
            <v>326.07</v>
          </cell>
          <cell r="G102">
            <v>14401.15</v>
          </cell>
        </row>
        <row r="103">
          <cell r="B103" t="str">
            <v>651030</v>
          </cell>
          <cell r="C103" t="str">
            <v>ไก่ตัว AA (แพ็คกลาง)-T61</v>
          </cell>
          <cell r="D103" t="str">
            <v>21</v>
          </cell>
          <cell r="E103" t="str">
            <v>3</v>
          </cell>
          <cell r="F103">
            <v>344</v>
          </cell>
          <cell r="G103">
            <v>13823.56</v>
          </cell>
        </row>
        <row r="104">
          <cell r="B104" t="str">
            <v>611010</v>
          </cell>
          <cell r="C104" t="str">
            <v>อกไก่ลอกหนัง(SBB)-T</v>
          </cell>
          <cell r="D104" t="str">
            <v>1/1</v>
          </cell>
          <cell r="E104" t="str">
            <v>5</v>
          </cell>
          <cell r="F104">
            <v>2144</v>
          </cell>
          <cell r="G104">
            <v>85664.88</v>
          </cell>
        </row>
        <row r="105">
          <cell r="B105" t="str">
            <v>610020</v>
          </cell>
          <cell r="C105" t="str">
            <v>BB แพ็คกลาง -T</v>
          </cell>
          <cell r="D105" t="str">
            <v>1</v>
          </cell>
          <cell r="E105" t="str">
            <v>5</v>
          </cell>
          <cell r="F105">
            <v>1386</v>
          </cell>
          <cell r="G105">
            <v>46278.3</v>
          </cell>
        </row>
        <row r="106">
          <cell r="B106" t="str">
            <v>611040</v>
          </cell>
          <cell r="C106" t="str">
            <v>SBB แพ็คกลาง -T</v>
          </cell>
          <cell r="D106" t="str">
            <v>1/1</v>
          </cell>
          <cell r="E106" t="str">
            <v>5</v>
          </cell>
          <cell r="F106">
            <v>621</v>
          </cell>
          <cell r="G106">
            <v>24309</v>
          </cell>
        </row>
        <row r="107">
          <cell r="B107" t="str">
            <v>620030</v>
          </cell>
          <cell r="C107" t="str">
            <v>BL แพ็คกลาง-TOP</v>
          </cell>
          <cell r="D107" t="str">
            <v>8</v>
          </cell>
          <cell r="E107" t="str">
            <v>6</v>
          </cell>
          <cell r="F107">
            <v>150.5</v>
          </cell>
          <cell r="G107">
            <v>5287.84</v>
          </cell>
        </row>
        <row r="108">
          <cell r="B108" t="str">
            <v>623110</v>
          </cell>
          <cell r="C108" t="str">
            <v>น่องไก่ -T</v>
          </cell>
          <cell r="D108" t="str">
            <v>23</v>
          </cell>
          <cell r="E108" t="str">
            <v>7</v>
          </cell>
          <cell r="F108">
            <v>1552</v>
          </cell>
          <cell r="G108">
            <v>41187.519999999997</v>
          </cell>
        </row>
        <row r="109">
          <cell r="B109" t="str">
            <v>624070</v>
          </cell>
          <cell r="C109" t="str">
            <v>สะโพก -T</v>
          </cell>
          <cell r="D109" t="str">
            <v>23</v>
          </cell>
          <cell r="E109" t="str">
            <v>7</v>
          </cell>
          <cell r="F109">
            <v>2840</v>
          </cell>
          <cell r="G109">
            <v>75638.44</v>
          </cell>
        </row>
        <row r="110">
          <cell r="B110" t="str">
            <v>624000</v>
          </cell>
          <cell r="C110" t="str">
            <v>สะโพก(แพ็คเล็ก)-T</v>
          </cell>
          <cell r="D110" t="str">
            <v>23</v>
          </cell>
          <cell r="E110" t="str">
            <v>7</v>
          </cell>
          <cell r="F110">
            <v>1071</v>
          </cell>
          <cell r="G110">
            <v>28506.97</v>
          </cell>
        </row>
        <row r="111">
          <cell r="B111" t="str">
            <v>622020</v>
          </cell>
          <cell r="C111" t="str">
            <v>น่องติดสะโพก(แพ็คกลาง)-T</v>
          </cell>
          <cell r="D111" t="str">
            <v>23</v>
          </cell>
          <cell r="E111" t="str">
            <v>7</v>
          </cell>
          <cell r="F111">
            <v>500</v>
          </cell>
          <cell r="G111">
            <v>12915.8</v>
          </cell>
        </row>
        <row r="112">
          <cell r="B112" t="str">
            <v>623100</v>
          </cell>
          <cell r="C112" t="str">
            <v>น่อง (แพ็คกลาง)-T</v>
          </cell>
          <cell r="D112" t="str">
            <v>23</v>
          </cell>
          <cell r="E112" t="str">
            <v>7</v>
          </cell>
          <cell r="F112">
            <v>501</v>
          </cell>
          <cell r="G112">
            <v>13276.69</v>
          </cell>
        </row>
        <row r="113">
          <cell r="B113" t="str">
            <v>623010</v>
          </cell>
          <cell r="C113" t="str">
            <v>น่อง (แพ็คใหญ่) -T</v>
          </cell>
          <cell r="D113" t="str">
            <v>23</v>
          </cell>
          <cell r="E113" t="str">
            <v>7</v>
          </cell>
          <cell r="F113">
            <v>156</v>
          </cell>
          <cell r="G113">
            <v>4131</v>
          </cell>
        </row>
        <row r="114">
          <cell r="B114" t="str">
            <v>624010</v>
          </cell>
          <cell r="C114" t="str">
            <v>สะโพก (แพ็คใหญ่)-T</v>
          </cell>
          <cell r="D114" t="str">
            <v>23</v>
          </cell>
          <cell r="E114" t="str">
            <v>7</v>
          </cell>
          <cell r="F114">
            <v>524</v>
          </cell>
          <cell r="G114">
            <v>13944.88</v>
          </cell>
        </row>
        <row r="115">
          <cell r="B115" t="str">
            <v>640000</v>
          </cell>
          <cell r="C115" t="str">
            <v>สันใน -T</v>
          </cell>
          <cell r="D115" t="str">
            <v>18</v>
          </cell>
          <cell r="E115" t="str">
            <v>8</v>
          </cell>
          <cell r="F115">
            <v>632</v>
          </cell>
          <cell r="G115">
            <v>24940.68</v>
          </cell>
        </row>
        <row r="116">
          <cell r="B116" t="str">
            <v>640020</v>
          </cell>
          <cell r="C116" t="str">
            <v>สันใน(แพ็คเล็ก) -T</v>
          </cell>
          <cell r="D116" t="str">
            <v>18</v>
          </cell>
          <cell r="E116" t="str">
            <v>8</v>
          </cell>
          <cell r="F116">
            <v>729</v>
          </cell>
          <cell r="G116">
            <v>28410.98</v>
          </cell>
        </row>
        <row r="117">
          <cell r="B117" t="str">
            <v>630000</v>
          </cell>
          <cell r="C117" t="str">
            <v>ปีกเต็ม -T</v>
          </cell>
          <cell r="D117" t="str">
            <v>12</v>
          </cell>
          <cell r="E117" t="str">
            <v>9</v>
          </cell>
          <cell r="F117">
            <v>1048</v>
          </cell>
          <cell r="G117">
            <v>41162.879999999997</v>
          </cell>
        </row>
        <row r="118">
          <cell r="B118" t="str">
            <v>632040</v>
          </cell>
          <cell r="C118" t="str">
            <v>ปีกกลาง (แพ็คเล็ก) -T</v>
          </cell>
          <cell r="D118" t="str">
            <v>13</v>
          </cell>
          <cell r="E118" t="str">
            <v>9</v>
          </cell>
          <cell r="F118">
            <v>1631</v>
          </cell>
          <cell r="G118">
            <v>73401.88</v>
          </cell>
        </row>
        <row r="119">
          <cell r="B119" t="str">
            <v>631020</v>
          </cell>
          <cell r="C119" t="str">
            <v>ปีกบน (แพ็คกลาง) -T</v>
          </cell>
          <cell r="D119" t="str">
            <v>14</v>
          </cell>
          <cell r="E119" t="str">
            <v>9</v>
          </cell>
          <cell r="F119">
            <v>605.5</v>
          </cell>
          <cell r="G119">
            <v>25320.04</v>
          </cell>
        </row>
        <row r="120">
          <cell r="B120" t="str">
            <v>631030</v>
          </cell>
          <cell r="C120" t="str">
            <v>ปีกบน (แพ็คใหญ่) -T</v>
          </cell>
          <cell r="D120" t="str">
            <v>14</v>
          </cell>
          <cell r="E120" t="str">
            <v>9</v>
          </cell>
          <cell r="F120">
            <v>176</v>
          </cell>
          <cell r="G120">
            <v>7418.28</v>
          </cell>
        </row>
        <row r="121">
          <cell r="B121" t="str">
            <v>632060</v>
          </cell>
          <cell r="C121" t="str">
            <v>ปีกกลางผ่า (แพ็คกลาง)-T</v>
          </cell>
          <cell r="D121" t="str">
            <v>13</v>
          </cell>
          <cell r="E121" t="str">
            <v>9</v>
          </cell>
          <cell r="F121">
            <v>106</v>
          </cell>
          <cell r="G121">
            <v>3645.62</v>
          </cell>
        </row>
        <row r="122">
          <cell r="B122" t="str">
            <v>633000</v>
          </cell>
          <cell r="C122" t="str">
            <v>ปีกปลาย (แพ็คกลาง) -T</v>
          </cell>
          <cell r="D122" t="str">
            <v>14/1</v>
          </cell>
          <cell r="E122" t="str">
            <v>9</v>
          </cell>
          <cell r="F122">
            <v>45</v>
          </cell>
          <cell r="G122">
            <v>1739.93</v>
          </cell>
        </row>
        <row r="123">
          <cell r="B123" t="str">
            <v>660010</v>
          </cell>
          <cell r="C123" t="str">
            <v>โครง-T</v>
          </cell>
          <cell r="D123" t="str">
            <v>25</v>
          </cell>
          <cell r="E123" t="str">
            <v>10</v>
          </cell>
          <cell r="F123">
            <v>888</v>
          </cell>
          <cell r="G123">
            <v>11115.96</v>
          </cell>
        </row>
        <row r="124">
          <cell r="B124" t="str">
            <v>660020</v>
          </cell>
          <cell r="C124" t="str">
            <v>โครง (แพ็คกลาง) -T</v>
          </cell>
          <cell r="D124" t="str">
            <v>25</v>
          </cell>
          <cell r="E124" t="str">
            <v>10</v>
          </cell>
          <cell r="F124">
            <v>2119.5</v>
          </cell>
          <cell r="G124">
            <v>25522.01</v>
          </cell>
        </row>
        <row r="125">
          <cell r="B125" t="str">
            <v>674040</v>
          </cell>
          <cell r="C125" t="str">
            <v>ข้อยาว(แพ็คกลาง)-T</v>
          </cell>
          <cell r="D125" t="str">
            <v>35</v>
          </cell>
          <cell r="E125" t="str">
            <v>12</v>
          </cell>
          <cell r="F125">
            <v>231</v>
          </cell>
          <cell r="G125">
            <v>3641.56</v>
          </cell>
        </row>
        <row r="126">
          <cell r="B126" t="str">
            <v>674100</v>
          </cell>
          <cell r="C126" t="str">
            <v>ขา C(แพ็คกลาง)-T</v>
          </cell>
          <cell r="D126" t="str">
            <v>36</v>
          </cell>
          <cell r="E126" t="str">
            <v>12</v>
          </cell>
          <cell r="F126">
            <v>552</v>
          </cell>
          <cell r="G126">
            <v>10518.22</v>
          </cell>
        </row>
        <row r="127">
          <cell r="B127" t="str">
            <v>672020</v>
          </cell>
          <cell r="C127" t="str">
            <v>ตับไก่ -T</v>
          </cell>
          <cell r="D127" t="str">
            <v>30</v>
          </cell>
          <cell r="E127" t="str">
            <v>11</v>
          </cell>
          <cell r="F127">
            <v>3920</v>
          </cell>
          <cell r="G127">
            <v>231822.4</v>
          </cell>
        </row>
        <row r="128">
          <cell r="B128" t="str">
            <v>672050</v>
          </cell>
          <cell r="C128" t="str">
            <v>ตับ(แพ็คเล็ก)-T</v>
          </cell>
          <cell r="D128" t="str">
            <v>30</v>
          </cell>
          <cell r="E128" t="str">
            <v>11</v>
          </cell>
          <cell r="F128">
            <v>1614</v>
          </cell>
          <cell r="G128">
            <v>95539.43</v>
          </cell>
        </row>
        <row r="129">
          <cell r="B129" t="str">
            <v>673020</v>
          </cell>
          <cell r="C129" t="str">
            <v>กึ๋น-T</v>
          </cell>
          <cell r="D129" t="str">
            <v>30</v>
          </cell>
          <cell r="E129" t="str">
            <v>11</v>
          </cell>
          <cell r="F129">
            <v>752</v>
          </cell>
          <cell r="G129">
            <v>25486.12</v>
          </cell>
        </row>
        <row r="130">
          <cell r="B130" t="str">
            <v>673040</v>
          </cell>
          <cell r="C130" t="str">
            <v>กึ๋น(แพ็คเล็ก)-T</v>
          </cell>
          <cell r="D130" t="str">
            <v>30</v>
          </cell>
          <cell r="E130" t="str">
            <v>11</v>
          </cell>
          <cell r="F130">
            <v>798</v>
          </cell>
          <cell r="G130">
            <v>27167.11</v>
          </cell>
        </row>
        <row r="131">
          <cell r="B131" t="str">
            <v>670020</v>
          </cell>
          <cell r="C131" t="str">
            <v>เครื่องในผ่า(แพ็คเล็ก)-T</v>
          </cell>
          <cell r="D131" t="str">
            <v>30</v>
          </cell>
          <cell r="E131" t="str">
            <v>11</v>
          </cell>
          <cell r="F131">
            <v>927</v>
          </cell>
          <cell r="G131">
            <v>43919.4</v>
          </cell>
        </row>
        <row r="132">
          <cell r="B132" t="str">
            <v>671030</v>
          </cell>
          <cell r="C132" t="str">
            <v>หัวใจ(แพ็คเล็ก)-T</v>
          </cell>
          <cell r="D132" t="str">
            <v>30</v>
          </cell>
          <cell r="E132" t="str">
            <v>11</v>
          </cell>
          <cell r="F132">
            <v>561</v>
          </cell>
          <cell r="G132">
            <v>17717.37</v>
          </cell>
        </row>
        <row r="133">
          <cell r="B133" t="str">
            <v>1560209</v>
          </cell>
          <cell r="C133" t="str">
            <v>KFC-KFC(F)</v>
          </cell>
          <cell r="D133" t="str">
            <v>21/1</v>
          </cell>
          <cell r="E133" t="str">
            <v>3/1</v>
          </cell>
          <cell r="F133">
            <v>18420.7</v>
          </cell>
          <cell r="G133">
            <v>963342.08</v>
          </cell>
        </row>
        <row r="134">
          <cell r="B134" t="str">
            <v>1541019</v>
          </cell>
          <cell r="C134" t="str">
            <v>ไก่ Ny ตัดขา C#1-F</v>
          </cell>
          <cell r="D134" t="str">
            <v>20</v>
          </cell>
          <cell r="E134" t="str">
            <v>2</v>
          </cell>
          <cell r="F134">
            <v>670</v>
          </cell>
          <cell r="G134">
            <v>17351.5</v>
          </cell>
        </row>
        <row r="135">
          <cell r="B135" t="str">
            <v>112102</v>
          </cell>
          <cell r="C135" t="str">
            <v>เศษ BB#2 5กก</v>
          </cell>
          <cell r="D135" t="str">
            <v>4</v>
          </cell>
          <cell r="E135" t="str">
            <v>5</v>
          </cell>
          <cell r="F135">
            <v>1110</v>
          </cell>
          <cell r="G135">
            <v>27824.7</v>
          </cell>
        </row>
        <row r="136">
          <cell r="B136" t="str">
            <v>1120809</v>
          </cell>
          <cell r="C136" t="str">
            <v>เศษ SBB 5กก (F)</v>
          </cell>
          <cell r="D136" t="str">
            <v>4/1</v>
          </cell>
          <cell r="E136" t="str">
            <v>5</v>
          </cell>
          <cell r="F136">
            <v>2250</v>
          </cell>
          <cell r="G136">
            <v>77548.649999999994</v>
          </cell>
        </row>
        <row r="137">
          <cell r="B137" t="str">
            <v>1113509</v>
          </cell>
          <cell r="C137" t="str">
            <v>SBB 110-140G.(สเต๊กฮันเต</v>
          </cell>
          <cell r="D137" t="str">
            <v>1/1</v>
          </cell>
          <cell r="E137" t="str">
            <v>5</v>
          </cell>
          <cell r="F137">
            <v>152</v>
          </cell>
          <cell r="G137">
            <v>13376</v>
          </cell>
        </row>
        <row r="138">
          <cell r="B138" t="str">
            <v>510011</v>
          </cell>
          <cell r="C138" t="str">
            <v>เศษ SBB#1(STAR)</v>
          </cell>
          <cell r="D138" t="str">
            <v>4/1</v>
          </cell>
          <cell r="E138" t="str">
            <v>5</v>
          </cell>
          <cell r="F138">
            <v>7982</v>
          </cell>
          <cell r="G138">
            <v>375154</v>
          </cell>
        </row>
        <row r="139">
          <cell r="B139" t="str">
            <v>1100909</v>
          </cell>
          <cell r="C139" t="str">
            <v>BB บด (1*12)</v>
          </cell>
          <cell r="D139" t="str">
            <v>1</v>
          </cell>
          <cell r="E139" t="str">
            <v>5</v>
          </cell>
          <cell r="F139">
            <v>564</v>
          </cell>
          <cell r="G139">
            <v>23294.880000000001</v>
          </cell>
        </row>
        <row r="140">
          <cell r="B140" t="str">
            <v>1110309</v>
          </cell>
          <cell r="C140" t="str">
            <v>BB(2KG) (F)</v>
          </cell>
          <cell r="D140" t="str">
            <v>1</v>
          </cell>
          <cell r="E140" t="str">
            <v>5</v>
          </cell>
          <cell r="F140">
            <v>37452</v>
          </cell>
          <cell r="G140">
            <v>1154383.1399999999</v>
          </cell>
        </row>
        <row r="141">
          <cell r="B141" t="str">
            <v>1120819</v>
          </cell>
          <cell r="C141" t="str">
            <v>เศษ SBB#1 5กก (F)</v>
          </cell>
          <cell r="D141" t="str">
            <v>4/1</v>
          </cell>
          <cell r="E141" t="str">
            <v>5</v>
          </cell>
          <cell r="F141">
            <v>16430</v>
          </cell>
          <cell r="G141">
            <v>482511.25</v>
          </cell>
        </row>
        <row r="142">
          <cell r="B142" t="str">
            <v>5100119</v>
          </cell>
          <cell r="C142" t="str">
            <v>เศษ SBB#1-F(STAR)</v>
          </cell>
          <cell r="D142" t="str">
            <v>4/1</v>
          </cell>
          <cell r="E142" t="str">
            <v>5</v>
          </cell>
          <cell r="F142">
            <v>5412</v>
          </cell>
          <cell r="G142">
            <v>254364</v>
          </cell>
        </row>
        <row r="143">
          <cell r="B143" t="str">
            <v>520001</v>
          </cell>
          <cell r="C143" t="str">
            <v>เศษ SBL#1(STAR)</v>
          </cell>
          <cell r="D143" t="str">
            <v>11/1</v>
          </cell>
          <cell r="E143" t="str">
            <v>6</v>
          </cell>
          <cell r="F143">
            <v>18200</v>
          </cell>
          <cell r="G143">
            <v>637000</v>
          </cell>
        </row>
        <row r="144">
          <cell r="B144" t="str">
            <v>1201009</v>
          </cell>
          <cell r="C144" t="str">
            <v>เศษ BL พิเศษ-F</v>
          </cell>
          <cell r="D144" t="str">
            <v>11</v>
          </cell>
          <cell r="E144" t="str">
            <v>6</v>
          </cell>
          <cell r="F144">
            <v>47.4</v>
          </cell>
          <cell r="G144">
            <v>1167.22</v>
          </cell>
        </row>
        <row r="145">
          <cell r="B145" t="str">
            <v>5200019</v>
          </cell>
          <cell r="C145" t="str">
            <v>เศษ SBL#1(STAR)-F</v>
          </cell>
          <cell r="D145" t="str">
            <v>11/1</v>
          </cell>
          <cell r="E145" t="str">
            <v>6</v>
          </cell>
          <cell r="F145">
            <v>1158</v>
          </cell>
          <cell r="G145">
            <v>40530</v>
          </cell>
        </row>
        <row r="146">
          <cell r="B146" t="str">
            <v>1230179</v>
          </cell>
          <cell r="C146" t="str">
            <v>เศษ SBL#1 5กก(F)</v>
          </cell>
          <cell r="D146" t="str">
            <v>11/1</v>
          </cell>
          <cell r="E146" t="str">
            <v>6</v>
          </cell>
          <cell r="F146">
            <v>42230</v>
          </cell>
          <cell r="G146">
            <v>1200524</v>
          </cell>
        </row>
        <row r="147">
          <cell r="B147" t="str">
            <v>141002</v>
          </cell>
          <cell r="C147" t="str">
            <v>สันใน#2</v>
          </cell>
          <cell r="D147" t="str">
            <v>18</v>
          </cell>
          <cell r="E147" t="str">
            <v>8</v>
          </cell>
          <cell r="F147">
            <v>1880</v>
          </cell>
          <cell r="G147">
            <v>61985.05</v>
          </cell>
        </row>
        <row r="148">
          <cell r="B148" t="str">
            <v>1410209</v>
          </cell>
          <cell r="C148" t="str">
            <v>สันใน 2 KG.(F)</v>
          </cell>
          <cell r="D148" t="str">
            <v>18</v>
          </cell>
          <cell r="E148" t="str">
            <v>8</v>
          </cell>
          <cell r="F148">
            <v>2376</v>
          </cell>
          <cell r="G148">
            <v>93520.86</v>
          </cell>
        </row>
        <row r="149">
          <cell r="B149" t="str">
            <v>131002</v>
          </cell>
          <cell r="C149" t="str">
            <v>ปีกบน #2</v>
          </cell>
          <cell r="D149" t="str">
            <v>14</v>
          </cell>
          <cell r="E149" t="str">
            <v>9</v>
          </cell>
          <cell r="F149">
            <v>1820</v>
          </cell>
          <cell r="G149">
            <v>54479.65</v>
          </cell>
        </row>
        <row r="150">
          <cell r="B150" t="str">
            <v>131003</v>
          </cell>
          <cell r="C150" t="str">
            <v>ปีกบน #3</v>
          </cell>
          <cell r="D150" t="str">
            <v>14</v>
          </cell>
          <cell r="E150" t="str">
            <v>9</v>
          </cell>
          <cell r="F150">
            <v>190</v>
          </cell>
          <cell r="G150">
            <v>5133.8</v>
          </cell>
        </row>
        <row r="151">
          <cell r="B151" t="str">
            <v>132002</v>
          </cell>
          <cell r="C151" t="str">
            <v>ปีกปลาย #2</v>
          </cell>
          <cell r="D151" t="str">
            <v>14/1</v>
          </cell>
          <cell r="E151" t="str">
            <v>9</v>
          </cell>
          <cell r="F151">
            <v>1830</v>
          </cell>
          <cell r="G151">
            <v>56432.05</v>
          </cell>
        </row>
        <row r="152">
          <cell r="B152" t="str">
            <v>132003</v>
          </cell>
          <cell r="C152" t="str">
            <v>ปีกปลาย #3</v>
          </cell>
          <cell r="D152" t="str">
            <v>14/1</v>
          </cell>
          <cell r="E152" t="str">
            <v>9</v>
          </cell>
          <cell r="F152">
            <v>100</v>
          </cell>
          <cell r="G152">
            <v>2795.25</v>
          </cell>
        </row>
        <row r="153">
          <cell r="B153" t="str">
            <v>134003</v>
          </cell>
          <cell r="C153" t="str">
            <v>ปีกกลาง #3</v>
          </cell>
          <cell r="D153" t="str">
            <v>13</v>
          </cell>
          <cell r="E153" t="str">
            <v>9</v>
          </cell>
          <cell r="F153">
            <v>470</v>
          </cell>
          <cell r="G153">
            <v>12758.7</v>
          </cell>
        </row>
        <row r="154">
          <cell r="B154" t="str">
            <v>1310209</v>
          </cell>
          <cell r="C154" t="str">
            <v>ปีกบน 2 กก-F</v>
          </cell>
          <cell r="D154" t="str">
            <v>14</v>
          </cell>
          <cell r="E154" t="str">
            <v>9</v>
          </cell>
          <cell r="F154">
            <v>2700</v>
          </cell>
          <cell r="G154">
            <v>102366</v>
          </cell>
        </row>
        <row r="155">
          <cell r="B155" t="str">
            <v>1320209</v>
          </cell>
          <cell r="C155" t="str">
            <v>ปีกปลาย 2 KG (F)</v>
          </cell>
          <cell r="D155" t="str">
            <v>14/1</v>
          </cell>
          <cell r="E155" t="str">
            <v>9</v>
          </cell>
          <cell r="F155">
            <v>1596</v>
          </cell>
          <cell r="G155">
            <v>56972.82</v>
          </cell>
        </row>
        <row r="156">
          <cell r="B156" t="str">
            <v>1320809</v>
          </cell>
          <cell r="C156" t="str">
            <v>ปีกปลาย 40-50G</v>
          </cell>
          <cell r="D156" t="str">
            <v>14/1</v>
          </cell>
          <cell r="E156" t="str">
            <v>9</v>
          </cell>
          <cell r="F156">
            <v>68</v>
          </cell>
          <cell r="G156">
            <v>3264</v>
          </cell>
        </row>
        <row r="157">
          <cell r="B157" t="str">
            <v>1312109</v>
          </cell>
          <cell r="C157" t="str">
            <v>WS 40-50G.BKP-6027</v>
          </cell>
          <cell r="D157" t="str">
            <v>14</v>
          </cell>
          <cell r="E157" t="str">
            <v>9</v>
          </cell>
          <cell r="F157">
            <v>56</v>
          </cell>
          <cell r="G157">
            <v>2520</v>
          </cell>
        </row>
        <row r="158">
          <cell r="B158" t="str">
            <v>165001</v>
          </cell>
          <cell r="C158" t="str">
            <v>เศษโครง #1</v>
          </cell>
          <cell r="D158" t="str">
            <v>25</v>
          </cell>
          <cell r="E158" t="str">
            <v>10</v>
          </cell>
          <cell r="F158">
            <v>1640</v>
          </cell>
          <cell r="G158">
            <v>8056</v>
          </cell>
        </row>
        <row r="159">
          <cell r="B159" t="str">
            <v>171091</v>
          </cell>
          <cell r="C159" t="str">
            <v>ตับ#1</v>
          </cell>
          <cell r="D159" t="str">
            <v>30</v>
          </cell>
          <cell r="E159" t="str">
            <v>11</v>
          </cell>
          <cell r="F159">
            <v>1042</v>
          </cell>
          <cell r="G159">
            <v>49196.51</v>
          </cell>
        </row>
        <row r="160">
          <cell r="B160" t="str">
            <v>5700109</v>
          </cell>
          <cell r="C160" t="str">
            <v>มัน (STAR) -F</v>
          </cell>
          <cell r="D160" t="str">
            <v>37</v>
          </cell>
          <cell r="E160" t="str">
            <v>12</v>
          </cell>
          <cell r="F160">
            <v>830</v>
          </cell>
          <cell r="G160">
            <v>11620</v>
          </cell>
        </row>
        <row r="161">
          <cell r="B161" t="str">
            <v>170982</v>
          </cell>
          <cell r="C161" t="str">
            <v>ขาซี #2 5KG.</v>
          </cell>
          <cell r="D161" t="str">
            <v>36</v>
          </cell>
          <cell r="E161" t="str">
            <v>12</v>
          </cell>
          <cell r="F161">
            <v>1690</v>
          </cell>
          <cell r="G161">
            <v>26661.15</v>
          </cell>
        </row>
        <row r="162">
          <cell r="B162" t="str">
            <v>1709809</v>
          </cell>
          <cell r="C162" t="str">
            <v>ขาซี STD (F) 5 kg. WH</v>
          </cell>
          <cell r="D162" t="str">
            <v>36</v>
          </cell>
          <cell r="E162" t="str">
            <v>12</v>
          </cell>
          <cell r="F162">
            <v>0</v>
          </cell>
          <cell r="G162">
            <v>197</v>
          </cell>
        </row>
        <row r="163">
          <cell r="B163" t="str">
            <v>1720309</v>
          </cell>
          <cell r="C163" t="str">
            <v>หนัง BL 5KG(F)</v>
          </cell>
          <cell r="D163" t="str">
            <v>33</v>
          </cell>
          <cell r="E163" t="str">
            <v>12</v>
          </cell>
          <cell r="F163">
            <v>10670</v>
          </cell>
          <cell r="G163">
            <v>256268.4</v>
          </cell>
        </row>
        <row r="164">
          <cell r="B164" t="str">
            <v>1719809</v>
          </cell>
          <cell r="C164" t="str">
            <v>หนัง (F) 2 KG.</v>
          </cell>
          <cell r="D164" t="str">
            <v>33</v>
          </cell>
          <cell r="E164" t="str">
            <v>12</v>
          </cell>
          <cell r="F164">
            <v>1776</v>
          </cell>
          <cell r="G164">
            <v>40089.120000000003</v>
          </cell>
        </row>
        <row r="165">
          <cell r="B165" t="str">
            <v>170811</v>
          </cell>
          <cell r="C165" t="str">
            <v>แข้งติดข้อ #1</v>
          </cell>
          <cell r="D165" t="str">
            <v>34</v>
          </cell>
          <cell r="E165" t="str">
            <v>12</v>
          </cell>
          <cell r="F165">
            <v>7760</v>
          </cell>
          <cell r="G165">
            <v>60948.4</v>
          </cell>
        </row>
        <row r="166">
          <cell r="B166" t="str">
            <v>1511109</v>
          </cell>
          <cell r="C166" t="str">
            <v>ไก่ชำรุดในLINE ย่าง</v>
          </cell>
          <cell r="D166" t="str">
            <v>21</v>
          </cell>
          <cell r="E166" t="str">
            <v>3</v>
          </cell>
          <cell r="F166">
            <v>120.4</v>
          </cell>
          <cell r="G166">
            <v>3078.12</v>
          </cell>
        </row>
        <row r="167">
          <cell r="B167" t="str">
            <v>2510809</v>
          </cell>
          <cell r="C167" t="str">
            <v>AA21000-1100G.(STAR)</v>
          </cell>
          <cell r="D167" t="str">
            <v>21</v>
          </cell>
          <cell r="E167" t="str">
            <v>3</v>
          </cell>
          <cell r="F167">
            <v>1650</v>
          </cell>
          <cell r="G167">
            <v>44250</v>
          </cell>
        </row>
        <row r="168">
          <cell r="B168" t="str">
            <v>272001</v>
          </cell>
          <cell r="C168" t="str">
            <v>ตับ ย่าง #1</v>
          </cell>
          <cell r="D168" t="str">
            <v>30</v>
          </cell>
          <cell r="E168" t="str">
            <v>11</v>
          </cell>
          <cell r="F168">
            <v>935</v>
          </cell>
          <cell r="G168">
            <v>28525.7</v>
          </cell>
        </row>
        <row r="169">
          <cell r="B169" t="str">
            <v>2741109</v>
          </cell>
          <cell r="C169" t="str">
            <v>ขา B ย่าง-F</v>
          </cell>
          <cell r="D169" t="str">
            <v>36</v>
          </cell>
          <cell r="E169" t="str">
            <v>12</v>
          </cell>
          <cell r="F169">
            <v>3400</v>
          </cell>
          <cell r="G169">
            <v>36641</v>
          </cell>
        </row>
        <row r="170">
          <cell r="B170" t="str">
            <v>1412709</v>
          </cell>
          <cell r="C170" t="str">
            <v>สันใน 1000G</v>
          </cell>
          <cell r="D170" t="str">
            <v>18</v>
          </cell>
          <cell r="E170" t="str">
            <v>8</v>
          </cell>
          <cell r="F170">
            <v>948</v>
          </cell>
          <cell r="G170">
            <v>37673.64</v>
          </cell>
        </row>
        <row r="171">
          <cell r="B171" t="str">
            <v>123250</v>
          </cell>
          <cell r="C171" t="str">
            <v>เศษ SBL #1 500g</v>
          </cell>
          <cell r="D171" t="str">
            <v>11/1</v>
          </cell>
          <cell r="E171" t="str">
            <v>6</v>
          </cell>
          <cell r="F171">
            <v>152.5</v>
          </cell>
          <cell r="G171">
            <v>4394.84</v>
          </cell>
        </row>
        <row r="172">
          <cell r="B172" t="str">
            <v>135130</v>
          </cell>
          <cell r="C172" t="str">
            <v>ปลายปีก 1000G</v>
          </cell>
          <cell r="D172" t="str">
            <v>15</v>
          </cell>
          <cell r="E172" t="str">
            <v>9</v>
          </cell>
          <cell r="F172">
            <v>105</v>
          </cell>
          <cell r="G172">
            <v>1439.97</v>
          </cell>
        </row>
        <row r="173">
          <cell r="B173" t="str">
            <v>142120</v>
          </cell>
          <cell r="C173" t="str">
            <v>เศษ SM 500G.</v>
          </cell>
          <cell r="D173" t="str">
            <v>22</v>
          </cell>
          <cell r="E173" t="str">
            <v>8</v>
          </cell>
          <cell r="F173">
            <v>94</v>
          </cell>
          <cell r="G173">
            <v>3156.86</v>
          </cell>
        </row>
        <row r="174">
          <cell r="B174" t="str">
            <v>160020</v>
          </cell>
          <cell r="C174" t="str">
            <v>โครง 1000 G</v>
          </cell>
          <cell r="D174" t="str">
            <v>25</v>
          </cell>
          <cell r="E174" t="str">
            <v>10</v>
          </cell>
          <cell r="F174">
            <v>18141</v>
          </cell>
          <cell r="G174">
            <v>216170.72</v>
          </cell>
        </row>
        <row r="175">
          <cell r="B175" t="str">
            <v>174040</v>
          </cell>
          <cell r="C175" t="str">
            <v>บั้นท้าย 500G</v>
          </cell>
          <cell r="D175" t="str">
            <v>28</v>
          </cell>
          <cell r="E175" t="str">
            <v>12</v>
          </cell>
          <cell r="F175">
            <v>383</v>
          </cell>
          <cell r="G175">
            <v>14193.48</v>
          </cell>
        </row>
        <row r="176">
          <cell r="B176" t="str">
            <v>1100309</v>
          </cell>
          <cell r="C176" t="str">
            <v>BB 1000G-F</v>
          </cell>
          <cell r="D176" t="str">
            <v>1</v>
          </cell>
          <cell r="E176" t="str">
            <v>5</v>
          </cell>
          <cell r="F176">
            <v>5270</v>
          </cell>
          <cell r="G176">
            <v>174428.46</v>
          </cell>
        </row>
        <row r="177">
          <cell r="B177" t="str">
            <v>1112909</v>
          </cell>
          <cell r="C177" t="str">
            <v>SBB 1000G-F</v>
          </cell>
          <cell r="D177" t="str">
            <v>1/1</v>
          </cell>
          <cell r="E177" t="str">
            <v>5</v>
          </cell>
          <cell r="F177">
            <v>1308</v>
          </cell>
          <cell r="G177">
            <v>56204.1</v>
          </cell>
        </row>
        <row r="178">
          <cell r="B178" t="str">
            <v>1212509</v>
          </cell>
          <cell r="C178" t="str">
            <v>BL บด-F (1*12)</v>
          </cell>
          <cell r="D178" t="str">
            <v>8</v>
          </cell>
          <cell r="E178" t="str">
            <v>6</v>
          </cell>
          <cell r="F178">
            <v>336</v>
          </cell>
          <cell r="G178">
            <v>11246.52</v>
          </cell>
        </row>
        <row r="179">
          <cell r="B179" t="str">
            <v>1421509</v>
          </cell>
          <cell r="C179" t="str">
            <v>เศษ SM-F (2*6)</v>
          </cell>
          <cell r="D179" t="str">
            <v>18</v>
          </cell>
          <cell r="E179" t="str">
            <v>8</v>
          </cell>
          <cell r="F179">
            <v>4502</v>
          </cell>
          <cell r="G179">
            <v>147103.20000000001</v>
          </cell>
        </row>
        <row r="180">
          <cell r="B180" t="str">
            <v>170810</v>
          </cell>
          <cell r="C180" t="str">
            <v>แข้งติดข้อสั้น</v>
          </cell>
          <cell r="D180" t="str">
            <v>34</v>
          </cell>
          <cell r="E180" t="str">
            <v>12</v>
          </cell>
          <cell r="F180">
            <v>7460</v>
          </cell>
          <cell r="G180">
            <v>58699.6</v>
          </cell>
        </row>
        <row r="181">
          <cell r="B181" t="str">
            <v>633010</v>
          </cell>
          <cell r="C181" t="str">
            <v>ปีกปลายแพ็คกลาง1-L</v>
          </cell>
          <cell r="D181" t="str">
            <v>14/1</v>
          </cell>
          <cell r="E181" t="str">
            <v>9</v>
          </cell>
          <cell r="F181">
            <v>850.5</v>
          </cell>
          <cell r="G181">
            <v>32141.200000000001</v>
          </cell>
        </row>
        <row r="182">
          <cell r="B182" t="str">
            <v>661030</v>
          </cell>
          <cell r="C182" t="str">
            <v>คอไก่แพ็คกลาง1-L</v>
          </cell>
          <cell r="D182" t="str">
            <v>27</v>
          </cell>
          <cell r="E182" t="str">
            <v>12</v>
          </cell>
          <cell r="F182">
            <v>1416</v>
          </cell>
          <cell r="G182">
            <v>21307.26</v>
          </cell>
        </row>
        <row r="183">
          <cell r="B183" t="str">
            <v>151000</v>
          </cell>
          <cell r="C183" t="str">
            <v>ไก่สด</v>
          </cell>
          <cell r="D183" t="str">
            <v>19</v>
          </cell>
          <cell r="E183" t="str">
            <v>1</v>
          </cell>
          <cell r="F183">
            <v>27.8</v>
          </cell>
          <cell r="G183">
            <v>706.7</v>
          </cell>
        </row>
        <row r="184">
          <cell r="B184" t="str">
            <v>153000</v>
          </cell>
          <cell r="C184" t="str">
            <v>ไก่ไหว้เจ้า</v>
          </cell>
          <cell r="D184" t="str">
            <v>19</v>
          </cell>
          <cell r="E184" t="str">
            <v>1</v>
          </cell>
          <cell r="F184">
            <v>11.6</v>
          </cell>
          <cell r="G184">
            <v>342.78</v>
          </cell>
        </row>
        <row r="185">
          <cell r="B185" t="str">
            <v>154100</v>
          </cell>
          <cell r="C185" t="str">
            <v>ไก่ NY ตัดขา C</v>
          </cell>
          <cell r="D185" t="str">
            <v>20</v>
          </cell>
          <cell r="E185" t="str">
            <v>2</v>
          </cell>
          <cell r="F185">
            <v>1252.7</v>
          </cell>
          <cell r="G185">
            <v>31919.45</v>
          </cell>
        </row>
        <row r="186">
          <cell r="B186" t="str">
            <v>151050</v>
          </cell>
          <cell r="C186" t="str">
            <v>ไก่ตัวผ่าซีก</v>
          </cell>
          <cell r="D186" t="str">
            <v>21</v>
          </cell>
          <cell r="E186" t="str">
            <v>3/1</v>
          </cell>
          <cell r="F186">
            <v>607</v>
          </cell>
          <cell r="G186">
            <v>18231.03</v>
          </cell>
        </row>
        <row r="187">
          <cell r="B187" t="str">
            <v>111030</v>
          </cell>
          <cell r="C187" t="str">
            <v>BB(2KG)</v>
          </cell>
          <cell r="D187" t="str">
            <v>1</v>
          </cell>
          <cell r="E187" t="str">
            <v>5</v>
          </cell>
          <cell r="F187">
            <v>15834</v>
          </cell>
          <cell r="G187">
            <v>523886.46</v>
          </cell>
        </row>
        <row r="188">
          <cell r="B188" t="str">
            <v>121010</v>
          </cell>
          <cell r="C188" t="str">
            <v>BL 2 KG</v>
          </cell>
          <cell r="D188" t="str">
            <v>8</v>
          </cell>
          <cell r="E188" t="str">
            <v>6</v>
          </cell>
          <cell r="F188">
            <v>200</v>
          </cell>
          <cell r="G188">
            <v>6698</v>
          </cell>
        </row>
        <row r="189">
          <cell r="B189" t="str">
            <v>524090</v>
          </cell>
          <cell r="C189" t="str">
            <v>SBL STIP 29/35G.(CP-FOOD</v>
          </cell>
          <cell r="D189" t="str">
            <v>8/1</v>
          </cell>
          <cell r="E189" t="str">
            <v>6</v>
          </cell>
          <cell r="F189">
            <v>447</v>
          </cell>
          <cell r="G189">
            <v>42018</v>
          </cell>
        </row>
        <row r="190">
          <cell r="B190" t="str">
            <v>161020</v>
          </cell>
          <cell r="C190" t="str">
            <v>โครงผ่า</v>
          </cell>
          <cell r="D190" t="str">
            <v>25</v>
          </cell>
          <cell r="E190" t="str">
            <v>10</v>
          </cell>
          <cell r="F190">
            <v>4610</v>
          </cell>
          <cell r="G190">
            <v>51052.6</v>
          </cell>
        </row>
        <row r="191">
          <cell r="B191" t="str">
            <v>162000</v>
          </cell>
          <cell r="C191" t="str">
            <v>โครงตัดคอและตัดบั้นท้าย</v>
          </cell>
          <cell r="D191" t="str">
            <v>25</v>
          </cell>
          <cell r="E191" t="str">
            <v>10</v>
          </cell>
          <cell r="F191">
            <v>23680</v>
          </cell>
          <cell r="G191">
            <v>273082.84999999998</v>
          </cell>
        </row>
        <row r="192">
          <cell r="B192" t="str">
            <v>170210</v>
          </cell>
          <cell r="C192" t="str">
            <v>เศษกระดูกอ่อน</v>
          </cell>
          <cell r="D192" t="str">
            <v>38</v>
          </cell>
          <cell r="E192" t="str">
            <v>12</v>
          </cell>
          <cell r="F192">
            <v>184</v>
          </cell>
          <cell r="G192">
            <v>1367.55</v>
          </cell>
        </row>
        <row r="193">
          <cell r="B193" t="str">
            <v>170930</v>
          </cell>
          <cell r="C193" t="str">
            <v>ข้อยาว</v>
          </cell>
          <cell r="D193" t="str">
            <v>35</v>
          </cell>
          <cell r="E193" t="str">
            <v>12</v>
          </cell>
          <cell r="F193">
            <v>550</v>
          </cell>
          <cell r="G193">
            <v>8653.85</v>
          </cell>
        </row>
        <row r="194">
          <cell r="B194" t="str">
            <v>170940</v>
          </cell>
          <cell r="C194" t="str">
            <v>ข้อสั้น</v>
          </cell>
          <cell r="D194" t="str">
            <v>35</v>
          </cell>
          <cell r="E194" t="str">
            <v>12</v>
          </cell>
          <cell r="F194">
            <v>3</v>
          </cell>
          <cell r="G194">
            <v>20.68</v>
          </cell>
        </row>
        <row r="195">
          <cell r="B195" t="str">
            <v>173030</v>
          </cell>
          <cell r="C195" t="str">
            <v>คอลอกหนัง 10กก.</v>
          </cell>
          <cell r="D195" t="str">
            <v>27</v>
          </cell>
          <cell r="E195" t="str">
            <v>12</v>
          </cell>
          <cell r="F195">
            <v>1600</v>
          </cell>
          <cell r="G195">
            <v>10171.200000000001</v>
          </cell>
        </row>
        <row r="196">
          <cell r="B196" t="str">
            <v>163020</v>
          </cell>
          <cell r="C196" t="str">
            <v>โครงตัดบั้นท้าย(SWT)</v>
          </cell>
          <cell r="D196" t="str">
            <v>25</v>
          </cell>
          <cell r="E196" t="str">
            <v>10</v>
          </cell>
          <cell r="F196">
            <v>1680</v>
          </cell>
          <cell r="G196">
            <v>13238.4</v>
          </cell>
        </row>
        <row r="197">
          <cell r="B197" t="str">
            <v>177070</v>
          </cell>
          <cell r="C197" t="str">
            <v>เศษชิ้นส่วน (ชาติชาย)</v>
          </cell>
          <cell r="D197" t="str">
            <v>39</v>
          </cell>
          <cell r="E197" t="str">
            <v>12</v>
          </cell>
          <cell r="F197">
            <v>1470</v>
          </cell>
          <cell r="G197">
            <v>8667</v>
          </cell>
        </row>
        <row r="198">
          <cell r="B198" t="str">
            <v>171350</v>
          </cell>
          <cell r="C198" t="str">
            <v>หัวใจ 2 KG</v>
          </cell>
          <cell r="D198" t="str">
            <v>30</v>
          </cell>
          <cell r="E198" t="str">
            <v>11</v>
          </cell>
          <cell r="F198">
            <v>50</v>
          </cell>
          <cell r="G198">
            <v>1644.95</v>
          </cell>
        </row>
        <row r="199">
          <cell r="B199" t="str">
            <v>171170</v>
          </cell>
          <cell r="C199" t="str">
            <v>กึ๋นผ่า</v>
          </cell>
          <cell r="D199" t="str">
            <v>30</v>
          </cell>
          <cell r="E199" t="str">
            <v>11</v>
          </cell>
          <cell r="F199">
            <v>3264</v>
          </cell>
          <cell r="G199">
            <v>115584.45</v>
          </cell>
        </row>
        <row r="200">
          <cell r="B200" t="str">
            <v>171260</v>
          </cell>
          <cell r="C200" t="str">
            <v>ขั้วกระเพาะผ่า (5*1)</v>
          </cell>
          <cell r="D200" t="str">
            <v>30</v>
          </cell>
          <cell r="E200" t="str">
            <v>11</v>
          </cell>
          <cell r="F200">
            <v>120</v>
          </cell>
          <cell r="G200">
            <v>1181.25</v>
          </cell>
        </row>
        <row r="201">
          <cell r="B201" t="str">
            <v>631060</v>
          </cell>
          <cell r="C201" t="str">
            <v>ปีกบนแพ็คกลาง 1-L</v>
          </cell>
          <cell r="D201" t="str">
            <v>14</v>
          </cell>
          <cell r="E201" t="str">
            <v>9</v>
          </cell>
          <cell r="F201">
            <v>4704</v>
          </cell>
          <cell r="G201">
            <v>187339.24</v>
          </cell>
        </row>
        <row r="202">
          <cell r="B202" t="str">
            <v>690000</v>
          </cell>
          <cell r="C202" t="str">
            <v>เลือดถุง-L</v>
          </cell>
          <cell r="D202" t="str">
            <v>0</v>
          </cell>
          <cell r="E202" t="str">
            <v>15</v>
          </cell>
          <cell r="F202">
            <v>0</v>
          </cell>
          <cell r="G202">
            <v>8837.4</v>
          </cell>
        </row>
        <row r="203">
          <cell r="B203" t="str">
            <v>551010</v>
          </cell>
          <cell r="C203" t="str">
            <v>ไก่ griller ตัด 6 ชิ้น 7</v>
          </cell>
          <cell r="D203" t="str">
            <v>21</v>
          </cell>
          <cell r="E203" t="str">
            <v>3/1</v>
          </cell>
          <cell r="F203">
            <v>6711.05</v>
          </cell>
          <cell r="G203">
            <v>244656</v>
          </cell>
        </row>
        <row r="204">
          <cell r="B204" t="str">
            <v>251240</v>
          </cell>
          <cell r="C204" t="str">
            <v>AA2 (1000Gขึ้นไป) ย่าง</v>
          </cell>
          <cell r="D204" t="str">
            <v>21</v>
          </cell>
          <cell r="E204" t="str">
            <v>3</v>
          </cell>
          <cell r="F204">
            <v>218.2</v>
          </cell>
          <cell r="G204">
            <v>6204</v>
          </cell>
        </row>
        <row r="205">
          <cell r="B205" t="str">
            <v>260000</v>
          </cell>
          <cell r="C205" t="str">
            <v>โครงผ่า ย่าง</v>
          </cell>
          <cell r="D205" t="str">
            <v>25</v>
          </cell>
          <cell r="E205" t="str">
            <v>10</v>
          </cell>
          <cell r="F205">
            <v>1010</v>
          </cell>
          <cell r="G205">
            <v>14922.75</v>
          </cell>
        </row>
        <row r="206">
          <cell r="B206" t="str">
            <v>274010</v>
          </cell>
          <cell r="C206" t="str">
            <v>ข้อเล็ก ย่าง</v>
          </cell>
          <cell r="D206" t="str">
            <v>35</v>
          </cell>
          <cell r="E206" t="str">
            <v>12</v>
          </cell>
          <cell r="F206">
            <v>160</v>
          </cell>
          <cell r="G206">
            <v>944.7</v>
          </cell>
        </row>
        <row r="207">
          <cell r="B207" t="str">
            <v>274030</v>
          </cell>
          <cell r="C207" t="str">
            <v>มันเครื่องใน ย่าง</v>
          </cell>
          <cell r="D207" t="str">
            <v>37</v>
          </cell>
          <cell r="E207" t="str">
            <v>12</v>
          </cell>
          <cell r="F207">
            <v>8355</v>
          </cell>
          <cell r="G207">
            <v>82029</v>
          </cell>
        </row>
        <row r="208">
          <cell r="B208" t="str">
            <v>274060</v>
          </cell>
          <cell r="C208" t="str">
            <v>มัน ย่าง</v>
          </cell>
          <cell r="D208" t="str">
            <v>37</v>
          </cell>
          <cell r="E208" t="str">
            <v>12</v>
          </cell>
          <cell r="F208">
            <v>4250</v>
          </cell>
          <cell r="G208">
            <v>50064</v>
          </cell>
        </row>
        <row r="209">
          <cell r="B209" t="str">
            <v>274100</v>
          </cell>
          <cell r="C209" t="str">
            <v>เศษมัน ย่าง</v>
          </cell>
          <cell r="D209" t="str">
            <v>37</v>
          </cell>
          <cell r="E209" t="str">
            <v>12</v>
          </cell>
          <cell r="F209">
            <v>5470</v>
          </cell>
          <cell r="G209">
            <v>26858</v>
          </cell>
        </row>
        <row r="210">
          <cell r="B210" t="str">
            <v>262000</v>
          </cell>
          <cell r="C210" t="str">
            <v>บั้นท้าย ย่าง</v>
          </cell>
          <cell r="D210" t="str">
            <v>28</v>
          </cell>
          <cell r="E210" t="str">
            <v>12</v>
          </cell>
          <cell r="F210">
            <v>100</v>
          </cell>
          <cell r="G210">
            <v>1822.25</v>
          </cell>
        </row>
        <row r="211">
          <cell r="B211" t="str">
            <v>261020</v>
          </cell>
          <cell r="C211" t="str">
            <v>เศษคอ ย่าง</v>
          </cell>
          <cell r="D211" t="str">
            <v>27</v>
          </cell>
          <cell r="E211" t="str">
            <v>12</v>
          </cell>
          <cell r="F211">
            <v>40</v>
          </cell>
          <cell r="G211">
            <v>78.8</v>
          </cell>
        </row>
        <row r="212">
          <cell r="B212" t="str">
            <v>272030</v>
          </cell>
          <cell r="C212" t="str">
            <v>ตับย่าง (2*1)</v>
          </cell>
          <cell r="D212" t="str">
            <v>30</v>
          </cell>
          <cell r="E212" t="str">
            <v>11</v>
          </cell>
          <cell r="F212">
            <v>5140</v>
          </cell>
          <cell r="G212">
            <v>263584</v>
          </cell>
        </row>
        <row r="213">
          <cell r="B213" t="str">
            <v>274070</v>
          </cell>
          <cell r="C213" t="str">
            <v>ขั้วกระเพราะย่าง(5*1)</v>
          </cell>
          <cell r="D213" t="str">
            <v>30</v>
          </cell>
          <cell r="E213" t="str">
            <v>11</v>
          </cell>
          <cell r="F213">
            <v>1695</v>
          </cell>
          <cell r="G213">
            <v>9994.9500000000007</v>
          </cell>
        </row>
        <row r="214">
          <cell r="B214" t="str">
            <v>151010</v>
          </cell>
          <cell r="C214" t="str">
            <v>ไก่สด(V)</v>
          </cell>
          <cell r="D214" t="str">
            <v>19</v>
          </cell>
          <cell r="E214" t="str">
            <v>1</v>
          </cell>
          <cell r="F214">
            <v>55.7</v>
          </cell>
          <cell r="G214">
            <v>1502.52</v>
          </cell>
        </row>
        <row r="215">
          <cell r="B215" t="str">
            <v>110030</v>
          </cell>
          <cell r="C215" t="str">
            <v>เนื้ออกล้วน BB 1000G (V)</v>
          </cell>
          <cell r="D215" t="str">
            <v>1</v>
          </cell>
          <cell r="E215" t="str">
            <v>5</v>
          </cell>
          <cell r="F215">
            <v>15758</v>
          </cell>
          <cell r="G215">
            <v>513721.63</v>
          </cell>
        </row>
        <row r="216">
          <cell r="B216" t="str">
            <v>111290</v>
          </cell>
          <cell r="C216" t="str">
            <v>เนื้อล้วนลอกหนัง SBB 100</v>
          </cell>
          <cell r="D216" t="str">
            <v>1/1</v>
          </cell>
          <cell r="E216" t="str">
            <v>5</v>
          </cell>
          <cell r="F216">
            <v>5045</v>
          </cell>
          <cell r="G216">
            <v>215102.5</v>
          </cell>
        </row>
        <row r="217">
          <cell r="B217" t="str">
            <v>110010</v>
          </cell>
          <cell r="C217" t="str">
            <v>BB 250 GM BRAND NAME(V)</v>
          </cell>
          <cell r="D217" t="str">
            <v>1</v>
          </cell>
          <cell r="E217" t="str">
            <v>5</v>
          </cell>
          <cell r="F217">
            <v>184.25</v>
          </cell>
          <cell r="G217">
            <v>6318.76</v>
          </cell>
        </row>
        <row r="218">
          <cell r="B218" t="str">
            <v>121240</v>
          </cell>
          <cell r="C218" t="str">
            <v>BL THIGH 2 KG-V</v>
          </cell>
          <cell r="D218" t="str">
            <v>8</v>
          </cell>
          <cell r="E218" t="str">
            <v>6</v>
          </cell>
          <cell r="F218">
            <v>152</v>
          </cell>
          <cell r="G218">
            <v>5687.08</v>
          </cell>
        </row>
        <row r="219">
          <cell r="B219" t="str">
            <v>126110</v>
          </cell>
          <cell r="C219" t="str">
            <v>สะโพก 250  gm BRAND NAM</v>
          </cell>
          <cell r="D219" t="str">
            <v>23</v>
          </cell>
          <cell r="E219" t="str">
            <v>7</v>
          </cell>
          <cell r="F219">
            <v>7</v>
          </cell>
          <cell r="G219">
            <v>196.25</v>
          </cell>
        </row>
        <row r="220">
          <cell r="B220" t="str">
            <v>125110</v>
          </cell>
          <cell r="C220" t="str">
            <v>น่อง 250 gm BRANDNAME(V0</v>
          </cell>
          <cell r="D220" t="str">
            <v>23</v>
          </cell>
          <cell r="E220" t="str">
            <v>7</v>
          </cell>
          <cell r="F220">
            <v>4.25</v>
          </cell>
          <cell r="G220">
            <v>187.14</v>
          </cell>
        </row>
        <row r="221">
          <cell r="B221" t="str">
            <v>124180</v>
          </cell>
          <cell r="C221" t="str">
            <v>น่องติดสะโพก 1000G(V)</v>
          </cell>
          <cell r="D221" t="str">
            <v>23</v>
          </cell>
          <cell r="E221" t="str">
            <v>7</v>
          </cell>
          <cell r="F221">
            <v>21236</v>
          </cell>
          <cell r="G221">
            <v>579355.19999999995</v>
          </cell>
        </row>
        <row r="222">
          <cell r="B222" t="str">
            <v>124270</v>
          </cell>
          <cell r="C222" t="str">
            <v>น่องติดสะโพกตัด 3 กก (V)</v>
          </cell>
          <cell r="D222" t="str">
            <v>23</v>
          </cell>
          <cell r="E222" t="str">
            <v>7</v>
          </cell>
          <cell r="F222">
            <v>888</v>
          </cell>
          <cell r="G222">
            <v>23616.34</v>
          </cell>
        </row>
        <row r="223">
          <cell r="B223" t="str">
            <v>141250</v>
          </cell>
          <cell r="C223" t="str">
            <v>SM 250 GM BRAND NAME</v>
          </cell>
          <cell r="D223" t="str">
            <v>18</v>
          </cell>
          <cell r="E223" t="str">
            <v>8</v>
          </cell>
          <cell r="F223">
            <v>2.5</v>
          </cell>
          <cell r="G223">
            <v>100.96</v>
          </cell>
        </row>
        <row r="224">
          <cell r="B224" t="str">
            <v>141270</v>
          </cell>
          <cell r="C224" t="str">
            <v>สันใน1000 g.</v>
          </cell>
          <cell r="D224" t="str">
            <v>18</v>
          </cell>
          <cell r="E224" t="str">
            <v>8</v>
          </cell>
          <cell r="F224">
            <v>4567</v>
          </cell>
          <cell r="G224">
            <v>179213.28</v>
          </cell>
        </row>
        <row r="225">
          <cell r="B225" t="str">
            <v>130130</v>
          </cell>
          <cell r="C225" t="str">
            <v>ปีกเต็ม1000G(V)</v>
          </cell>
          <cell r="D225" t="str">
            <v>12</v>
          </cell>
          <cell r="E225" t="str">
            <v>9</v>
          </cell>
          <cell r="F225">
            <v>3301</v>
          </cell>
          <cell r="G225">
            <v>131899.4</v>
          </cell>
        </row>
        <row r="226">
          <cell r="B226" t="str">
            <v>132150</v>
          </cell>
          <cell r="C226" t="str">
            <v>ปีกปลาย 1000G(V)</v>
          </cell>
          <cell r="D226" t="str">
            <v>14/1</v>
          </cell>
          <cell r="E226" t="str">
            <v>9</v>
          </cell>
          <cell r="F226">
            <v>3041</v>
          </cell>
          <cell r="G226">
            <v>113651.67</v>
          </cell>
        </row>
        <row r="227">
          <cell r="B227" t="str">
            <v>134250</v>
          </cell>
          <cell r="C227" t="str">
            <v>ปีกกลาง 1000G(V)</v>
          </cell>
          <cell r="D227" t="str">
            <v>13</v>
          </cell>
          <cell r="E227" t="str">
            <v>9</v>
          </cell>
          <cell r="F227">
            <v>3479</v>
          </cell>
          <cell r="G227">
            <v>155359.84</v>
          </cell>
        </row>
        <row r="228">
          <cell r="B228" t="str">
            <v>131260</v>
          </cell>
          <cell r="C228" t="str">
            <v>ปีกบน 250GM BRAND NAME</v>
          </cell>
          <cell r="D228" t="str">
            <v>14</v>
          </cell>
          <cell r="E228" t="str">
            <v>9</v>
          </cell>
          <cell r="F228">
            <v>6.5</v>
          </cell>
          <cell r="G228">
            <v>276.77999999999997</v>
          </cell>
        </row>
        <row r="229">
          <cell r="B229" t="str">
            <v>1740401</v>
          </cell>
          <cell r="C229" t="str">
            <v>บั้นท้าย 1000G (V)</v>
          </cell>
          <cell r="D229" t="str">
            <v>28</v>
          </cell>
          <cell r="E229" t="str">
            <v>12</v>
          </cell>
          <cell r="F229">
            <v>1400</v>
          </cell>
          <cell r="G229">
            <v>50113.93</v>
          </cell>
        </row>
        <row r="230">
          <cell r="B230" t="str">
            <v>171520</v>
          </cell>
          <cell r="C230" t="str">
            <v>เครื่องในผ่า 1000G(V)</v>
          </cell>
          <cell r="D230" t="str">
            <v>30</v>
          </cell>
          <cell r="E230" t="str">
            <v>11</v>
          </cell>
          <cell r="F230">
            <v>4657</v>
          </cell>
          <cell r="G230">
            <v>221416.34</v>
          </cell>
        </row>
        <row r="231">
          <cell r="B231" t="str">
            <v>171550</v>
          </cell>
          <cell r="C231" t="str">
            <v>ตับไก่ 1000G.(V)</v>
          </cell>
          <cell r="D231" t="str">
            <v>30</v>
          </cell>
          <cell r="E231" t="str">
            <v>11</v>
          </cell>
          <cell r="F231">
            <v>7329</v>
          </cell>
          <cell r="G231">
            <v>426656.72</v>
          </cell>
        </row>
        <row r="232">
          <cell r="B232" t="str">
            <v>171580</v>
          </cell>
          <cell r="C232" t="str">
            <v>กึ๋นผ่า 1000G.(V)</v>
          </cell>
          <cell r="D232" t="str">
            <v>30</v>
          </cell>
          <cell r="E232" t="str">
            <v>11</v>
          </cell>
          <cell r="F232">
            <v>2881</v>
          </cell>
          <cell r="G232">
            <v>99060.97</v>
          </cell>
        </row>
        <row r="233">
          <cell r="B233" t="str">
            <v>171610</v>
          </cell>
          <cell r="C233" t="str">
            <v>หัวใจ 1000G(V)</v>
          </cell>
          <cell r="D233" t="str">
            <v>30</v>
          </cell>
          <cell r="E233" t="str">
            <v>11</v>
          </cell>
          <cell r="F233">
            <v>1637</v>
          </cell>
          <cell r="G233">
            <v>52025.35</v>
          </cell>
        </row>
        <row r="234">
          <cell r="B234" t="str">
            <v>162030</v>
          </cell>
          <cell r="C234" t="str">
            <v>โครงตัดคอ 5กก V</v>
          </cell>
          <cell r="D234" t="str">
            <v>25</v>
          </cell>
          <cell r="E234" t="str">
            <v>10</v>
          </cell>
          <cell r="F234">
            <v>2305</v>
          </cell>
          <cell r="G234">
            <v>25870.75</v>
          </cell>
        </row>
        <row r="235">
          <cell r="B235" t="str">
            <v>610000</v>
          </cell>
          <cell r="C235" t="str">
            <v>อกไก่ (BB)-T</v>
          </cell>
          <cell r="D235" t="str">
            <v>1</v>
          </cell>
          <cell r="E235" t="str">
            <v>5</v>
          </cell>
          <cell r="F235">
            <v>5304</v>
          </cell>
          <cell r="G235">
            <v>180877.16</v>
          </cell>
        </row>
        <row r="236">
          <cell r="B236" t="str">
            <v>622000</v>
          </cell>
          <cell r="C236" t="str">
            <v>น่องติดสะโพก-T</v>
          </cell>
          <cell r="D236" t="str">
            <v>23</v>
          </cell>
          <cell r="E236" t="str">
            <v>7</v>
          </cell>
          <cell r="F236">
            <v>1576</v>
          </cell>
          <cell r="G236">
            <v>40698.199999999997</v>
          </cell>
        </row>
        <row r="237">
          <cell r="B237" t="str">
            <v>631000</v>
          </cell>
          <cell r="C237" t="str">
            <v>ปีกบน -T</v>
          </cell>
          <cell r="D237" t="str">
            <v>14</v>
          </cell>
          <cell r="E237" t="str">
            <v>9</v>
          </cell>
          <cell r="F237">
            <v>2144</v>
          </cell>
          <cell r="G237">
            <v>89363.12</v>
          </cell>
        </row>
        <row r="238">
          <cell r="B238" t="str">
            <v>630020</v>
          </cell>
          <cell r="C238" t="str">
            <v>ปีกเต็ม (แพ็คกลาง)-T</v>
          </cell>
          <cell r="D238" t="str">
            <v>12</v>
          </cell>
          <cell r="E238" t="str">
            <v>9</v>
          </cell>
          <cell r="F238">
            <v>450</v>
          </cell>
          <cell r="G238">
            <v>17778.740000000002</v>
          </cell>
        </row>
        <row r="239">
          <cell r="B239" t="str">
            <v>674070</v>
          </cell>
          <cell r="C239" t="str">
            <v>ขา C-T</v>
          </cell>
          <cell r="D239" t="str">
            <v>36</v>
          </cell>
          <cell r="E239" t="str">
            <v>12</v>
          </cell>
          <cell r="F239">
            <v>176</v>
          </cell>
          <cell r="G239">
            <v>3135.12</v>
          </cell>
        </row>
        <row r="240">
          <cell r="B240" t="str">
            <v>671010</v>
          </cell>
          <cell r="C240" t="str">
            <v>หัวใจ-T</v>
          </cell>
          <cell r="D240" t="str">
            <v>30</v>
          </cell>
          <cell r="E240" t="str">
            <v>11</v>
          </cell>
          <cell r="F240">
            <v>640</v>
          </cell>
          <cell r="G240">
            <v>19796.48</v>
          </cell>
        </row>
        <row r="241">
          <cell r="B241" t="str">
            <v>690010</v>
          </cell>
          <cell r="C241" t="str">
            <v>เลือด-T</v>
          </cell>
          <cell r="D241" t="str">
            <v>0</v>
          </cell>
          <cell r="E241" t="str">
            <v>15</v>
          </cell>
          <cell r="F241">
            <v>0</v>
          </cell>
          <cell r="G241">
            <v>2044.6</v>
          </cell>
        </row>
        <row r="242">
          <cell r="B242" t="str">
            <v>690020</v>
          </cell>
          <cell r="C242" t="str">
            <v>เลือด(แพ็คกลาง)-T</v>
          </cell>
          <cell r="D242" t="str">
            <v>0</v>
          </cell>
          <cell r="E242" t="str">
            <v>15</v>
          </cell>
          <cell r="F242">
            <v>0</v>
          </cell>
          <cell r="G242">
            <v>2139.04</v>
          </cell>
        </row>
        <row r="243">
          <cell r="B243" t="str">
            <v>154104</v>
          </cell>
          <cell r="C243" t="str">
            <v>ไก่ NY ตัดขา C เสื่อม #4</v>
          </cell>
          <cell r="D243" t="str">
            <v>20</v>
          </cell>
          <cell r="E243" t="str">
            <v>2</v>
          </cell>
          <cell r="F243">
            <v>10</v>
          </cell>
          <cell r="G243">
            <v>60</v>
          </cell>
        </row>
        <row r="244">
          <cell r="B244" t="str">
            <v>1541009</v>
          </cell>
          <cell r="C244" t="str">
            <v>ไก่ Ny ตัดขา C-F</v>
          </cell>
          <cell r="D244" t="str">
            <v>20</v>
          </cell>
          <cell r="E244" t="str">
            <v>2</v>
          </cell>
          <cell r="F244">
            <v>9140</v>
          </cell>
          <cell r="G244">
            <v>253137.7</v>
          </cell>
        </row>
        <row r="245">
          <cell r="B245" t="str">
            <v>111044</v>
          </cell>
          <cell r="C245" t="str">
            <v>SBB เสื่อม #4</v>
          </cell>
          <cell r="D245" t="str">
            <v>1/1</v>
          </cell>
          <cell r="E245" t="str">
            <v>5</v>
          </cell>
          <cell r="F245">
            <v>85</v>
          </cell>
          <cell r="G245">
            <v>3150.85</v>
          </cell>
        </row>
        <row r="246">
          <cell r="B246" t="str">
            <v>1120209</v>
          </cell>
          <cell r="C246" t="str">
            <v>SBB 2KG(F)</v>
          </cell>
          <cell r="D246" t="str">
            <v>1/1</v>
          </cell>
          <cell r="E246" t="str">
            <v>5</v>
          </cell>
          <cell r="F246">
            <v>5160</v>
          </cell>
          <cell r="G246">
            <v>205217.76</v>
          </cell>
        </row>
        <row r="247">
          <cell r="B247" t="str">
            <v>1130109</v>
          </cell>
          <cell r="C247" t="str">
            <v>SBB aging 85-100G.</v>
          </cell>
          <cell r="D247" t="str">
            <v>1/1</v>
          </cell>
          <cell r="E247" t="str">
            <v>5</v>
          </cell>
          <cell r="F247">
            <v>497.5</v>
          </cell>
          <cell r="G247">
            <v>53474.5</v>
          </cell>
        </row>
        <row r="248">
          <cell r="B248" t="str">
            <v>121004</v>
          </cell>
          <cell r="C248" t="str">
            <v>BL#4</v>
          </cell>
          <cell r="D248" t="str">
            <v>8</v>
          </cell>
          <cell r="E248" t="str">
            <v>6</v>
          </cell>
          <cell r="F248">
            <v>41</v>
          </cell>
          <cell r="G248">
            <v>1390.82</v>
          </cell>
        </row>
        <row r="249">
          <cell r="B249" t="str">
            <v>123004</v>
          </cell>
          <cell r="C249" t="str">
            <v>เศษ BL #4</v>
          </cell>
          <cell r="D249" t="str">
            <v>11</v>
          </cell>
          <cell r="E249" t="str">
            <v>6</v>
          </cell>
          <cell r="F249">
            <v>65</v>
          </cell>
          <cell r="G249">
            <v>1720.2</v>
          </cell>
        </row>
        <row r="250">
          <cell r="B250" t="str">
            <v>1230419</v>
          </cell>
          <cell r="C250" t="str">
            <v>เศษ BL#(F)2กก</v>
          </cell>
          <cell r="D250" t="str">
            <v>11</v>
          </cell>
          <cell r="E250" t="str">
            <v>6</v>
          </cell>
          <cell r="F250">
            <v>3624</v>
          </cell>
          <cell r="G250">
            <v>94233.48</v>
          </cell>
        </row>
        <row r="251">
          <cell r="B251" t="str">
            <v>1240209</v>
          </cell>
          <cell r="C251" t="str">
            <v>น่องสะโพก 2 กก (F) WH-40</v>
          </cell>
          <cell r="D251" t="str">
            <v>23</v>
          </cell>
          <cell r="E251" t="str">
            <v>7</v>
          </cell>
          <cell r="F251">
            <v>21408</v>
          </cell>
          <cell r="G251">
            <v>561490.14</v>
          </cell>
        </row>
        <row r="252">
          <cell r="B252" t="str">
            <v>125024</v>
          </cell>
          <cell r="C252" t="str">
            <v>น่อง 2 กก เสื่อม #4</v>
          </cell>
          <cell r="D252" t="str">
            <v>23</v>
          </cell>
          <cell r="E252" t="str">
            <v>7</v>
          </cell>
          <cell r="F252">
            <v>46.5</v>
          </cell>
          <cell r="G252">
            <v>1070.08</v>
          </cell>
        </row>
        <row r="253">
          <cell r="B253" t="str">
            <v>1250209</v>
          </cell>
          <cell r="C253" t="str">
            <v>น่อง 2 กก(F) WH-4012</v>
          </cell>
          <cell r="D253" t="str">
            <v>23</v>
          </cell>
          <cell r="E253" t="str">
            <v>7</v>
          </cell>
          <cell r="F253">
            <v>2916</v>
          </cell>
          <cell r="G253">
            <v>77501.100000000006</v>
          </cell>
        </row>
        <row r="254">
          <cell r="B254" t="str">
            <v>1350309</v>
          </cell>
          <cell r="C254" t="str">
            <v>ปลายปีก 2 กก (F)</v>
          </cell>
          <cell r="D254" t="str">
            <v>15</v>
          </cell>
          <cell r="E254" t="str">
            <v>9</v>
          </cell>
          <cell r="F254">
            <v>336</v>
          </cell>
          <cell r="G254">
            <v>4615.8</v>
          </cell>
        </row>
        <row r="255">
          <cell r="B255" t="str">
            <v>1350119</v>
          </cell>
          <cell r="C255" t="str">
            <v>ปลายปีก #1 5 KG</v>
          </cell>
          <cell r="D255" t="str">
            <v>15</v>
          </cell>
          <cell r="E255" t="str">
            <v>9</v>
          </cell>
          <cell r="F255">
            <v>5340</v>
          </cell>
          <cell r="G255">
            <v>53182.74</v>
          </cell>
        </row>
        <row r="256">
          <cell r="B256" t="str">
            <v>1600009</v>
          </cell>
          <cell r="C256" t="str">
            <v>โครง (F)(WH-8029)</v>
          </cell>
          <cell r="D256" t="str">
            <v>25</v>
          </cell>
          <cell r="E256" t="str">
            <v>10</v>
          </cell>
          <cell r="F256">
            <v>8260</v>
          </cell>
          <cell r="G256">
            <v>96526.75</v>
          </cell>
        </row>
        <row r="257">
          <cell r="B257" t="str">
            <v>1714009</v>
          </cell>
          <cell r="C257" t="str">
            <v>เครื่องในผ่าพิเศษ 1กก (F</v>
          </cell>
          <cell r="D257" t="str">
            <v>30</v>
          </cell>
          <cell r="E257" t="str">
            <v>11</v>
          </cell>
          <cell r="F257">
            <v>420</v>
          </cell>
          <cell r="G257">
            <v>23474.52</v>
          </cell>
        </row>
        <row r="258">
          <cell r="B258" t="str">
            <v>1730409</v>
          </cell>
          <cell r="C258" t="str">
            <v>คอ (SWT)-F</v>
          </cell>
          <cell r="D258" t="str">
            <v>27</v>
          </cell>
          <cell r="E258" t="str">
            <v>12</v>
          </cell>
          <cell r="F258">
            <v>1220</v>
          </cell>
          <cell r="G258">
            <v>9613.6</v>
          </cell>
        </row>
        <row r="259">
          <cell r="B259" t="str">
            <v>2510209</v>
          </cell>
          <cell r="C259" t="str">
            <v>AA2650-700G(STAR)-ย่าง</v>
          </cell>
          <cell r="D259" t="str">
            <v>21</v>
          </cell>
          <cell r="E259" t="str">
            <v>3</v>
          </cell>
          <cell r="F259">
            <v>1671</v>
          </cell>
          <cell r="G259">
            <v>70800</v>
          </cell>
        </row>
        <row r="260">
          <cell r="B260" t="str">
            <v>2512409</v>
          </cell>
          <cell r="C260" t="str">
            <v>AA2(1000Gขึ้นไป)ย่าง-F</v>
          </cell>
          <cell r="D260" t="str">
            <v>21</v>
          </cell>
          <cell r="E260" t="str">
            <v>3</v>
          </cell>
          <cell r="F260">
            <v>4614</v>
          </cell>
          <cell r="G260">
            <v>156960</v>
          </cell>
        </row>
        <row r="261">
          <cell r="B261" t="str">
            <v>273030</v>
          </cell>
          <cell r="C261" t="str">
            <v>กึ๋นผ่าย่างตัดขั้วกระเพา</v>
          </cell>
          <cell r="D261" t="str">
            <v>30</v>
          </cell>
          <cell r="E261" t="str">
            <v>11</v>
          </cell>
          <cell r="F261">
            <v>2784</v>
          </cell>
          <cell r="G261">
            <v>67993.5</v>
          </cell>
        </row>
        <row r="262">
          <cell r="B262" t="str">
            <v>123170</v>
          </cell>
          <cell r="C262" t="str">
            <v>เศษ BL 1000g</v>
          </cell>
          <cell r="D262" t="str">
            <v>11</v>
          </cell>
          <cell r="E262" t="str">
            <v>6</v>
          </cell>
          <cell r="F262">
            <v>16</v>
          </cell>
          <cell r="G262">
            <v>448.88</v>
          </cell>
        </row>
        <row r="263">
          <cell r="B263" t="str">
            <v>123220</v>
          </cell>
          <cell r="C263" t="str">
            <v>เศษ BL #1 500g</v>
          </cell>
          <cell r="D263" t="str">
            <v>11</v>
          </cell>
          <cell r="E263" t="str">
            <v>6</v>
          </cell>
          <cell r="F263">
            <v>671.5</v>
          </cell>
          <cell r="G263">
            <v>17764.490000000002</v>
          </cell>
        </row>
        <row r="264">
          <cell r="B264" t="str">
            <v>123230</v>
          </cell>
          <cell r="C264" t="str">
            <v>เศษ BL#1 1000g</v>
          </cell>
          <cell r="D264" t="str">
            <v>11</v>
          </cell>
          <cell r="E264" t="str">
            <v>6</v>
          </cell>
          <cell r="F264">
            <v>1394</v>
          </cell>
          <cell r="G264">
            <v>36725.74</v>
          </cell>
        </row>
        <row r="265">
          <cell r="B265" t="str">
            <v>142130</v>
          </cell>
          <cell r="C265" t="str">
            <v>เศษ SM 1000 G</v>
          </cell>
          <cell r="D265" t="str">
            <v>22</v>
          </cell>
          <cell r="E265" t="str">
            <v>8</v>
          </cell>
          <cell r="F265">
            <v>121</v>
          </cell>
          <cell r="G265">
            <v>4013.34</v>
          </cell>
        </row>
        <row r="266">
          <cell r="B266" t="str">
            <v>172250</v>
          </cell>
          <cell r="C266" t="str">
            <v>หนัง 500G</v>
          </cell>
          <cell r="D266" t="str">
            <v>33</v>
          </cell>
          <cell r="E266" t="str">
            <v>12</v>
          </cell>
          <cell r="F266">
            <v>245</v>
          </cell>
          <cell r="G266">
            <v>5788.2</v>
          </cell>
        </row>
        <row r="267">
          <cell r="B267" t="str">
            <v>172260</v>
          </cell>
          <cell r="C267" t="str">
            <v>หนัง 1000 G</v>
          </cell>
          <cell r="D267" t="str">
            <v>33</v>
          </cell>
          <cell r="E267" t="str">
            <v>12</v>
          </cell>
          <cell r="F267">
            <v>3479</v>
          </cell>
          <cell r="G267">
            <v>79910</v>
          </cell>
        </row>
        <row r="268">
          <cell r="B268" t="str">
            <v>1321509</v>
          </cell>
          <cell r="C268" t="str">
            <v>ปีกปลาย 1000G-F</v>
          </cell>
          <cell r="D268" t="str">
            <v>14/1</v>
          </cell>
          <cell r="E268" t="str">
            <v>9</v>
          </cell>
          <cell r="F268">
            <v>84</v>
          </cell>
          <cell r="G268">
            <v>3144.12</v>
          </cell>
        </row>
        <row r="269">
          <cell r="B269" t="str">
            <v>125120</v>
          </cell>
          <cell r="C269" t="str">
            <v>น่อง 500 G.</v>
          </cell>
          <cell r="D269" t="str">
            <v>23</v>
          </cell>
          <cell r="E269" t="str">
            <v>7</v>
          </cell>
          <cell r="F269">
            <v>234</v>
          </cell>
          <cell r="G269">
            <v>6379.13</v>
          </cell>
        </row>
        <row r="270">
          <cell r="B270" t="str">
            <v>125130</v>
          </cell>
          <cell r="C270" t="str">
            <v>น่อง 1000 G.</v>
          </cell>
          <cell r="D270" t="str">
            <v>23</v>
          </cell>
          <cell r="E270" t="str">
            <v>7</v>
          </cell>
          <cell r="F270">
            <v>3254</v>
          </cell>
          <cell r="G270">
            <v>86466.83</v>
          </cell>
        </row>
        <row r="271">
          <cell r="B271" t="str">
            <v>126120</v>
          </cell>
          <cell r="C271" t="str">
            <v>สะโพก 500 G.</v>
          </cell>
          <cell r="D271" t="str">
            <v>23</v>
          </cell>
          <cell r="E271" t="str">
            <v>7</v>
          </cell>
          <cell r="F271">
            <v>786.5</v>
          </cell>
          <cell r="G271">
            <v>21222.04</v>
          </cell>
        </row>
        <row r="272">
          <cell r="B272" t="str">
            <v>126130</v>
          </cell>
          <cell r="C272" t="str">
            <v>สะโพก 1000 G.</v>
          </cell>
          <cell r="D272" t="str">
            <v>23</v>
          </cell>
          <cell r="E272" t="str">
            <v>7</v>
          </cell>
          <cell r="F272">
            <v>7754</v>
          </cell>
          <cell r="G272">
            <v>206277.51</v>
          </cell>
        </row>
        <row r="273">
          <cell r="B273" t="str">
            <v>1312809</v>
          </cell>
          <cell r="C273" t="str">
            <v>ปีกบน 1000 G.-F</v>
          </cell>
          <cell r="D273" t="str">
            <v>14</v>
          </cell>
          <cell r="E273" t="str">
            <v>9</v>
          </cell>
          <cell r="F273">
            <v>8040</v>
          </cell>
          <cell r="G273">
            <v>313816.5</v>
          </cell>
        </row>
        <row r="274">
          <cell r="B274" t="str">
            <v>570000</v>
          </cell>
          <cell r="C274" t="str">
            <v>หนัง BL (STAR)</v>
          </cell>
          <cell r="D274" t="str">
            <v>33</v>
          </cell>
          <cell r="E274" t="str">
            <v>12</v>
          </cell>
          <cell r="F274">
            <v>6590</v>
          </cell>
          <cell r="G274">
            <v>65900</v>
          </cell>
        </row>
        <row r="275">
          <cell r="B275" t="str">
            <v>177000</v>
          </cell>
          <cell r="C275" t="str">
            <v>เลือด</v>
          </cell>
          <cell r="D275" t="str">
            <v>0</v>
          </cell>
          <cell r="E275" t="str">
            <v>15</v>
          </cell>
          <cell r="F275">
            <v>0</v>
          </cell>
          <cell r="G275">
            <v>197</v>
          </cell>
        </row>
        <row r="276">
          <cell r="B276" t="str">
            <v>611050</v>
          </cell>
          <cell r="C276" t="str">
            <v>SBB แพ็คกลาง 2-L</v>
          </cell>
          <cell r="D276" t="str">
            <v>1/1</v>
          </cell>
          <cell r="E276" t="str">
            <v>5</v>
          </cell>
          <cell r="F276">
            <v>615</v>
          </cell>
          <cell r="G276">
            <v>26090.03</v>
          </cell>
        </row>
        <row r="277">
          <cell r="B277" t="str">
            <v>610090</v>
          </cell>
          <cell r="C277" t="str">
            <v>BB ถุง 3กก.-L</v>
          </cell>
          <cell r="D277" t="str">
            <v>1</v>
          </cell>
          <cell r="E277" t="str">
            <v>5</v>
          </cell>
          <cell r="F277">
            <v>27792</v>
          </cell>
          <cell r="G277">
            <v>930816.62</v>
          </cell>
        </row>
        <row r="278">
          <cell r="B278" t="str">
            <v>620090</v>
          </cell>
          <cell r="C278" t="str">
            <v>BL แพ็คกลาง 2-L</v>
          </cell>
          <cell r="D278" t="str">
            <v>8</v>
          </cell>
          <cell r="E278" t="str">
            <v>6</v>
          </cell>
          <cell r="F278">
            <v>602</v>
          </cell>
          <cell r="G278">
            <v>21055.19</v>
          </cell>
        </row>
        <row r="279">
          <cell r="B279" t="str">
            <v>640050</v>
          </cell>
          <cell r="C279" t="str">
            <v>สันในแพ็คกลาง 1-L</v>
          </cell>
          <cell r="D279" t="str">
            <v>18</v>
          </cell>
          <cell r="E279" t="str">
            <v>8</v>
          </cell>
          <cell r="F279">
            <v>1531.2</v>
          </cell>
          <cell r="G279">
            <v>59628.66</v>
          </cell>
        </row>
        <row r="280">
          <cell r="B280" t="str">
            <v>632080</v>
          </cell>
          <cell r="C280" t="str">
            <v>ปีกกลางแพ็คกลาง 1-L</v>
          </cell>
          <cell r="D280" t="str">
            <v>13</v>
          </cell>
          <cell r="E280" t="str">
            <v>9</v>
          </cell>
          <cell r="F280">
            <v>3846</v>
          </cell>
          <cell r="G280">
            <v>173750.34</v>
          </cell>
        </row>
        <row r="281">
          <cell r="B281" t="str">
            <v>111004</v>
          </cell>
          <cell r="C281" t="str">
            <v>BB#4</v>
          </cell>
          <cell r="D281" t="str">
            <v>1</v>
          </cell>
          <cell r="E281" t="str">
            <v>5</v>
          </cell>
          <cell r="F281">
            <v>28</v>
          </cell>
          <cell r="G281">
            <v>937.72</v>
          </cell>
        </row>
        <row r="282">
          <cell r="B282" t="str">
            <v>112104</v>
          </cell>
          <cell r="C282" t="str">
            <v>เศษ BB 5กก#4</v>
          </cell>
          <cell r="D282" t="str">
            <v>4</v>
          </cell>
          <cell r="E282" t="str">
            <v>5</v>
          </cell>
          <cell r="F282">
            <v>90</v>
          </cell>
          <cell r="G282">
            <v>2781</v>
          </cell>
        </row>
        <row r="283">
          <cell r="B283" t="str">
            <v>112004</v>
          </cell>
          <cell r="C283" t="str">
            <v>เศษ SBB#4</v>
          </cell>
          <cell r="D283" t="str">
            <v>4/1</v>
          </cell>
          <cell r="E283" t="str">
            <v>5</v>
          </cell>
          <cell r="F283">
            <v>10</v>
          </cell>
          <cell r="G283">
            <v>354.6</v>
          </cell>
        </row>
        <row r="284">
          <cell r="B284" t="str">
            <v>110094</v>
          </cell>
          <cell r="C284" t="str">
            <v>BB บด (1*1)#4</v>
          </cell>
          <cell r="D284" t="str">
            <v>1</v>
          </cell>
          <cell r="E284" t="str">
            <v>5</v>
          </cell>
          <cell r="F284">
            <v>34</v>
          </cell>
          <cell r="G284">
            <v>1391.17</v>
          </cell>
        </row>
        <row r="285">
          <cell r="B285" t="str">
            <v>121014</v>
          </cell>
          <cell r="C285" t="str">
            <v>BL 2กก. เสื่อม#4</v>
          </cell>
          <cell r="D285" t="str">
            <v>8</v>
          </cell>
          <cell r="E285" t="str">
            <v>6</v>
          </cell>
          <cell r="F285">
            <v>18</v>
          </cell>
          <cell r="G285">
            <v>315</v>
          </cell>
        </row>
        <row r="286">
          <cell r="B286" t="str">
            <v>123014</v>
          </cell>
          <cell r="C286" t="str">
            <v>เศษ SBL #4 5กก</v>
          </cell>
          <cell r="D286" t="str">
            <v>11/1</v>
          </cell>
          <cell r="E286" t="str">
            <v>6</v>
          </cell>
          <cell r="F286">
            <v>1</v>
          </cell>
          <cell r="G286">
            <v>34.47</v>
          </cell>
        </row>
        <row r="287">
          <cell r="B287" t="str">
            <v>123052</v>
          </cell>
          <cell r="C287" t="str">
            <v>เศษ BL #2 5กก</v>
          </cell>
          <cell r="D287" t="str">
            <v>11</v>
          </cell>
          <cell r="E287" t="str">
            <v>6</v>
          </cell>
          <cell r="F287">
            <v>80</v>
          </cell>
          <cell r="G287">
            <v>1950.3</v>
          </cell>
        </row>
        <row r="288">
          <cell r="B288" t="str">
            <v>124004</v>
          </cell>
          <cell r="C288" t="str">
            <v>น่องสะโพก#4</v>
          </cell>
          <cell r="D288" t="str">
            <v>23</v>
          </cell>
          <cell r="E288" t="str">
            <v>7</v>
          </cell>
          <cell r="F288">
            <v>22</v>
          </cell>
          <cell r="G288">
            <v>563.41999999999996</v>
          </cell>
        </row>
        <row r="289">
          <cell r="B289" t="str">
            <v>126034</v>
          </cell>
          <cell r="C289" t="str">
            <v>สะโพก 2 กก เสื่อม #4</v>
          </cell>
          <cell r="D289" t="str">
            <v>23</v>
          </cell>
          <cell r="E289" t="str">
            <v>7</v>
          </cell>
          <cell r="F289">
            <v>198</v>
          </cell>
          <cell r="G289">
            <v>2936.57</v>
          </cell>
        </row>
        <row r="290">
          <cell r="B290" t="str">
            <v>142004</v>
          </cell>
          <cell r="C290" t="str">
            <v>เศษสันใน #4</v>
          </cell>
          <cell r="D290" t="str">
            <v>22</v>
          </cell>
          <cell r="E290" t="str">
            <v>8</v>
          </cell>
          <cell r="F290">
            <v>6</v>
          </cell>
          <cell r="G290">
            <v>43.2</v>
          </cell>
        </row>
        <row r="291">
          <cell r="B291" t="str">
            <v>141024</v>
          </cell>
          <cell r="C291" t="str">
            <v>SM 2 KG.#4</v>
          </cell>
          <cell r="D291" t="str">
            <v>18</v>
          </cell>
          <cell r="E291" t="str">
            <v>8</v>
          </cell>
          <cell r="F291">
            <v>77.5</v>
          </cell>
          <cell r="G291">
            <v>2726.35</v>
          </cell>
        </row>
        <row r="292">
          <cell r="B292" t="str">
            <v>131005</v>
          </cell>
          <cell r="C292" t="str">
            <v>ปีกบน #5</v>
          </cell>
          <cell r="D292" t="str">
            <v>14</v>
          </cell>
          <cell r="E292" t="str">
            <v>9</v>
          </cell>
          <cell r="F292">
            <v>18</v>
          </cell>
          <cell r="G292">
            <v>106.38</v>
          </cell>
        </row>
        <row r="293">
          <cell r="B293" t="str">
            <v>132004</v>
          </cell>
          <cell r="C293" t="str">
            <v>ปีกปลาย #4</v>
          </cell>
          <cell r="D293" t="str">
            <v>14/1</v>
          </cell>
          <cell r="E293" t="str">
            <v>9</v>
          </cell>
          <cell r="F293">
            <v>5.5</v>
          </cell>
          <cell r="G293">
            <v>222.12</v>
          </cell>
        </row>
        <row r="294">
          <cell r="B294" t="str">
            <v>132005</v>
          </cell>
          <cell r="C294" t="str">
            <v>ปีกปลาย #5</v>
          </cell>
          <cell r="D294" t="str">
            <v>14/1</v>
          </cell>
          <cell r="E294" t="str">
            <v>9</v>
          </cell>
          <cell r="F294">
            <v>40</v>
          </cell>
          <cell r="G294">
            <v>235.5</v>
          </cell>
        </row>
        <row r="295">
          <cell r="B295" t="str">
            <v>134094</v>
          </cell>
          <cell r="C295" t="str">
            <v>ปีกกลางผ่า #4</v>
          </cell>
          <cell r="D295" t="str">
            <v>13</v>
          </cell>
          <cell r="E295" t="str">
            <v>9</v>
          </cell>
          <cell r="F295">
            <v>54</v>
          </cell>
          <cell r="G295">
            <v>1671.31</v>
          </cell>
        </row>
      </sheetData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คีย์ข้อมูลรายละเอียดต่างๆ"/>
      <sheetName val="******"/>
      <sheetName val="l*****"/>
      <sheetName val="AR_FM (2)"/>
      <sheetName val="stock"/>
      <sheetName val="wip"/>
      <sheetName val="asset"/>
      <sheetName val="สรุปรายการที่เกี่ยวข้องกัน"/>
      <sheetName val="ค่าเช่ารับ-ค่าเช่าจ่าย"/>
      <sheetName val="ซื้อ-ขายกับบริษัทที่เกี่ยวข้อง"/>
      <sheetName val="วัตถุดิบ"/>
      <sheetName val="รถที่มีที่นั่งไม่เกินสิบคน"/>
      <sheetName val="ค่าเช่า"/>
      <sheetName val="เงินฝากประจำ"/>
      <sheetName val="รายละเอียดการคำนวณภาษีเงินได้"/>
      <sheetName val="asset - คอมพิวเตอร์"/>
      <sheetName val="Sheet1"/>
      <sheetName val="การจำหน่ายทรัพย์สิน-เงินลงทุน"/>
      <sheetName val="insure"/>
      <sheetName val="check"/>
      <sheetName val="?????????????????????????"/>
      <sheetName val="______"/>
      <sheetName val="l_____"/>
      <sheetName val="_________________________"/>
      <sheetName val=" ????"/>
      <sheetName val="???"/>
      <sheetName val="table"/>
      <sheetName val="Data-ขาย ตปท.2552"/>
      <sheetName val="โครงสร้างฟาร์ม"/>
      <sheetName val="Farm master"/>
      <sheetName val="a"/>
      <sheetName val="Index"/>
      <sheetName val="10-1 Media"/>
      <sheetName val="10-cut"/>
      <sheetName val="Old Interest Schedules"/>
      <sheetName val="data"/>
      <sheetName val="yum"/>
      <sheetName val="Summary"/>
      <sheetName val="Status Update"/>
      <sheetName val="SCB Credits"/>
      <sheetName val="SCB C.B2"/>
      <sheetName val="BPI Credits"/>
      <sheetName val="SCB Debits"/>
      <sheetName val="PPE"/>
      <sheetName val="BPI Debits"/>
      <sheetName val="Sales Invoice and DO"/>
      <sheetName val="SCB C.B1"/>
      <sheetName val="SCB D.A1"/>
      <sheetName val="SCB D.A2"/>
      <sheetName val="SCB D.A3"/>
      <sheetName val="SCB D.A4"/>
      <sheetName val="SCB D.A6"/>
      <sheetName val="SCB D.A7"/>
      <sheetName val="SCB D.A8"/>
      <sheetName val="SCB D.A9"/>
      <sheetName val="SCB D.A10"/>
      <sheetName val="SCB D.A11"/>
      <sheetName val="SCB D.A12"/>
      <sheetName val="SCB D.A13"/>
      <sheetName val="SCB C.B2.1"/>
      <sheetName val="SCB C.B2.2"/>
      <sheetName val="SCB C.B2.3"/>
      <sheetName val="SCB C.B2.5"/>
      <sheetName val="SCB C.B2.4"/>
      <sheetName val="SCB C.B3"/>
      <sheetName val="SCB C.B4"/>
      <sheetName val="SCB C.B5"/>
      <sheetName val="BPI-C.A"/>
      <sheetName val="BPI-C.B"/>
      <sheetName val="BPI_C.C"/>
      <sheetName val="BPI-D.A"/>
      <sheetName val="BPI-D.C"/>
      <sheetName val="BPI-D.B"/>
      <sheetName val="C1"/>
      <sheetName val="D1"/>
      <sheetName val="ตั๋วเงินรับ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  <sheetData sheetId="75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生产部用量"/>
      <sheetName val="生产部金额"/>
      <sheetName val="原料耗用"/>
      <sheetName val="实际原料耗用"/>
      <sheetName val="产量计算"/>
      <sheetName val="成本表"/>
      <sheetName val="单位销售成本"/>
      <sheetName val="销售效益"/>
      <sheetName val="Sheet14"/>
      <sheetName val="Sheet15"/>
      <sheetName val="Sheet16"/>
      <sheetName val="1"/>
      <sheetName val="2"/>
      <sheetName val="3"/>
      <sheetName val="4"/>
      <sheetName val="TOTAL"/>
      <sheetName val="宣1"/>
      <sheetName val="Sheet7"/>
      <sheetName val="人员基本资料"/>
      <sheetName val="Internal"/>
      <sheetName val="Main"/>
      <sheetName val="5"/>
      <sheetName val="6"/>
      <sheetName val="7"/>
      <sheetName val="8"/>
      <sheetName val="9"/>
      <sheetName val="10"/>
      <sheetName val="11"/>
      <sheetName val="12"/>
      <sheetName val="1(分品种)"/>
      <sheetName val="AGRO-DATA"/>
      <sheetName val="对青三F2"/>
      <sheetName val="int"/>
      <sheetName val="R3 年累计合计"/>
      <sheetName val="Sheet3"/>
      <sheetName val="8xsal99"/>
      <sheetName val="BS DATA"/>
      <sheetName val="HK Report"/>
      <sheetName val="工商税收"/>
      <sheetName val="Sheet10"/>
      <sheetName val="Sheet19"/>
      <sheetName val="Sheet2"/>
      <sheetName val="Sheet6"/>
      <sheetName val="Sheet5"/>
      <sheetName val="Sheet11"/>
      <sheetName val="Sheet12"/>
      <sheetName val="00000ppy"/>
      <sheetName val="eqpmad2"/>
      <sheetName val="新开发网络明细-猪料"/>
      <sheetName val="0525"/>
      <sheetName val="0519"/>
      <sheetName val="完"/>
      <sheetName val="P1012001"/>
      <sheetName val="四月份月报"/>
      <sheetName val="财务人员流动情况汇总（原）"/>
      <sheetName val="财务部人员简介（新）"/>
      <sheetName val="项目投资-1"/>
      <sheetName val="LYSUM"/>
      <sheetName val="首页"/>
      <sheetName val="行政区划"/>
      <sheetName val="毛鸡"/>
      <sheetName val="生产成本分析表（生品）"/>
      <sheetName val="生品成本计算表(汇总）"/>
      <sheetName val="深加工①"/>
      <sheetName val="库存变动表（生品）"/>
      <sheetName val="副产品"/>
      <sheetName val="深加工②"/>
      <sheetName val="前区(汇总)"/>
      <sheetName val="105鸡肉-烧烤一厂"/>
      <sheetName val="COST_1"/>
      <sheetName val="基础编码"/>
      <sheetName val="salary"/>
      <sheetName val="一般预算收入"/>
      <sheetName val="S1"/>
      <sheetName val="原料耗用 "/>
      <sheetName val="财务人员流动情况汇总"/>
      <sheetName val="财政供养人员增幅"/>
      <sheetName val="#REF!"/>
      <sheetName val="财务部人员简介"/>
      <sheetName val="表1-1异动统计表 "/>
      <sheetName val="CB9901"/>
      <sheetName val="Defer_ร่วม"/>
      <sheetName val="DW"/>
      <sheetName val="คีย์ข้อมูลรายละเอียดต่างๆ"/>
      <sheetName val="PRICE"/>
      <sheetName val="sum_m"/>
      <sheetName val="农业人口"/>
      <sheetName val="X"/>
      <sheetName val="Sheet1"/>
      <sheetName val="总客户库"/>
      <sheetName val="a"/>
      <sheetName val="MFG"/>
      <sheetName val="总体差异2 (2)"/>
      <sheetName val="KHK"/>
      <sheetName val="2012年采购额对比情况分析"/>
      <sheetName val="永源节约 (2)"/>
      <sheetName val="系统设置1"/>
      <sheetName val="COST_3"/>
      <sheetName val="PA-data"/>
      <sheetName val="ลูกหนี้(เก่า)"/>
      <sheetName val="In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  <sheetName val="2"/>
      <sheetName val="3"/>
      <sheetName val="4"/>
      <sheetName val="5"/>
      <sheetName val="6"/>
      <sheetName val="甘1"/>
      <sheetName val="甘2"/>
      <sheetName val="宣1"/>
      <sheetName val="宣2"/>
      <sheetName val="宣3"/>
      <sheetName val="Sheet12"/>
      <sheetName val="Sheet13"/>
      <sheetName val="Sheet14"/>
      <sheetName val="Sheet15"/>
      <sheetName val="Sheet16"/>
      <sheetName val="Sheet7"/>
      <sheetName val="1(分品种)"/>
      <sheetName val="total"/>
      <sheetName val="生产部金额"/>
      <sheetName val="7"/>
      <sheetName val="8"/>
      <sheetName val="9"/>
      <sheetName val="10"/>
      <sheetName val="11"/>
      <sheetName val="12"/>
      <sheetName val="人员基本资料"/>
      <sheetName val="Internal"/>
      <sheetName val="Main"/>
      <sheetName val="财务人员流动情况汇总"/>
      <sheetName val="基础表"/>
      <sheetName val="原料成本对比(2-1)"/>
      <sheetName val="int"/>
      <sheetName val="ownuse"/>
      <sheetName val="AGRO-DATA"/>
      <sheetName val="IS-data"/>
      <sheetName val="Sheet1"/>
      <sheetName val="编码"/>
      <sheetName val="汇总"/>
      <sheetName val="缺口排公司"/>
      <sheetName val="Sheet10"/>
      <sheetName val="Sheet19"/>
      <sheetName val="Sheet2"/>
      <sheetName val="Sheet6"/>
      <sheetName val="Sheet5"/>
      <sheetName val="Sheet11"/>
      <sheetName val="W"/>
      <sheetName val="人员支出"/>
      <sheetName val="Pig"/>
      <sheetName val="BS DATA"/>
      <sheetName val="HK Report"/>
      <sheetName val="首页"/>
      <sheetName val="0212"/>
      <sheetName val="水产饲料"/>
      <sheetName val="Sheet3"/>
      <sheetName val="外销输入"/>
      <sheetName val="内销输入"/>
      <sheetName val="run"/>
      <sheetName val="data"/>
      <sheetName val="yum"/>
      <sheetName val="中小学生"/>
      <sheetName val="汇总SUM"/>
      <sheetName val="KEYWORD"/>
      <sheetName val="4.4dis"/>
      <sheetName val="4.3salp"/>
      <sheetName val="总客户库"/>
      <sheetName val="双流PQ"/>
      <sheetName val="III-1-10"/>
      <sheetName val="III-1-7"/>
      <sheetName val="III-1-9"/>
      <sheetName val="III-1-6"/>
      <sheetName val="III-1-1"/>
      <sheetName val="III-1-8"/>
      <sheetName val="III-1-2-1"/>
      <sheetName val="III-1-5"/>
      <sheetName val="III-1-4"/>
      <sheetName val="C01-1"/>
      <sheetName val="drou"/>
      <sheetName val="KEY"/>
      <sheetName val="EA T"/>
      <sheetName val="PL CompareYear"/>
      <sheetName val="审计调整分录"/>
      <sheetName val="LYSUM"/>
      <sheetName val="XL4Poppy"/>
      <sheetName val="#REF!"/>
      <sheetName val="#REF"/>
      <sheetName val="2班"/>
      <sheetName val="1班"/>
      <sheetName val="KHK"/>
      <sheetName val="出口日报"/>
      <sheetName val="_x0000__x0000__x0000__x0000__x0000__x0000__x0000__x0000_"/>
      <sheetName val="完"/>
      <sheetName val="农业用地"/>
      <sheetName val=""/>
      <sheetName val="_x005f_x0000__x005f_x0000__x005f_x0000__x005f_x0000__x0"/>
      <sheetName val="_x0000__x0000__x0000__x0000__x0"/>
      <sheetName val="农业人口"/>
      <sheetName val="_x005f_x005f_x005f_x0000__x005f_x005f_x005f_x0000__x005"/>
      <sheetName val="MFG"/>
      <sheetName val="SW-TEO"/>
      <sheetName val="汇总（按地区）"/>
      <sheetName val="________"/>
      <sheetName val="_x005f_x005f_x005f_x005f_x005f_x005f_x005f_x0000__x005f"/>
      <sheetName val="KKKKKKKK"/>
      <sheetName val="????????"/>
      <sheetName val="_x005f_x005f_x005f_x005f_x005f_x005f_x005f_x005f_x005f_x005f_"/>
      <sheetName val="_x005f_x0000__x005f_x0000__x005"/>
      <sheetName val="P1012001"/>
      <sheetName val="_x005f_x005f_x005f_x0000__x005f"/>
      <sheetName val="_x005f_x005f_x005f_x005f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>
        <row r="6">
          <cell r="D6" t="str">
            <v>成都</v>
          </cell>
        </row>
        <row r="12">
          <cell r="D12" t="str">
            <v>清水4</v>
          </cell>
        </row>
        <row r="13">
          <cell r="A13" t="str">
            <v>眉山</v>
          </cell>
          <cell r="B13">
            <v>0</v>
          </cell>
          <cell r="C13">
            <v>0</v>
          </cell>
          <cell r="D13" t="str">
            <v>文宫4</v>
          </cell>
        </row>
        <row r="14">
          <cell r="B14" t="str">
            <v>2  龙正</v>
          </cell>
        </row>
        <row r="15">
          <cell r="I15" t="str">
            <v>资阳</v>
          </cell>
        </row>
        <row r="16">
          <cell r="G16" t="str">
            <v>龙马1</v>
          </cell>
        </row>
        <row r="17">
          <cell r="D17" t="str">
            <v>仁寿3</v>
          </cell>
        </row>
        <row r="18">
          <cell r="C18">
            <v>1</v>
          </cell>
          <cell r="D18">
            <v>0</v>
          </cell>
          <cell r="E18">
            <v>0</v>
          </cell>
          <cell r="F18" t="str">
            <v>2     富加</v>
          </cell>
          <cell r="G18">
            <v>1</v>
          </cell>
          <cell r="H18" t="str">
            <v>北斗</v>
          </cell>
        </row>
        <row r="19">
          <cell r="E19">
            <v>1</v>
          </cell>
        </row>
        <row r="21">
          <cell r="G21">
            <v>1</v>
          </cell>
          <cell r="H21" t="str">
            <v>中农</v>
          </cell>
        </row>
        <row r="22">
          <cell r="H22" t="str">
            <v>2  禾加</v>
          </cell>
        </row>
        <row r="23">
          <cell r="D23" t="str">
            <v xml:space="preserve">    钟祥   1</v>
          </cell>
        </row>
        <row r="25">
          <cell r="E25" t="str">
            <v>宝飞  4</v>
          </cell>
          <cell r="F25">
            <v>0</v>
          </cell>
          <cell r="G25" t="str">
            <v>禄加    1</v>
          </cell>
        </row>
        <row r="27">
          <cell r="F27" t="str">
            <v>彰加</v>
          </cell>
        </row>
        <row r="28">
          <cell r="D28" t="str">
            <v>慈航  1</v>
          </cell>
        </row>
        <row r="29">
          <cell r="H29" t="str">
            <v>汪洋</v>
          </cell>
        </row>
        <row r="30">
          <cell r="H30">
            <v>1</v>
          </cell>
        </row>
        <row r="31">
          <cell r="C31" t="str">
            <v>井研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F68"/>
  <sheetViews>
    <sheetView showGridLines="0" showZeros="0" tabSelected="1" topLeftCell="C1" zoomScale="80" zoomScaleNormal="80" workbookViewId="0">
      <pane xSplit="2" ySplit="2" topLeftCell="E12" activePane="bottomRight" state="frozen"/>
      <selection activeCell="C1" sqref="C1"/>
      <selection pane="topRight" activeCell="E1" sqref="E1"/>
      <selection pane="bottomLeft" activeCell="C3" sqref="C3"/>
      <selection pane="bottomRight" activeCell="F7" sqref="F7"/>
    </sheetView>
  </sheetViews>
  <sheetFormatPr defaultColWidth="8.6640625" defaultRowHeight="16.5" customHeight="1"/>
  <cols>
    <col min="1" max="1" width="1.44140625" style="1" customWidth="1"/>
    <col min="2" max="2" width="3.88671875" style="1" customWidth="1"/>
    <col min="3" max="3" width="4.109375" style="1" customWidth="1"/>
    <col min="4" max="4" width="31.6640625" style="1" customWidth="1"/>
    <col min="5" max="5" width="16.88671875" style="2" customWidth="1"/>
    <col min="6" max="6" width="12.33203125" style="2" customWidth="1"/>
    <col min="7" max="7" width="14" style="2" customWidth="1"/>
    <col min="8" max="8" width="15.5546875" style="2" customWidth="1"/>
    <col min="9" max="9" width="12.33203125" style="2" customWidth="1"/>
    <col min="10" max="10" width="13" style="2" customWidth="1"/>
    <col min="11" max="11" width="8.88671875" style="2" customWidth="1"/>
    <col min="12" max="12" width="9.33203125" style="2" customWidth="1"/>
    <col min="13" max="13" width="20.109375" style="2" customWidth="1"/>
    <col min="14" max="16" width="11.88671875" style="2" customWidth="1"/>
    <col min="17" max="17" width="16.6640625" style="2" customWidth="1"/>
    <col min="18" max="18" width="20.88671875" style="2" customWidth="1"/>
    <col min="19" max="19" width="0" hidden="1" customWidth="1"/>
    <col min="20" max="20" width="13.109375" style="89" customWidth="1"/>
    <col min="21" max="21" width="0.6640625" style="94" hidden="1" customWidth="1"/>
    <col min="22" max="22" width="9.33203125" style="1" hidden="1" customWidth="1"/>
    <col min="23" max="23" width="0.33203125" style="97" hidden="1" customWidth="1"/>
    <col min="24" max="24" width="10.33203125" style="1" hidden="1" customWidth="1"/>
    <col min="25" max="25" width="5.33203125" style="1" hidden="1" customWidth="1"/>
    <col min="26" max="26" width="8" style="1" hidden="1" customWidth="1"/>
    <col min="27" max="27" width="6.33203125" style="1" hidden="1" customWidth="1"/>
    <col min="28" max="28" width="7" style="1" hidden="1" customWidth="1"/>
    <col min="29" max="29" width="6" style="1" hidden="1" customWidth="1"/>
    <col min="30" max="30" width="7.88671875" style="1" customWidth="1"/>
    <col min="31" max="31" width="6.88671875" style="89" customWidth="1"/>
    <col min="32" max="32" width="8.6640625" style="1" customWidth="1"/>
    <col min="33" max="16384" width="8.6640625" style="1"/>
  </cols>
  <sheetData>
    <row r="1" spans="2:32" ht="16.5" customHeight="1" thickBot="1">
      <c r="T1" s="3" t="s">
        <v>0</v>
      </c>
      <c r="U1" s="94" t="s">
        <v>38</v>
      </c>
    </row>
    <row r="2" spans="2:32" ht="16.5" customHeight="1" thickBot="1">
      <c r="B2" s="4"/>
      <c r="C2" s="5" t="s">
        <v>1</v>
      </c>
      <c r="D2" s="6"/>
      <c r="E2" s="195" t="s">
        <v>2</v>
      </c>
      <c r="F2" s="196" t="s">
        <v>3</v>
      </c>
      <c r="G2" s="8" t="s">
        <v>4</v>
      </c>
      <c r="H2" s="196" t="s">
        <v>5</v>
      </c>
      <c r="I2" s="196" t="s">
        <v>6</v>
      </c>
      <c r="J2" s="197" t="s">
        <v>7</v>
      </c>
      <c r="K2" s="196" t="s">
        <v>8</v>
      </c>
      <c r="L2" s="196" t="s">
        <v>9</v>
      </c>
      <c r="M2" s="196" t="s">
        <v>33</v>
      </c>
      <c r="N2" s="196" t="s">
        <v>39</v>
      </c>
      <c r="O2" s="196" t="s">
        <v>11</v>
      </c>
      <c r="P2" s="196" t="s">
        <v>68</v>
      </c>
      <c r="Q2" s="196" t="s">
        <v>34</v>
      </c>
      <c r="R2" s="196" t="s">
        <v>57</v>
      </c>
      <c r="T2" s="9" t="s">
        <v>12</v>
      </c>
      <c r="W2" s="150" t="s">
        <v>48</v>
      </c>
      <c r="X2" s="1" t="s">
        <v>10</v>
      </c>
    </row>
    <row r="3" spans="2:32" ht="16.5" customHeight="1" thickBot="1">
      <c r="B3" s="10">
        <v>1</v>
      </c>
      <c r="C3" s="11" t="s">
        <v>13</v>
      </c>
      <c r="D3" s="11"/>
      <c r="E3" s="199">
        <f>E6+E7+E8</f>
        <v>53.399000000000001</v>
      </c>
      <c r="F3" s="200">
        <f>F6+F7+F8</f>
        <v>474.1</v>
      </c>
      <c r="G3" s="222">
        <f>G6+G7+G8</f>
        <v>4.1503635499999998</v>
      </c>
      <c r="H3" s="200">
        <f>H6+H7+H8</f>
        <v>1.5</v>
      </c>
      <c r="I3" s="200">
        <f>I6+I7+I8</f>
        <v>73.260999999999996</v>
      </c>
      <c r="J3" s="200">
        <f t="shared" ref="J3" si="0">J6+J7+J8</f>
        <v>52.664999999999999</v>
      </c>
      <c r="K3" s="200">
        <f t="shared" ref="K3:R3" si="1">K6+K7+K8</f>
        <v>11.6</v>
      </c>
      <c r="L3" s="200">
        <f t="shared" si="1"/>
        <v>51.4</v>
      </c>
      <c r="M3" s="200">
        <f t="shared" si="1"/>
        <v>56.5</v>
      </c>
      <c r="N3" s="200">
        <f t="shared" si="1"/>
        <v>0</v>
      </c>
      <c r="O3" s="200">
        <f t="shared" si="1"/>
        <v>0</v>
      </c>
      <c r="P3" s="200">
        <f t="shared" si="1"/>
        <v>26.8</v>
      </c>
      <c r="Q3" s="200">
        <f>Q6+Q7+Q8</f>
        <v>0</v>
      </c>
      <c r="R3" s="201">
        <f t="shared" si="1"/>
        <v>5</v>
      </c>
      <c r="T3" s="12">
        <f>SUM(E3:R3)</f>
        <v>810.37536354999986</v>
      </c>
      <c r="Y3" s="180"/>
      <c r="Z3" s="180"/>
      <c r="AA3" s="180"/>
      <c r="AB3" s="180"/>
      <c r="AC3" s="180"/>
      <c r="AD3" s="180"/>
      <c r="AE3" s="181"/>
      <c r="AF3" s="180"/>
    </row>
    <row r="4" spans="2:32" s="17" customFormat="1" ht="16.5" customHeight="1" thickBot="1">
      <c r="B4" s="13"/>
      <c r="C4" s="14"/>
      <c r="D4" s="14"/>
      <c r="E4" s="190"/>
      <c r="F4" s="191"/>
      <c r="G4" s="223"/>
      <c r="H4" s="192"/>
      <c r="I4" s="192"/>
      <c r="J4" s="191"/>
      <c r="K4" s="191"/>
      <c r="L4" s="193"/>
      <c r="M4" s="208"/>
      <c r="N4" s="192"/>
      <c r="O4" s="192"/>
      <c r="P4" s="192"/>
      <c r="Q4" s="193"/>
      <c r="R4" s="194"/>
      <c r="T4" s="12">
        <f t="shared" ref="T4:T5" si="2">SUM(E4:R4)</f>
        <v>0</v>
      </c>
      <c r="U4" s="95"/>
      <c r="W4" s="98"/>
      <c r="AE4" s="182"/>
    </row>
    <row r="5" spans="2:32" ht="16.5" customHeight="1">
      <c r="B5" s="18"/>
      <c r="C5" s="19" t="s">
        <v>14</v>
      </c>
      <c r="D5" s="20"/>
      <c r="E5" s="184"/>
      <c r="F5" s="186"/>
      <c r="G5" s="224"/>
      <c r="H5" s="187"/>
      <c r="I5" s="188"/>
      <c r="J5" s="164"/>
      <c r="K5" s="164"/>
      <c r="L5" s="198"/>
      <c r="M5" s="164"/>
      <c r="N5" s="188"/>
      <c r="O5" s="188"/>
      <c r="P5" s="188"/>
      <c r="Q5" s="114"/>
      <c r="R5" s="188"/>
      <c r="T5" s="203">
        <f t="shared" si="2"/>
        <v>0</v>
      </c>
    </row>
    <row r="6" spans="2:32" ht="16.5" customHeight="1">
      <c r="B6" s="184"/>
      <c r="C6" s="185"/>
      <c r="D6" s="189" t="s">
        <v>15</v>
      </c>
      <c r="E6" s="207">
        <v>12.999000000000001</v>
      </c>
      <c r="F6" s="204">
        <f>8+0.6+6.8</f>
        <v>15.399999999999999</v>
      </c>
      <c r="G6" s="222">
        <v>1.15036355</v>
      </c>
      <c r="H6" s="204">
        <v>1.5</v>
      </c>
      <c r="I6" s="202">
        <v>10.260999999999999</v>
      </c>
      <c r="J6" s="163">
        <v>1.165</v>
      </c>
      <c r="K6" s="163">
        <v>0.6</v>
      </c>
      <c r="L6" s="163">
        <v>3.4</v>
      </c>
      <c r="M6" s="163">
        <v>11.5</v>
      </c>
      <c r="N6" s="90"/>
      <c r="O6" s="90"/>
      <c r="P6" s="198">
        <v>26.8</v>
      </c>
      <c r="Q6" s="225">
        <v>0</v>
      </c>
      <c r="R6" s="202">
        <v>0</v>
      </c>
      <c r="T6" s="203">
        <f>SUM(E6:R6)</f>
        <v>84.775363550000009</v>
      </c>
    </row>
    <row r="7" spans="2:32" ht="16.5" customHeight="1">
      <c r="B7" s="21"/>
      <c r="C7" s="22"/>
      <c r="D7" s="23" t="s">
        <v>58</v>
      </c>
      <c r="E7" s="142">
        <f>40.4</f>
        <v>40.4</v>
      </c>
      <c r="F7" s="159">
        <f>6.6+123+329.1</f>
        <v>458.70000000000005</v>
      </c>
      <c r="G7" s="222">
        <v>3</v>
      </c>
      <c r="H7" s="209">
        <v>0</v>
      </c>
      <c r="I7" s="160">
        <v>63</v>
      </c>
      <c r="J7" s="163"/>
      <c r="K7" s="163">
        <v>11</v>
      </c>
      <c r="L7" s="90">
        <v>48</v>
      </c>
      <c r="M7" s="163">
        <v>45</v>
      </c>
      <c r="N7" s="24"/>
      <c r="O7" s="90"/>
      <c r="P7" s="90"/>
      <c r="Q7" s="90"/>
      <c r="R7" s="90">
        <f>2.2+2.8</f>
        <v>5</v>
      </c>
      <c r="T7" s="203">
        <f>SUM(E7:R7)</f>
        <v>674.1</v>
      </c>
    </row>
    <row r="8" spans="2:32" ht="16.2" customHeight="1">
      <c r="B8" s="21"/>
      <c r="C8" s="22"/>
      <c r="D8" s="158" t="s">
        <v>49</v>
      </c>
      <c r="E8" s="142"/>
      <c r="F8" s="159"/>
      <c r="G8" s="90">
        <v>0</v>
      </c>
      <c r="H8" s="90"/>
      <c r="I8" s="90"/>
      <c r="J8" s="159">
        <v>51.5</v>
      </c>
      <c r="K8" s="164"/>
      <c r="L8" s="90"/>
      <c r="M8" s="163"/>
      <c r="N8" s="24"/>
      <c r="O8" s="90"/>
      <c r="P8" s="90"/>
      <c r="Q8" s="90"/>
      <c r="R8" s="90"/>
      <c r="T8" s="25">
        <f>SUM(E8:R8)</f>
        <v>51.5</v>
      </c>
    </row>
    <row r="9" spans="2:32" ht="16.5" customHeight="1">
      <c r="B9" s="21"/>
      <c r="C9" s="219"/>
      <c r="D9" s="217" t="s">
        <v>16</v>
      </c>
      <c r="E9" s="221">
        <v>0.16200000000000001</v>
      </c>
      <c r="F9" s="211">
        <v>0.16200000000000001</v>
      </c>
      <c r="G9" s="211">
        <v>0.161</v>
      </c>
      <c r="H9" s="91">
        <v>0</v>
      </c>
      <c r="I9" s="210">
        <v>0.14269999999999999</v>
      </c>
      <c r="J9" s="211">
        <v>0.16200000000000001</v>
      </c>
      <c r="K9" s="211">
        <v>0.17280000000000001</v>
      </c>
      <c r="L9" s="161">
        <v>0.13500000000000001</v>
      </c>
      <c r="M9" s="161">
        <v>0.13500000000000001</v>
      </c>
      <c r="N9" s="27"/>
      <c r="O9" s="27"/>
      <c r="P9" s="27"/>
      <c r="Q9" s="179"/>
      <c r="R9" s="212">
        <v>0.16600000000000001</v>
      </c>
      <c r="T9" s="28" t="s">
        <v>59</v>
      </c>
    </row>
    <row r="10" spans="2:32" s="17" customFormat="1" ht="16.2" customHeight="1">
      <c r="B10" s="21"/>
      <c r="C10" s="218"/>
      <c r="D10" s="220" t="s">
        <v>17</v>
      </c>
      <c r="F10" s="165"/>
      <c r="G10" s="30"/>
      <c r="H10" s="30"/>
      <c r="I10" s="30"/>
      <c r="J10" s="165"/>
      <c r="K10" s="165"/>
      <c r="L10" s="30"/>
      <c r="M10" s="165"/>
      <c r="N10" s="30"/>
      <c r="O10" s="30"/>
      <c r="P10" s="30"/>
      <c r="Q10" s="103"/>
      <c r="R10" s="30"/>
      <c r="T10" s="31">
        <f t="shared" ref="T10:T18" si="3">SUM(E10:R10)</f>
        <v>0</v>
      </c>
      <c r="U10" s="96"/>
      <c r="V10" s="101">
        <f>N10*U10</f>
        <v>0</v>
      </c>
      <c r="W10" s="149">
        <v>71.977800000000002</v>
      </c>
      <c r="X10" s="101">
        <f>N10*W10</f>
        <v>0</v>
      </c>
      <c r="Y10" s="97">
        <f>W10*K10</f>
        <v>0</v>
      </c>
      <c r="Z10" s="97">
        <f>I10*W10</f>
        <v>0</v>
      </c>
      <c r="AA10" s="97">
        <f>G10*W10</f>
        <v>0</v>
      </c>
      <c r="AB10" s="97">
        <f>E9*W10</f>
        <v>11.6604036</v>
      </c>
      <c r="AE10" s="182"/>
    </row>
    <row r="11" spans="2:32" s="17" customFormat="1" ht="16.5" customHeight="1">
      <c r="B11" s="21"/>
      <c r="C11" s="216"/>
      <c r="D11" s="216" t="s">
        <v>16</v>
      </c>
      <c r="E11" s="58"/>
      <c r="F11" s="91"/>
      <c r="G11" s="27"/>
      <c r="H11" s="27"/>
      <c r="I11" s="27"/>
      <c r="J11" s="91"/>
      <c r="K11" s="91"/>
      <c r="L11" s="27"/>
      <c r="M11" s="91"/>
      <c r="N11" s="27"/>
      <c r="O11" s="27"/>
      <c r="P11" s="27"/>
      <c r="Q11" s="103"/>
      <c r="R11" s="27"/>
      <c r="T11" s="115">
        <f t="shared" si="3"/>
        <v>0</v>
      </c>
      <c r="U11" s="95"/>
      <c r="V11" s="101"/>
      <c r="W11" s="149"/>
      <c r="X11" s="101"/>
      <c r="AE11" s="182"/>
    </row>
    <row r="12" spans="2:32" ht="16.5" customHeight="1">
      <c r="B12" s="21"/>
      <c r="C12" s="22"/>
      <c r="D12" s="23" t="s">
        <v>18</v>
      </c>
      <c r="E12" s="151"/>
      <c r="F12" s="165"/>
      <c r="G12" s="32"/>
      <c r="H12" s="30">
        <v>0</v>
      </c>
      <c r="I12" s="30">
        <f>0/10^6</f>
        <v>0</v>
      </c>
      <c r="J12" s="165"/>
      <c r="K12" s="165">
        <v>0</v>
      </c>
      <c r="L12" s="30"/>
      <c r="M12" s="165"/>
      <c r="N12" s="30"/>
      <c r="O12" s="30"/>
      <c r="P12" s="30"/>
      <c r="Q12" s="103"/>
      <c r="R12" s="30"/>
      <c r="T12" s="25">
        <f>SUM(E12:R12)</f>
        <v>0</v>
      </c>
      <c r="U12" s="99"/>
      <c r="V12" s="102">
        <f>(K12+N12+I12)*U12</f>
        <v>0</v>
      </c>
      <c r="W12" s="150">
        <v>76.076499999999996</v>
      </c>
      <c r="X12" s="101">
        <f>N12*W12</f>
        <v>0</v>
      </c>
      <c r="Y12" s="97">
        <f>W12*K12</f>
        <v>0</v>
      </c>
      <c r="Z12" s="97">
        <f>I12*W12</f>
        <v>0</v>
      </c>
      <c r="AA12" s="97">
        <f>G12*W12</f>
        <v>0</v>
      </c>
      <c r="AB12" s="97">
        <f>E12*W12</f>
        <v>0</v>
      </c>
      <c r="AC12" s="97">
        <f>W12*F12</f>
        <v>0</v>
      </c>
    </row>
    <row r="13" spans="2:32" ht="16.5" customHeight="1">
      <c r="B13" s="21"/>
      <c r="C13" s="22"/>
      <c r="D13" s="22" t="s">
        <v>16</v>
      </c>
      <c r="E13" s="26"/>
      <c r="F13" s="91"/>
      <c r="G13" s="27"/>
      <c r="H13" s="27"/>
      <c r="I13" s="27"/>
      <c r="J13" s="91"/>
      <c r="K13" s="91"/>
      <c r="L13" s="27"/>
      <c r="M13" s="91"/>
      <c r="N13" s="27"/>
      <c r="O13" s="27"/>
      <c r="P13" s="27"/>
      <c r="Q13" s="27"/>
      <c r="R13" s="27"/>
      <c r="T13" s="31">
        <f t="shared" si="3"/>
        <v>0</v>
      </c>
      <c r="V13" s="102"/>
      <c r="W13" s="150"/>
      <c r="X13" s="102"/>
    </row>
    <row r="14" spans="2:32" s="17" customFormat="1" ht="16.5" customHeight="1">
      <c r="B14" s="21"/>
      <c r="C14" s="22"/>
      <c r="D14" s="23" t="s">
        <v>19</v>
      </c>
      <c r="E14" s="29"/>
      <c r="F14" s="165"/>
      <c r="G14" s="30"/>
      <c r="H14" s="30"/>
      <c r="I14" s="30"/>
      <c r="J14" s="165"/>
      <c r="K14" s="165"/>
      <c r="L14" s="30"/>
      <c r="M14" s="165"/>
      <c r="N14" s="93"/>
      <c r="O14" s="30"/>
      <c r="P14" s="30"/>
      <c r="Q14" s="30"/>
      <c r="R14" s="30"/>
      <c r="T14" s="25">
        <f t="shared" si="3"/>
        <v>0</v>
      </c>
      <c r="U14" s="100"/>
      <c r="V14" s="101">
        <f>T14*U14</f>
        <v>0</v>
      </c>
      <c r="W14" s="149">
        <v>7.2638800000000003</v>
      </c>
      <c r="X14" s="101">
        <f>N14*W14</f>
        <v>0</v>
      </c>
      <c r="AE14" s="182"/>
    </row>
    <row r="15" spans="2:32" s="17" customFormat="1" ht="16.5" customHeight="1">
      <c r="B15" s="33"/>
      <c r="C15" s="34"/>
      <c r="D15" s="34" t="s">
        <v>16</v>
      </c>
      <c r="E15" s="35"/>
      <c r="F15" s="166"/>
      <c r="G15" s="36"/>
      <c r="H15" s="36"/>
      <c r="I15" s="36"/>
      <c r="J15" s="166"/>
      <c r="K15" s="166"/>
      <c r="L15" s="36"/>
      <c r="M15" s="166"/>
      <c r="N15" s="36"/>
      <c r="O15" s="36"/>
      <c r="P15" s="36"/>
      <c r="Q15" s="27"/>
      <c r="R15" s="36"/>
      <c r="T15" s="92">
        <f t="shared" si="3"/>
        <v>0</v>
      </c>
      <c r="U15" s="95"/>
      <c r="V15" s="101"/>
      <c r="W15" s="149"/>
      <c r="X15" s="101"/>
      <c r="AE15" s="182"/>
    </row>
    <row r="16" spans="2:32" ht="16.5" customHeight="1">
      <c r="B16" s="33"/>
      <c r="C16" s="34"/>
      <c r="D16" s="37" t="s">
        <v>70</v>
      </c>
      <c r="E16" s="38"/>
      <c r="F16" s="167"/>
      <c r="G16" s="39"/>
      <c r="H16" s="39">
        <v>0</v>
      </c>
      <c r="I16" s="39"/>
      <c r="J16" s="167"/>
      <c r="K16" s="167"/>
      <c r="L16" s="39"/>
      <c r="M16" s="167"/>
      <c r="N16" s="39"/>
      <c r="O16" s="39">
        <f>0/10^6</f>
        <v>0</v>
      </c>
      <c r="P16" s="39"/>
      <c r="Q16" s="30"/>
      <c r="R16" s="39"/>
      <c r="T16" s="25">
        <f t="shared" si="3"/>
        <v>0</v>
      </c>
      <c r="U16" s="99"/>
      <c r="V16" s="102">
        <f>T16*U16</f>
        <v>0</v>
      </c>
      <c r="W16" s="150">
        <v>10.298400000000001</v>
      </c>
      <c r="X16" s="101">
        <f>N16*W16</f>
        <v>0</v>
      </c>
    </row>
    <row r="17" spans="2:31" ht="16.5" customHeight="1">
      <c r="B17" s="33"/>
      <c r="C17" s="34"/>
      <c r="D17" s="34" t="s">
        <v>16</v>
      </c>
      <c r="E17" s="35"/>
      <c r="F17" s="166"/>
      <c r="G17" s="36"/>
      <c r="H17" s="36"/>
      <c r="I17" s="36"/>
      <c r="J17" s="166"/>
      <c r="K17" s="166"/>
      <c r="L17" s="36"/>
      <c r="M17" s="166"/>
      <c r="N17" s="36"/>
      <c r="O17" s="36"/>
      <c r="P17" s="36"/>
      <c r="Q17" s="27"/>
      <c r="R17" s="36"/>
      <c r="T17" s="40">
        <f t="shared" si="3"/>
        <v>0</v>
      </c>
    </row>
    <row r="18" spans="2:31" ht="16.5" customHeight="1" thickBot="1">
      <c r="B18" s="41"/>
      <c r="C18" s="14"/>
      <c r="D18" s="14"/>
      <c r="E18" s="15"/>
      <c r="F18" s="162"/>
      <c r="G18" s="16"/>
      <c r="H18" s="16"/>
      <c r="I18" s="16"/>
      <c r="J18" s="162"/>
      <c r="K18" s="162"/>
      <c r="L18" s="16"/>
      <c r="M18" s="162"/>
      <c r="N18" s="16"/>
      <c r="O18" s="16"/>
      <c r="P18" s="16"/>
      <c r="Q18" s="16"/>
      <c r="R18" s="16"/>
      <c r="T18" s="42">
        <f t="shared" si="3"/>
        <v>0</v>
      </c>
    </row>
    <row r="19" spans="2:31" ht="16.5" customHeight="1">
      <c r="B19" s="43">
        <v>2</v>
      </c>
      <c r="C19" s="44" t="s">
        <v>20</v>
      </c>
      <c r="D19" s="45"/>
      <c r="E19" s="46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T19" s="106"/>
    </row>
    <row r="20" spans="2:31" ht="16.5" customHeight="1">
      <c r="B20" s="48"/>
      <c r="C20" s="49">
        <v>2.1</v>
      </c>
      <c r="D20" s="50" t="s">
        <v>21</v>
      </c>
      <c r="E20" s="51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T20" s="107"/>
    </row>
    <row r="21" spans="2:31" ht="16.5" customHeight="1">
      <c r="B21" s="53"/>
      <c r="C21" s="54"/>
      <c r="D21" s="55" t="s">
        <v>22</v>
      </c>
      <c r="E21" s="51">
        <f>104+76+80+110+59</f>
        <v>429</v>
      </c>
      <c r="F21" s="52">
        <f>170+169</f>
        <v>339</v>
      </c>
      <c r="G21" s="52">
        <v>600</v>
      </c>
      <c r="H21" s="52">
        <f>200+225</f>
        <v>425</v>
      </c>
      <c r="I21" s="52">
        <v>60</v>
      </c>
      <c r="J21" s="52"/>
      <c r="K21" s="52"/>
      <c r="L21" s="52"/>
      <c r="M21" s="52"/>
      <c r="N21" s="52"/>
      <c r="O21" s="52"/>
      <c r="P21" s="52"/>
      <c r="Q21" s="52"/>
      <c r="R21" s="52"/>
      <c r="T21" s="108">
        <f>SUM(E21:O21)</f>
        <v>1853</v>
      </c>
    </row>
    <row r="22" spans="2:31" s="17" customFormat="1" ht="16.5" customHeight="1">
      <c r="B22" s="56"/>
      <c r="C22" s="22"/>
      <c r="D22" s="57" t="s">
        <v>23</v>
      </c>
      <c r="E22" s="58" t="s">
        <v>88</v>
      </c>
      <c r="F22" s="168" t="s">
        <v>86</v>
      </c>
      <c r="G22" s="59">
        <v>0.125</v>
      </c>
      <c r="H22" s="59">
        <v>0.11</v>
      </c>
      <c r="I22" s="59">
        <v>0.1</v>
      </c>
      <c r="J22" s="168"/>
      <c r="K22" s="168"/>
      <c r="L22" s="59"/>
      <c r="M22" s="168"/>
      <c r="N22" s="59"/>
      <c r="O22" s="59"/>
      <c r="P22" s="59"/>
      <c r="Q22" s="59"/>
      <c r="R22" s="59"/>
      <c r="T22" s="109" t="s">
        <v>64</v>
      </c>
      <c r="U22" s="95"/>
      <c r="W22" s="98"/>
      <c r="AE22" s="182"/>
    </row>
    <row r="23" spans="2:31" s="65" customFormat="1" ht="16.5" customHeight="1">
      <c r="B23" s="60"/>
      <c r="C23" s="61"/>
      <c r="D23" s="62" t="s">
        <v>24</v>
      </c>
      <c r="E23" s="63" t="s">
        <v>75</v>
      </c>
      <c r="F23" s="64" t="s">
        <v>72</v>
      </c>
      <c r="G23" s="64" t="s">
        <v>55</v>
      </c>
      <c r="H23" s="64" t="s">
        <v>75</v>
      </c>
      <c r="I23" s="64" t="s">
        <v>66</v>
      </c>
      <c r="J23" s="64"/>
      <c r="K23" s="64"/>
      <c r="L23" s="64"/>
      <c r="M23" s="64"/>
      <c r="N23" s="64"/>
      <c r="O23" s="64"/>
      <c r="P23" s="64"/>
      <c r="Q23" s="64"/>
      <c r="R23" s="64"/>
      <c r="T23" s="66"/>
      <c r="U23" s="94"/>
      <c r="W23" s="97"/>
      <c r="AE23" s="183"/>
    </row>
    <row r="24" spans="2:31" ht="16.5" customHeight="1">
      <c r="B24" s="53"/>
      <c r="C24" s="54"/>
      <c r="D24" s="55"/>
      <c r="E24" s="51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T24" s="107"/>
    </row>
    <row r="25" spans="2:31" ht="16.5" customHeight="1">
      <c r="B25" s="53"/>
      <c r="C25" s="54"/>
      <c r="D25" s="55" t="s">
        <v>25</v>
      </c>
      <c r="E25" s="51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T25" s="108">
        <f>SUM(E25:O25)</f>
        <v>0</v>
      </c>
    </row>
    <row r="26" spans="2:31" s="17" customFormat="1" ht="16.5" customHeight="1">
      <c r="B26" s="56"/>
      <c r="C26" s="22"/>
      <c r="D26" s="57" t="s">
        <v>26</v>
      </c>
      <c r="E26" s="58"/>
      <c r="F26" s="168"/>
      <c r="G26" s="59"/>
      <c r="H26" s="59"/>
      <c r="I26" s="59"/>
      <c r="J26" s="168"/>
      <c r="K26" s="168"/>
      <c r="L26" s="59"/>
      <c r="M26" s="168"/>
      <c r="N26" s="59"/>
      <c r="O26" s="59"/>
      <c r="P26" s="59"/>
      <c r="Q26" s="59"/>
      <c r="R26" s="59"/>
      <c r="T26" s="109"/>
      <c r="U26" s="95"/>
      <c r="W26" s="98"/>
      <c r="AE26" s="182"/>
    </row>
    <row r="27" spans="2:31" s="65" customFormat="1" ht="16.5" customHeight="1">
      <c r="B27" s="60"/>
      <c r="C27" s="61"/>
      <c r="D27" s="62" t="s">
        <v>24</v>
      </c>
      <c r="E27" s="63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T27" s="66"/>
      <c r="U27" s="94"/>
      <c r="W27" s="97"/>
      <c r="AE27" s="183"/>
    </row>
    <row r="28" spans="2:31" ht="16.5" customHeight="1">
      <c r="B28" s="67"/>
      <c r="C28" s="68"/>
      <c r="D28" s="6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52"/>
      <c r="R28" s="47"/>
      <c r="T28" s="106"/>
    </row>
    <row r="29" spans="2:31" ht="16.5" customHeight="1">
      <c r="B29" s="53"/>
      <c r="C29" s="54"/>
      <c r="D29" s="55" t="s">
        <v>27</v>
      </c>
      <c r="E29" s="51">
        <v>400.33</v>
      </c>
      <c r="F29" s="52">
        <f>90+1334+1338</f>
        <v>2762</v>
      </c>
      <c r="G29" s="52">
        <f>60.65603085+227.95865914</f>
        <v>288.61468998999999</v>
      </c>
      <c r="H29" s="52"/>
      <c r="I29" s="52"/>
      <c r="J29" s="52">
        <v>135.31200000000001</v>
      </c>
      <c r="K29" s="52"/>
      <c r="L29" s="52"/>
      <c r="M29" s="52"/>
      <c r="N29" s="52"/>
      <c r="O29" s="52"/>
      <c r="P29" s="52"/>
      <c r="Q29" s="52"/>
      <c r="R29" s="52"/>
      <c r="T29" s="108">
        <f>SUM(E29:R29)</f>
        <v>3586.2566899899998</v>
      </c>
    </row>
    <row r="30" spans="2:31" s="17" customFormat="1" ht="16.5" customHeight="1">
      <c r="B30" s="56"/>
      <c r="C30" s="22"/>
      <c r="D30" s="57" t="s">
        <v>23</v>
      </c>
      <c r="E30" s="58">
        <v>0.09</v>
      </c>
      <c r="F30" s="168">
        <v>0.09</v>
      </c>
      <c r="G30" s="59">
        <v>0.125</v>
      </c>
      <c r="H30" s="59"/>
      <c r="I30" s="59"/>
      <c r="J30" s="179">
        <v>0.09</v>
      </c>
      <c r="K30" s="168"/>
      <c r="L30" s="59"/>
      <c r="M30" s="168"/>
      <c r="N30" s="59"/>
      <c r="O30" s="59"/>
      <c r="P30" s="59"/>
      <c r="Q30" s="59"/>
      <c r="R30" s="59"/>
      <c r="T30" s="109" t="s">
        <v>60</v>
      </c>
      <c r="U30" s="95"/>
      <c r="W30" s="98"/>
      <c r="AE30" s="182"/>
    </row>
    <row r="31" spans="2:31" s="65" customFormat="1" ht="16.5" customHeight="1">
      <c r="B31" s="70"/>
      <c r="C31" s="71"/>
      <c r="D31" s="72" t="s">
        <v>24</v>
      </c>
      <c r="E31" s="73" t="s">
        <v>51</v>
      </c>
      <c r="F31" s="74" t="s">
        <v>32</v>
      </c>
      <c r="G31" s="64" t="s">
        <v>56</v>
      </c>
      <c r="H31" s="64"/>
      <c r="I31" s="74"/>
      <c r="J31" s="74" t="s">
        <v>35</v>
      </c>
      <c r="K31" s="74"/>
      <c r="L31" s="74"/>
      <c r="M31" s="74"/>
      <c r="N31" s="74"/>
      <c r="O31" s="74"/>
      <c r="P31" s="74"/>
      <c r="Q31" s="74"/>
      <c r="R31" s="74"/>
      <c r="T31" s="110"/>
      <c r="U31" s="94"/>
      <c r="W31" s="97"/>
      <c r="AE31" s="183"/>
    </row>
    <row r="32" spans="2:31" ht="16.5" customHeight="1">
      <c r="B32" s="75"/>
      <c r="C32" s="76">
        <v>2.2000000000000002</v>
      </c>
      <c r="D32" s="77" t="s">
        <v>28</v>
      </c>
      <c r="E32" s="78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47"/>
      <c r="Q32" s="47"/>
      <c r="R32" s="79"/>
      <c r="T32" s="111"/>
    </row>
    <row r="33" spans="2:31" ht="16.2" customHeight="1">
      <c r="B33" s="53"/>
      <c r="C33" s="54"/>
      <c r="D33" s="55" t="s">
        <v>22</v>
      </c>
      <c r="E33" s="51">
        <f>78.4+68+90+145+100+76.441+80+100+90+80+100+110+50+110+89+120+74.542+10.715</f>
        <v>1572.0979999999997</v>
      </c>
      <c r="F33" s="52">
        <f>300+300+300+242+125</f>
        <v>1267</v>
      </c>
      <c r="G33" s="52">
        <f>(768.90414473+200+514.666652)-600+9.30893-25-25</f>
        <v>842.87972673000002</v>
      </c>
      <c r="H33" s="52">
        <v>200</v>
      </c>
      <c r="I33" s="52"/>
      <c r="J33" s="52"/>
      <c r="K33" s="52"/>
      <c r="L33" s="52"/>
      <c r="M33" s="52"/>
      <c r="N33" s="52"/>
      <c r="O33" s="52"/>
      <c r="P33" s="52"/>
      <c r="Q33" s="52"/>
      <c r="R33" s="52"/>
      <c r="T33" s="108">
        <f>SUM(E33:O33)</f>
        <v>3881.9777267300001</v>
      </c>
    </row>
    <row r="34" spans="2:31" s="17" customFormat="1" ht="16.5" customHeight="1">
      <c r="B34" s="56"/>
      <c r="C34" s="22"/>
      <c r="D34" s="57" t="s">
        <v>23</v>
      </c>
      <c r="E34" s="58" t="s">
        <v>89</v>
      </c>
      <c r="F34" s="168" t="s">
        <v>87</v>
      </c>
      <c r="G34" s="104" t="s">
        <v>67</v>
      </c>
      <c r="H34" s="104" t="s">
        <v>74</v>
      </c>
      <c r="I34" s="59"/>
      <c r="J34" s="168"/>
      <c r="K34" s="168"/>
      <c r="L34" s="59"/>
      <c r="M34" s="168"/>
      <c r="N34" s="59"/>
      <c r="O34" s="59"/>
      <c r="P34" s="59"/>
      <c r="Q34" s="59"/>
      <c r="R34" s="59"/>
      <c r="T34" s="109" t="s">
        <v>65</v>
      </c>
      <c r="U34" s="95"/>
      <c r="W34" s="98"/>
      <c r="AE34" s="182"/>
    </row>
    <row r="35" spans="2:31" s="65" customFormat="1" ht="16.5" customHeight="1">
      <c r="B35" s="60"/>
      <c r="C35" s="61"/>
      <c r="D35" s="62" t="s">
        <v>24</v>
      </c>
      <c r="E35" s="63" t="s">
        <v>81</v>
      </c>
      <c r="F35" s="64" t="s">
        <v>36</v>
      </c>
      <c r="G35" s="105" t="s">
        <v>50</v>
      </c>
      <c r="H35" s="64" t="s">
        <v>80</v>
      </c>
      <c r="I35" s="64"/>
      <c r="J35" s="64"/>
      <c r="K35" s="64"/>
      <c r="L35" s="64"/>
      <c r="M35" s="64"/>
      <c r="N35" s="64"/>
      <c r="O35" s="64"/>
      <c r="P35" s="64"/>
      <c r="Q35" s="64"/>
      <c r="R35" s="64"/>
      <c r="T35" s="66"/>
      <c r="U35" s="94"/>
      <c r="W35" s="97"/>
      <c r="AE35" s="183"/>
    </row>
    <row r="36" spans="2:31" s="65" customFormat="1" ht="16.5" customHeight="1">
      <c r="B36" s="60"/>
      <c r="C36" s="61"/>
      <c r="D36" s="62"/>
      <c r="E36" s="63"/>
      <c r="F36" s="64"/>
      <c r="G36" s="64"/>
      <c r="H36" s="64"/>
      <c r="I36" s="64"/>
      <c r="J36" s="64" t="s">
        <v>37</v>
      </c>
      <c r="K36" s="64"/>
      <c r="L36" s="64"/>
      <c r="M36" s="64"/>
      <c r="N36" s="64"/>
      <c r="O36" s="64"/>
      <c r="P36" s="64"/>
      <c r="Q36" s="64"/>
      <c r="R36" s="64"/>
      <c r="T36" s="66"/>
      <c r="U36" s="94"/>
      <c r="W36" s="97"/>
      <c r="AE36" s="183"/>
    </row>
    <row r="37" spans="2:31" ht="16.5" customHeight="1">
      <c r="B37" s="53"/>
      <c r="C37" s="54"/>
      <c r="D37" s="55" t="s">
        <v>29</v>
      </c>
      <c r="E37" s="51">
        <f>54.799+47.498+37.91+50.55+230.625+60.914+122.499+73.333+61.943+35+96.088</f>
        <v>871.15899999999988</v>
      </c>
      <c r="F37" s="52"/>
      <c r="G37" s="52">
        <v>29.500489510000001</v>
      </c>
      <c r="H37" s="52"/>
      <c r="I37" s="52">
        <v>0</v>
      </c>
      <c r="J37" s="52"/>
      <c r="K37" s="52"/>
      <c r="L37" s="52"/>
      <c r="M37" s="52"/>
      <c r="N37" s="52"/>
      <c r="O37" s="52"/>
      <c r="P37" s="52"/>
      <c r="Q37" s="52"/>
      <c r="R37" s="52"/>
      <c r="T37" s="108">
        <f>SUM(E37:R37)</f>
        <v>900.65948950999984</v>
      </c>
    </row>
    <row r="38" spans="2:31" s="17" customFormat="1" ht="16.5" customHeight="1">
      <c r="B38" s="56"/>
      <c r="C38" s="22"/>
      <c r="D38" s="57" t="s">
        <v>23</v>
      </c>
      <c r="E38" s="58" t="s">
        <v>82</v>
      </c>
      <c r="F38" s="168"/>
      <c r="G38" s="59">
        <v>0.19</v>
      </c>
      <c r="H38" s="59"/>
      <c r="I38" s="59"/>
      <c r="J38" s="168"/>
      <c r="K38" s="168"/>
      <c r="L38" s="59"/>
      <c r="M38" s="168"/>
      <c r="N38" s="59"/>
      <c r="O38" s="59"/>
      <c r="P38" s="59"/>
      <c r="Q38" s="59"/>
      <c r="R38" s="59"/>
      <c r="T38" s="109" t="s">
        <v>83</v>
      </c>
      <c r="U38" s="95"/>
      <c r="W38" s="98"/>
      <c r="AE38" s="182"/>
    </row>
    <row r="39" spans="2:31" s="65" customFormat="1" ht="16.5" customHeight="1">
      <c r="B39" s="60"/>
      <c r="C39" s="61"/>
      <c r="D39" s="62" t="s">
        <v>24</v>
      </c>
      <c r="E39" s="63" t="s">
        <v>76</v>
      </c>
      <c r="F39" s="64"/>
      <c r="G39" s="64" t="s">
        <v>36</v>
      </c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T39" s="66"/>
      <c r="U39" s="94"/>
      <c r="W39" s="97"/>
      <c r="AE39" s="183"/>
    </row>
    <row r="40" spans="2:31" s="65" customFormat="1" ht="16.5" customHeight="1">
      <c r="B40" s="70"/>
      <c r="C40" s="71"/>
      <c r="D40" s="72"/>
      <c r="E40" s="73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T40" s="110"/>
      <c r="U40" s="94"/>
      <c r="W40" s="97"/>
      <c r="AE40" s="183"/>
    </row>
    <row r="41" spans="2:31" ht="16.5" customHeight="1">
      <c r="B41" s="80"/>
      <c r="C41" s="81"/>
      <c r="D41" s="82"/>
      <c r="E41" s="78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47"/>
      <c r="Q41" s="47"/>
      <c r="R41" s="79"/>
      <c r="T41" s="111"/>
    </row>
    <row r="42" spans="2:31" ht="16.5" customHeight="1">
      <c r="B42" s="48"/>
      <c r="C42" s="49" t="s">
        <v>30</v>
      </c>
      <c r="D42" s="55"/>
      <c r="E42" s="51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T42" s="107"/>
    </row>
    <row r="43" spans="2:31" ht="16.5" customHeight="1">
      <c r="B43" s="53"/>
      <c r="C43" s="54"/>
      <c r="D43" s="55" t="s">
        <v>53</v>
      </c>
      <c r="E43" s="51">
        <f>1000</f>
        <v>1000</v>
      </c>
      <c r="F43" s="52"/>
      <c r="G43" s="52"/>
      <c r="H43" s="52">
        <v>200</v>
      </c>
      <c r="I43" s="52"/>
      <c r="J43" s="52"/>
      <c r="K43" s="52"/>
      <c r="L43" s="52"/>
      <c r="M43" s="52"/>
      <c r="N43" s="52"/>
      <c r="O43" s="52"/>
      <c r="P43" s="52"/>
      <c r="Q43" s="52"/>
      <c r="R43" s="52"/>
      <c r="T43" s="108">
        <f>SUM(E43:O43)</f>
        <v>1200</v>
      </c>
    </row>
    <row r="44" spans="2:31" s="17" customFormat="1" ht="16.5" customHeight="1">
      <c r="B44" s="56"/>
      <c r="C44" s="22"/>
      <c r="D44" s="57" t="s">
        <v>23</v>
      </c>
      <c r="E44" s="58">
        <v>0.105</v>
      </c>
      <c r="F44" s="168"/>
      <c r="G44" s="59"/>
      <c r="H44" s="59">
        <v>0.105</v>
      </c>
      <c r="I44" s="59"/>
      <c r="J44" s="169"/>
      <c r="K44" s="168"/>
      <c r="L44" s="59"/>
      <c r="M44" s="168"/>
      <c r="N44" s="59"/>
      <c r="O44" s="59"/>
      <c r="P44" s="59"/>
      <c r="Q44" s="59"/>
      <c r="R44" s="59"/>
      <c r="T44" s="109" t="s">
        <v>40</v>
      </c>
      <c r="U44" s="95"/>
      <c r="W44" s="98"/>
      <c r="AE44" s="182"/>
    </row>
    <row r="45" spans="2:31" s="65" customFormat="1" ht="16.5" customHeight="1">
      <c r="B45" s="60"/>
      <c r="C45" s="61"/>
      <c r="D45" s="62" t="s">
        <v>24</v>
      </c>
      <c r="E45" s="63" t="s">
        <v>77</v>
      </c>
      <c r="F45" s="64"/>
      <c r="G45" s="64"/>
      <c r="H45" s="64" t="s">
        <v>78</v>
      </c>
      <c r="I45" s="64"/>
      <c r="J45" s="61"/>
      <c r="K45" s="64"/>
      <c r="L45" s="64"/>
      <c r="M45" s="64"/>
      <c r="N45" s="64"/>
      <c r="O45" s="64"/>
      <c r="P45" s="64"/>
      <c r="Q45" s="64"/>
      <c r="R45" s="64"/>
      <c r="T45" s="66"/>
      <c r="U45" s="94"/>
      <c r="W45" s="97"/>
      <c r="AE45" s="183"/>
    </row>
    <row r="46" spans="2:31" s="65" customFormat="1" ht="16.5" customHeight="1">
      <c r="B46" s="170"/>
      <c r="C46" s="171"/>
      <c r="D46" s="172"/>
      <c r="E46" s="173"/>
      <c r="F46" s="174"/>
      <c r="G46" s="174"/>
      <c r="H46" s="174"/>
      <c r="I46" s="174"/>
      <c r="J46" s="171"/>
      <c r="K46" s="174"/>
      <c r="L46" s="174"/>
      <c r="M46" s="174"/>
      <c r="N46" s="174"/>
      <c r="O46" s="174"/>
      <c r="P46" s="174"/>
      <c r="Q46" s="174"/>
      <c r="R46" s="174"/>
      <c r="T46" s="175"/>
      <c r="U46" s="94"/>
      <c r="W46" s="97"/>
      <c r="AE46" s="183"/>
    </row>
    <row r="47" spans="2:31" s="65" customFormat="1" ht="16.5" customHeight="1">
      <c r="B47" s="170"/>
      <c r="C47" s="171"/>
      <c r="D47" s="55" t="s">
        <v>54</v>
      </c>
      <c r="E47" s="85">
        <v>2087</v>
      </c>
      <c r="F47" s="174"/>
      <c r="G47" s="174"/>
      <c r="H47" s="174"/>
      <c r="I47" s="174"/>
      <c r="J47" s="171"/>
      <c r="K47" s="174"/>
      <c r="L47" s="174"/>
      <c r="M47" s="174"/>
      <c r="N47" s="174"/>
      <c r="O47" s="174"/>
      <c r="P47" s="174"/>
      <c r="Q47" s="174"/>
      <c r="R47" s="174"/>
      <c r="T47" s="177">
        <f>SUM(E47:R47)</f>
        <v>2087</v>
      </c>
      <c r="U47" s="94"/>
      <c r="W47" s="97"/>
      <c r="AE47" s="183"/>
    </row>
    <row r="48" spans="2:31" s="65" customFormat="1" ht="16.5" customHeight="1">
      <c r="B48" s="170"/>
      <c r="C48" s="171"/>
      <c r="D48" s="55" t="s">
        <v>17</v>
      </c>
      <c r="E48" s="85">
        <v>26.076000000000001</v>
      </c>
      <c r="F48" s="174"/>
      <c r="G48" s="174"/>
      <c r="H48" s="174"/>
      <c r="I48" s="174"/>
      <c r="J48" s="171"/>
      <c r="K48" s="174"/>
      <c r="L48" s="174"/>
      <c r="M48" s="174"/>
      <c r="N48" s="174"/>
      <c r="O48" s="174"/>
      <c r="P48" s="174"/>
      <c r="Q48" s="174"/>
      <c r="R48" s="174"/>
      <c r="T48" s="177">
        <f>SUM(E48:R48)</f>
        <v>26.076000000000001</v>
      </c>
      <c r="U48" s="94"/>
      <c r="W48" s="97"/>
      <c r="AE48" s="183"/>
    </row>
    <row r="49" spans="2:31" s="65" customFormat="1" ht="16.5" customHeight="1">
      <c r="B49" s="170"/>
      <c r="C49" s="171"/>
      <c r="D49" s="57" t="s">
        <v>23</v>
      </c>
      <c r="E49" s="176">
        <v>8.0500000000000002E-2</v>
      </c>
      <c r="F49" s="174"/>
      <c r="G49" s="174"/>
      <c r="H49" s="174"/>
      <c r="I49" s="174"/>
      <c r="J49" s="171"/>
      <c r="K49" s="174"/>
      <c r="L49" s="174"/>
      <c r="M49" s="174"/>
      <c r="N49" s="174"/>
      <c r="O49" s="174"/>
      <c r="P49" s="174"/>
      <c r="Q49" s="174"/>
      <c r="R49" s="174"/>
      <c r="T49" s="178">
        <f>E49</f>
        <v>8.0500000000000002E-2</v>
      </c>
      <c r="U49" s="94"/>
      <c r="W49" s="97"/>
      <c r="AE49" s="183"/>
    </row>
    <row r="50" spans="2:31" s="65" customFormat="1" ht="16.2" customHeight="1">
      <c r="B50" s="170"/>
      <c r="C50" s="171"/>
      <c r="D50" s="62" t="s">
        <v>24</v>
      </c>
      <c r="E50" s="173" t="s">
        <v>73</v>
      </c>
      <c r="F50" s="174"/>
      <c r="G50" s="174"/>
      <c r="H50" s="174"/>
      <c r="I50" s="174"/>
      <c r="J50" s="171"/>
      <c r="K50" s="174"/>
      <c r="L50" s="174"/>
      <c r="M50" s="174"/>
      <c r="N50" s="174"/>
      <c r="O50" s="174"/>
      <c r="P50" s="174"/>
      <c r="Q50" s="174"/>
      <c r="R50" s="174"/>
      <c r="T50" s="178"/>
      <c r="U50" s="94"/>
      <c r="W50" s="97"/>
      <c r="AE50" s="183"/>
    </row>
    <row r="51" spans="2:31" s="65" customFormat="1" ht="16.2" customHeight="1">
      <c r="B51" s="170"/>
      <c r="C51" s="171"/>
      <c r="D51" s="62"/>
      <c r="E51" s="173"/>
      <c r="F51" s="174"/>
      <c r="G51" s="174"/>
      <c r="H51" s="174"/>
      <c r="I51" s="174"/>
      <c r="J51" s="171"/>
      <c r="K51" s="174"/>
      <c r="L51" s="174"/>
      <c r="M51" s="174"/>
      <c r="N51" s="174"/>
      <c r="O51" s="174"/>
      <c r="P51" s="174"/>
      <c r="Q51" s="174"/>
      <c r="R51" s="174"/>
      <c r="T51" s="178"/>
      <c r="U51" s="94"/>
      <c r="W51" s="97"/>
      <c r="AE51" s="183"/>
    </row>
    <row r="52" spans="2:31" s="65" customFormat="1" ht="16.2" customHeight="1">
      <c r="B52" s="170"/>
      <c r="C52" s="171"/>
      <c r="D52" s="62" t="s">
        <v>69</v>
      </c>
      <c r="E52" s="85"/>
      <c r="F52" s="86"/>
      <c r="G52" s="86"/>
      <c r="H52" s="86"/>
      <c r="I52" s="86"/>
      <c r="J52" s="213"/>
      <c r="K52" s="86"/>
      <c r="L52" s="86"/>
      <c r="M52" s="86"/>
      <c r="N52" s="86"/>
      <c r="O52" s="86"/>
      <c r="P52" s="86">
        <v>592</v>
      </c>
      <c r="Q52" s="86"/>
      <c r="R52" s="86"/>
      <c r="S52" s="214"/>
      <c r="T52" s="177">
        <f>P52</f>
        <v>592</v>
      </c>
      <c r="U52" s="94"/>
      <c r="W52" s="97"/>
      <c r="AE52" s="183"/>
    </row>
    <row r="53" spans="2:31" s="65" customFormat="1" ht="16.2" customHeight="1">
      <c r="B53" s="170"/>
      <c r="C53" s="171"/>
      <c r="D53" s="62" t="s">
        <v>70</v>
      </c>
      <c r="E53" s="85"/>
      <c r="F53" s="86"/>
      <c r="G53" s="86"/>
      <c r="H53" s="86"/>
      <c r="I53" s="86"/>
      <c r="J53" s="213"/>
      <c r="K53" s="86"/>
      <c r="L53" s="86"/>
      <c r="M53" s="86"/>
      <c r="N53" s="86"/>
      <c r="O53" s="86"/>
      <c r="P53" s="86">
        <v>240</v>
      </c>
      <c r="Q53" s="86"/>
      <c r="R53" s="86"/>
      <c r="S53" s="214"/>
      <c r="T53" s="177">
        <f>P53</f>
        <v>240</v>
      </c>
      <c r="U53" s="94"/>
      <c r="W53" s="97"/>
      <c r="AE53" s="183"/>
    </row>
    <row r="54" spans="2:31" s="65" customFormat="1" ht="16.2" customHeight="1">
      <c r="B54" s="170"/>
      <c r="C54" s="171"/>
      <c r="D54" s="62" t="s">
        <v>23</v>
      </c>
      <c r="E54" s="85"/>
      <c r="F54" s="86"/>
      <c r="G54" s="86"/>
      <c r="H54" s="86"/>
      <c r="I54" s="86"/>
      <c r="J54" s="213"/>
      <c r="K54" s="86"/>
      <c r="L54" s="86"/>
      <c r="M54" s="86"/>
      <c r="N54" s="86"/>
      <c r="O54" s="86"/>
      <c r="P54" s="215">
        <v>7.5499999999999998E-2</v>
      </c>
      <c r="Q54" s="86"/>
      <c r="R54" s="86"/>
      <c r="S54" s="214"/>
      <c r="T54" s="178">
        <f>P54</f>
        <v>7.5499999999999998E-2</v>
      </c>
      <c r="U54" s="94"/>
      <c r="W54" s="97"/>
      <c r="AE54" s="183"/>
    </row>
    <row r="55" spans="2:31" s="65" customFormat="1" ht="16.2" customHeight="1">
      <c r="B55" s="170"/>
      <c r="C55" s="171"/>
      <c r="D55" s="62" t="s">
        <v>24</v>
      </c>
      <c r="E55" s="85"/>
      <c r="F55" s="86"/>
      <c r="G55" s="86"/>
      <c r="H55" s="86"/>
      <c r="I55" s="86"/>
      <c r="J55" s="213"/>
      <c r="K55" s="86"/>
      <c r="L55" s="86"/>
      <c r="M55" s="86"/>
      <c r="N55" s="86"/>
      <c r="O55" s="86"/>
      <c r="P55" s="174" t="s">
        <v>52</v>
      </c>
      <c r="Q55" s="86"/>
      <c r="R55" s="86"/>
      <c r="S55" s="214"/>
      <c r="T55" s="177"/>
      <c r="U55" s="94"/>
      <c r="W55" s="97"/>
      <c r="AE55" s="183"/>
    </row>
    <row r="56" spans="2:31" s="65" customFormat="1" ht="16.2" customHeight="1">
      <c r="B56" s="170"/>
      <c r="C56" s="171"/>
      <c r="D56" s="62"/>
      <c r="E56" s="173"/>
      <c r="F56" s="174"/>
      <c r="G56" s="174"/>
      <c r="H56" s="174"/>
      <c r="I56" s="174"/>
      <c r="J56" s="171"/>
      <c r="K56" s="174"/>
      <c r="L56" s="174"/>
      <c r="M56" s="174"/>
      <c r="N56" s="174"/>
      <c r="O56" s="174"/>
      <c r="P56" s="174"/>
      <c r="Q56" s="174"/>
      <c r="R56" s="174"/>
      <c r="T56" s="178"/>
      <c r="U56" s="94"/>
      <c r="W56" s="97"/>
      <c r="AE56" s="183"/>
    </row>
    <row r="57" spans="2:31" s="65" customFormat="1" ht="16.5" customHeight="1">
      <c r="B57" s="170"/>
      <c r="C57" s="171"/>
      <c r="D57" s="55" t="s">
        <v>62</v>
      </c>
      <c r="E57" s="226">
        <v>2500</v>
      </c>
      <c r="F57" s="174"/>
      <c r="G57" s="205">
        <v>570</v>
      </c>
      <c r="H57" s="205">
        <v>300</v>
      </c>
      <c r="I57" s="174"/>
      <c r="J57" s="171"/>
      <c r="K57" s="174"/>
      <c r="L57" s="174"/>
      <c r="M57" s="174"/>
      <c r="N57" s="174"/>
      <c r="O57" s="174"/>
      <c r="P57" s="174"/>
      <c r="Q57" s="174"/>
      <c r="R57" s="174"/>
      <c r="T57" s="177">
        <f>SUM(E57:R57)</f>
        <v>3370</v>
      </c>
      <c r="U57" s="94"/>
      <c r="W57" s="97"/>
      <c r="AE57" s="183"/>
    </row>
    <row r="58" spans="2:31" s="65" customFormat="1" ht="16.5" customHeight="1">
      <c r="B58" s="170"/>
      <c r="C58" s="171"/>
      <c r="D58" s="57" t="s">
        <v>23</v>
      </c>
      <c r="E58" s="173" t="s">
        <v>84</v>
      </c>
      <c r="F58" s="174"/>
      <c r="G58" s="59" t="s">
        <v>84</v>
      </c>
      <c r="H58" s="174" t="s">
        <v>79</v>
      </c>
      <c r="I58" s="174"/>
      <c r="J58" s="171"/>
      <c r="K58" s="174"/>
      <c r="L58" s="174"/>
      <c r="M58" s="174"/>
      <c r="N58" s="174"/>
      <c r="O58" s="174"/>
      <c r="P58" s="174"/>
      <c r="Q58" s="174"/>
      <c r="R58" s="174"/>
      <c r="T58" s="227" t="s">
        <v>84</v>
      </c>
      <c r="U58" s="94"/>
      <c r="W58" s="97"/>
      <c r="AE58" s="183"/>
    </row>
    <row r="59" spans="2:31" ht="16.5" customHeight="1">
      <c r="B59" s="83"/>
      <c r="C59" s="84"/>
      <c r="D59" s="62" t="s">
        <v>24</v>
      </c>
      <c r="E59" s="173" t="s">
        <v>85</v>
      </c>
      <c r="F59" s="86"/>
      <c r="G59" s="64" t="s">
        <v>85</v>
      </c>
      <c r="H59" s="64" t="s">
        <v>63</v>
      </c>
      <c r="I59" s="86"/>
      <c r="J59" s="86"/>
      <c r="K59" s="86"/>
      <c r="L59" s="86"/>
      <c r="M59" s="86"/>
      <c r="N59" s="86"/>
      <c r="O59" s="86"/>
      <c r="P59" s="86"/>
      <c r="Q59" s="86"/>
      <c r="R59" s="86"/>
      <c r="T59" s="112"/>
    </row>
    <row r="60" spans="2:31" s="65" customFormat="1" ht="16.5" customHeight="1">
      <c r="B60" s="170"/>
      <c r="C60" s="171"/>
      <c r="D60" s="172"/>
      <c r="E60" s="173"/>
      <c r="F60" s="174"/>
      <c r="G60" s="174"/>
      <c r="H60" s="174"/>
      <c r="I60" s="174"/>
      <c r="J60" s="171"/>
      <c r="K60" s="174"/>
      <c r="L60" s="174"/>
      <c r="M60" s="174"/>
      <c r="N60" s="174"/>
      <c r="O60" s="174"/>
      <c r="P60" s="174"/>
      <c r="Q60" s="174"/>
      <c r="R60" s="174"/>
      <c r="T60" s="178"/>
      <c r="U60" s="94"/>
      <c r="W60" s="97"/>
      <c r="AE60" s="183"/>
    </row>
    <row r="61" spans="2:31" s="65" customFormat="1" ht="16.5" customHeight="1">
      <c r="B61" s="170"/>
      <c r="C61" s="171"/>
      <c r="D61" s="55" t="s">
        <v>71</v>
      </c>
      <c r="E61" s="173"/>
      <c r="F61" s="174"/>
      <c r="G61" s="174"/>
      <c r="H61" s="205">
        <v>1040</v>
      </c>
      <c r="I61" s="174"/>
      <c r="J61" s="171"/>
      <c r="K61" s="174"/>
      <c r="L61" s="174"/>
      <c r="M61" s="174"/>
      <c r="N61" s="174"/>
      <c r="O61" s="174"/>
      <c r="P61" s="174"/>
      <c r="Q61" s="174"/>
      <c r="R61" s="174"/>
      <c r="T61" s="177">
        <f>SUM(E61:R61)</f>
        <v>1040</v>
      </c>
      <c r="U61" s="94"/>
      <c r="W61" s="97"/>
      <c r="AE61" s="183"/>
    </row>
    <row r="62" spans="2:31" s="65" customFormat="1" ht="16.5" customHeight="1">
      <c r="B62" s="170"/>
      <c r="C62" s="171"/>
      <c r="D62" s="57" t="s">
        <v>23</v>
      </c>
      <c r="E62" s="176"/>
      <c r="F62" s="174"/>
      <c r="G62" s="174"/>
      <c r="H62" s="174" t="s">
        <v>79</v>
      </c>
      <c r="I62" s="174"/>
      <c r="J62" s="171"/>
      <c r="K62" s="174"/>
      <c r="L62" s="174"/>
      <c r="M62" s="174"/>
      <c r="N62" s="174"/>
      <c r="O62" s="174"/>
      <c r="P62" s="174"/>
      <c r="Q62" s="174"/>
      <c r="R62" s="174"/>
      <c r="T62" s="178" t="str">
        <f>H62</f>
        <v>10,5</v>
      </c>
      <c r="U62" s="94"/>
      <c r="W62" s="97"/>
      <c r="AE62" s="183"/>
    </row>
    <row r="63" spans="2:31" ht="16.5" customHeight="1" thickBot="1">
      <c r="B63" s="83"/>
      <c r="C63" s="84"/>
      <c r="D63" s="62" t="s">
        <v>24</v>
      </c>
      <c r="E63" s="173"/>
      <c r="F63" s="86"/>
      <c r="G63" s="86"/>
      <c r="H63" s="64" t="s">
        <v>61</v>
      </c>
      <c r="I63" s="86"/>
      <c r="J63" s="86"/>
      <c r="K63" s="86"/>
      <c r="L63" s="86"/>
      <c r="M63" s="86"/>
      <c r="N63" s="86"/>
      <c r="O63" s="86"/>
      <c r="P63" s="86"/>
      <c r="Q63" s="86"/>
      <c r="R63" s="86"/>
      <c r="T63" s="112"/>
    </row>
    <row r="64" spans="2:31" ht="16.5" customHeight="1" thickBot="1">
      <c r="B64" s="87"/>
      <c r="C64" s="5"/>
      <c r="D64" s="88" t="s">
        <v>31</v>
      </c>
      <c r="E64" s="7">
        <f>E21+E25+E33+E37+E43+E29+E47</f>
        <v>6359.5869999999995</v>
      </c>
      <c r="F64" s="8">
        <f>F21+F25+F33+F37+F29</f>
        <v>4368</v>
      </c>
      <c r="G64" s="8">
        <f>+G21+G25+G33+G37+G43+G29+G57</f>
        <v>2330.9949062300002</v>
      </c>
      <c r="H64" s="8">
        <f>+H21+H25+H33+H37+H43+H29+H61+H57</f>
        <v>2165</v>
      </c>
      <c r="I64" s="8">
        <f>+I21+I25+I33+I37+I43+I29</f>
        <v>60</v>
      </c>
      <c r="J64" s="8">
        <f>+J21+J25+J33+J37+J43+J29</f>
        <v>135.31200000000001</v>
      </c>
      <c r="K64" s="8">
        <f>+K21+K25+K33+K37+K43</f>
        <v>0</v>
      </c>
      <c r="L64" s="8">
        <f>+L21+L25+L33+L37+L43</f>
        <v>0</v>
      </c>
      <c r="M64" s="8">
        <f>M37</f>
        <v>0</v>
      </c>
      <c r="N64" s="8">
        <f>N43</f>
        <v>0</v>
      </c>
      <c r="O64" s="8">
        <f>+O21+O25+O33+O37+O43</f>
        <v>0</v>
      </c>
      <c r="P64" s="8">
        <f>P52</f>
        <v>592</v>
      </c>
      <c r="Q64" s="8"/>
      <c r="R64" s="8"/>
      <c r="T64" s="113">
        <f>+T21+T25+T33+T37+T43+T47+T29+T61+T57+T52</f>
        <v>18510.893906229998</v>
      </c>
    </row>
    <row r="67" spans="4:4" ht="16.5" customHeight="1" thickBot="1"/>
    <row r="68" spans="4:4" ht="16.5" customHeight="1" thickBot="1">
      <c r="D68" s="206"/>
    </row>
  </sheetData>
  <phoneticPr fontId="226" type="noConversion"/>
  <pageMargins left="0.7" right="0.7" top="0.75" bottom="0.75" header="0.3" footer="0.3"/>
  <pageSetup paperSize="9" scale="67" orientation="landscape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  <customProperties>
    <customPr name="EpmWorksheetKeyString_GUID" r:id="rId1"/>
  </customPropertie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V9"/>
  <sheetViews>
    <sheetView showGridLines="0" workbookViewId="0">
      <selection activeCell="F8" sqref="F8"/>
    </sheetView>
  </sheetViews>
  <sheetFormatPr defaultColWidth="8.88671875" defaultRowHeight="28.95" customHeight="1"/>
  <cols>
    <col min="1" max="1" width="3.6640625" style="120" customWidth="1"/>
    <col min="2" max="2" width="14" style="129" customWidth="1"/>
    <col min="3" max="3" width="16.33203125" style="120" customWidth="1"/>
    <col min="4" max="7" width="19.44140625" style="131" customWidth="1"/>
    <col min="8" max="8" width="21.109375" style="120" customWidth="1"/>
    <col min="9" max="9" width="20.5546875" style="120" customWidth="1"/>
    <col min="10" max="10" width="23" style="120" customWidth="1"/>
    <col min="11" max="11" width="22.33203125" style="120" customWidth="1"/>
    <col min="12" max="12" width="24.6640625" style="120" customWidth="1"/>
    <col min="13" max="13" width="21.44140625" style="120" customWidth="1"/>
    <col min="14" max="14" width="19.6640625" style="120" customWidth="1"/>
    <col min="15" max="15" width="21.109375" style="120" bestFit="1" customWidth="1"/>
    <col min="16" max="16" width="22.6640625" style="120" customWidth="1"/>
    <col min="17" max="17" width="20.109375" style="120" customWidth="1"/>
    <col min="18" max="18" width="23" style="120" customWidth="1"/>
    <col min="19" max="19" width="22.33203125" style="120" customWidth="1"/>
    <col min="20" max="20" width="23.33203125" style="120" customWidth="1"/>
    <col min="21" max="21" width="23.44140625" style="120" customWidth="1"/>
    <col min="22" max="22" width="17.44140625" style="120" customWidth="1"/>
    <col min="23" max="16384" width="8.88671875" style="120"/>
  </cols>
  <sheetData>
    <row r="2" spans="2:22" ht="28.95" customHeight="1">
      <c r="B2" s="116" t="s">
        <v>41</v>
      </c>
      <c r="C2" s="117"/>
      <c r="D2" s="118">
        <v>44665</v>
      </c>
      <c r="E2" s="119">
        <v>44676</v>
      </c>
      <c r="F2" s="133">
        <v>44679</v>
      </c>
      <c r="G2" s="133">
        <v>44680</v>
      </c>
      <c r="H2" s="133">
        <v>44687</v>
      </c>
      <c r="I2" s="133">
        <v>44694</v>
      </c>
      <c r="J2" s="133">
        <v>44699</v>
      </c>
      <c r="K2" s="133">
        <v>44706</v>
      </c>
      <c r="L2" s="133">
        <v>44713</v>
      </c>
      <c r="M2" s="133">
        <v>44718</v>
      </c>
      <c r="N2" s="148">
        <v>44719</v>
      </c>
      <c r="O2" s="148">
        <v>44720</v>
      </c>
      <c r="P2" s="148">
        <v>44721</v>
      </c>
      <c r="Q2" s="148">
        <v>44722</v>
      </c>
      <c r="R2" s="148">
        <v>44728</v>
      </c>
      <c r="S2" s="133">
        <v>44734</v>
      </c>
      <c r="T2" s="133">
        <v>44740</v>
      </c>
      <c r="U2" s="148">
        <v>44741</v>
      </c>
      <c r="V2" s="152">
        <v>44742</v>
      </c>
    </row>
    <row r="3" spans="2:22" ht="28.95" customHeight="1">
      <c r="B3" s="116" t="s">
        <v>42</v>
      </c>
      <c r="C3" s="121" t="s">
        <v>43</v>
      </c>
      <c r="D3" s="122">
        <v>26076103.859999999</v>
      </c>
      <c r="E3" s="123">
        <f t="shared" ref="E3:J3" si="0">D7</f>
        <v>24215754.109999999</v>
      </c>
      <c r="F3" s="132">
        <f t="shared" si="0"/>
        <v>23670423.5</v>
      </c>
      <c r="G3" s="134">
        <f t="shared" si="0"/>
        <v>22587090.170000002</v>
      </c>
      <c r="H3" s="137">
        <f t="shared" si="0"/>
        <v>21766722.420000002</v>
      </c>
      <c r="I3" s="143">
        <f t="shared" si="0"/>
        <v>20477481.330000002</v>
      </c>
      <c r="J3" s="143">
        <f t="shared" si="0"/>
        <v>20160021.010000002</v>
      </c>
      <c r="K3" s="144">
        <f t="shared" ref="K3:Q3" si="1">J7</f>
        <v>18302852.300000001</v>
      </c>
      <c r="L3" s="137">
        <f t="shared" si="1"/>
        <v>16350004.220000001</v>
      </c>
      <c r="M3" s="137">
        <f t="shared" si="1"/>
        <v>14366957.23</v>
      </c>
      <c r="N3" s="137">
        <f t="shared" si="1"/>
        <v>14123051.76</v>
      </c>
      <c r="O3" s="137">
        <f t="shared" si="1"/>
        <v>14123051.76</v>
      </c>
      <c r="P3" s="137">
        <f t="shared" si="1"/>
        <v>12956355.459999999</v>
      </c>
      <c r="Q3" s="137">
        <f t="shared" si="1"/>
        <v>12956355.459999999</v>
      </c>
      <c r="R3" s="137">
        <f>Q7</f>
        <v>12755979.029999999</v>
      </c>
      <c r="S3" s="144">
        <f>R7</f>
        <v>11923105.529999999</v>
      </c>
      <c r="T3" s="144">
        <f>S7</f>
        <v>10858743.559999999</v>
      </c>
      <c r="U3" s="137">
        <f>T7</f>
        <v>5858743.5599999987</v>
      </c>
      <c r="V3" s="153">
        <f>U7</f>
        <v>0</v>
      </c>
    </row>
    <row r="4" spans="2:22" ht="28.95" customHeight="1">
      <c r="B4" s="124" t="s">
        <v>44</v>
      </c>
      <c r="C4" s="120" t="s">
        <v>43</v>
      </c>
      <c r="D4" s="125">
        <v>-1860349.75</v>
      </c>
      <c r="E4" s="126">
        <v>-545330.61</v>
      </c>
      <c r="F4" s="126">
        <v>-1083333.33</v>
      </c>
      <c r="G4" s="135">
        <v>-820367.75</v>
      </c>
      <c r="H4" s="138">
        <v>-1289241.0900000001</v>
      </c>
      <c r="I4" s="145">
        <v>-317460.32</v>
      </c>
      <c r="J4" s="145">
        <v>-1857168.71</v>
      </c>
      <c r="K4" s="145">
        <v>-1952848.08</v>
      </c>
      <c r="L4" s="138">
        <v>-1983046.99</v>
      </c>
      <c r="M4" s="138">
        <v>-243905.47</v>
      </c>
      <c r="N4" s="140"/>
      <c r="O4" s="138">
        <v>-1166696.3</v>
      </c>
      <c r="P4" s="140"/>
      <c r="Q4" s="138">
        <v>-200376.43</v>
      </c>
      <c r="R4" s="138">
        <v>-832873.5</v>
      </c>
      <c r="S4" s="145">
        <v>-1064361.97</v>
      </c>
      <c r="T4" s="145">
        <v>-5000000</v>
      </c>
      <c r="U4" s="138">
        <v>-5858743.5599999996</v>
      </c>
      <c r="V4" s="154"/>
    </row>
    <row r="5" spans="2:22" ht="28.95" customHeight="1">
      <c r="B5" s="124"/>
      <c r="C5" s="120" t="s">
        <v>45</v>
      </c>
      <c r="D5" s="125">
        <v>150000000</v>
      </c>
      <c r="E5" s="126">
        <v>40000000</v>
      </c>
      <c r="F5" s="126">
        <v>78000000</v>
      </c>
      <c r="G5" s="126">
        <v>58000000</v>
      </c>
      <c r="H5" s="139">
        <v>84600000</v>
      </c>
      <c r="I5" s="146">
        <v>20000000</v>
      </c>
      <c r="J5" s="146">
        <v>117500000</v>
      </c>
      <c r="K5" s="146">
        <v>109500000</v>
      </c>
      <c r="L5" s="139">
        <v>121500000</v>
      </c>
      <c r="M5" s="139">
        <v>15000000</v>
      </c>
      <c r="O5" s="139">
        <f>54000000+16200000</f>
        <v>70200000</v>
      </c>
      <c r="Q5" s="139">
        <v>11600000</v>
      </c>
      <c r="R5" s="139">
        <v>47500000</v>
      </c>
      <c r="S5" s="146">
        <v>56500000</v>
      </c>
      <c r="T5" s="146">
        <v>262868500</v>
      </c>
      <c r="U5" s="139">
        <v>296979531.35000002</v>
      </c>
      <c r="V5" s="155"/>
    </row>
    <row r="6" spans="2:22" ht="28.95" customHeight="1">
      <c r="B6" s="124"/>
      <c r="C6" s="120" t="s">
        <v>46</v>
      </c>
      <c r="D6" s="127">
        <f t="shared" ref="D6:I6" si="2">-D5/D4</f>
        <v>80.629999815894834</v>
      </c>
      <c r="E6" s="128">
        <f t="shared" si="2"/>
        <v>73.349999553481879</v>
      </c>
      <c r="F6" s="128">
        <f t="shared" si="2"/>
        <v>72.000000221538457</v>
      </c>
      <c r="G6" s="136">
        <f t="shared" si="2"/>
        <v>70.70000009142241</v>
      </c>
      <c r="H6" s="128">
        <f t="shared" si="2"/>
        <v>65.619999747293193</v>
      </c>
      <c r="I6" s="128">
        <f t="shared" si="2"/>
        <v>62.999999496000001</v>
      </c>
      <c r="J6" s="128">
        <f t="shared" ref="J6:K6" si="3">-J5/J4</f>
        <v>63.268350025130459</v>
      </c>
      <c r="K6" s="128">
        <f t="shared" si="3"/>
        <v>56.07195005153703</v>
      </c>
      <c r="L6" s="128">
        <f t="shared" ref="L6:Q6" si="4">-L5/L4</f>
        <v>61.269349951208163</v>
      </c>
      <c r="M6" s="128">
        <f t="shared" si="4"/>
        <v>61.49923574899735</v>
      </c>
      <c r="N6" s="128"/>
      <c r="O6" s="128">
        <f t="shared" si="4"/>
        <v>60.169900255962069</v>
      </c>
      <c r="P6" s="141"/>
      <c r="Q6" s="128">
        <f t="shared" si="4"/>
        <v>57.891040378351889</v>
      </c>
      <c r="R6" s="128">
        <f t="shared" ref="R6:S6" si="5">-R5/R4</f>
        <v>57.03146996512676</v>
      </c>
      <c r="S6" s="128">
        <f t="shared" si="5"/>
        <v>53.083444911133007</v>
      </c>
      <c r="T6" s="136">
        <f t="shared" ref="T6:U6" si="6">-T5/T4</f>
        <v>52.573700000000002</v>
      </c>
      <c r="U6" s="136">
        <f t="shared" si="6"/>
        <v>50.68996932680222</v>
      </c>
      <c r="V6" s="156"/>
    </row>
    <row r="7" spans="2:22" ht="28.95" customHeight="1">
      <c r="B7" s="116" t="s">
        <v>47</v>
      </c>
      <c r="C7" s="121"/>
      <c r="D7" s="122">
        <f t="shared" ref="D7:I7" si="7">D3+D4</f>
        <v>24215754.109999999</v>
      </c>
      <c r="E7" s="123">
        <f t="shared" si="7"/>
        <v>23670423.5</v>
      </c>
      <c r="F7" s="123">
        <f>F3+F4</f>
        <v>22587090.170000002</v>
      </c>
      <c r="G7" s="134">
        <f t="shared" si="7"/>
        <v>21766722.420000002</v>
      </c>
      <c r="H7" s="134">
        <f t="shared" si="7"/>
        <v>20477481.330000002</v>
      </c>
      <c r="I7" s="134">
        <f t="shared" si="7"/>
        <v>20160021.010000002</v>
      </c>
      <c r="J7" s="134">
        <f t="shared" ref="J7:K7" si="8">J3+J4</f>
        <v>18302852.300000001</v>
      </c>
      <c r="K7" s="134">
        <f t="shared" si="8"/>
        <v>16350004.220000001</v>
      </c>
      <c r="L7" s="134">
        <f t="shared" ref="L7:N7" si="9">L3+L4</f>
        <v>14366957.23</v>
      </c>
      <c r="M7" s="134">
        <f t="shared" si="9"/>
        <v>14123051.76</v>
      </c>
      <c r="N7" s="134">
        <f t="shared" si="9"/>
        <v>14123051.76</v>
      </c>
      <c r="O7" s="134">
        <f t="shared" ref="O7:T7" si="10">O3+O4</f>
        <v>12956355.459999999</v>
      </c>
      <c r="P7" s="134">
        <f t="shared" si="10"/>
        <v>12956355.459999999</v>
      </c>
      <c r="Q7" s="134">
        <f t="shared" si="10"/>
        <v>12755979.029999999</v>
      </c>
      <c r="R7" s="134">
        <f t="shared" si="10"/>
        <v>11923105.529999999</v>
      </c>
      <c r="S7" s="134">
        <f t="shared" si="10"/>
        <v>10858743.559999999</v>
      </c>
      <c r="T7" s="134">
        <f t="shared" si="10"/>
        <v>5858743.5599999987</v>
      </c>
      <c r="U7" s="134">
        <f t="shared" ref="U7" si="11">U3+U4</f>
        <v>0</v>
      </c>
      <c r="V7" s="157"/>
    </row>
    <row r="8" spans="2:22" ht="28.95" customHeight="1">
      <c r="D8" s="130"/>
      <c r="E8" s="130"/>
      <c r="F8" s="130"/>
      <c r="G8" s="130"/>
      <c r="K8" s="147"/>
    </row>
    <row r="9" spans="2:22" ht="28.95" customHeight="1">
      <c r="K9" s="147"/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RBPI</vt:lpstr>
      <vt:lpstr>Sheet1</vt:lpstr>
      <vt:lpstr>Exchange</vt:lpstr>
      <vt:lpstr>RBPI!Область_печати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Anuwat</dc:creator>
  <cp:lastModifiedBy>Sidorova Olga</cp:lastModifiedBy>
  <dcterms:created xsi:type="dcterms:W3CDTF">2020-09-09T09:48:44Z</dcterms:created>
  <dcterms:modified xsi:type="dcterms:W3CDTF">2025-08-11T10:01:46Z</dcterms:modified>
</cp:coreProperties>
</file>